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Sunday.U.Nwobi\Desktop\"/>
    </mc:Choice>
  </mc:AlternateContent>
  <xr:revisionPtr revIDLastSave="0" documentId="13_ncr:1_{B822F159-0F5C-4FB5-BC5C-3E49963F1B20}" xr6:coauthVersionLast="41" xr6:coauthVersionMax="41" xr10:uidLastSave="{00000000-0000-0000-0000-000000000000}"/>
  <bookViews>
    <workbookView xWindow="-120" yWindow="-120" windowWidth="25440" windowHeight="15390" firstSheet="4" activeTab="7" xr2:uid="{00000000-000D-0000-FFFF-FFFF00000000}"/>
  </bookViews>
  <sheets>
    <sheet name="Leagcy Assets for Disposal" sheetId="7" r:id="rId1"/>
    <sheet name="Status - Activity" sheetId="10" r:id="rId2"/>
    <sheet name="Status - Value $" sheetId="12" r:id="rId3"/>
    <sheet name="Overall status Table" sheetId="9" r:id="rId4"/>
    <sheet name="Asset Disposal Tracker 2019" sheetId="1" r:id="rId5"/>
    <sheet name="2019 SPDC Disposal Records" sheetId="4" r:id="rId6"/>
    <sheet name="Sheet1" sheetId="13" state="hidden" r:id="rId7"/>
    <sheet name="2019 SNEPCo Disposal Records" sheetId="5" r:id="rId8"/>
    <sheet name="Asset Sales" sheetId="2" r:id="rId9"/>
    <sheet name="Awaiting NAPIMS Approval JV" sheetId="3" r:id="rId10"/>
    <sheet name="Awaiting NAPIMS Approval PSC" sheetId="6" r:id="rId11"/>
    <sheet name="Sheet2" sheetId="14" state="hidden" r:id="rId12"/>
    <sheet name="Total Sales YTD" sheetId="8" r:id="rId13"/>
    <sheet name="Sheet3" sheetId="15" r:id="rId14"/>
  </sheets>
  <definedNames>
    <definedName name="Slicer_Company">#N/A</definedName>
  </definedNames>
  <calcPr calcId="191029"/>
  <pivotCaches>
    <pivotCache cacheId="0"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6" i="4" l="1"/>
  <c r="I83" i="4" l="1"/>
  <c r="I31" i="5" l="1"/>
  <c r="I84" i="4" l="1"/>
  <c r="I30" i="5" l="1"/>
  <c r="I29" i="5" l="1"/>
  <c r="I28" i="5"/>
  <c r="I82" i="4" l="1"/>
  <c r="I81" i="4"/>
  <c r="I80" i="4"/>
  <c r="I79" i="4" l="1"/>
  <c r="I78" i="4" l="1"/>
  <c r="I77" i="4"/>
  <c r="I76" i="4"/>
  <c r="I27" i="5"/>
  <c r="I75" i="4" l="1"/>
  <c r="I74" i="4"/>
  <c r="I52" i="4" l="1"/>
  <c r="I51" i="4"/>
  <c r="I26" i="5" l="1"/>
  <c r="G91" i="4" l="1"/>
  <c r="H91" i="4"/>
  <c r="I73" i="4"/>
  <c r="I72" i="4" l="1"/>
  <c r="I71" i="4"/>
  <c r="I70" i="4"/>
  <c r="I69" i="4"/>
  <c r="I68" i="4"/>
  <c r="I67" i="4"/>
  <c r="I66" i="4"/>
  <c r="I65" i="4"/>
  <c r="I64" i="4"/>
  <c r="I63" i="4"/>
  <c r="I62" i="4"/>
  <c r="I61" i="4"/>
  <c r="I60" i="4"/>
  <c r="I59" i="4"/>
  <c r="I58" i="4"/>
  <c r="I57" i="4"/>
  <c r="I56" i="4"/>
  <c r="I55" i="4"/>
  <c r="I54" i="4"/>
  <c r="I40" i="4" l="1"/>
  <c r="I50" i="4"/>
  <c r="I49" i="4"/>
  <c r="I48" i="4"/>
  <c r="I47" i="4"/>
  <c r="I46" i="4"/>
  <c r="I45" i="4"/>
  <c r="I44" i="4"/>
  <c r="I43" i="4"/>
  <c r="I42" i="4"/>
  <c r="I41" i="4"/>
  <c r="I25" i="5" l="1"/>
  <c r="I39" i="4" l="1"/>
  <c r="C5" i="8" l="1"/>
  <c r="I24" i="5" l="1"/>
  <c r="I23" i="5" l="1"/>
  <c r="I22" i="5"/>
  <c r="I38" i="4" l="1"/>
  <c r="I37" i="4"/>
  <c r="I36" i="4"/>
  <c r="I35" i="4"/>
  <c r="I34" i="4"/>
  <c r="I33" i="4"/>
  <c r="I32" i="4"/>
  <c r="I31" i="4"/>
  <c r="I30" i="4"/>
  <c r="I29" i="4"/>
  <c r="I28" i="4"/>
  <c r="I27" i="4"/>
  <c r="I26" i="4"/>
  <c r="I21" i="5" l="1"/>
  <c r="I20" i="5" l="1"/>
  <c r="I19" i="5" l="1"/>
  <c r="I18" i="5" l="1"/>
  <c r="I17" i="5"/>
  <c r="I24" i="4" l="1"/>
  <c r="I16" i="5" l="1"/>
  <c r="I15" i="5"/>
  <c r="I14" i="5"/>
  <c r="I13" i="5"/>
  <c r="I12" i="5"/>
  <c r="I11" i="5" l="1"/>
  <c r="I10" i="5" l="1"/>
  <c r="I9" i="5" l="1"/>
  <c r="I8" i="5" l="1"/>
  <c r="I22" i="4" l="1"/>
  <c r="I21" i="4" l="1"/>
  <c r="I20" i="4" l="1"/>
  <c r="I19" i="4"/>
  <c r="I17" i="4" l="1"/>
  <c r="I8" i="9" l="1"/>
  <c r="D8" i="9"/>
  <c r="I18" i="4" l="1"/>
  <c r="I16" i="4" l="1"/>
  <c r="I11" i="4" l="1"/>
  <c r="K5" i="2" l="1"/>
  <c r="K35" i="2" s="1"/>
  <c r="I15" i="4" l="1"/>
  <c r="I14" i="4" l="1"/>
  <c r="I7" i="5" l="1"/>
  <c r="I13" i="4" l="1"/>
  <c r="I12" i="4" l="1"/>
  <c r="I6" i="5" l="1"/>
  <c r="I10" i="4" l="1"/>
  <c r="I9" i="4" l="1"/>
  <c r="E2" i="6" l="1"/>
  <c r="E19" i="6" l="1"/>
  <c r="E20" i="6"/>
  <c r="E9" i="6"/>
  <c r="E18" i="6"/>
  <c r="E17" i="6"/>
  <c r="E12" i="6"/>
  <c r="E11" i="6"/>
  <c r="G35" i="5" l="1"/>
  <c r="I5" i="5"/>
  <c r="I8" i="4" l="1"/>
  <c r="I4" i="5" l="1"/>
  <c r="I3" i="5"/>
  <c r="I7" i="4"/>
  <c r="I6" i="4"/>
  <c r="I5" i="4"/>
  <c r="I4" i="4"/>
  <c r="I3" i="4"/>
  <c r="I91" i="4" l="1"/>
  <c r="I35" i="5"/>
  <c r="E2" i="3"/>
  <c r="E28" i="3" l="1"/>
  <c r="E29" i="3"/>
  <c r="E27" i="3"/>
  <c r="E26" i="3"/>
  <c r="E8" i="3"/>
  <c r="E25" i="3"/>
  <c r="E12" i="3"/>
  <c r="E13" i="3"/>
  <c r="E14" i="3"/>
  <c r="E10" i="3"/>
  <c r="E24" i="3"/>
  <c r="E17" i="3"/>
  <c r="E18" i="3"/>
  <c r="E23" i="3"/>
  <c r="E15" i="3"/>
  <c r="E22" i="3"/>
  <c r="E19" i="3"/>
  <c r="E21" i="3"/>
  <c r="E7" i="3"/>
  <c r="E9" i="3"/>
  <c r="E5" i="3"/>
  <c r="E6" i="3"/>
  <c r="J5" i="2"/>
  <c r="J35" i="2" s="1"/>
</calcChain>
</file>

<file path=xl/sharedStrings.xml><?xml version="1.0" encoding="utf-8"?>
<sst xmlns="http://schemas.openxmlformats.org/spreadsheetml/2006/main" count="2345" uniqueCount="681">
  <si>
    <t>S/N</t>
  </si>
  <si>
    <t>NAPIMS</t>
  </si>
  <si>
    <t>NAPIMS/SNEPCo</t>
  </si>
  <si>
    <t>SNEPCo/Community</t>
  </si>
  <si>
    <t>Disposal of scrap materials at Afam VI Power Plant</t>
  </si>
  <si>
    <t>Community</t>
  </si>
  <si>
    <t>SPDC</t>
  </si>
  <si>
    <t>Disposal of 5s Project obsolete materials at NG11 PHC-IA warehouse</t>
  </si>
  <si>
    <t>Disposal of EPRS Line pipes at SNEPCo yard Onne</t>
  </si>
  <si>
    <t>Disposal of scrap metals generated fro genrating and instrument workshop overhaul activities in PHC-IA and Movable yard.</t>
  </si>
  <si>
    <t>Disposal of 2 dilapidated containers at IA Power Plant</t>
  </si>
  <si>
    <t>BRIEF DESCRIPTION</t>
  </si>
  <si>
    <t>Disposal of Bonga backload Batch 6</t>
  </si>
  <si>
    <t>SNEPCO</t>
  </si>
  <si>
    <t>ACTION PARTY</t>
  </si>
  <si>
    <t>Tunji</t>
  </si>
  <si>
    <t>Disposal of Subsea Platform at Onne</t>
  </si>
  <si>
    <t>28/02/2019</t>
  </si>
  <si>
    <t>Write-off and disposal of disused items at Abuja Office</t>
  </si>
  <si>
    <t>Disposal of decommisioned Nodebus spares.</t>
  </si>
  <si>
    <t>SPACE (Sqm)</t>
  </si>
  <si>
    <t>ITT</t>
  </si>
  <si>
    <t>AWARD</t>
  </si>
  <si>
    <t>PAYMENT</t>
  </si>
  <si>
    <t>EVACUATION</t>
  </si>
  <si>
    <t>Yes</t>
  </si>
  <si>
    <t>No</t>
  </si>
  <si>
    <t>Disposal of Surplus Offshore Production/Maintenenace Inventory at NG28 SNEPCo warhouse Onne Batch 1&amp;2</t>
  </si>
  <si>
    <t>NA</t>
  </si>
  <si>
    <t>TBA</t>
  </si>
  <si>
    <t>Disposal of Sea Eagle disused Lifeboats</t>
  </si>
  <si>
    <t>Closed</t>
  </si>
  <si>
    <t>Lazarus</t>
  </si>
  <si>
    <t xml:space="preserve"> </t>
  </si>
  <si>
    <t xml:space="preserve">  </t>
  </si>
  <si>
    <t>15/03/2019</t>
  </si>
  <si>
    <t>N/A</t>
  </si>
  <si>
    <t>Disposal of SPDC Surplus Matls - Batches 8, 9 &amp; 10</t>
  </si>
  <si>
    <t>Support Receeved</t>
  </si>
  <si>
    <t>VENDOR(S)</t>
  </si>
  <si>
    <t>BUSINESS SUPPORT</t>
  </si>
  <si>
    <t>SNEPCO / SPDC APPROVAL</t>
  </si>
  <si>
    <t>NAPIMS APPROVAL</t>
  </si>
  <si>
    <t>LOCATION(S)</t>
  </si>
  <si>
    <t>ACTIONS COMPLETED</t>
  </si>
  <si>
    <t>Outstanding Actions</t>
  </si>
  <si>
    <t>PHIA&lt; KI WR</t>
  </si>
  <si>
    <t>ASSET DISPOSAL TRACKER (SPDC &amp; SNEPCO)</t>
  </si>
  <si>
    <t>Sales of 2 pieces, 5-1/2''20ppf 13CR-80 VAM TOP HC BOX x PIN Swell Packers to Total E &amp; P Nigeria Limited.</t>
  </si>
  <si>
    <t>Total E &amp; P</t>
  </si>
  <si>
    <t>13/03/2019</t>
  </si>
  <si>
    <t>Completed Sales</t>
  </si>
  <si>
    <t>Sales of Wells Materials to Eni</t>
  </si>
  <si>
    <t>Eni / NAOC</t>
  </si>
  <si>
    <t>KI &amp; PH-IA</t>
  </si>
  <si>
    <t>Payment Made</t>
  </si>
  <si>
    <t>Materials Evacuated</t>
  </si>
  <si>
    <t>Status of Transaction</t>
  </si>
  <si>
    <t>Remarks</t>
  </si>
  <si>
    <t>Buyer</t>
  </si>
  <si>
    <t>BHGE UK</t>
  </si>
  <si>
    <t>Aberdeen</t>
  </si>
  <si>
    <t>Sale of BNW Forgings to BHGE in Aberdeen</t>
  </si>
  <si>
    <t>Disposal of Bonga materials batch 5, Beams etc at Onne</t>
  </si>
  <si>
    <t>Disposal of Bonga materials,  Alternator, Beams etc at Onne</t>
  </si>
  <si>
    <t>as above</t>
  </si>
  <si>
    <t>same as item 1</t>
  </si>
  <si>
    <t>Disposal of Tubings Recovered from ADIBAWA Wells Decom Campaign Community Lot</t>
  </si>
  <si>
    <t>Soku Gas Plant</t>
  </si>
  <si>
    <t>Disposal of scrap materials at Soku Gas Plant SPDC Lot</t>
  </si>
  <si>
    <t>Disposal of scrap materials at Soku Gas Plant NAPIMS Lot</t>
  </si>
  <si>
    <t>Disposal of scrap materials at Soku Gas Plant Community Lot</t>
  </si>
  <si>
    <t>Total E &amp; P Nig Ltd</t>
  </si>
  <si>
    <t>Port Harcourt IA</t>
  </si>
  <si>
    <t>Total</t>
  </si>
  <si>
    <t>SNEPCo</t>
  </si>
  <si>
    <t>Asset Owner
(SPDC / SNEPCo)</t>
  </si>
  <si>
    <t>Vendor(s)</t>
  </si>
  <si>
    <t>Location(s)</t>
  </si>
  <si>
    <t>Space (sqm)</t>
  </si>
  <si>
    <t>Business Support</t>
  </si>
  <si>
    <t>SNEPCO / SPDC Approval</t>
  </si>
  <si>
    <t>NAPIMS Approval</t>
  </si>
  <si>
    <t>Decription of Asset</t>
  </si>
  <si>
    <t>S/Agreement Signed</t>
  </si>
  <si>
    <t>Direct Sales, 2 pieces, 5-1/2’’ 20ppf 13CR-80 VAM TOP HC Box x Pin Swell Packers to Total E &amp; P Nig Ltd</t>
  </si>
  <si>
    <t>Amount Received
(US$)</t>
  </si>
  <si>
    <t>18/3/2019</t>
  </si>
  <si>
    <t>27/2/2019</t>
  </si>
  <si>
    <t>Applications for Scrap Disposal Awaiting NAPIMS approval - JV Requests</t>
  </si>
  <si>
    <t>Description</t>
  </si>
  <si>
    <t>Our Ref</t>
  </si>
  <si>
    <t>Acknowledgement date</t>
  </si>
  <si>
    <t>Overdue by</t>
  </si>
  <si>
    <t>Value</t>
  </si>
  <si>
    <t>Application for Disposal of Scrapped and Dis-used Oil Spill Equipment and Materials at Ogunu Warri, Forcados Terminal(FOT) and Kidney Island Port Harcourt</t>
  </si>
  <si>
    <t>SPDC-SCM-2017-0080L</t>
  </si>
  <si>
    <t>Awaiting NAPIMS approval</t>
  </si>
  <si>
    <t>Application for the Disposal of scrap Generators at 12 Inner Crescent Ikoyi Lagos</t>
  </si>
  <si>
    <t>SPDC-SCM-2018-0021L</t>
  </si>
  <si>
    <t>Application for Disposal of 1 Set  VFLL-1 CAMERON SMART WELLHEAD By Direct Sales to CAMERON</t>
  </si>
  <si>
    <t>SPDC-SCM-2018-0025L</t>
  </si>
  <si>
    <t>Application for disposal of Tubings Recovered from Imo River well 16 and NKALI Well 08 Decom Campaign</t>
  </si>
  <si>
    <t>SPDC-SCM-2018-0058L</t>
  </si>
  <si>
    <t>Application for the Disposal of Well Engineering Pipes Direct to Rumuwoji Community</t>
  </si>
  <si>
    <t>SPDC-SCM-2018-0135L</t>
  </si>
  <si>
    <t>Application for the Disposal of Scrap Materials at RUMUAHIA Production Unit and Oguta FC</t>
  </si>
  <si>
    <t>SPDC-SCM-2018-0227L</t>
  </si>
  <si>
    <t xml:space="preserve">Application for the Disposal of Scrap Materials at Soku Gas Plant. </t>
  </si>
  <si>
    <t>SPDC-SCM-2018-0229L</t>
  </si>
  <si>
    <t>APPROVED</t>
  </si>
  <si>
    <t>Write-off and disposal of Tubing recovered from ADIBAWA 003,006, 013 Well decommissioning.</t>
  </si>
  <si>
    <t>SPDC-SCM-2018-0231L</t>
  </si>
  <si>
    <t>Application for Disposal of 5s Project Obsolete Materials at NG11 PHC-IA Warehouse.</t>
  </si>
  <si>
    <t>SPDC-SCM-2018-0272L</t>
  </si>
  <si>
    <t>Application for Disposal of Obsolete Electrical and Shackle Materials at NG11 PHC-IA Warehouse</t>
  </si>
  <si>
    <t>SPDC-SCM-2018-0291L</t>
  </si>
  <si>
    <t>Application for Disposal of Tubulars and Well Head materials by Direct Sale to Nigeria Agip Oil Company (NAOC) Limited</t>
  </si>
  <si>
    <t>Write-off and disposal of Leaked Degreaser and Foam Compound at NG28 Onne</t>
  </si>
  <si>
    <t>SPDC-SCM-2019-0049L</t>
  </si>
  <si>
    <t>Vendor</t>
  </si>
  <si>
    <t>28/03/2019</t>
  </si>
  <si>
    <t>28/3/2019</t>
  </si>
  <si>
    <t>Write-off and disposal of Leaked Degreaser at NG16 Onne</t>
  </si>
  <si>
    <t>NO</t>
  </si>
  <si>
    <t>Write-off and Disposal of Fire-Retardant Chemicals in Warri Warehouse (NG12 SLoc. 1202)</t>
  </si>
  <si>
    <t>Waste Mgt</t>
  </si>
  <si>
    <t>Warri</t>
  </si>
  <si>
    <t>MATERIALS DESCRIPTION</t>
  </si>
  <si>
    <t>VENDOR NAME</t>
  </si>
  <si>
    <t xml:space="preserve">Acquisition Cost </t>
  </si>
  <si>
    <t xml:space="preserve">ESTIMATED MARKET VALUE </t>
  </si>
  <si>
    <t>NAPIMS APPROVAL THRESHOLD?</t>
  </si>
  <si>
    <t>REVENUE REALISED NGN</t>
  </si>
  <si>
    <t>REVENUE REALISED USD</t>
  </si>
  <si>
    <t>REVENUE REALISED F$</t>
  </si>
  <si>
    <t>REQUEST DATE</t>
  </si>
  <si>
    <t>DATE OF APPROVAL</t>
  </si>
  <si>
    <t>RECEIPT DATE</t>
  </si>
  <si>
    <t>DISPOSAL STRATEGY</t>
  </si>
  <si>
    <t>SPDC RECEIPT NUMBER</t>
  </si>
  <si>
    <t>DISPOSAL LOCATION</t>
  </si>
  <si>
    <t>ALLOCTAED TO</t>
  </si>
  <si>
    <t>QUARTER</t>
  </si>
  <si>
    <t>Disposal of Obsolate Bonny Warehouse Materials at Bonny</t>
  </si>
  <si>
    <t>YUSSER Nigeria Limited</t>
  </si>
  <si>
    <t>July-21-2016</t>
  </si>
  <si>
    <t>Sept-14-2016</t>
  </si>
  <si>
    <t>Tender</t>
  </si>
  <si>
    <t>East</t>
  </si>
  <si>
    <t>Bonny</t>
  </si>
  <si>
    <t>Q1</t>
  </si>
  <si>
    <t>NG01024026- Disposal of 2 Lots of 1 pc in each Lot MCB3A Safety Life Boats and Shipping Skid at Onne.</t>
  </si>
  <si>
    <t>Strano Line Limited</t>
  </si>
  <si>
    <t>July-16-2018</t>
  </si>
  <si>
    <t>July-25-2018</t>
  </si>
  <si>
    <t>Jan-30-2019</t>
  </si>
  <si>
    <t>Onne</t>
  </si>
  <si>
    <t>Disposal of scrap metals generated from generating and Instrument workshop at PHC-IA</t>
  </si>
  <si>
    <t>J. C. Fabrication Company</t>
  </si>
  <si>
    <t>Nov-16-2018</t>
  </si>
  <si>
    <t>Nov-21-2018</t>
  </si>
  <si>
    <t>Feb-21-2019</t>
  </si>
  <si>
    <t>COMMUNITY</t>
  </si>
  <si>
    <t>Q</t>
  </si>
  <si>
    <t>Disposal of Scrap Tubing Recovered from ADIBAWA Wells Decom. Campaign</t>
  </si>
  <si>
    <t>Zuan Services</t>
  </si>
  <si>
    <t>Oct-16-2018</t>
  </si>
  <si>
    <t>Oct-24-2018</t>
  </si>
  <si>
    <t>Feb-13-2019</t>
  </si>
  <si>
    <t>Adibawa</t>
  </si>
  <si>
    <t>Disposal scrap materials at Soku Gas Plant</t>
  </si>
  <si>
    <t>Furda Ventures Limited</t>
  </si>
  <si>
    <t>Oct-20-2018</t>
  </si>
  <si>
    <t>Oct-19-2018</t>
  </si>
  <si>
    <t>Soku</t>
  </si>
  <si>
    <t>Acquisition Cost</t>
  </si>
  <si>
    <t>ESTIMATED MARKET VALUE</t>
  </si>
  <si>
    <t>SNEPCo RECEIPT NUMBER</t>
  </si>
  <si>
    <t>Doc 218734982- Disposal of scrap materials Backloaded from Bonga FPSO currently stored at Onne Warehouse Yard (Batch 6)</t>
  </si>
  <si>
    <t>G.B. Nchima</t>
  </si>
  <si>
    <t>Jan-25-2019</t>
  </si>
  <si>
    <t>Feb-19-2019</t>
  </si>
  <si>
    <t>Mar-28-2019</t>
  </si>
  <si>
    <t>Doc 217814559- Disposal of Bonga Batch 5 Backload, H beams at Onne</t>
  </si>
  <si>
    <t>A. C. Uche &amp; Sons</t>
  </si>
  <si>
    <t>Aug-28-2019</t>
  </si>
  <si>
    <t>Nov-2-2018</t>
  </si>
  <si>
    <t>PHIA Warehouse</t>
  </si>
  <si>
    <t>Jan-8-2019</t>
  </si>
  <si>
    <t>Doc- 218939879- Disposal of scrap materials at Soku Gas Plant</t>
  </si>
  <si>
    <t>Pre-Filda Nigeria Limited</t>
  </si>
  <si>
    <t>Apr-3-2019</t>
  </si>
  <si>
    <t>Q2</t>
  </si>
  <si>
    <t xml:space="preserve">Doc- 213390035 Sales of EPRS Pipes at Onne </t>
  </si>
  <si>
    <t>Friday Nwibenale and Sons Enterprises Limited</t>
  </si>
  <si>
    <t>Nov-29-2018</t>
  </si>
  <si>
    <t>Dec-12-2018</t>
  </si>
  <si>
    <t>Apr-15-2019</t>
  </si>
  <si>
    <t>23/4/2019</t>
  </si>
  <si>
    <t>Awaiting Tendering/No community bidders list</t>
  </si>
  <si>
    <t>18/4/2019</t>
  </si>
  <si>
    <t>Waste mgt team</t>
  </si>
  <si>
    <t>Write-off and Disposal of expired and damaged materials at NG28 2801</t>
  </si>
  <si>
    <t>Write-off and Disposal of Leaked Degreaser at NG16 stoc. 1601 Onne</t>
  </si>
  <si>
    <t>Write-off and Disposal of leaked lubricants, expired and scrapped materials at PHC-IA Warehouse Yard</t>
  </si>
  <si>
    <t>Applications for Scrap Disposal Awaiting NAPIMS approval - PSC Requests</t>
  </si>
  <si>
    <t>Application for Disposal of Bonga Materials at SNEPCo Warehouse Yard Onne.</t>
  </si>
  <si>
    <t>SNEPCo-prod-2018-0162L</t>
  </si>
  <si>
    <t>Application for Disposal of Obsolete Offshore Production/Maintenance Inventory at NG28 SNEPCoWarehouse Onne. Batches 1 &amp; 2</t>
  </si>
  <si>
    <t>SNEPCo-PROD-2018-0169L</t>
  </si>
  <si>
    <t>Application for the Disposal of EPRS Line Pipes at SNEPCo Yard Onne</t>
  </si>
  <si>
    <t>SNEPCo-PROD-2018-0175L</t>
  </si>
  <si>
    <t>Application for the Disposal of Subsea Platform and its Accessories at SNEPCo Onne general Yard.</t>
  </si>
  <si>
    <t>SNEPCo-PROD-2019-0033L</t>
  </si>
  <si>
    <t>Application for Disposal by Direct Sales, 2 pieces, 5-1/2’’ 20ppf 13CR-80 VAM TOP HC Box x Pin Swell Packers to Total E &amp; P Nigeria Limited.</t>
  </si>
  <si>
    <t>SNEPCo-PROD-2019-0043L</t>
  </si>
  <si>
    <t>Application for the Disposal of Wells Materials at Kidney Island and SNEPCo Yard Onne.</t>
  </si>
  <si>
    <t>SNEPCo-PROD-2019-0055L</t>
  </si>
  <si>
    <t>Doc -223247488-Disposal of 5s project surplus project materials at PHC-IA warehouse yard</t>
  </si>
  <si>
    <t>A. C. Uche and Sons Ltd</t>
  </si>
  <si>
    <t>Apr-18-2019</t>
  </si>
  <si>
    <t>PHC-IA</t>
  </si>
  <si>
    <t>29/4/2019</t>
  </si>
  <si>
    <t>DocuSign is in progress</t>
  </si>
  <si>
    <t>Disposal of write-off materials from Okoloma Surplus Material Inventorization Project</t>
  </si>
  <si>
    <t xml:space="preserve">Write-off and disposal of decommissioned scrap metals at RA water facility (Sub 1, 2 and 3) </t>
  </si>
  <si>
    <t>Write-off and Disposal of Expired Lubricants and Chemicals in Tunu Flow Station.</t>
  </si>
  <si>
    <t>Okoloma</t>
  </si>
  <si>
    <t>Shell RA</t>
  </si>
  <si>
    <t>Tunu F/S</t>
  </si>
  <si>
    <t>Write-off and disposal of ProBook 645 model Laptops</t>
  </si>
  <si>
    <t>24/4/2019</t>
  </si>
  <si>
    <t>K-Maceleno Ventures</t>
  </si>
  <si>
    <t>Apr-30-2019</t>
  </si>
  <si>
    <t>Write-off and Disposal of Bonga Batch 2 expired and damaged materials at NG27-2701.</t>
  </si>
  <si>
    <t>Write-off and Disposal of SPDC Operational Vehicles at Port Harcourt, Ogunu Warri, North Bank, Forcados Terminal and Abuja.</t>
  </si>
  <si>
    <t>Asset</t>
  </si>
  <si>
    <t>Sales of 350 jts of 3.1/2'' 9.3# N80 HCS R2 Tubing to EROTON Exploration and Production Limited</t>
  </si>
  <si>
    <t>EROTON Exploration and Production Limited</t>
  </si>
  <si>
    <t>Negotiation</t>
  </si>
  <si>
    <t>PHC-KI</t>
  </si>
  <si>
    <t>Doc-216743177-Disposal of Bonga materials (1 Lot H Beam) at Onne SNEPCo</t>
  </si>
  <si>
    <t>Dupre International Limited</t>
  </si>
  <si>
    <t>May-14-2019</t>
  </si>
  <si>
    <t>Doc- 235727604-Disposal of Production Workshop West Scrap metals at Shell I.A Ogunu Warri</t>
  </si>
  <si>
    <t>Hen-Xer Ventures</t>
  </si>
  <si>
    <t>Mar-19-2019</t>
  </si>
  <si>
    <t>May-9-2019</t>
  </si>
  <si>
    <t>May-22-2019</t>
  </si>
  <si>
    <t>Ogunu</t>
  </si>
  <si>
    <t>closed</t>
  </si>
  <si>
    <t>Doc-235037175-Disposal of decommissioned scrap metals at RA water facility (Sub 1, 2 and 3)</t>
  </si>
  <si>
    <t>Styno Global Resources</t>
  </si>
  <si>
    <t>Apr-24-2019</t>
  </si>
  <si>
    <t>May-7-2019</t>
  </si>
  <si>
    <t>RA</t>
  </si>
  <si>
    <t>Doc 216413605_ Disposal of Bonga materials (9MW GT Alternator and H Beams at Onne SNEPCo</t>
  </si>
  <si>
    <t>Ideki Services Limited</t>
  </si>
  <si>
    <t>Tendering in progress</t>
  </si>
  <si>
    <t>Write-off and disposal of disused items at Abuja office</t>
  </si>
  <si>
    <t>Duzof Chemical &amp; Engineering Services</t>
  </si>
  <si>
    <t>feb-19-2019</t>
  </si>
  <si>
    <t>May-23-2019</t>
  </si>
  <si>
    <t>Abuja</t>
  </si>
  <si>
    <t>Write-off and disposal of scrap materials at Old Compressor building at Obigbo Node</t>
  </si>
  <si>
    <t>Write-off and disposal of scrap materials at the decommissioned Imo River Gas old Compressor plant</t>
  </si>
  <si>
    <t>31/5/2019</t>
  </si>
  <si>
    <t>onne</t>
  </si>
  <si>
    <t>Sale of Tubulars and Well head materials to Nigeria Agip Oil Company (NAOC) Limited</t>
  </si>
  <si>
    <t>YES</t>
  </si>
  <si>
    <t>NAOC</t>
  </si>
  <si>
    <t>Write-off and disposal of Intermediate Bulk Container (IBC) at Kidney Island</t>
  </si>
  <si>
    <t>Kidney Island</t>
  </si>
  <si>
    <t>Doc-235257569-Disposal of Tubing Recovered from ADIBAWA 003,006,013 Well decommissioning</t>
  </si>
  <si>
    <t>Omonye Ventures</t>
  </si>
  <si>
    <t>May-28-2019</t>
  </si>
  <si>
    <t>ADIBAWA</t>
  </si>
  <si>
    <t>24/5/2019</t>
  </si>
  <si>
    <t>Disposal of Tubings Recovered from ADIBAWA Wells Decom Campaign SPDC Lot</t>
  </si>
  <si>
    <t>Disposal of Tubings Recovered from ADIBAWA Wells Decom Campaign NAPIMS</t>
  </si>
  <si>
    <t>Sale of BNW Forgings to BHGE in Aberdeen (2)</t>
  </si>
  <si>
    <t>Sales of OCTG to Eroton</t>
  </si>
  <si>
    <t>Value of Sale
(US$)</t>
  </si>
  <si>
    <t>Eroton</t>
  </si>
  <si>
    <t>KI</t>
  </si>
  <si>
    <t>Application for Disposal of Scrap Materials at Okoloma Gas Plant</t>
  </si>
  <si>
    <t>SPDC-SCM-2019-0101L</t>
  </si>
  <si>
    <t xml:space="preserve">Application for the disposal of expired and damaged materials at NG28-2801 Bonga Onne </t>
  </si>
  <si>
    <t>SNEPCo-PROD-2019-0069L</t>
  </si>
  <si>
    <t>Disposal of obsolete Electrical materials at NG11 PHC-IA Warehouse SPDC Lot</t>
  </si>
  <si>
    <t>Disposal of obsolete Electrical materials at NG11 PHC-IA Warehouse Coomuity Lot</t>
  </si>
  <si>
    <t>Disposal of obsolete Electrical materials at NG11 PHC-IA Warehouse NAPIMS Lot</t>
  </si>
  <si>
    <t>BGR</t>
  </si>
  <si>
    <t>Application for the disposal of Bonga Batch 2 expired and damaged materials at NG27-2701 SNEPCo Onne</t>
  </si>
  <si>
    <t>SNEPCo-PROD-2019-0079L</t>
  </si>
  <si>
    <t>Afam</t>
  </si>
  <si>
    <t>PHC/LAG</t>
  </si>
  <si>
    <t>Imo River</t>
  </si>
  <si>
    <t>Obigbo</t>
  </si>
  <si>
    <t>TOTAL</t>
  </si>
  <si>
    <t>REMARKS / ACTIONS</t>
  </si>
  <si>
    <t>ACTION DUE DATE</t>
  </si>
  <si>
    <t xml:space="preserve">Days </t>
  </si>
  <si>
    <t>Doc- 239667233- Disposal of 1 Lot Obsolete Electrical Materials at PHC-IA Warehouse Yard SPDC Lot</t>
  </si>
  <si>
    <t>Silvafield Enterprises</t>
  </si>
  <si>
    <t>June-6-2019</t>
  </si>
  <si>
    <t>Sept-11-2018</t>
  </si>
  <si>
    <t>Dec-13-2018</t>
  </si>
  <si>
    <t>Doc 218960542- Disposal of scrap materials at Soku Gas Plant NAPIMS Lot</t>
  </si>
  <si>
    <t>Darsha Consults Nig Ltd</t>
  </si>
  <si>
    <t>Disposal of 5s Project obsolete materials at NG11 PHC-IA warehouse SPDC Lot</t>
  </si>
  <si>
    <t>Application for Disposal of Laptop, HP, Probook640, Core 15-4210M, 500GB.</t>
  </si>
  <si>
    <t>Disposal of Production Workshop West Scrap metals at Shell I.A Ogunu Warri</t>
  </si>
  <si>
    <t>Company</t>
  </si>
  <si>
    <t>Action</t>
  </si>
  <si>
    <t>Tendering</t>
  </si>
  <si>
    <t>Awaiting NAPIMS</t>
  </si>
  <si>
    <t>Payment outstanding</t>
  </si>
  <si>
    <t>Community issue</t>
  </si>
  <si>
    <t>Awaiting sign off</t>
  </si>
  <si>
    <t>Row Labels</t>
  </si>
  <si>
    <t>Grand Total</t>
  </si>
  <si>
    <t>Count of S/N</t>
  </si>
  <si>
    <t>Anticipated Sales Value</t>
  </si>
  <si>
    <t>Sum of Anticipated Sales Value</t>
  </si>
  <si>
    <t>Toggle company:</t>
  </si>
  <si>
    <t>Doc- Disposal of 1 Lot Obsolete Electrical Materials at PHC-IA Warehouse Yard</t>
  </si>
  <si>
    <t>June-10-2019</t>
  </si>
  <si>
    <t>Sales of 800 jts of 3.1/2'' 9.3# N80 HCS R2 Tubing to EROTON Exploration and Production Limited</t>
  </si>
  <si>
    <t>Application for Disposal by Direct Sales 350 joints of 3.1/2'' Tubing to EROTON Exploration and Production Company Limited</t>
  </si>
  <si>
    <t>13/6/2019</t>
  </si>
  <si>
    <t>SPDC-SCM-2019-0111L</t>
  </si>
  <si>
    <t>13/06/2019</t>
  </si>
  <si>
    <t>ONNE</t>
  </si>
  <si>
    <t>21/6/2019</t>
  </si>
  <si>
    <t>Application for Disposal of SPDC Light Vehicles in Port Harcourt, Warri and Abuja.</t>
  </si>
  <si>
    <t>17/6/2019</t>
  </si>
  <si>
    <t>EROTON E &amp; P</t>
  </si>
  <si>
    <t>Outstanding Invoice</t>
  </si>
  <si>
    <t>SPDC-SCM-2019-0119L</t>
  </si>
  <si>
    <t>19/6/2019</t>
  </si>
  <si>
    <t>20/6/2019</t>
  </si>
  <si>
    <t>Write-off and Disposal of Surplus Sea Eagle Materials at Onne Warehouse NG16 (Batch 2).</t>
  </si>
  <si>
    <t>Shell/NAPIMS/Comm</t>
  </si>
  <si>
    <t>Application for the Disposal of Surplus Bonga Inventory Batches 1, 2, and 3 and Offshore Project materials at SNEPCo NG28 and NG26 Onne warehouses.</t>
  </si>
  <si>
    <t>Application for Disposal of Surplus Sea Eagle Materials at Onne Warehouse NG16 (Batch 2).</t>
  </si>
  <si>
    <t>SPDC/NAPIMS</t>
  </si>
  <si>
    <t>SPDC-SCM-2019-0122L</t>
  </si>
  <si>
    <t>Application for the Disposal of Obsolete, Damaged and Surplus Wells Materials at NG28 SNEPCo Yard Onne Batch 2.</t>
  </si>
  <si>
    <t>Write-off and Disposal of Obsolete, Damaged and Surplus Wells Materials at NG28 SNEPCo Yard Onne Batch 2.</t>
  </si>
  <si>
    <t>Write-off and Disposal of obsolete and damaged SNEPCO Wells materials (NG28) Batch 1</t>
  </si>
  <si>
    <t>Sale of Surplus and Used Wells Materials to NAOC Ltd</t>
  </si>
  <si>
    <t>Support Recieved</t>
  </si>
  <si>
    <t>Line</t>
  </si>
  <si>
    <t>25/6/2019</t>
  </si>
  <si>
    <t>NAOC Ltd</t>
  </si>
  <si>
    <t>SPDC-SCM-2019-0081L</t>
  </si>
  <si>
    <t>Write-off and Disposal of Motorized Reel and Ancillaries at Onne SNEPCO warehouse Open yard Area Batch 1</t>
  </si>
  <si>
    <t>Application for Disposal of written off Surplus OCTG of written-off Equipment by Direct Sales to EROTON</t>
  </si>
  <si>
    <t>SPDC-SCM-2019-0128L</t>
  </si>
  <si>
    <t>Doc 252400423- Disposal of Intermediate Bulk Containers (IBC) at Kidney Island</t>
  </si>
  <si>
    <t>Doc- 252389889 Disposal of 2 pcs empty Coantainers at IA Power Plant</t>
  </si>
  <si>
    <t>Chi-Tech Steel Company Nig Ltd</t>
  </si>
  <si>
    <t>Sept-18-2018</t>
  </si>
  <si>
    <t>Oct-2-2018</t>
  </si>
  <si>
    <t>Q3</t>
  </si>
  <si>
    <t>May-24-2019</t>
  </si>
  <si>
    <t>June-14-2019</t>
  </si>
  <si>
    <t>July-8-2019</t>
  </si>
  <si>
    <t>Doc -223247470-Disposal of 5s project surplus project materials at PHC-IA warehouse yard</t>
  </si>
  <si>
    <t>Vitex Interbiz Agency LTD</t>
  </si>
  <si>
    <t>July-16-2019</t>
  </si>
  <si>
    <t xml:space="preserve"> SNEPCo-PROD-2019-0104L</t>
  </si>
  <si>
    <t>Oct-20-2013</t>
  </si>
  <si>
    <t>Dec-18-2018</t>
  </si>
  <si>
    <t>June-11-2019</t>
  </si>
  <si>
    <t xml:space="preserve"> Do</t>
  </si>
  <si>
    <t>DO</t>
  </si>
  <si>
    <t>Application for the Disposal of Bulky Materials at Onne SNEPCo Warehouse Open Yard Area.</t>
  </si>
  <si>
    <t xml:space="preserve"> SNEPCo-PROD-2019-0110L</t>
  </si>
  <si>
    <t xml:space="preserve"> SNEPCo-PROD-2019-0091L</t>
  </si>
  <si>
    <t xml:space="preserve">Write-off and Disposal of Obsolete Sea Eagle Materials (NG16) at Onne </t>
  </si>
  <si>
    <t>31/7/2019</t>
  </si>
  <si>
    <t>DISPOSAL BY DIRECT SALES SURPLUS WELLS MATERIALS TO WEATHERFORD AND TENARIS.</t>
  </si>
  <si>
    <t>PHC-IA/KI</t>
  </si>
  <si>
    <t>Weatherford &amp; Tenaris</t>
  </si>
  <si>
    <t>APPLICATION FOR DISPOSAL BY DIRECT SALES SURPLUS WELLS MATERIALS TO WEATHERFORD AND TENARIS.</t>
  </si>
  <si>
    <t>Application for Disposal of Decommissioned scrap materials at Imo Rivers Old Gas Compression Plant and Old Compressor Building at Obigbo Node.</t>
  </si>
  <si>
    <t>SPDC-SCM-2019-0127L</t>
  </si>
  <si>
    <t>15/08/2019</t>
  </si>
  <si>
    <t>Doc-239643253 Disposal of 1 Lot Obsolete Electrical Materials at PHC-IA Warehouse Yard</t>
  </si>
  <si>
    <t>Aigog Nigeria Ventures</t>
  </si>
  <si>
    <t>Aug-5-2019</t>
  </si>
  <si>
    <t>Write-off and disposal of faulty 40'' Ball Valves at PHC-IA warehouse yard</t>
  </si>
  <si>
    <t>Review in progress</t>
  </si>
  <si>
    <t>30/8/2019</t>
  </si>
  <si>
    <t>16/8/2019</t>
  </si>
  <si>
    <t>Write-off and disposal of Bulky EA Materials at Onne Warehouse Open Yard Area</t>
  </si>
  <si>
    <t>Write-off and disposal of Forcados Terminal scrap materials</t>
  </si>
  <si>
    <t>Forcados</t>
  </si>
  <si>
    <t>Write-off and disposal of Bonga Bulky Materials at Onne SNEPCo Warehouse Open Yard Area</t>
  </si>
  <si>
    <t>Application for the Disposal of Sub Sea and Bonga Bulky Materials at SNEPCo Yard Onne</t>
  </si>
  <si>
    <t>(blank)</t>
  </si>
  <si>
    <t>(All)</t>
  </si>
  <si>
    <t xml:space="preserve"> SNEPCo-PROD-2019-0119L</t>
  </si>
  <si>
    <t>Write-off and disposal of Sub-Sea and Bonga Bulky Materials at Onne SNEPCo Warehouse Open Yard Area</t>
  </si>
  <si>
    <t xml:space="preserve">Awaiting Tendering </t>
  </si>
  <si>
    <t>SPDC-SCM-2019-0159L</t>
  </si>
  <si>
    <t>SPDC-SCM-2019-0160L</t>
  </si>
  <si>
    <t>Disposal of Surplus Offshore Production/Maintenenace Inventory at NG28 SNEPCo warhouse Onne Batch 3&amp;4</t>
  </si>
  <si>
    <t xml:space="preserve">SNEPCO/NAPIMS </t>
  </si>
  <si>
    <t>Austin</t>
  </si>
  <si>
    <t>BGR/Tunji</t>
  </si>
  <si>
    <t>Disposal of Scrap Materials at RUMUAHIA Production Unit and Oguta FC</t>
  </si>
  <si>
    <t>Covered area</t>
  </si>
  <si>
    <t>rumuahia</t>
  </si>
  <si>
    <t xml:space="preserve">Write-off and disposal of SNEPCo light vehicles </t>
  </si>
  <si>
    <t>Application fo Disposal of decommisioned Nodebus spares.</t>
  </si>
  <si>
    <t>Application for Disposal of Motorized Reel and other Bulky materials at Onne SNEPCO warehouse Open yard area</t>
  </si>
  <si>
    <t>APPLICATION FOR DISPOSAL FAULTY 40 INCHES BALL VALVES.</t>
  </si>
  <si>
    <t xml:space="preserve"> SNEPCo-PROD-2019-0132L</t>
  </si>
  <si>
    <t>Donation to schools</t>
  </si>
  <si>
    <t>Lagos</t>
  </si>
  <si>
    <t>DATABASE OF ALL DISPOSALS COMPLETED IN 2019 ($1=N305)</t>
  </si>
  <si>
    <t>Sales of Surplus and Used Wells materials to Weatherford Nigeria Limited</t>
  </si>
  <si>
    <t>Weatherford Nigeria Limited</t>
  </si>
  <si>
    <t>June-24-2019</t>
  </si>
  <si>
    <t>YES-Weatherford</t>
  </si>
  <si>
    <t xml:space="preserve">DOC 275547096_DISPOSAL OF BULKY MATERIALS AT ONNE  </t>
  </si>
  <si>
    <t>July-17-2019</t>
  </si>
  <si>
    <t>Sept-11-2019</t>
  </si>
  <si>
    <t>Doc 274653997_Disposal of NG28 surplus materials at Onne batches 3 and 4 NAPIMS Lot</t>
  </si>
  <si>
    <t>Source Rock Ltd</t>
  </si>
  <si>
    <t>Dec-20-2018</t>
  </si>
  <si>
    <t>Dec-27-2018</t>
  </si>
  <si>
    <t>Meje and Sons Ltd</t>
  </si>
  <si>
    <t xml:space="preserve">DOC 275956054_DISPOSAL OF NG28 SURPLUS MATERIALS AT ONNE BATCHES 1 AND 2 SNEPCo LOT  </t>
  </si>
  <si>
    <t>Sept-24-2019</t>
  </si>
  <si>
    <t>Nov-23-2018</t>
  </si>
  <si>
    <t>Sept-13-2019</t>
  </si>
  <si>
    <t>Doc 274438758_Disposal of NG28 surplus materials at Onne batches 3 and 4 SNEPCO Lot</t>
  </si>
  <si>
    <t>DOC 280659719_DISPOSAL OF SNEPCo BATCH 2 WELLS MATERIALS AT ONNE (SNEPCo LOT)</t>
  </si>
  <si>
    <t>DOC 280728124_DISPOSAL OF SNEPCo BATCH 2 WELLS MATERIALS AT ONNE (COMMUNITY LOT</t>
  </si>
  <si>
    <t>DOC 280728192_DISPOSAL OF SNEPCo BATCH 2 WELLS MATERIALS AT ONNE (NAPIMS LOT)</t>
  </si>
  <si>
    <t>Asuru Integrated Services Nig Ltd</t>
  </si>
  <si>
    <t>Mec Engineering Ltd</t>
  </si>
  <si>
    <t>EKG Ltd</t>
  </si>
  <si>
    <t>J. Ifeanyi Ltd</t>
  </si>
  <si>
    <t>New Horozon Business System</t>
  </si>
  <si>
    <t>Apr-23-2019</t>
  </si>
  <si>
    <t>June-21-2019</t>
  </si>
  <si>
    <t>20/8/2019</t>
  </si>
  <si>
    <t xml:space="preserve">Awarded </t>
  </si>
  <si>
    <t>JC Fabrication</t>
  </si>
  <si>
    <t>Evacuation</t>
  </si>
  <si>
    <t>Evacuate</t>
  </si>
  <si>
    <t>30/9/2019</t>
  </si>
  <si>
    <t>Sept-20-2019</t>
  </si>
  <si>
    <t>Write off and disposal of leaking and expired chemicals at NG01-0106 Soku Warehouse.</t>
  </si>
  <si>
    <t>Impex Agro Allied Ltd</t>
  </si>
  <si>
    <t>DOC 280583402_DISPOSAL OF EA BULKY MATERIALS AT ONNE (COMMUNITY LOT)</t>
  </si>
  <si>
    <t>JC Fabrication Company</t>
  </si>
  <si>
    <t>July-25-2019</t>
  </si>
  <si>
    <t>Aug-21-2019</t>
  </si>
  <si>
    <t>319,54</t>
  </si>
  <si>
    <t>Application for the Disposal of Expired and Dis-used Batteries in SPDC Warehouses</t>
  </si>
  <si>
    <t>APPLICATION FOR THE DISPOSAL OF 2.3/8’’ TUBING FROM KOLO CREEK 016 AND ADIBAWA 017 WELLS</t>
  </si>
  <si>
    <t>DOC 280633329_DISPOSAL OF BULKY WELLS MATERIALS AT ONNE (COMMUNITY LOT)</t>
  </si>
  <si>
    <t>J. C Fabrications Ltd</t>
  </si>
  <si>
    <t>SPDC-SCM-2019-0207L</t>
  </si>
  <si>
    <t xml:space="preserve"> SNEPCo-PROD-2019-0144L</t>
  </si>
  <si>
    <t>Aug-22-2019</t>
  </si>
  <si>
    <t>Aug-29-2019</t>
  </si>
  <si>
    <t>15/10/2019</t>
  </si>
  <si>
    <t>Write-off and Disposal of Expired and dis-used Batteries in SPDC Warehouses (NG11, NG12, NG15, NG16 and NG01-130, 170, 1060, and 108.</t>
  </si>
  <si>
    <t>Write-off and disposal of recovered completion tubing from Kolo Creek 016 and Adibawa 017 wells abandonment.</t>
  </si>
  <si>
    <t>All warehouses</t>
  </si>
  <si>
    <t>AdIBAWA/Kolo Creek</t>
  </si>
  <si>
    <t>31/10/2019</t>
  </si>
  <si>
    <t>Oct-2-2019</t>
  </si>
  <si>
    <t xml:space="preserve">DOC 286520102_DISPOSAL OF NG28 NON-STOCK MATERIALS AT ONNE BATCHES 1 AND 2 SNEPCo LOT  </t>
  </si>
  <si>
    <t>Q4</t>
  </si>
  <si>
    <t>30/10/2019</t>
  </si>
  <si>
    <t>SPDC-SCM-2019-0208L</t>
  </si>
  <si>
    <t>14/10/2019</t>
  </si>
  <si>
    <t>G. B. Nchima Enterprises</t>
  </si>
  <si>
    <t xml:space="preserve"> DOC287879323_DISPOSAL OF SUBSEA PLATFORM AND ITS ACCESSORIES AT SNEPCO ONNE GENERAL YARD SNEPCO  LOT</t>
  </si>
  <si>
    <t>Rowlas Investment Company Limited</t>
  </si>
  <si>
    <t>DOC 275547096_DISPOSAL OF BULKY MATERIALS AT ONNE NAPIMS LOT</t>
  </si>
  <si>
    <t>Jan-29-2019</t>
  </si>
  <si>
    <t>Mar-11-2019</t>
  </si>
  <si>
    <t>Abandoned Materials by NAPIMS Nominated Buyers</t>
  </si>
  <si>
    <t>SPDC-SCM-2019-0226L</t>
  </si>
  <si>
    <t>SALES OF LIGHT VEHICLES-NAPIMS SHARE</t>
  </si>
  <si>
    <t>NWABUFO ELDRED</t>
  </si>
  <si>
    <t>DR FEMI PEARS</t>
  </si>
  <si>
    <t>BABA ISAH</t>
  </si>
  <si>
    <t>KINGSLEY EBI</t>
  </si>
  <si>
    <t>FLORA ADENUGA</t>
  </si>
  <si>
    <t>OGBODABA PHILEMO OUMO</t>
  </si>
  <si>
    <t>JULIE UTANG</t>
  </si>
  <si>
    <t>BASSEY E.R</t>
  </si>
  <si>
    <t>ALEX CHUKWU</t>
  </si>
  <si>
    <t>IBRAHIM MARTINS</t>
  </si>
  <si>
    <t>NKEM AGUMAGU</t>
  </si>
  <si>
    <t>TIMOTHY ODEYEMI</t>
  </si>
  <si>
    <t>TAFA FATAI KEHINDE</t>
  </si>
  <si>
    <t>FKJ 241 CA</t>
  </si>
  <si>
    <t>FKJ 767 CA</t>
  </si>
  <si>
    <t>AH 420 RGM/GBB 592 AA</t>
  </si>
  <si>
    <t>NCH 339 ST</t>
  </si>
  <si>
    <t>SKN 446 PZ</t>
  </si>
  <si>
    <t>SKN 469 PZ</t>
  </si>
  <si>
    <t>SKN 422 PZ</t>
  </si>
  <si>
    <t>SKN 452 PZ</t>
  </si>
  <si>
    <t>GBB 577 AA</t>
  </si>
  <si>
    <t>YEN 512 SY</t>
  </si>
  <si>
    <t>KRK 685 BX</t>
  </si>
  <si>
    <t>GBB 623 AA</t>
  </si>
  <si>
    <t>AM 54 BNY</t>
  </si>
  <si>
    <t>Oct-21-2019</t>
  </si>
  <si>
    <t>Oct-18-2019</t>
  </si>
  <si>
    <t>Oct-23-2019</t>
  </si>
  <si>
    <t>Oct-15-2019</t>
  </si>
  <si>
    <t>Oct-16-2019</t>
  </si>
  <si>
    <t>NO    DOC 299060575_DISPOSAL OF WELLS BATCH 2- 7.5/8’’ 42.8’’ VAM ACE BOX X PIN, R3 AT ONNE (NAPIMS LOT</t>
  </si>
  <si>
    <t>Oct-25-2019</t>
  </si>
  <si>
    <t>Application for Disposal of Wellhead and Xmas Tree Maintenance Accessories at NG11 PHC-IA Warehouse</t>
  </si>
  <si>
    <t>Oct-28-2019</t>
  </si>
  <si>
    <t>PROCEEDS FROM DISPOSAL- SPDC</t>
  </si>
  <si>
    <t>PROCEEDS FROM DISPOSAL- SNEPCo</t>
  </si>
  <si>
    <t>DISPOSAL SUMMARY YTD 2019</t>
  </si>
  <si>
    <t>TOTAL IN USD</t>
  </si>
  <si>
    <t>DOC300527581 - DISPOSAL OF SCRAP MATERIALS AT RUMUAHIA .</t>
  </si>
  <si>
    <t>Christo General Contracting And Enterprises</t>
  </si>
  <si>
    <t>Nov-4-2019</t>
  </si>
  <si>
    <t>RUMUAHIA</t>
  </si>
  <si>
    <t>Approved</t>
  </si>
  <si>
    <t>Approved by NAPPIMS</t>
  </si>
  <si>
    <t>SPDC-SCM-2019-0246L</t>
  </si>
  <si>
    <t>Application for Disposal of Written-off 10 Pieces, Abssorbent Pads by Direct Sales to Total E &amp; P Nigeria Limited</t>
  </si>
  <si>
    <t>USMAN BALA</t>
  </si>
  <si>
    <t>SAIDU USMAN</t>
  </si>
  <si>
    <t>ETHAN SUNDAY</t>
  </si>
  <si>
    <t>CHRISTOPHER DANIEL</t>
  </si>
  <si>
    <t>BUHARI SANNI</t>
  </si>
  <si>
    <t>IBRAHIM GONI</t>
  </si>
  <si>
    <t>JUMOKE MOBI</t>
  </si>
  <si>
    <t>ABIOLA KOJO</t>
  </si>
  <si>
    <t>HAMZA ABACHA</t>
  </si>
  <si>
    <t>DARAMOLA FRANCIS</t>
  </si>
  <si>
    <t>OKONKWO DENIS</t>
  </si>
  <si>
    <t>NCH 413 ST</t>
  </si>
  <si>
    <t>DEG 508 EQ</t>
  </si>
  <si>
    <t>NCH 399 ST</t>
  </si>
  <si>
    <t>BDG 17 BX</t>
  </si>
  <si>
    <t>SKN 439 PZ</t>
  </si>
  <si>
    <t>SKN 421 PZ</t>
  </si>
  <si>
    <t>AHD 458 QW</t>
  </si>
  <si>
    <t>KJA-109EH</t>
  </si>
  <si>
    <t>SMK 164 BZ</t>
  </si>
  <si>
    <t>EKE 730 AA</t>
  </si>
  <si>
    <t>LND 235 CN</t>
  </si>
  <si>
    <t>Nov-5-2019</t>
  </si>
  <si>
    <t>Allocation</t>
  </si>
  <si>
    <t>Nov-1-2019</t>
  </si>
  <si>
    <t>Oct-14-2019</t>
  </si>
  <si>
    <t>Award to the bid winner</t>
  </si>
  <si>
    <t>29/11/2019</t>
  </si>
  <si>
    <t>Re-tender NAPIMS Lot</t>
  </si>
  <si>
    <t>Re-tender</t>
  </si>
  <si>
    <t>Lotting</t>
  </si>
  <si>
    <t>Sales of written off Surplus OCTG and Equipment by Direct Sales to EROTON</t>
  </si>
  <si>
    <t>ADENIRAN MOJISOLA</t>
  </si>
  <si>
    <t>AFOLABI OLUBUNMI</t>
  </si>
  <si>
    <t>OKONKWO OLUCHI</t>
  </si>
  <si>
    <t>OSHONUGA OLUFEMI</t>
  </si>
  <si>
    <t>UDOGU JOHN</t>
  </si>
  <si>
    <t>ABHURIMEN THANKGOD</t>
  </si>
  <si>
    <t>OKAFOR FRANKLIN</t>
  </si>
  <si>
    <t>BADEMOSI ADEBAYO</t>
  </si>
  <si>
    <t>OSAYE SOLOMON</t>
  </si>
  <si>
    <t>AJAYI JOY</t>
  </si>
  <si>
    <t>ALIKAH YEWANDE</t>
  </si>
  <si>
    <t>INYANG ERIC</t>
  </si>
  <si>
    <t>OKAHIA VICTOR</t>
  </si>
  <si>
    <t>BABATUNDE SALAWU</t>
  </si>
  <si>
    <t xml:space="preserve">EZE GEORGE </t>
  </si>
  <si>
    <t>ANDREW BOCK-ORUMA</t>
  </si>
  <si>
    <t>OLUWAFEMI AGBAVBE</t>
  </si>
  <si>
    <t>MARYAM ABDULLAHI</t>
  </si>
  <si>
    <t>UCHE ANYAOGU</t>
  </si>
  <si>
    <t>APP 94 BD</t>
  </si>
  <si>
    <t>JJJ 585 CK</t>
  </si>
  <si>
    <t>SKN 443 PZ</t>
  </si>
  <si>
    <t>DEG 531 EQ</t>
  </si>
  <si>
    <t>JJJ 594 CK</t>
  </si>
  <si>
    <t>RLU 93 MB</t>
  </si>
  <si>
    <t>JJJ 592 CK</t>
  </si>
  <si>
    <t>JJJ 589 CK</t>
  </si>
  <si>
    <t>GBB 599 AA</t>
  </si>
  <si>
    <t>JJJ 586 CK</t>
  </si>
  <si>
    <t>NCH 338 ST</t>
  </si>
  <si>
    <t>JJJ 588 CK</t>
  </si>
  <si>
    <t>JJJ 591 CK</t>
  </si>
  <si>
    <t>JJJ 584 CK</t>
  </si>
  <si>
    <t>JJJ 590 CK</t>
  </si>
  <si>
    <t>XB 612 WWR</t>
  </si>
  <si>
    <t>NCH 430 ST</t>
  </si>
  <si>
    <t>RGM 561 RD</t>
  </si>
  <si>
    <t>RGM 582 RD</t>
  </si>
  <si>
    <t>Nov-12-2019</t>
  </si>
  <si>
    <t>Nov-15-2019</t>
  </si>
  <si>
    <t>Nov-8-2019</t>
  </si>
  <si>
    <t>Nov-7-2019</t>
  </si>
  <si>
    <t>Nov-13-2019</t>
  </si>
  <si>
    <t>Nov-14-2019</t>
  </si>
  <si>
    <t>Ballot</t>
  </si>
  <si>
    <t>KingSLEY AMADI (AKPALA UDE)</t>
  </si>
  <si>
    <t>JJJ 581 CK</t>
  </si>
  <si>
    <t xml:space="preserve"> DOC 314382158_DISPOSAL OF BATCH 1 SNEPCO WELLS MATERIALS AT KIDNEY ISLAND COMMUNITY LOT</t>
  </si>
  <si>
    <t>Nyenest Services Nig Ltd</t>
  </si>
  <si>
    <t>Nov-22-2019</t>
  </si>
  <si>
    <t>Feb-14-2019</t>
  </si>
  <si>
    <t>Apr-9-2019</t>
  </si>
  <si>
    <t>ODUKOYA JIDE</t>
  </si>
  <si>
    <t>AH408-ABM</t>
  </si>
  <si>
    <t>MARTHIAS DAMO</t>
  </si>
  <si>
    <t>KRK 651 BX</t>
  </si>
  <si>
    <t>Alex/Lazarus</t>
  </si>
  <si>
    <t>28/11/2019</t>
  </si>
  <si>
    <t>Write-off and Disposal of Rapid Rock (RL) Riser Joints and Associated Equipment in Onne Yard</t>
  </si>
  <si>
    <t>Application for the disposal of Rapid Lock (RL) Riser Joints, baskets and Accessories at SNEPCo yard Onne.</t>
  </si>
  <si>
    <t xml:space="preserve"> SNEPCo-PROD-2019-0183L</t>
  </si>
  <si>
    <t>bgr/tUNJI</t>
  </si>
  <si>
    <t>15/12/2019</t>
  </si>
  <si>
    <t>NO    DOC 314523858_DISPOSAL OF DECOMMISSIONED TUBING FROM IMO RIVER WELL 16_SPDC LOT</t>
  </si>
  <si>
    <t>MEEK INTEGRATED SYSTEMS LTD</t>
  </si>
  <si>
    <t>Dec-2-2019</t>
  </si>
  <si>
    <t>DOC_315081350_DISPOSAL OF TUBINGS RECOVERED FROM NKALI WELL 08 _ SPDC LOT</t>
  </si>
  <si>
    <t>KADIBIA MULTI PROJECTS NIG LTD</t>
  </si>
  <si>
    <t>Feb-26-2018</t>
  </si>
  <si>
    <t>Mar-1-2019</t>
  </si>
  <si>
    <t>Feb-22-2018</t>
  </si>
  <si>
    <t xml:space="preserve">DOC 314096228_DISPOSAL OF BATCH 1 SNEPCo WELLS MATERIALS AT ONNE SNEPCo LOT  </t>
  </si>
  <si>
    <t>SEGBE ENGINEERING NIG. LTD</t>
  </si>
  <si>
    <t>Dec-6-2019</t>
  </si>
  <si>
    <t>Doc- 314980772, Disposal of Tubings Recovered from Nkali Wells 08 NAPIMS Lot</t>
  </si>
  <si>
    <t>Solid Gas and Oil Services Ltd</t>
  </si>
  <si>
    <t>Doc-31505660, Disposal of Decommissioned Tubings from Imo River Well 16 NAPIMS LOT</t>
  </si>
  <si>
    <t>Ruma Investment Nigeria Limited</t>
  </si>
  <si>
    <t>DOC 314394643_DISPOSAL OF 40 INCES BALL VALVES AT PHC-IA WAREHOUSE YARD_COMMUNITY LOT</t>
  </si>
  <si>
    <t>A C UCHE AND SONS</t>
  </si>
  <si>
    <t>Dec-10-2019</t>
  </si>
  <si>
    <t>DOC 318168285_DISPOSAL OF 40 INCES BALL VALVES AT PHC-IA WAREHOUSE YARD_NAPIMS LOT</t>
  </si>
  <si>
    <t>Petro-Jam Nig Ltd</t>
  </si>
  <si>
    <t>Ruma Investment Nig. Ltd</t>
  </si>
  <si>
    <t>DOC 314085900_DISPOSAL OF BATCH 1 SNEPCO WELLS MATERIALS AT ONNE (NAPIMS LOT)</t>
  </si>
  <si>
    <t>Generation Merchants Nigeria Limited</t>
  </si>
  <si>
    <t>DOC 314960864_Disposal of Batch 1 SNEPCo Wells Materials at Onne (Community Lot)</t>
  </si>
  <si>
    <t>JC Fabrication Co. Ltd</t>
  </si>
  <si>
    <t xml:space="preserve">DOC 317184595_DISPOSAL OF OBSOLETE PRODUCTION AND MAINTENANCE MATERIALS AT ONNE BATCHES 1 AND 2 COMMUNITY LOT  </t>
  </si>
  <si>
    <t>Dinichuks and Company Limited</t>
  </si>
  <si>
    <t>Dec-11-2019</t>
  </si>
  <si>
    <t>DOC_321860295_DISPOSAL OF SURPLUS MATERIALS LOTS 1-4 AT PHC-IA WAREHOUSE YARD BATCH 8/9/10 SPDC LOT</t>
  </si>
  <si>
    <t>DOC NO    Doc332760284_DISPOSAL OF SUBSEA PLATFORM AT SNEPCO YARD ONNE</t>
  </si>
  <si>
    <t>INTALY SERVICES LIMITED</t>
  </si>
  <si>
    <t>Dec-20-2019</t>
  </si>
  <si>
    <t>DOC NO    DOC 317243524_DISPOSAL OF 40 INCES BALL VALVES AT PHC-IA WAREHOUSE YARD_SPDC LOT</t>
  </si>
  <si>
    <t>Dec-16-2019</t>
  </si>
  <si>
    <t>Dec-24-2019</t>
  </si>
  <si>
    <t>Dec-19-2019</t>
  </si>
  <si>
    <t>Sales of Wellhead Materials and accessories to NAOC</t>
  </si>
  <si>
    <t>Dec-18-2019</t>
  </si>
  <si>
    <t xml:space="preserve"> DOC 332586768_DISPOSAL OF SCRAP METALS AT SHELL RA SUB 3.</t>
  </si>
  <si>
    <t>STYNO GLOBAL RESOURCES</t>
  </si>
  <si>
    <t>Oct-22-2019</t>
  </si>
  <si>
    <t>De-c-9-2019</t>
  </si>
  <si>
    <t>May-3-2019</t>
  </si>
  <si>
    <t>Jan-23-2019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</si>
</sst>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m/d/yyyy;@"/>
    <numFmt numFmtId="166" formatCode="mm/dd/yy;@"/>
  </numFmts>
  <fonts count="38"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9"/>
      <color theme="1"/>
      <name val="Calibri"/>
      <family val="2"/>
      <scheme val="minor"/>
    </font>
    <font>
      <sz val="11"/>
      <color rgb="FF000000"/>
      <name val="Bookman Old Style"/>
      <family val="1"/>
    </font>
    <font>
      <sz val="12"/>
      <color theme="1"/>
      <name val="Calibri"/>
      <family val="2"/>
      <scheme val="minor"/>
    </font>
    <font>
      <sz val="14"/>
      <color theme="1"/>
      <name val="Arial"/>
      <family val="2"/>
    </font>
    <font>
      <b/>
      <sz val="12"/>
      <color theme="1"/>
      <name val="Calibri"/>
      <family val="2"/>
      <scheme val="minor"/>
    </font>
    <font>
      <b/>
      <sz val="9"/>
      <color theme="1"/>
      <name val="Calibri"/>
      <family val="2"/>
      <scheme val="minor"/>
    </font>
    <font>
      <sz val="12"/>
      <color theme="1"/>
      <name val="Arial"/>
      <family val="2"/>
    </font>
    <font>
      <sz val="10"/>
      <color theme="1"/>
      <name val="Calibri"/>
      <family val="2"/>
      <scheme val="minor"/>
    </font>
    <font>
      <sz val="10"/>
      <color theme="1"/>
      <name val="Arial"/>
      <family val="2"/>
    </font>
    <font>
      <b/>
      <sz val="10"/>
      <color theme="1"/>
      <name val="Calibri"/>
      <family val="2"/>
      <scheme val="minor"/>
    </font>
    <font>
      <sz val="11"/>
      <color rgb="FF000000"/>
      <name val="Calibri"/>
      <family val="2"/>
      <scheme val="minor"/>
    </font>
    <font>
      <sz val="10"/>
      <color rgb="FF000000"/>
      <name val="Calibri"/>
      <family val="2"/>
      <scheme val="minor"/>
    </font>
    <font>
      <sz val="12"/>
      <color rgb="FF000000"/>
      <name val="Calibri"/>
      <family val="2"/>
      <scheme val="minor"/>
    </font>
    <font>
      <sz val="10"/>
      <color rgb="FF000000"/>
      <name val="Bookman Old Style"/>
      <family val="1"/>
    </font>
    <font>
      <sz val="12"/>
      <color theme="1"/>
      <name val="Calibri Light"/>
      <family val="2"/>
    </font>
    <font>
      <sz val="11"/>
      <color theme="1"/>
      <name val="Calibri Light"/>
      <family val="2"/>
    </font>
    <font>
      <sz val="8"/>
      <color theme="1"/>
      <name val="Calibri"/>
      <family val="2"/>
      <scheme val="minor"/>
    </font>
    <font>
      <sz val="9"/>
      <color rgb="FF000000"/>
      <name val="Garamond"/>
      <family val="1"/>
    </font>
    <font>
      <sz val="12"/>
      <color theme="1"/>
      <name val="Times New Roman"/>
      <family val="1"/>
    </font>
    <font>
      <sz val="10"/>
      <name val="Calibri"/>
      <family val="2"/>
      <scheme val="minor"/>
    </font>
    <font>
      <sz val="11"/>
      <color theme="1"/>
      <name val="Arial"/>
      <family val="2"/>
    </font>
    <font>
      <b/>
      <sz val="11"/>
      <color theme="1"/>
      <name val="Arial"/>
      <family val="2"/>
    </font>
    <font>
      <b/>
      <sz val="24"/>
      <color rgb="FFC00000"/>
      <name val="Calibri"/>
      <family val="2"/>
      <scheme val="minor"/>
    </font>
    <font>
      <sz val="10"/>
      <name val="Arial"/>
      <family val="2"/>
    </font>
    <font>
      <sz val="11"/>
      <color indexed="8"/>
      <name val="Calibri"/>
      <family val="2"/>
    </font>
    <font>
      <sz val="10"/>
      <color indexed="64"/>
      <name val="Arial"/>
      <family val="2"/>
    </font>
    <font>
      <sz val="11"/>
      <name val="Calibri"/>
      <family val="2"/>
      <scheme val="minor"/>
    </font>
    <font>
      <b/>
      <sz val="11"/>
      <name val="Calibri"/>
      <family val="2"/>
      <scheme val="minor"/>
    </font>
    <font>
      <b/>
      <sz val="10"/>
      <name val="Calibri"/>
      <family val="2"/>
      <scheme val="minor"/>
    </font>
    <font>
      <sz val="12"/>
      <name val="Calibri"/>
      <family val="2"/>
      <scheme val="minor"/>
    </font>
    <font>
      <sz val="10"/>
      <color rgb="FF000000"/>
      <name val="Garamond"/>
      <family val="1"/>
    </font>
    <font>
      <sz val="10"/>
      <color theme="1"/>
      <name val="Times New Roman"/>
      <family val="1"/>
    </font>
    <font>
      <sz val="11"/>
      <color rgb="FF000000"/>
      <name val="Garamond"/>
      <family val="1"/>
    </font>
    <font>
      <sz val="11"/>
      <color theme="1"/>
      <name val="Garamond"/>
      <family val="1"/>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CC"/>
        <bgColor indexed="64"/>
      </patternFill>
    </fill>
    <fill>
      <patternFill patternType="solid">
        <fgColor rgb="FF92D05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7D117"/>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medium">
        <color indexed="64"/>
      </left>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medium">
        <color indexed="64"/>
      </right>
      <top style="medium">
        <color indexed="64"/>
      </top>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s>
  <cellStyleXfs count="18">
    <xf numFmtId="0" fontId="0" fillId="0" borderId="0"/>
    <xf numFmtId="43" fontId="3" fillId="0" borderId="0" applyFont="0" applyFill="0" applyBorder="0" applyAlignment="0" applyProtection="0"/>
    <xf numFmtId="0" fontId="3" fillId="0" borderId="0"/>
    <xf numFmtId="0" fontId="24" fillId="0" borderId="0"/>
    <xf numFmtId="0" fontId="3" fillId="0" borderId="0"/>
    <xf numFmtId="164" fontId="3" fillId="0" borderId="0" applyFont="0" applyFill="0" applyBorder="0" applyAlignment="0" applyProtection="0"/>
    <xf numFmtId="9" fontId="3" fillId="0" borderId="0" applyFont="0" applyFill="0" applyBorder="0" applyAlignment="0" applyProtection="0"/>
    <xf numFmtId="0" fontId="26" fillId="13" borderId="0" applyBorder="0">
      <alignment horizontal="left" vertical="center" indent="1"/>
      <protection hidden="1"/>
    </xf>
    <xf numFmtId="0" fontId="3" fillId="0" borderId="0"/>
    <xf numFmtId="0" fontId="27" fillId="0" borderId="0"/>
    <xf numFmtId="164" fontId="3" fillId="0" borderId="0" applyFont="0" applyFill="0" applyBorder="0" applyAlignment="0" applyProtection="0"/>
    <xf numFmtId="0" fontId="27" fillId="0" borderId="0"/>
    <xf numFmtId="0" fontId="12" fillId="0" borderId="0"/>
    <xf numFmtId="0" fontId="29" fillId="0" borderId="0"/>
    <xf numFmtId="0" fontId="28" fillId="0" borderId="0"/>
    <xf numFmtId="0" fontId="27" fillId="0" borderId="0"/>
    <xf numFmtId="0" fontId="27" fillId="0" borderId="0"/>
    <xf numFmtId="0" fontId="27" fillId="0" borderId="0"/>
  </cellStyleXfs>
  <cellXfs count="403">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0" xfId="0" applyAlignment="1">
      <alignment horizontal="center"/>
    </xf>
    <xf numFmtId="0" fontId="0" fillId="0" borderId="1" xfId="0" applyFont="1" applyBorder="1" applyAlignment="1">
      <alignment horizontal="left" wrapText="1"/>
    </xf>
    <xf numFmtId="0" fontId="2" fillId="0" borderId="0" xfId="0" applyFont="1" applyAlignment="1">
      <alignment wrapText="1"/>
    </xf>
    <xf numFmtId="0" fontId="0" fillId="3" borderId="1" xfId="0" applyFill="1" applyBorder="1" applyAlignment="1">
      <alignment horizontal="center"/>
    </xf>
    <xf numFmtId="0" fontId="0" fillId="5" borderId="1" xfId="0" applyFont="1" applyFill="1" applyBorder="1" applyAlignment="1">
      <alignment horizontal="left" wrapText="1"/>
    </xf>
    <xf numFmtId="0" fontId="0" fillId="0" borderId="3" xfId="0" applyBorder="1" applyAlignment="1">
      <alignment horizontal="center"/>
    </xf>
    <xf numFmtId="0" fontId="0" fillId="0" borderId="3" xfId="0" applyBorder="1" applyAlignment="1">
      <alignment wrapText="1"/>
    </xf>
    <xf numFmtId="0" fontId="0" fillId="0" borderId="2" xfId="0" applyBorder="1" applyAlignment="1">
      <alignment horizontal="center"/>
    </xf>
    <xf numFmtId="0" fontId="0" fillId="0" borderId="2" xfId="0" applyBorder="1" applyAlignment="1">
      <alignment wrapText="1"/>
    </xf>
    <xf numFmtId="0" fontId="0" fillId="0" borderId="2" xfId="0" applyBorder="1"/>
    <xf numFmtId="0" fontId="0" fillId="0" borderId="22" xfId="0" applyBorder="1" applyAlignment="1">
      <alignment horizontal="center"/>
    </xf>
    <xf numFmtId="0" fontId="0" fillId="0" borderId="23" xfId="0" applyBorder="1" applyAlignment="1">
      <alignment horizontal="center"/>
    </xf>
    <xf numFmtId="0" fontId="0" fillId="0" borderId="3" xfId="0" applyBorder="1" applyAlignment="1">
      <alignment horizontal="center" wrapText="1"/>
    </xf>
    <xf numFmtId="0" fontId="1" fillId="2" borderId="8" xfId="0" applyFont="1" applyFill="1" applyBorder="1" applyAlignment="1">
      <alignment horizontal="center" wrapText="1"/>
    </xf>
    <xf numFmtId="0" fontId="0" fillId="0" borderId="1" xfId="0" applyBorder="1" applyAlignment="1">
      <alignment horizontal="center" wrapText="1"/>
    </xf>
    <xf numFmtId="43" fontId="0" fillId="0" borderId="3" xfId="1" applyFont="1" applyBorder="1" applyAlignment="1">
      <alignment horizontal="center"/>
    </xf>
    <xf numFmtId="0" fontId="0" fillId="3" borderId="1" xfId="0" applyFont="1" applyFill="1" applyBorder="1" applyAlignment="1">
      <alignment horizontal="left" wrapText="1"/>
    </xf>
    <xf numFmtId="0" fontId="0" fillId="3" borderId="1" xfId="0" applyFill="1" applyBorder="1" applyAlignment="1">
      <alignment wrapText="1"/>
    </xf>
    <xf numFmtId="0" fontId="0" fillId="0" borderId="3" xfId="0" applyFont="1" applyBorder="1" applyAlignment="1">
      <alignment horizontal="left" wrapText="1"/>
    </xf>
    <xf numFmtId="0" fontId="1" fillId="0" borderId="0" xfId="0" applyFont="1"/>
    <xf numFmtId="0" fontId="1" fillId="6" borderId="4" xfId="0" applyFont="1" applyFill="1" applyBorder="1" applyAlignment="1">
      <alignment horizontal="center"/>
    </xf>
    <xf numFmtId="0" fontId="1" fillId="6" borderId="5" xfId="0" applyFont="1" applyFill="1" applyBorder="1" applyAlignment="1">
      <alignment horizontal="left" wrapText="1"/>
    </xf>
    <xf numFmtId="0" fontId="1" fillId="6" borderId="5" xfId="0" applyFont="1" applyFill="1" applyBorder="1" applyAlignment="1">
      <alignment wrapText="1"/>
    </xf>
    <xf numFmtId="0" fontId="1" fillId="6" borderId="5" xfId="0" applyFont="1" applyFill="1" applyBorder="1" applyAlignment="1">
      <alignment horizontal="center"/>
    </xf>
    <xf numFmtId="3" fontId="1" fillId="6" borderId="5" xfId="0" applyNumberFormat="1" applyFont="1" applyFill="1" applyBorder="1" applyAlignment="1">
      <alignment horizontal="center"/>
    </xf>
    <xf numFmtId="0" fontId="0" fillId="0" borderId="0" xfId="0" applyBorder="1" applyAlignment="1">
      <alignment wrapText="1"/>
    </xf>
    <xf numFmtId="0" fontId="1" fillId="2" borderId="16"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0" fillId="0" borderId="0" xfId="0" applyAlignment="1">
      <alignment vertical="center"/>
    </xf>
    <xf numFmtId="0" fontId="0" fillId="3" borderId="1" xfId="0" applyFont="1" applyFill="1" applyBorder="1" applyAlignment="1">
      <alignment horizontal="center" wrapText="1"/>
    </xf>
    <xf numFmtId="0" fontId="0" fillId="0" borderId="3" xfId="0" applyBorder="1" applyAlignment="1">
      <alignment horizontal="left" wrapText="1"/>
    </xf>
    <xf numFmtId="0" fontId="2" fillId="0" borderId="0" xfId="0" applyFont="1" applyAlignment="1">
      <alignment horizontal="left" indent="3"/>
    </xf>
    <xf numFmtId="0" fontId="0" fillId="0" borderId="0" xfId="0" applyAlignment="1">
      <alignment horizontal="left" indent="3"/>
    </xf>
    <xf numFmtId="0" fontId="2" fillId="0" borderId="0" xfId="0" applyFont="1" applyAlignment="1">
      <alignment horizontal="center"/>
    </xf>
    <xf numFmtId="0" fontId="1" fillId="0" borderId="1" xfId="0" applyFont="1" applyBorder="1" applyAlignment="1">
      <alignment horizontal="center" wrapText="1"/>
    </xf>
    <xf numFmtId="0" fontId="1" fillId="0" borderId="1" xfId="0" applyFont="1" applyBorder="1" applyAlignment="1">
      <alignment wrapText="1"/>
    </xf>
    <xf numFmtId="0" fontId="0" fillId="0" borderId="1" xfId="0" applyFont="1" applyBorder="1" applyAlignment="1">
      <alignment wrapText="1"/>
    </xf>
    <xf numFmtId="0" fontId="0" fillId="0" borderId="1" xfId="0" applyFont="1" applyBorder="1"/>
    <xf numFmtId="4" fontId="0" fillId="0" borderId="1" xfId="0" applyNumberFormat="1" applyBorder="1"/>
    <xf numFmtId="0" fontId="4" fillId="0" borderId="1" xfId="0" applyFont="1" applyBorder="1" applyAlignment="1">
      <alignment horizontal="center" wrapText="1"/>
    </xf>
    <xf numFmtId="0" fontId="0" fillId="0" borderId="1" xfId="0" applyFont="1" applyBorder="1" applyAlignment="1">
      <alignment vertical="center" wrapText="1"/>
    </xf>
    <xf numFmtId="0" fontId="4" fillId="0" borderId="1" xfId="0" applyFont="1" applyBorder="1" applyAlignment="1">
      <alignment wrapText="1"/>
    </xf>
    <xf numFmtId="0" fontId="4" fillId="0" borderId="0" xfId="0" applyFont="1" applyAlignment="1">
      <alignment wrapText="1"/>
    </xf>
    <xf numFmtId="0" fontId="0" fillId="0" borderId="1" xfId="0" applyFont="1" applyFill="1" applyBorder="1" applyAlignment="1">
      <alignment wrapText="1"/>
    </xf>
    <xf numFmtId="0" fontId="0" fillId="7" borderId="1" xfId="0" applyFont="1" applyFill="1" applyBorder="1" applyAlignment="1">
      <alignment wrapText="1"/>
    </xf>
    <xf numFmtId="0" fontId="5" fillId="0" borderId="1" xfId="0" applyFont="1" applyBorder="1" applyAlignment="1">
      <alignment wrapText="1"/>
    </xf>
    <xf numFmtId="0" fontId="0" fillId="0" borderId="1" xfId="0" applyFill="1" applyBorder="1"/>
    <xf numFmtId="0" fontId="0" fillId="7" borderId="2" xfId="0" applyFont="1" applyFill="1" applyBorder="1" applyAlignment="1">
      <alignment wrapText="1"/>
    </xf>
    <xf numFmtId="0" fontId="6" fillId="0" borderId="1" xfId="0" applyFont="1" applyBorder="1" applyAlignment="1">
      <alignment vertical="center" wrapText="1"/>
    </xf>
    <xf numFmtId="0" fontId="1" fillId="0" borderId="1" xfId="0" applyFont="1" applyBorder="1" applyAlignment="1">
      <alignment horizontal="right" wrapText="1"/>
    </xf>
    <xf numFmtId="14" fontId="0" fillId="0" borderId="1" xfId="0" applyNumberFormat="1" applyFont="1" applyBorder="1" applyAlignment="1">
      <alignment horizontal="right"/>
    </xf>
    <xf numFmtId="14" fontId="0" fillId="0" borderId="1" xfId="0" applyNumberFormat="1" applyFont="1" applyBorder="1" applyAlignment="1">
      <alignment horizontal="right" wrapText="1"/>
    </xf>
    <xf numFmtId="14" fontId="0" fillId="0" borderId="1" xfId="0" applyNumberFormat="1" applyBorder="1" applyAlignment="1">
      <alignment horizontal="right"/>
    </xf>
    <xf numFmtId="14" fontId="0" fillId="0" borderId="2" xfId="0" applyNumberFormat="1" applyBorder="1" applyAlignment="1">
      <alignment horizontal="right"/>
    </xf>
    <xf numFmtId="0" fontId="0" fillId="0" borderId="1" xfId="0" applyBorder="1" applyAlignment="1">
      <alignment horizontal="right"/>
    </xf>
    <xf numFmtId="14" fontId="1" fillId="0" borderId="0" xfId="0" applyNumberFormat="1" applyFont="1" applyAlignment="1">
      <alignment horizontal="right"/>
    </xf>
    <xf numFmtId="0" fontId="0" fillId="0" borderId="1" xfId="0" applyFont="1" applyBorder="1" applyAlignment="1">
      <alignment horizontal="right"/>
    </xf>
    <xf numFmtId="0" fontId="0" fillId="0" borderId="2" xfId="0" applyBorder="1" applyAlignment="1">
      <alignment horizontal="right"/>
    </xf>
    <xf numFmtId="0" fontId="0" fillId="0" borderId="0" xfId="0" applyAlignment="1">
      <alignment horizontal="right"/>
    </xf>
    <xf numFmtId="0" fontId="7" fillId="0" borderId="0" xfId="0" applyFont="1"/>
    <xf numFmtId="0" fontId="8" fillId="0" borderId="23" xfId="2" applyFont="1" applyBorder="1" applyAlignment="1">
      <alignment horizontal="center"/>
    </xf>
    <xf numFmtId="0" fontId="8" fillId="0" borderId="2" xfId="2" applyFont="1" applyBorder="1" applyAlignment="1">
      <alignment horizontal="center" wrapText="1"/>
    </xf>
    <xf numFmtId="4" fontId="8" fillId="0" borderId="2" xfId="2" applyNumberFormat="1" applyFont="1" applyBorder="1" applyAlignment="1">
      <alignment horizontal="center" wrapText="1"/>
    </xf>
    <xf numFmtId="4" fontId="8" fillId="0" borderId="28" xfId="2" applyNumberFormat="1" applyFont="1" applyBorder="1" applyAlignment="1">
      <alignment horizontal="center" wrapText="1"/>
    </xf>
    <xf numFmtId="4" fontId="9" fillId="0" borderId="28" xfId="2" applyNumberFormat="1" applyFont="1" applyBorder="1" applyAlignment="1">
      <alignment horizontal="center" wrapText="1"/>
    </xf>
    <xf numFmtId="0" fontId="8" fillId="0" borderId="28" xfId="2" applyFont="1" applyBorder="1" applyAlignment="1">
      <alignment horizontal="center" wrapText="1"/>
    </xf>
    <xf numFmtId="0" fontId="10" fillId="0" borderId="0" xfId="0" applyFont="1" applyAlignment="1">
      <alignment horizontal="center"/>
    </xf>
    <xf numFmtId="0" fontId="11" fillId="0" borderId="0" xfId="0" applyFont="1"/>
    <xf numFmtId="4" fontId="0" fillId="0" borderId="1" xfId="0" applyNumberFormat="1" applyBorder="1" applyAlignment="1">
      <alignment horizontal="left"/>
    </xf>
    <xf numFmtId="4" fontId="0" fillId="0" borderId="0" xfId="0" applyNumberFormat="1"/>
    <xf numFmtId="0" fontId="1" fillId="0" borderId="23" xfId="2" applyFont="1" applyBorder="1" applyAlignment="1">
      <alignment horizontal="center"/>
    </xf>
    <xf numFmtId="0" fontId="1" fillId="0" borderId="2" xfId="2" applyFont="1" applyBorder="1" applyAlignment="1">
      <alignment horizontal="center" wrapText="1"/>
    </xf>
    <xf numFmtId="0" fontId="1" fillId="0" borderId="2" xfId="2" applyFont="1" applyBorder="1" applyAlignment="1">
      <alignment horizontal="left" wrapText="1"/>
    </xf>
    <xf numFmtId="4" fontId="1" fillId="0" borderId="2" xfId="2" applyNumberFormat="1" applyFont="1" applyBorder="1" applyAlignment="1">
      <alignment horizontal="left" wrapText="1"/>
    </xf>
    <xf numFmtId="4" fontId="1" fillId="0" borderId="28" xfId="2" applyNumberFormat="1" applyFont="1" applyBorder="1" applyAlignment="1">
      <alignment horizontal="left" wrapText="1"/>
    </xf>
    <xf numFmtId="0" fontId="1" fillId="0" borderId="28" xfId="2" applyFont="1" applyBorder="1" applyAlignment="1">
      <alignment horizontal="center" wrapText="1"/>
    </xf>
    <xf numFmtId="4" fontId="13" fillId="0" borderId="2" xfId="2" applyNumberFormat="1" applyFont="1" applyBorder="1" applyAlignment="1">
      <alignment horizontal="center" wrapText="1"/>
    </xf>
    <xf numFmtId="4" fontId="13" fillId="0" borderId="1" xfId="2" applyNumberFormat="1" applyFont="1" applyBorder="1" applyAlignment="1">
      <alignment horizontal="center" wrapText="1"/>
    </xf>
    <xf numFmtId="0" fontId="0" fillId="0" borderId="0" xfId="0" applyFont="1"/>
    <xf numFmtId="0" fontId="0" fillId="5" borderId="3" xfId="0" applyFont="1" applyFill="1" applyBorder="1" applyAlignment="1">
      <alignment wrapText="1"/>
    </xf>
    <xf numFmtId="0" fontId="0" fillId="5" borderId="1" xfId="0" applyFont="1" applyFill="1" applyBorder="1" applyAlignment="1">
      <alignment horizontal="center"/>
    </xf>
    <xf numFmtId="0" fontId="0" fillId="5" borderId="3" xfId="0" applyFont="1" applyFill="1" applyBorder="1" applyAlignment="1">
      <alignment horizontal="center"/>
    </xf>
    <xf numFmtId="0" fontId="0" fillId="5" borderId="3" xfId="0" applyFont="1" applyFill="1" applyBorder="1"/>
    <xf numFmtId="0" fontId="0" fillId="0" borderId="1" xfId="0" applyFont="1" applyBorder="1" applyAlignment="1">
      <alignment horizontal="center"/>
    </xf>
    <xf numFmtId="0" fontId="0" fillId="0" borderId="3" xfId="0" applyFont="1" applyBorder="1" applyAlignment="1">
      <alignment horizontal="center"/>
    </xf>
    <xf numFmtId="3" fontId="0" fillId="0" borderId="1" xfId="0" applyNumberFormat="1" applyFont="1" applyBorder="1" applyAlignment="1">
      <alignment horizontal="center"/>
    </xf>
    <xf numFmtId="0" fontId="0" fillId="5" borderId="1" xfId="0" applyFont="1" applyFill="1" applyBorder="1" applyAlignment="1">
      <alignment wrapText="1"/>
    </xf>
    <xf numFmtId="0" fontId="0" fillId="5" borderId="1" xfId="0" applyFont="1" applyFill="1" applyBorder="1" applyAlignment="1">
      <alignment horizontal="center" wrapText="1"/>
    </xf>
    <xf numFmtId="0" fontId="0" fillId="5" borderId="1" xfId="0" applyFont="1" applyFill="1" applyBorder="1"/>
    <xf numFmtId="0" fontId="15" fillId="0" borderId="1" xfId="0" applyFont="1" applyBorder="1" applyAlignment="1">
      <alignment wrapText="1"/>
    </xf>
    <xf numFmtId="0" fontId="0" fillId="0" borderId="2" xfId="0" applyFont="1" applyBorder="1" applyAlignment="1">
      <alignment horizontal="center"/>
    </xf>
    <xf numFmtId="0" fontId="0" fillId="0" borderId="2" xfId="0" applyFont="1" applyBorder="1"/>
    <xf numFmtId="0" fontId="0" fillId="5" borderId="26" xfId="0" applyFont="1" applyFill="1" applyBorder="1" applyAlignment="1">
      <alignment horizontal="center"/>
    </xf>
    <xf numFmtId="0" fontId="15" fillId="5" borderId="2" xfId="0" applyFont="1" applyFill="1" applyBorder="1" applyAlignment="1">
      <alignment wrapText="1"/>
    </xf>
    <xf numFmtId="0" fontId="0" fillId="5" borderId="2" xfId="0" applyFont="1" applyFill="1" applyBorder="1" applyAlignment="1">
      <alignment wrapText="1"/>
    </xf>
    <xf numFmtId="0" fontId="0" fillId="5" borderId="2" xfId="0" applyFont="1" applyFill="1" applyBorder="1"/>
    <xf numFmtId="0" fontId="0" fillId="5" borderId="2" xfId="0" applyFont="1" applyFill="1" applyBorder="1" applyAlignment="1">
      <alignment horizontal="center"/>
    </xf>
    <xf numFmtId="0" fontId="15" fillId="5" borderId="1" xfId="0" applyFont="1" applyFill="1" applyBorder="1" applyAlignment="1">
      <alignment wrapText="1"/>
    </xf>
    <xf numFmtId="0" fontId="0" fillId="0" borderId="2" xfId="0" applyFont="1" applyBorder="1" applyAlignment="1">
      <alignment wrapText="1"/>
    </xf>
    <xf numFmtId="0" fontId="0" fillId="0" borderId="26" xfId="0" applyFont="1" applyBorder="1" applyAlignment="1">
      <alignment horizontal="center"/>
    </xf>
    <xf numFmtId="0" fontId="0" fillId="4" borderId="1" xfId="0" applyFont="1" applyFill="1" applyBorder="1" applyAlignment="1">
      <alignment wrapText="1"/>
    </xf>
    <xf numFmtId="0" fontId="0" fillId="4" borderId="1" xfId="0" applyFont="1" applyFill="1" applyBorder="1" applyAlignment="1">
      <alignment horizontal="center"/>
    </xf>
    <xf numFmtId="0" fontId="0" fillId="4" borderId="1" xfId="0" applyFont="1" applyFill="1" applyBorder="1"/>
    <xf numFmtId="0" fontId="0" fillId="0" borderId="1" xfId="0" applyFont="1" applyFill="1" applyBorder="1" applyAlignment="1">
      <alignment horizontal="center"/>
    </xf>
    <xf numFmtId="0" fontId="0" fillId="0" borderId="0" xfId="0" applyFont="1" applyAlignment="1">
      <alignment horizontal="center"/>
    </xf>
    <xf numFmtId="0" fontId="0" fillId="0" borderId="0" xfId="0" applyFont="1" applyAlignment="1">
      <alignment wrapText="1"/>
    </xf>
    <xf numFmtId="0" fontId="0" fillId="0" borderId="0" xfId="0" applyFont="1" applyAlignment="1">
      <alignment horizontal="left"/>
    </xf>
    <xf numFmtId="14" fontId="1" fillId="0" borderId="0" xfId="0" applyNumberFormat="1" applyFont="1" applyAlignment="1">
      <alignment horizontal="center"/>
    </xf>
    <xf numFmtId="14" fontId="0" fillId="0" borderId="1" xfId="0" applyNumberFormat="1" applyFont="1" applyBorder="1" applyAlignment="1">
      <alignment wrapText="1"/>
    </xf>
    <xf numFmtId="0" fontId="6" fillId="0" borderId="1" xfId="0" applyFont="1" applyBorder="1" applyAlignment="1">
      <alignment wrapText="1"/>
    </xf>
    <xf numFmtId="14" fontId="0" fillId="0" borderId="1" xfId="0" applyNumberFormat="1" applyBorder="1"/>
    <xf numFmtId="0" fontId="6" fillId="0" borderId="1" xfId="0" applyFont="1" applyBorder="1" applyAlignment="1">
      <alignment horizontal="justify" vertical="center"/>
    </xf>
    <xf numFmtId="14" fontId="0" fillId="0" borderId="1" xfId="0" applyNumberFormat="1" applyFont="1" applyBorder="1"/>
    <xf numFmtId="0" fontId="15" fillId="4" borderId="1" xfId="0" applyFont="1" applyFill="1" applyBorder="1" applyAlignment="1">
      <alignment wrapText="1"/>
    </xf>
    <xf numFmtId="0" fontId="16" fillId="4" borderId="1" xfId="0" applyFont="1" applyFill="1" applyBorder="1" applyAlignment="1">
      <alignment wrapText="1"/>
    </xf>
    <xf numFmtId="0" fontId="0" fillId="3" borderId="1" xfId="0" applyFont="1" applyFill="1" applyBorder="1" applyAlignment="1">
      <alignment horizontal="center"/>
    </xf>
    <xf numFmtId="0" fontId="0" fillId="3" borderId="1" xfId="0" applyFont="1" applyFill="1" applyBorder="1" applyAlignment="1">
      <alignment wrapText="1"/>
    </xf>
    <xf numFmtId="0" fontId="0" fillId="3" borderId="1" xfId="0" applyFont="1" applyFill="1" applyBorder="1"/>
    <xf numFmtId="0" fontId="0" fillId="3" borderId="0" xfId="0" applyFont="1" applyFill="1"/>
    <xf numFmtId="0" fontId="15" fillId="3" borderId="1" xfId="0" applyFont="1" applyFill="1" applyBorder="1" applyAlignment="1">
      <alignment vertical="center" wrapText="1"/>
    </xf>
    <xf numFmtId="0" fontId="0" fillId="3" borderId="2" xfId="0" applyFont="1" applyFill="1" applyBorder="1" applyAlignment="1">
      <alignment wrapText="1"/>
    </xf>
    <xf numFmtId="0" fontId="0" fillId="3" borderId="2" xfId="0" applyFont="1" applyFill="1" applyBorder="1"/>
    <xf numFmtId="0" fontId="0" fillId="3" borderId="2" xfId="0" applyFont="1" applyFill="1" applyBorder="1" applyAlignment="1">
      <alignment horizontal="center"/>
    </xf>
    <xf numFmtId="0" fontId="0" fillId="5" borderId="32" xfId="0" applyFont="1" applyFill="1" applyBorder="1" applyAlignment="1">
      <alignment horizontal="center"/>
    </xf>
    <xf numFmtId="0" fontId="0" fillId="0" borderId="29" xfId="0" applyFont="1" applyBorder="1" applyAlignment="1">
      <alignment horizontal="center"/>
    </xf>
    <xf numFmtId="0" fontId="0" fillId="4" borderId="29" xfId="0" applyFont="1" applyFill="1" applyBorder="1" applyAlignment="1">
      <alignment horizontal="center"/>
    </xf>
    <xf numFmtId="0" fontId="0" fillId="5" borderId="29" xfId="0" applyFont="1" applyFill="1" applyBorder="1" applyAlignment="1">
      <alignment horizontal="center"/>
    </xf>
    <xf numFmtId="0" fontId="0" fillId="3" borderId="26" xfId="0" applyFont="1" applyFill="1" applyBorder="1" applyAlignment="1">
      <alignment horizontal="center"/>
    </xf>
    <xf numFmtId="0" fontId="0" fillId="3" borderId="29" xfId="0" applyFont="1" applyFill="1" applyBorder="1" applyAlignment="1">
      <alignment horizontal="center"/>
    </xf>
    <xf numFmtId="0" fontId="0" fillId="5" borderId="29" xfId="0" applyFont="1" applyFill="1" applyBorder="1" applyAlignment="1">
      <alignment horizontal="center" wrapText="1"/>
    </xf>
    <xf numFmtId="0" fontId="0" fillId="0" borderId="0" xfId="0" applyFont="1" applyBorder="1" applyAlignment="1">
      <alignment horizontal="center"/>
    </xf>
    <xf numFmtId="43" fontId="0" fillId="0" borderId="1" xfId="1" applyFont="1" applyBorder="1" applyAlignment="1">
      <alignment horizontal="left"/>
    </xf>
    <xf numFmtId="43" fontId="0" fillId="0" borderId="1" xfId="1" applyFont="1" applyBorder="1"/>
    <xf numFmtId="0" fontId="1" fillId="0" borderId="33" xfId="0" applyFont="1" applyBorder="1"/>
    <xf numFmtId="0" fontId="0" fillId="8" borderId="1" xfId="0" applyFill="1" applyBorder="1" applyAlignment="1">
      <alignment horizontal="center"/>
    </xf>
    <xf numFmtId="0" fontId="0" fillId="8" borderId="1" xfId="0" applyFill="1" applyBorder="1" applyAlignment="1">
      <alignment wrapText="1"/>
    </xf>
    <xf numFmtId="0" fontId="0" fillId="8" borderId="1" xfId="0" applyFill="1" applyBorder="1" applyAlignment="1">
      <alignment horizontal="left"/>
    </xf>
    <xf numFmtId="0" fontId="0" fillId="8" borderId="1" xfId="0" applyFill="1" applyBorder="1"/>
    <xf numFmtId="43" fontId="12" fillId="8" borderId="1" xfId="1" applyFont="1" applyFill="1" applyBorder="1" applyAlignment="1">
      <alignment horizontal="left"/>
    </xf>
    <xf numFmtId="4" fontId="0" fillId="8" borderId="1" xfId="0" applyNumberFormat="1" applyFill="1" applyBorder="1" applyAlignment="1">
      <alignment horizontal="left"/>
    </xf>
    <xf numFmtId="0" fontId="0" fillId="8" borderId="1" xfId="0" applyFont="1" applyFill="1" applyBorder="1" applyAlignment="1">
      <alignment wrapText="1"/>
    </xf>
    <xf numFmtId="43" fontId="0" fillId="8" borderId="1" xfId="1" applyFont="1" applyFill="1" applyBorder="1" applyAlignment="1">
      <alignment horizontal="left"/>
    </xf>
    <xf numFmtId="0" fontId="11" fillId="9" borderId="1" xfId="2" applyFont="1" applyFill="1" applyBorder="1" applyAlignment="1">
      <alignment wrapText="1"/>
    </xf>
    <xf numFmtId="4" fontId="12" fillId="9" borderId="1" xfId="0" applyNumberFormat="1" applyFont="1" applyFill="1" applyBorder="1" applyAlignment="1">
      <alignment horizontal="left"/>
    </xf>
    <xf numFmtId="0" fontId="11" fillId="9" borderId="1" xfId="2" applyFont="1" applyFill="1" applyBorder="1" applyAlignment="1">
      <alignment horizontal="center"/>
    </xf>
    <xf numFmtId="43" fontId="11" fillId="9" borderId="1" xfId="1" applyFont="1" applyFill="1" applyBorder="1" applyAlignment="1">
      <alignment horizontal="left"/>
    </xf>
    <xf numFmtId="0" fontId="11" fillId="9" borderId="1" xfId="0" applyFont="1" applyFill="1" applyBorder="1"/>
    <xf numFmtId="0" fontId="11" fillId="9" borderId="1" xfId="2" applyFont="1" applyFill="1" applyBorder="1"/>
    <xf numFmtId="0" fontId="11" fillId="9" borderId="1" xfId="2" applyFont="1" applyFill="1" applyBorder="1" applyAlignment="1">
      <alignment horizontal="left"/>
    </xf>
    <xf numFmtId="0" fontId="0" fillId="9" borderId="1" xfId="0" applyFill="1" applyBorder="1" applyAlignment="1">
      <alignment horizontal="center"/>
    </xf>
    <xf numFmtId="0" fontId="0" fillId="9" borderId="1" xfId="0" applyFill="1" applyBorder="1" applyAlignment="1">
      <alignment wrapText="1"/>
    </xf>
    <xf numFmtId="0" fontId="0" fillId="9" borderId="1" xfId="0" applyFill="1" applyBorder="1"/>
    <xf numFmtId="4" fontId="0" fillId="9" borderId="1" xfId="0" applyNumberFormat="1" applyFill="1" applyBorder="1" applyAlignment="1">
      <alignment horizontal="left"/>
    </xf>
    <xf numFmtId="43" fontId="0" fillId="9" borderId="1" xfId="1" applyFont="1" applyFill="1" applyBorder="1" applyAlignment="1">
      <alignment horizontal="left"/>
    </xf>
    <xf numFmtId="43" fontId="0" fillId="9" borderId="1" xfId="1" applyFont="1" applyFill="1" applyBorder="1"/>
    <xf numFmtId="0" fontId="0" fillId="9" borderId="1" xfId="0" applyFill="1" applyBorder="1" applyAlignment="1">
      <alignment horizontal="left"/>
    </xf>
    <xf numFmtId="4" fontId="11" fillId="9" borderId="1" xfId="2" applyNumberFormat="1" applyFont="1" applyFill="1" applyBorder="1" applyAlignment="1">
      <alignment horizontal="left" wrapText="1"/>
    </xf>
    <xf numFmtId="4" fontId="11" fillId="9" borderId="1" xfId="2" applyNumberFormat="1" applyFont="1" applyFill="1" applyBorder="1" applyAlignment="1">
      <alignment horizontal="left"/>
    </xf>
    <xf numFmtId="3" fontId="0" fillId="9" borderId="1" xfId="0" applyNumberFormat="1" applyFill="1" applyBorder="1" applyAlignment="1">
      <alignment horizontal="left"/>
    </xf>
    <xf numFmtId="0" fontId="17" fillId="9" borderId="1" xfId="0" applyFont="1" applyFill="1" applyBorder="1" applyAlignment="1">
      <alignment wrapText="1"/>
    </xf>
    <xf numFmtId="0" fontId="0" fillId="6" borderId="1" xfId="0" applyFill="1" applyBorder="1" applyAlignment="1">
      <alignment horizontal="center"/>
    </xf>
    <xf numFmtId="0" fontId="0" fillId="6" borderId="1" xfId="0" applyFill="1" applyBorder="1" applyAlignment="1">
      <alignment wrapText="1"/>
    </xf>
    <xf numFmtId="0" fontId="0" fillId="6" borderId="1" xfId="0" applyFill="1" applyBorder="1"/>
    <xf numFmtId="4" fontId="0" fillId="6" borderId="1" xfId="0" applyNumberFormat="1" applyFill="1" applyBorder="1" applyAlignment="1">
      <alignment horizontal="left"/>
    </xf>
    <xf numFmtId="43" fontId="0" fillId="6" borderId="1" xfId="1" applyFont="1" applyFill="1" applyBorder="1"/>
    <xf numFmtId="0" fontId="0" fillId="3" borderId="1" xfId="0" applyFill="1" applyBorder="1"/>
    <xf numFmtId="0" fontId="0" fillId="5" borderId="35" xfId="0" applyFont="1" applyFill="1" applyBorder="1" applyAlignment="1">
      <alignment horizontal="center"/>
    </xf>
    <xf numFmtId="0" fontId="0" fillId="0" borderId="35" xfId="0" applyFont="1" applyBorder="1" applyAlignment="1">
      <alignment horizontal="center"/>
    </xf>
    <xf numFmtId="0" fontId="0" fillId="5" borderId="32" xfId="0" applyFont="1" applyFill="1" applyBorder="1" applyAlignment="1">
      <alignment wrapText="1"/>
    </xf>
    <xf numFmtId="0" fontId="0" fillId="0" borderId="29" xfId="0" applyFont="1" applyBorder="1" applyAlignment="1">
      <alignment wrapText="1"/>
    </xf>
    <xf numFmtId="0" fontId="0" fillId="0" borderId="32" xfId="0" applyFont="1" applyBorder="1" applyAlignment="1">
      <alignment wrapText="1"/>
    </xf>
    <xf numFmtId="0" fontId="0" fillId="4" borderId="29" xfId="0" applyFont="1" applyFill="1" applyBorder="1" applyAlignment="1">
      <alignment wrapText="1"/>
    </xf>
    <xf numFmtId="0" fontId="0" fillId="5" borderId="29" xfId="0" applyFont="1" applyFill="1" applyBorder="1" applyAlignment="1">
      <alignment wrapText="1"/>
    </xf>
    <xf numFmtId="0" fontId="0" fillId="5" borderId="26" xfId="0" applyFont="1" applyFill="1" applyBorder="1" applyAlignment="1">
      <alignment wrapText="1"/>
    </xf>
    <xf numFmtId="0" fontId="0" fillId="3" borderId="29" xfId="0" applyFont="1" applyFill="1" applyBorder="1" applyAlignment="1">
      <alignment wrapText="1"/>
    </xf>
    <xf numFmtId="0" fontId="0" fillId="4" borderId="29" xfId="0" applyFont="1" applyFill="1" applyBorder="1"/>
    <xf numFmtId="0" fontId="0" fillId="0" borderId="29" xfId="0" applyFont="1" applyBorder="1"/>
    <xf numFmtId="0" fontId="0" fillId="5" borderId="29" xfId="0" applyFont="1" applyFill="1" applyBorder="1"/>
    <xf numFmtId="17" fontId="0" fillId="5" borderId="35" xfId="0" applyNumberFormat="1" applyFont="1" applyFill="1" applyBorder="1" applyAlignment="1">
      <alignment horizontal="left"/>
    </xf>
    <xf numFmtId="17" fontId="0" fillId="0" borderId="30" xfId="0" applyNumberFormat="1" applyFont="1" applyBorder="1" applyAlignment="1">
      <alignment horizontal="left"/>
    </xf>
    <xf numFmtId="14" fontId="0" fillId="4" borderId="30" xfId="0" applyNumberFormat="1" applyFont="1" applyFill="1" applyBorder="1" applyAlignment="1">
      <alignment horizontal="left"/>
    </xf>
    <xf numFmtId="0" fontId="0" fillId="5" borderId="30" xfId="0" applyFont="1" applyFill="1" applyBorder="1" applyAlignment="1">
      <alignment horizontal="left"/>
    </xf>
    <xf numFmtId="14" fontId="0" fillId="0" borderId="30" xfId="0" applyNumberFormat="1" applyFont="1" applyBorder="1" applyAlignment="1">
      <alignment horizontal="left"/>
    </xf>
    <xf numFmtId="14" fontId="0" fillId="5" borderId="30" xfId="0" applyNumberFormat="1" applyFont="1" applyFill="1" applyBorder="1" applyAlignment="1">
      <alignment horizontal="left"/>
    </xf>
    <xf numFmtId="14" fontId="0" fillId="3" borderId="30" xfId="0" applyNumberFormat="1" applyFont="1" applyFill="1" applyBorder="1" applyAlignment="1">
      <alignment horizontal="left"/>
    </xf>
    <xf numFmtId="17" fontId="0" fillId="5" borderId="30" xfId="0" applyNumberFormat="1" applyFont="1" applyFill="1" applyBorder="1" applyAlignment="1">
      <alignment horizontal="left"/>
    </xf>
    <xf numFmtId="0" fontId="0" fillId="0" borderId="30" xfId="0" applyFont="1" applyBorder="1" applyAlignment="1">
      <alignment horizontal="left"/>
    </xf>
    <xf numFmtId="0" fontId="0" fillId="4" borderId="30" xfId="0" applyFont="1" applyFill="1" applyBorder="1" applyAlignment="1">
      <alignment horizontal="left"/>
    </xf>
    <xf numFmtId="14" fontId="0" fillId="0" borderId="37" xfId="0" applyNumberFormat="1" applyFont="1" applyBorder="1" applyAlignment="1">
      <alignment horizontal="left"/>
    </xf>
    <xf numFmtId="0" fontId="0" fillId="0" borderId="38" xfId="0" applyFont="1" applyBorder="1"/>
    <xf numFmtId="0" fontId="0" fillId="3" borderId="38" xfId="0" applyFont="1" applyFill="1" applyBorder="1"/>
    <xf numFmtId="0" fontId="0" fillId="0" borderId="39" xfId="0" applyFont="1" applyBorder="1"/>
    <xf numFmtId="0" fontId="14" fillId="4" borderId="1" xfId="0" applyFont="1" applyFill="1" applyBorder="1" applyAlignment="1">
      <alignment wrapText="1"/>
    </xf>
    <xf numFmtId="14" fontId="0" fillId="5" borderId="37" xfId="0" applyNumberFormat="1"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Border="1" applyAlignment="1">
      <alignment horizontal="center" wrapText="1"/>
    </xf>
    <xf numFmtId="0" fontId="1" fillId="2" borderId="33" xfId="0" applyFont="1" applyFill="1" applyBorder="1" applyAlignment="1">
      <alignment vertical="center" wrapText="1"/>
    </xf>
    <xf numFmtId="0" fontId="1" fillId="2" borderId="33" xfId="0" applyFont="1" applyFill="1" applyBorder="1" applyAlignment="1">
      <alignment wrapText="1"/>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1" fillId="2" borderId="4" xfId="0" applyFont="1" applyFill="1" applyBorder="1" applyAlignment="1">
      <alignment horizontal="center" wrapText="1"/>
    </xf>
    <xf numFmtId="0" fontId="1" fillId="2" borderId="34" xfId="0" applyFont="1" applyFill="1" applyBorder="1" applyAlignment="1">
      <alignment horizontal="center" wrapText="1"/>
    </xf>
    <xf numFmtId="0" fontId="1" fillId="2" borderId="4" xfId="0" applyFont="1" applyFill="1" applyBorder="1" applyAlignment="1">
      <alignment vertical="center" wrapText="1"/>
    </xf>
    <xf numFmtId="0" fontId="1" fillId="2" borderId="13" xfId="0" applyFont="1" applyFill="1" applyBorder="1" applyAlignment="1">
      <alignment wrapText="1"/>
    </xf>
    <xf numFmtId="0" fontId="1" fillId="2" borderId="31" xfId="0" applyFont="1" applyFill="1" applyBorder="1" applyAlignment="1"/>
    <xf numFmtId="0" fontId="1" fillId="2" borderId="34" xfId="0" applyFont="1" applyFill="1" applyBorder="1" applyAlignment="1">
      <alignment wrapText="1"/>
    </xf>
    <xf numFmtId="0" fontId="1" fillId="2" borderId="12" xfId="0" applyFont="1" applyFill="1" applyBorder="1" applyAlignment="1">
      <alignment vertical="center"/>
    </xf>
    <xf numFmtId="0" fontId="0" fillId="0" borderId="3" xfId="0" applyFont="1" applyBorder="1"/>
    <xf numFmtId="0" fontId="0" fillId="0" borderId="1" xfId="0" applyFont="1" applyBorder="1" applyAlignment="1">
      <alignment horizontal="left"/>
    </xf>
    <xf numFmtId="14" fontId="0" fillId="0" borderId="1" xfId="0" applyNumberFormat="1" applyFont="1" applyBorder="1" applyAlignment="1">
      <alignment horizontal="left"/>
    </xf>
    <xf numFmtId="0" fontId="6" fillId="0" borderId="1" xfId="0" applyFont="1" applyFill="1" applyBorder="1" applyAlignment="1">
      <alignment vertical="center" wrapText="1"/>
    </xf>
    <xf numFmtId="0" fontId="18" fillId="0" borderId="1" xfId="0" applyFont="1" applyBorder="1" applyAlignment="1">
      <alignment vertical="center" wrapText="1"/>
    </xf>
    <xf numFmtId="0" fontId="1" fillId="2" borderId="4" xfId="0" applyFont="1" applyFill="1" applyBorder="1"/>
    <xf numFmtId="0" fontId="0" fillId="0" borderId="30" xfId="0" applyFont="1" applyBorder="1" applyAlignment="1">
      <alignment horizontal="center"/>
    </xf>
    <xf numFmtId="0" fontId="6" fillId="0" borderId="0" xfId="0" applyFont="1" applyAlignment="1">
      <alignment wrapText="1"/>
    </xf>
    <xf numFmtId="0" fontId="0" fillId="0" borderId="26" xfId="0" applyFont="1" applyBorder="1"/>
    <xf numFmtId="0" fontId="1" fillId="2" borderId="1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3" fontId="0" fillId="0" borderId="1" xfId="0" applyNumberFormat="1" applyFont="1" applyBorder="1" applyAlignment="1">
      <alignment horizontal="center" wrapText="1"/>
    </xf>
    <xf numFmtId="0" fontId="0" fillId="10" borderId="1" xfId="0" applyFill="1" applyBorder="1" applyAlignment="1">
      <alignment horizontal="center"/>
    </xf>
    <xf numFmtId="0" fontId="0" fillId="10" borderId="1" xfId="0" applyFill="1" applyBorder="1" applyAlignment="1">
      <alignment wrapText="1"/>
    </xf>
    <xf numFmtId="0" fontId="0" fillId="10" borderId="1" xfId="0" applyFill="1" applyBorder="1"/>
    <xf numFmtId="4" fontId="0" fillId="10" borderId="1" xfId="0" applyNumberFormat="1" applyFill="1" applyBorder="1" applyAlignment="1">
      <alignment horizontal="left"/>
    </xf>
    <xf numFmtId="43" fontId="0" fillId="10" borderId="1" xfId="1" applyFont="1" applyFill="1" applyBorder="1"/>
    <xf numFmtId="0" fontId="11" fillId="2" borderId="1" xfId="2" applyFont="1" applyFill="1" applyBorder="1" applyAlignment="1">
      <alignment horizontal="center" wrapText="1"/>
    </xf>
    <xf numFmtId="0" fontId="0" fillId="2" borderId="1" xfId="0" applyFill="1" applyBorder="1" applyAlignment="1">
      <alignment horizontal="center"/>
    </xf>
    <xf numFmtId="0" fontId="15" fillId="0" borderId="0" xfId="0" applyFont="1" applyAlignment="1">
      <alignment wrapText="1"/>
    </xf>
    <xf numFmtId="0" fontId="11" fillId="0" borderId="1" xfId="0" applyFont="1" applyBorder="1" applyAlignment="1">
      <alignment wrapText="1"/>
    </xf>
    <xf numFmtId="0" fontId="15" fillId="5" borderId="0" xfId="0" applyFont="1" applyFill="1" applyAlignment="1">
      <alignment wrapText="1"/>
    </xf>
    <xf numFmtId="0" fontId="15" fillId="0" borderId="1" xfId="0" applyFont="1" applyBorder="1"/>
    <xf numFmtId="0" fontId="4" fillId="0" borderId="1" xfId="0" applyFont="1" applyBorder="1" applyAlignment="1">
      <alignment vertical="center" wrapText="1"/>
    </xf>
    <xf numFmtId="0" fontId="0" fillId="0" borderId="0" xfId="0" applyFont="1" applyAlignment="1">
      <alignment horizontal="left" indent="3"/>
    </xf>
    <xf numFmtId="0" fontId="2" fillId="0" borderId="0" xfId="0" applyFont="1" applyAlignment="1">
      <alignment horizontal="left" indent="4"/>
    </xf>
    <xf numFmtId="0" fontId="1" fillId="2" borderId="12" xfId="0" applyFont="1" applyFill="1" applyBorder="1" applyAlignment="1">
      <alignment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1" fillId="2" borderId="13" xfId="0" applyFont="1" applyFill="1" applyBorder="1" applyAlignment="1">
      <alignment horizontal="center" wrapText="1"/>
    </xf>
    <xf numFmtId="0" fontId="0" fillId="0" borderId="28" xfId="0" applyFont="1" applyBorder="1" applyAlignment="1">
      <alignment horizontal="center"/>
    </xf>
    <xf numFmtId="0" fontId="0" fillId="5" borderId="28" xfId="0" applyFont="1" applyFill="1" applyBorder="1" applyAlignment="1">
      <alignment horizontal="center"/>
    </xf>
    <xf numFmtId="0" fontId="0" fillId="3" borderId="28" xfId="0" applyFont="1" applyFill="1" applyBorder="1" applyAlignment="1">
      <alignment horizontal="center"/>
    </xf>
    <xf numFmtId="0" fontId="0" fillId="5" borderId="30" xfId="0" applyFont="1" applyFill="1" applyBorder="1" applyAlignment="1">
      <alignment horizontal="center"/>
    </xf>
    <xf numFmtId="0" fontId="0" fillId="4" borderId="30" xfId="0" applyFont="1" applyFill="1" applyBorder="1" applyAlignment="1">
      <alignment horizontal="center"/>
    </xf>
    <xf numFmtId="0" fontId="0" fillId="5" borderId="3" xfId="0" applyFont="1" applyFill="1" applyBorder="1" applyAlignment="1">
      <alignment horizontal="center" wrapText="1"/>
    </xf>
    <xf numFmtId="0" fontId="0" fillId="0" borderId="1" xfId="0" applyFont="1" applyBorder="1" applyAlignment="1">
      <alignment horizontal="center" wrapText="1"/>
    </xf>
    <xf numFmtId="0" fontId="0" fillId="5" borderId="2" xfId="0" applyFont="1" applyFill="1" applyBorder="1" applyAlignment="1">
      <alignment horizontal="center" wrapText="1"/>
    </xf>
    <xf numFmtId="0" fontId="0" fillId="3" borderId="2" xfId="0" applyFont="1" applyFill="1" applyBorder="1" applyAlignment="1">
      <alignment horizontal="center" wrapText="1"/>
    </xf>
    <xf numFmtId="0" fontId="0" fillId="0" borderId="2" xfId="0" applyFont="1" applyBorder="1" applyAlignment="1">
      <alignment horizontal="center" wrapText="1"/>
    </xf>
    <xf numFmtId="0" fontId="0" fillId="4" borderId="1" xfId="0" applyFont="1" applyFill="1" applyBorder="1" applyAlignment="1">
      <alignment horizontal="center" wrapText="1"/>
    </xf>
    <xf numFmtId="0" fontId="19" fillId="0" borderId="1" xfId="0" applyFont="1" applyBorder="1" applyAlignment="1">
      <alignment vertical="center" wrapText="1"/>
    </xf>
    <xf numFmtId="0" fontId="0" fillId="10" borderId="1" xfId="0" applyFill="1" applyBorder="1" applyAlignment="1">
      <alignment horizontal="left" wrapText="1"/>
    </xf>
    <xf numFmtId="0" fontId="20" fillId="0" borderId="1" xfId="0" applyFont="1" applyBorder="1" applyAlignment="1">
      <alignment wrapText="1"/>
    </xf>
    <xf numFmtId="0" fontId="0" fillId="6" borderId="1" xfId="0" applyFill="1" applyBorder="1" applyAlignment="1">
      <alignment horizontal="left"/>
    </xf>
    <xf numFmtId="4" fontId="0" fillId="6" borderId="1" xfId="0" applyNumberFormat="1" applyFill="1" applyBorder="1"/>
    <xf numFmtId="43" fontId="0" fillId="6" borderId="1" xfId="1" applyFont="1" applyFill="1" applyBorder="1" applyAlignment="1"/>
    <xf numFmtId="4" fontId="0" fillId="6" borderId="1" xfId="0" applyNumberFormat="1" applyFill="1" applyBorder="1" applyAlignment="1">
      <alignment horizontal="left" wrapText="1"/>
    </xf>
    <xf numFmtId="0" fontId="17" fillId="0" borderId="1" xfId="0" applyFont="1" applyBorder="1" applyAlignment="1">
      <alignment wrapText="1"/>
    </xf>
    <xf numFmtId="0" fontId="0" fillId="3" borderId="0" xfId="0" applyFill="1"/>
    <xf numFmtId="4" fontId="0" fillId="3" borderId="1" xfId="0" applyNumberFormat="1" applyFill="1" applyBorder="1" applyAlignment="1">
      <alignment horizontal="left"/>
    </xf>
    <xf numFmtId="43" fontId="0" fillId="3" borderId="1" xfId="1" applyFont="1" applyFill="1" applyBorder="1" applyAlignment="1">
      <alignment horizontal="left"/>
    </xf>
    <xf numFmtId="43" fontId="0" fillId="3" borderId="1" xfId="1" applyFont="1" applyFill="1" applyBorder="1"/>
    <xf numFmtId="0" fontId="6" fillId="5" borderId="1" xfId="0" applyFont="1" applyFill="1" applyBorder="1" applyAlignment="1">
      <alignment horizontal="justify" vertical="center"/>
    </xf>
    <xf numFmtId="0" fontId="0" fillId="5" borderId="1" xfId="0" applyFont="1" applyFill="1" applyBorder="1" applyAlignment="1">
      <alignment horizontal="left"/>
    </xf>
    <xf numFmtId="0" fontId="22" fillId="0" borderId="1" xfId="0" applyFont="1" applyBorder="1" applyAlignment="1">
      <alignment wrapText="1"/>
    </xf>
    <xf numFmtId="0" fontId="18" fillId="0" borderId="1" xfId="0" applyFont="1" applyBorder="1" applyAlignment="1">
      <alignment wrapText="1"/>
    </xf>
    <xf numFmtId="0" fontId="1" fillId="0" borderId="18" xfId="0" applyFont="1" applyBorder="1" applyAlignment="1">
      <alignment horizontal="center"/>
    </xf>
    <xf numFmtId="0" fontId="1" fillId="0" borderId="20" xfId="0" applyFont="1" applyBorder="1"/>
    <xf numFmtId="0" fontId="1" fillId="0" borderId="41" xfId="0" applyFont="1" applyBorder="1" applyAlignment="1">
      <alignment wrapText="1"/>
    </xf>
    <xf numFmtId="0" fontId="1" fillId="0" borderId="41" xfId="0" applyFont="1" applyBorder="1"/>
    <xf numFmtId="4" fontId="1" fillId="0" borderId="20" xfId="0" applyNumberFormat="1" applyFont="1" applyBorder="1"/>
    <xf numFmtId="0" fontId="1" fillId="0" borderId="42" xfId="0" applyFont="1" applyBorder="1" applyAlignment="1">
      <alignment horizontal="center"/>
    </xf>
    <xf numFmtId="0" fontId="6" fillId="3" borderId="1" xfId="0" applyFont="1" applyFill="1" applyBorder="1" applyAlignment="1">
      <alignment horizontal="justify" vertical="center"/>
    </xf>
    <xf numFmtId="14" fontId="0" fillId="3" borderId="1" xfId="0" applyNumberFormat="1" applyFont="1" applyFill="1" applyBorder="1"/>
    <xf numFmtId="0" fontId="15" fillId="3" borderId="1" xfId="0" applyFont="1" applyFill="1" applyBorder="1" applyAlignment="1">
      <alignment wrapText="1"/>
    </xf>
    <xf numFmtId="0" fontId="0" fillId="3" borderId="1" xfId="0" applyFont="1" applyFill="1" applyBorder="1" applyAlignment="1">
      <alignment vertical="center" wrapText="1"/>
    </xf>
    <xf numFmtId="0" fontId="0" fillId="3" borderId="1" xfId="0" applyFont="1" applyFill="1" applyBorder="1" applyAlignment="1">
      <alignment horizontal="right"/>
    </xf>
    <xf numFmtId="0" fontId="0" fillId="3" borderId="32" xfId="0" applyFont="1" applyFill="1" applyBorder="1" applyAlignment="1">
      <alignment wrapText="1"/>
    </xf>
    <xf numFmtId="0" fontId="0" fillId="3" borderId="29" xfId="0" applyFont="1" applyFill="1" applyBorder="1"/>
    <xf numFmtId="0" fontId="0" fillId="11" borderId="1" xfId="0" applyFill="1" applyBorder="1" applyAlignment="1">
      <alignment wrapText="1"/>
    </xf>
    <xf numFmtId="0" fontId="0" fillId="11" borderId="1" xfId="0" applyFill="1" applyBorder="1" applyAlignment="1">
      <alignment horizontal="center"/>
    </xf>
    <xf numFmtId="0" fontId="0" fillId="11" borderId="1" xfId="0" applyFill="1" applyBorder="1"/>
    <xf numFmtId="4" fontId="0" fillId="11" borderId="1" xfId="0" applyNumberFormat="1" applyFill="1" applyBorder="1"/>
    <xf numFmtId="0" fontId="0" fillId="11" borderId="1" xfId="0" applyFill="1" applyBorder="1" applyAlignment="1">
      <alignment horizontal="center" wrapText="1"/>
    </xf>
    <xf numFmtId="4" fontId="0" fillId="11" borderId="1" xfId="0" applyNumberFormat="1" applyFill="1" applyBorder="1" applyAlignment="1">
      <alignment horizontal="left" wrapText="1"/>
    </xf>
    <xf numFmtId="3" fontId="0" fillId="5" borderId="1" xfId="0" applyNumberFormat="1" applyFont="1" applyFill="1" applyBorder="1" applyAlignment="1">
      <alignment horizontal="center" wrapText="1"/>
    </xf>
    <xf numFmtId="0" fontId="0" fillId="2" borderId="29" xfId="0" applyFont="1" applyFill="1" applyBorder="1"/>
    <xf numFmtId="0" fontId="6" fillId="0" borderId="1" xfId="0" applyFont="1" applyBorder="1" applyAlignment="1">
      <alignment horizontal="justify"/>
    </xf>
    <xf numFmtId="3" fontId="0" fillId="5" borderId="1" xfId="0" applyNumberFormat="1" applyFont="1" applyFill="1" applyBorder="1" applyAlignment="1">
      <alignment horizontal="center"/>
    </xf>
    <xf numFmtId="0" fontId="4" fillId="11" borderId="1" xfId="0" applyFont="1" applyFill="1" applyBorder="1" applyAlignment="1">
      <alignment wrapText="1"/>
    </xf>
    <xf numFmtId="0" fontId="0" fillId="0" borderId="1" xfId="0" applyFont="1" applyBorder="1" applyAlignment="1">
      <alignment vertical="center"/>
    </xf>
    <xf numFmtId="0" fontId="21" fillId="10" borderId="1" xfId="0" applyFont="1" applyFill="1" applyBorder="1" applyAlignment="1">
      <alignment vertical="center" wrapText="1"/>
    </xf>
    <xf numFmtId="4" fontId="23" fillId="3" borderId="1" xfId="0" applyNumberFormat="1" applyFont="1" applyFill="1" applyBorder="1" applyAlignment="1">
      <alignment horizontal="center" vertical="center"/>
    </xf>
    <xf numFmtId="4" fontId="23" fillId="3" borderId="0" xfId="0" applyNumberFormat="1" applyFont="1" applyFill="1" applyBorder="1" applyAlignment="1">
      <alignment horizontal="center" vertical="center"/>
    </xf>
    <xf numFmtId="0" fontId="0" fillId="12" borderId="1" xfId="0" applyFill="1" applyBorder="1" applyAlignment="1">
      <alignment horizontal="center"/>
    </xf>
    <xf numFmtId="0" fontId="0" fillId="12" borderId="1" xfId="0" applyFill="1" applyBorder="1"/>
    <xf numFmtId="4" fontId="0" fillId="12" borderId="1" xfId="0" applyNumberFormat="1" applyFill="1" applyBorder="1" applyAlignment="1">
      <alignment horizontal="left"/>
    </xf>
    <xf numFmtId="43" fontId="0" fillId="12" borderId="1" xfId="1" applyFont="1" applyFill="1" applyBorder="1" applyAlignment="1">
      <alignment horizontal="left"/>
    </xf>
    <xf numFmtId="43" fontId="0" fillId="12" borderId="1" xfId="1" applyFont="1" applyFill="1" applyBorder="1"/>
    <xf numFmtId="0" fontId="23" fillId="12" borderId="1" xfId="0" applyFont="1" applyFill="1" applyBorder="1" applyAlignment="1">
      <alignment horizontal="left" vertical="center"/>
    </xf>
    <xf numFmtId="14" fontId="23" fillId="12" borderId="1" xfId="0" applyNumberFormat="1" applyFont="1" applyFill="1" applyBorder="1" applyAlignment="1">
      <alignment horizontal="left" vertical="center" wrapText="1"/>
    </xf>
    <xf numFmtId="0" fontId="23" fillId="12" borderId="1" xfId="0" applyFont="1" applyFill="1" applyBorder="1" applyAlignment="1">
      <alignment horizontal="left" vertical="center" wrapText="1"/>
    </xf>
    <xf numFmtId="4" fontId="23" fillId="12" borderId="1" xfId="0" applyNumberFormat="1" applyFont="1" applyFill="1" applyBorder="1" applyAlignment="1">
      <alignment horizontal="center" vertical="center"/>
    </xf>
    <xf numFmtId="0" fontId="0" fillId="12" borderId="1" xfId="0" applyFill="1" applyBorder="1" applyAlignment="1">
      <alignment wrapText="1"/>
    </xf>
    <xf numFmtId="0" fontId="21" fillId="7" borderId="1" xfId="0" applyFont="1" applyFill="1" applyBorder="1" applyAlignment="1">
      <alignment vertical="center" wrapText="1"/>
    </xf>
    <xf numFmtId="0" fontId="0" fillId="7" borderId="1" xfId="0" applyFill="1" applyBorder="1" applyAlignment="1">
      <alignment horizontal="center"/>
    </xf>
    <xf numFmtId="4" fontId="0" fillId="11" borderId="1" xfId="0" applyNumberFormat="1" applyFill="1" applyBorder="1" applyAlignment="1">
      <alignment wrapText="1"/>
    </xf>
    <xf numFmtId="0" fontId="24" fillId="0" borderId="0" xfId="3"/>
    <xf numFmtId="0" fontId="25" fillId="0" borderId="1" xfId="3" applyFont="1" applyBorder="1"/>
    <xf numFmtId="4" fontId="3" fillId="0" borderId="1" xfId="3" applyNumberFormat="1" applyFont="1" applyBorder="1"/>
    <xf numFmtId="0" fontId="3" fillId="0" borderId="0" xfId="3" applyFont="1"/>
    <xf numFmtId="0" fontId="1" fillId="0" borderId="1" xfId="3" applyFont="1" applyBorder="1"/>
    <xf numFmtId="4" fontId="3" fillId="0" borderId="0" xfId="3" applyNumberFormat="1" applyFont="1"/>
    <xf numFmtId="0" fontId="3" fillId="0" borderId="0" xfId="3" applyFont="1" applyAlignment="1">
      <alignment horizontal="center"/>
    </xf>
    <xf numFmtId="4" fontId="3" fillId="0" borderId="0" xfId="3" applyNumberFormat="1" applyFont="1" applyBorder="1"/>
    <xf numFmtId="4" fontId="1" fillId="0" borderId="0" xfId="3" applyNumberFormat="1" applyFont="1" applyBorder="1"/>
    <xf numFmtId="0" fontId="1" fillId="3" borderId="1" xfId="3" applyFont="1" applyFill="1" applyBorder="1"/>
    <xf numFmtId="0" fontId="1" fillId="0" borderId="1" xfId="0" applyFont="1" applyBorder="1"/>
    <xf numFmtId="43" fontId="3" fillId="0" borderId="1" xfId="1" applyFont="1" applyBorder="1"/>
    <xf numFmtId="43" fontId="1" fillId="0" borderId="1" xfId="0" applyNumberFormat="1" applyFont="1" applyBorder="1"/>
    <xf numFmtId="43" fontId="0" fillId="12" borderId="1" xfId="1" applyFont="1" applyFill="1" applyBorder="1" applyAlignment="1">
      <alignment horizontal="left" vertical="center"/>
    </xf>
    <xf numFmtId="0" fontId="11" fillId="5" borderId="1" xfId="0" applyFont="1" applyFill="1" applyBorder="1" applyAlignment="1">
      <alignment wrapText="1"/>
    </xf>
    <xf numFmtId="2" fontId="23" fillId="12" borderId="1" xfId="0" applyNumberFormat="1" applyFont="1" applyFill="1" applyBorder="1" applyAlignment="1">
      <alignment horizontal="left" vertical="center" wrapText="1"/>
    </xf>
    <xf numFmtId="4" fontId="0" fillId="12" borderId="1" xfId="0" applyNumberFormat="1" applyFill="1" applyBorder="1" applyAlignment="1">
      <alignment horizontal="left" wrapText="1"/>
    </xf>
    <xf numFmtId="0" fontId="0" fillId="12" borderId="1" xfId="0" applyFill="1" applyBorder="1" applyAlignment="1">
      <alignment horizontal="left"/>
    </xf>
    <xf numFmtId="0" fontId="0" fillId="11" borderId="1" xfId="0" applyFill="1" applyBorder="1" applyAlignment="1">
      <alignment horizontal="left" wrapText="1"/>
    </xf>
    <xf numFmtId="165" fontId="31" fillId="12" borderId="1" xfId="5" applyNumberFormat="1" applyFont="1" applyFill="1" applyBorder="1" applyAlignment="1">
      <alignment horizontal="left" vertical="top"/>
    </xf>
    <xf numFmtId="165" fontId="30" fillId="12" borderId="1" xfId="5" applyNumberFormat="1" applyFont="1" applyFill="1" applyBorder="1" applyAlignment="1">
      <alignment horizontal="left" vertical="top"/>
    </xf>
    <xf numFmtId="3" fontId="30" fillId="12" borderId="1" xfId="5" applyNumberFormat="1" applyFont="1" applyFill="1" applyBorder="1" applyAlignment="1">
      <alignment horizontal="left" vertical="top"/>
    </xf>
    <xf numFmtId="166" fontId="30" fillId="12" borderId="1" xfId="5" applyNumberFormat="1" applyFont="1" applyFill="1" applyBorder="1" applyAlignment="1">
      <alignment horizontal="center" vertical="top"/>
    </xf>
    <xf numFmtId="0" fontId="30" fillId="12" borderId="1" xfId="5" applyNumberFormat="1" applyFont="1" applyFill="1" applyBorder="1" applyAlignment="1">
      <alignment horizontal="center" vertical="top"/>
    </xf>
    <xf numFmtId="0" fontId="32" fillId="12" borderId="1" xfId="0" applyFont="1" applyFill="1" applyBorder="1" applyAlignment="1">
      <alignment horizontal="left" vertical="center" wrapText="1"/>
    </xf>
    <xf numFmtId="4" fontId="11" fillId="12" borderId="1" xfId="0" applyNumberFormat="1" applyFont="1" applyFill="1" applyBorder="1" applyAlignment="1">
      <alignment horizontal="left" wrapText="1"/>
    </xf>
    <xf numFmtId="0" fontId="1" fillId="0" borderId="1" xfId="0" applyFont="1" applyBorder="1" applyAlignment="1">
      <alignment horizontal="center"/>
    </xf>
    <xf numFmtId="0" fontId="1" fillId="0" borderId="0" xfId="0" applyFont="1" applyBorder="1" applyAlignment="1">
      <alignment horizontal="center"/>
    </xf>
    <xf numFmtId="0" fontId="1" fillId="0" borderId="0" xfId="0" applyFont="1" applyBorder="1"/>
    <xf numFmtId="0" fontId="1" fillId="0" borderId="0" xfId="0" applyFont="1" applyBorder="1" applyAlignment="1">
      <alignment wrapText="1"/>
    </xf>
    <xf numFmtId="4" fontId="1" fillId="0" borderId="0" xfId="0" applyNumberFormat="1" applyFont="1" applyBorder="1"/>
    <xf numFmtId="0" fontId="23" fillId="11" borderId="1" xfId="0" applyFont="1" applyFill="1" applyBorder="1" applyAlignment="1">
      <alignment horizontal="left" vertical="center" wrapText="1"/>
    </xf>
    <xf numFmtId="4" fontId="23" fillId="12" borderId="1" xfId="0" applyNumberFormat="1" applyFont="1" applyFill="1" applyBorder="1" applyAlignment="1">
      <alignment horizontal="left" vertical="top"/>
    </xf>
    <xf numFmtId="0" fontId="33" fillId="12" borderId="1" xfId="0" applyFont="1" applyFill="1" applyBorder="1" applyAlignment="1">
      <alignment vertical="top"/>
    </xf>
    <xf numFmtId="14" fontId="33" fillId="12" borderId="1" xfId="0" applyNumberFormat="1" applyFont="1" applyFill="1" applyBorder="1" applyAlignment="1">
      <alignment vertical="top" wrapText="1"/>
    </xf>
    <xf numFmtId="0" fontId="23" fillId="12" borderId="1" xfId="0" applyFont="1" applyFill="1" applyBorder="1" applyAlignment="1">
      <alignment vertical="center" wrapText="1"/>
    </xf>
    <xf numFmtId="43" fontId="11" fillId="9" borderId="1" xfId="1" applyFont="1" applyFill="1" applyBorder="1" applyAlignment="1"/>
    <xf numFmtId="43" fontId="0" fillId="9" borderId="1" xfId="1" applyFont="1" applyFill="1" applyBorder="1" applyAlignment="1"/>
    <xf numFmtId="43" fontId="0" fillId="10" borderId="1" xfId="1" applyFont="1" applyFill="1" applyBorder="1" applyAlignment="1"/>
    <xf numFmtId="0" fontId="0" fillId="10" borderId="1" xfId="0" applyFill="1" applyBorder="1" applyAlignment="1"/>
    <xf numFmtId="0" fontId="0" fillId="0" borderId="32" xfId="0" applyFont="1" applyBorder="1"/>
    <xf numFmtId="0" fontId="17" fillId="0" borderId="0" xfId="0" applyFont="1" applyAlignment="1">
      <alignment wrapText="1"/>
    </xf>
    <xf numFmtId="0" fontId="22" fillId="0" borderId="1" xfId="0" applyFont="1" applyBorder="1" applyAlignment="1">
      <alignment horizontal="justify" vertical="center"/>
    </xf>
    <xf numFmtId="0" fontId="11" fillId="12" borderId="1" xfId="0" applyFont="1" applyFill="1" applyBorder="1" applyAlignment="1">
      <alignment horizontal="center"/>
    </xf>
    <xf numFmtId="0" fontId="34" fillId="12" borderId="1" xfId="0" applyFont="1" applyFill="1" applyBorder="1" applyAlignment="1">
      <alignment wrapText="1"/>
    </xf>
    <xf numFmtId="4" fontId="11" fillId="12" borderId="1" xfId="0" applyNumberFormat="1" applyFont="1" applyFill="1" applyBorder="1" applyAlignment="1">
      <alignment horizontal="left"/>
    </xf>
    <xf numFmtId="43" fontId="11" fillId="12" borderId="1" xfId="1" applyFont="1" applyFill="1" applyBorder="1"/>
    <xf numFmtId="0" fontId="11" fillId="12" borderId="1" xfId="0" applyFont="1" applyFill="1" applyBorder="1"/>
    <xf numFmtId="0" fontId="11" fillId="3" borderId="0" xfId="0" applyFont="1" applyFill="1"/>
    <xf numFmtId="0" fontId="34" fillId="12" borderId="1" xfId="0" applyFont="1" applyFill="1" applyBorder="1" applyAlignment="1">
      <alignment vertical="center" wrapText="1"/>
    </xf>
    <xf numFmtId="4" fontId="23" fillId="12" borderId="1" xfId="0" applyNumberFormat="1" applyFont="1" applyFill="1" applyBorder="1" applyAlignment="1">
      <alignment horizontal="left" vertical="center" wrapText="1"/>
    </xf>
    <xf numFmtId="43" fontId="11" fillId="12" borderId="1" xfId="1" applyFont="1" applyFill="1" applyBorder="1" applyAlignment="1"/>
    <xf numFmtId="43" fontId="0" fillId="12" borderId="1" xfId="1" applyFont="1" applyFill="1" applyBorder="1" applyAlignment="1"/>
    <xf numFmtId="4" fontId="11" fillId="12" borderId="1" xfId="0" applyNumberFormat="1" applyFont="1" applyFill="1" applyBorder="1" applyAlignment="1"/>
    <xf numFmtId="4" fontId="17" fillId="12" borderId="1" xfId="0" applyNumberFormat="1" applyFont="1" applyFill="1" applyBorder="1"/>
    <xf numFmtId="0" fontId="21" fillId="12" borderId="1" xfId="0" applyFont="1" applyFill="1" applyBorder="1" applyAlignment="1">
      <alignment wrapText="1"/>
    </xf>
    <xf numFmtId="0" fontId="36" fillId="12" borderId="1" xfId="0" applyFont="1" applyFill="1" applyBorder="1" applyAlignment="1">
      <alignment wrapText="1"/>
    </xf>
    <xf numFmtId="0" fontId="36" fillId="11" borderId="1" xfId="0" applyFont="1" applyFill="1" applyBorder="1" applyAlignment="1">
      <alignment vertical="center" wrapText="1"/>
    </xf>
    <xf numFmtId="0" fontId="37" fillId="11" borderId="1" xfId="0" applyFont="1" applyFill="1" applyBorder="1" applyAlignment="1">
      <alignment horizontal="justify" vertical="center"/>
    </xf>
    <xf numFmtId="0" fontId="21" fillId="11" borderId="0" xfId="0" applyFont="1" applyFill="1" applyAlignment="1">
      <alignment wrapText="1"/>
    </xf>
    <xf numFmtId="4" fontId="23" fillId="12" borderId="1" xfId="0" applyNumberFormat="1" applyFont="1" applyFill="1" applyBorder="1" applyAlignment="1">
      <alignment horizontal="center"/>
    </xf>
    <xf numFmtId="0" fontId="23" fillId="12" borderId="1" xfId="0" applyFont="1" applyFill="1" applyBorder="1" applyAlignment="1">
      <alignment horizontal="left" wrapText="1"/>
    </xf>
    <xf numFmtId="4" fontId="23" fillId="12" borderId="1" xfId="0" applyNumberFormat="1" applyFont="1" applyFill="1" applyBorder="1" applyAlignment="1">
      <alignment horizontal="left" wrapText="1"/>
    </xf>
    <xf numFmtId="165" fontId="30" fillId="12" borderId="1" xfId="5" applyNumberFormat="1" applyFont="1" applyFill="1" applyBorder="1" applyAlignment="1">
      <alignment horizontal="left" vertical="top" wrapText="1"/>
    </xf>
    <xf numFmtId="0" fontId="35" fillId="12" borderId="1" xfId="0" applyFont="1" applyFill="1" applyBorder="1" applyAlignment="1">
      <alignment wrapText="1"/>
    </xf>
    <xf numFmtId="4" fontId="23" fillId="12" borderId="1" xfId="0" applyNumberFormat="1" applyFont="1" applyFill="1" applyBorder="1" applyAlignment="1">
      <alignment horizontal="center" vertical="center" wrapText="1"/>
    </xf>
    <xf numFmtId="0" fontId="1" fillId="2" borderId="17" xfId="0" applyFont="1" applyFill="1" applyBorder="1" applyAlignment="1">
      <alignment horizontal="center" wrapText="1"/>
    </xf>
    <xf numFmtId="0" fontId="1" fillId="2" borderId="40" xfId="0" applyFont="1" applyFill="1" applyBorder="1" applyAlignment="1">
      <alignment horizontal="center" wrapText="1"/>
    </xf>
    <xf numFmtId="0" fontId="1" fillId="2" borderId="36" xfId="0" applyFont="1" applyFill="1" applyBorder="1" applyAlignment="1">
      <alignment horizontal="center" wrapText="1"/>
    </xf>
    <xf numFmtId="0" fontId="2" fillId="0" borderId="27" xfId="2" applyFont="1" applyBorder="1" applyAlignment="1">
      <alignment horizontal="center"/>
    </xf>
    <xf numFmtId="0" fontId="2" fillId="0" borderId="0" xfId="2" applyFont="1" applyBorder="1" applyAlignment="1">
      <alignment horizont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0" borderId="0" xfId="0" applyFont="1" applyAlignment="1">
      <alignment horizontal="center" wrapText="1"/>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7" xfId="0" applyFont="1" applyFill="1" applyBorder="1" applyAlignment="1">
      <alignment horizontal="center" wrapText="1"/>
    </xf>
    <xf numFmtId="0" fontId="1" fillId="2" borderId="10" xfId="0" applyFont="1" applyFill="1" applyBorder="1" applyAlignment="1">
      <alignment horizontal="center" wrapText="1"/>
    </xf>
    <xf numFmtId="0" fontId="1" fillId="2" borderId="24" xfId="0" applyFont="1" applyFill="1" applyBorder="1" applyAlignment="1">
      <alignment horizontal="center" wrapText="1"/>
    </xf>
    <xf numFmtId="0" fontId="1" fillId="2" borderId="21" xfId="0" applyFont="1" applyFill="1" applyBorder="1" applyAlignment="1">
      <alignment horizont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9" xfId="0" applyFont="1" applyFill="1" applyBorder="1" applyAlignment="1">
      <alignment horizontal="center" vertical="center" wrapText="1"/>
    </xf>
  </cellXfs>
  <cellStyles count="18">
    <cellStyle name="Comma" xfId="1" builtinId="3"/>
    <cellStyle name="Comma 2" xfId="5" xr:uid="{2A168D00-116E-48A9-9CE4-5938B19442D5}"/>
    <cellStyle name="Comma 3" xfId="10" xr:uid="{7804494B-5564-4A02-85E4-B3B47712EE91}"/>
    <cellStyle name="JT_Shell Heading" xfId="7" xr:uid="{BA388504-6BC5-43EE-9E52-2AB58D13D052}"/>
    <cellStyle name="Normal" xfId="0" builtinId="0"/>
    <cellStyle name="Normal 2" xfId="8" xr:uid="{0D7E6DCC-EC3C-4235-9918-AF563C8CF4F1}"/>
    <cellStyle name="Normal 2 2" xfId="16" xr:uid="{3145545E-56EF-44F1-80BE-9A999EDE69C7}"/>
    <cellStyle name="Normal 2 3" xfId="12" xr:uid="{DEAAFC7D-83C2-4C31-BF4A-6578982BE9B4}"/>
    <cellStyle name="Normal 2 4" xfId="9" xr:uid="{4FC650E6-1F3B-48DD-BFFB-0F15D356A483}"/>
    <cellStyle name="Normal 3" xfId="4" xr:uid="{15FB8206-536E-4AFA-A21C-CB9D59C85AC6}"/>
    <cellStyle name="Normal 3 2" xfId="17" xr:uid="{7F11179B-B413-4545-AEC0-BFE620CDA0E7}"/>
    <cellStyle name="Normal 3 3" xfId="13" xr:uid="{42902B4D-9C31-47DB-A680-4DD18E084669}"/>
    <cellStyle name="Normal 3 4" xfId="11" xr:uid="{C588EF1F-A2C2-46C5-9965-724A54DA2B2C}"/>
    <cellStyle name="Normal 4" xfId="14" xr:uid="{BC4E8322-CF22-4927-A0ED-D6AEE9769D15}"/>
    <cellStyle name="Normal 5" xfId="15" xr:uid="{1E9D03CA-56BF-48AF-A853-F9825F499817}"/>
    <cellStyle name="Normal 6" xfId="2" xr:uid="{EF814AA5-D9BE-4874-9404-38881CB70DBE}"/>
    <cellStyle name="Normal 7" xfId="3" xr:uid="{6B73A93A-31F3-4712-8BDD-0B85A8458838}"/>
    <cellStyle name="Percent 2" xfId="6" xr:uid="{1E9BE5C0-040C-4E66-9D50-A6114C8749E1}"/>
  </cellStyles>
  <dxfs count="4">
    <dxf>
      <font>
        <b/>
        <i val="0"/>
        <condense val="0"/>
        <extend val="0"/>
        <color indexed="10"/>
      </font>
    </dxf>
    <dxf>
      <font>
        <b/>
        <i val="0"/>
        <condense val="0"/>
        <extend val="0"/>
        <color indexed="53"/>
      </font>
    </dxf>
    <dxf>
      <font>
        <b/>
        <i val="0"/>
        <condense val="0"/>
        <extend val="0"/>
        <color indexed="10"/>
      </font>
    </dxf>
    <dxf>
      <font>
        <b/>
        <i val="0"/>
        <condense val="0"/>
        <extend val="0"/>
        <color indexed="53"/>
      </font>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11.xml"/><Relationship Id="rId18" Type="http://schemas.openxmlformats.org/officeDocument/2006/relationships/styles" Target="styles.xml"/><Relationship Id="rId3" Type="http://schemas.openxmlformats.org/officeDocument/2006/relationships/chartsheet" Target="chartsheets/sheet2.xml"/><Relationship Id="rId21" Type="http://schemas.openxmlformats.org/officeDocument/2006/relationships/customXml" Target="../customXml/item1.xml"/><Relationship Id="rId7" Type="http://schemas.openxmlformats.org/officeDocument/2006/relationships/worksheet" Target="worksheets/sheet5.xml"/><Relationship Id="rId12" Type="http://schemas.openxmlformats.org/officeDocument/2006/relationships/worksheet" Target="worksheets/sheet10.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chartsheet" Target="chartsheets/sheet1.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worksheet" Target="worksheets/sheet9.xml"/><Relationship Id="rId24" Type="http://schemas.openxmlformats.org/officeDocument/2006/relationships/customXml" Target="../customXml/item4.xml"/><Relationship Id="rId5" Type="http://schemas.openxmlformats.org/officeDocument/2006/relationships/worksheet" Target="worksheets/sheet3.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8.xml"/><Relationship Id="rId19" Type="http://schemas.openxmlformats.org/officeDocument/2006/relationships/sharedStrings" Target="sharedStrings.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Asset Disposal Tracker v2.xlsx]Overall status Table!PivotTable3</c:name>
    <c:fmtId val="1"/>
  </c:pivotSource>
  <c:chart>
    <c:title>
      <c:tx>
        <c:strRef>
          <c:f>'Overall status Table'!$D$8</c:f>
          <c:strCache>
            <c:ptCount val="1"/>
            <c:pt idx="0">
              <c:v>SCiN Disposal Status</c:v>
            </c:pt>
          </c:strCache>
        </c:strRef>
      </c:tx>
      <c:layout>
        <c:manualLayout>
          <c:xMode val="edge"/>
          <c:yMode val="edge"/>
          <c:x val="0.33238158622391883"/>
          <c:y val="1.2099853325006347E-2"/>
        </c:manualLayout>
      </c:layout>
      <c:overlay val="0"/>
      <c:spPr>
        <a:noFill/>
        <a:ln>
          <a:noFill/>
        </a:ln>
        <a:effectLst/>
      </c:spPr>
      <c:txPr>
        <a:bodyPr rot="0" spcFirstLastPara="1" vertOverflow="ellipsis" vert="horz" wrap="square" anchor="ctr" anchorCtr="1"/>
        <a:lstStyle/>
        <a:p>
          <a:pPr>
            <a:defRPr sz="28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s>
    <c:plotArea>
      <c:layout/>
      <c:pieChart>
        <c:varyColors val="1"/>
        <c:ser>
          <c:idx val="0"/>
          <c:order val="0"/>
          <c:tx>
            <c:strRef>
              <c:f>'Overall status Table'!$D$8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9F5-4C21-A5F8-E5879A849068}"/>
              </c:ext>
            </c:extLst>
          </c:dPt>
          <c:dPt>
            <c:idx val="1"/>
            <c:bubble3D val="0"/>
            <c:spPr>
              <a:solidFill>
                <a:schemeClr val="accent2"/>
              </a:solidFill>
              <a:ln>
                <a:noFill/>
              </a:ln>
              <a:effectLst/>
            </c:spPr>
            <c:extLst>
              <c:ext xmlns:c16="http://schemas.microsoft.com/office/drawing/2014/chart" uri="{C3380CC4-5D6E-409C-BE32-E72D297353CC}">
                <c16:uniqueId val="{00000003-99F5-4C21-A5F8-E5879A849068}"/>
              </c:ext>
            </c:extLst>
          </c:dPt>
          <c:dPt>
            <c:idx val="2"/>
            <c:bubble3D val="0"/>
            <c:spPr>
              <a:solidFill>
                <a:schemeClr val="accent3"/>
              </a:solidFill>
              <a:ln>
                <a:noFill/>
              </a:ln>
              <a:effectLst/>
            </c:spPr>
            <c:extLst>
              <c:ext xmlns:c16="http://schemas.microsoft.com/office/drawing/2014/chart" uri="{C3380CC4-5D6E-409C-BE32-E72D297353CC}">
                <c16:uniqueId val="{00000005-99F5-4C21-A5F8-E5879A849068}"/>
              </c:ext>
            </c:extLst>
          </c:dPt>
          <c:dPt>
            <c:idx val="3"/>
            <c:bubble3D val="0"/>
            <c:spPr>
              <a:solidFill>
                <a:schemeClr val="accent4"/>
              </a:solidFill>
              <a:ln>
                <a:noFill/>
              </a:ln>
              <a:effectLst/>
            </c:spPr>
            <c:extLst>
              <c:ext xmlns:c16="http://schemas.microsoft.com/office/drawing/2014/chart" uri="{C3380CC4-5D6E-409C-BE32-E72D297353CC}">
                <c16:uniqueId val="{00000007-99F5-4C21-A5F8-E5879A849068}"/>
              </c:ext>
            </c:extLst>
          </c:dPt>
          <c:dPt>
            <c:idx val="4"/>
            <c:bubble3D val="0"/>
            <c:spPr>
              <a:solidFill>
                <a:schemeClr val="accent5"/>
              </a:solidFill>
              <a:ln>
                <a:noFill/>
              </a:ln>
              <a:effectLst/>
            </c:spPr>
            <c:extLst>
              <c:ext xmlns:c16="http://schemas.microsoft.com/office/drawing/2014/chart" uri="{C3380CC4-5D6E-409C-BE32-E72D297353CC}">
                <c16:uniqueId val="{00000009-99F5-4C21-A5F8-E5879A849068}"/>
              </c:ext>
            </c:extLst>
          </c:dPt>
          <c:dPt>
            <c:idx val="5"/>
            <c:bubble3D val="0"/>
            <c:spPr>
              <a:solidFill>
                <a:schemeClr val="accent6"/>
              </a:solidFill>
              <a:ln>
                <a:noFill/>
              </a:ln>
              <a:effectLst/>
            </c:spPr>
            <c:extLst>
              <c:ext xmlns:c16="http://schemas.microsoft.com/office/drawing/2014/chart" uri="{C3380CC4-5D6E-409C-BE32-E72D297353CC}">
                <c16:uniqueId val="{0000000B-99F5-4C21-A5F8-E5879A84906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9F5-4C21-A5F8-E5879A849068}"/>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9F5-4C21-A5F8-E5879A849068}"/>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9F5-4C21-A5F8-E5879A849068}"/>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B01C-4735-A907-0CF0A43821C0}"/>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9762-4162-B931-B0A84A156A11}"/>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3880-464F-AE46-2327E6F7F5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status Table'!$D$8</c:f>
              <c:strCache>
                <c:ptCount val="10"/>
                <c:pt idx="0">
                  <c:v>Awaiting sign off</c:v>
                </c:pt>
                <c:pt idx="1">
                  <c:v>Awaiting NAPIMS</c:v>
                </c:pt>
                <c:pt idx="2">
                  <c:v>Tendering</c:v>
                </c:pt>
                <c:pt idx="3">
                  <c:v>Community issue</c:v>
                </c:pt>
                <c:pt idx="4">
                  <c:v>Payment outstanding</c:v>
                </c:pt>
                <c:pt idx="5">
                  <c:v>Closed</c:v>
                </c:pt>
                <c:pt idx="6">
                  <c:v>(blank)</c:v>
                </c:pt>
                <c:pt idx="7">
                  <c:v>Evacuate</c:v>
                </c:pt>
                <c:pt idx="8">
                  <c:v>Re-tender</c:v>
                </c:pt>
                <c:pt idx="9">
                  <c:v>Lotting</c:v>
                </c:pt>
              </c:strCache>
            </c:strRef>
          </c:cat>
          <c:val>
            <c:numRef>
              <c:f>'Overall status Table'!$D$8</c:f>
              <c:numCache>
                <c:formatCode>General</c:formatCode>
                <c:ptCount val="10"/>
                <c:pt idx="0">
                  <c:v>4</c:v>
                </c:pt>
                <c:pt idx="1">
                  <c:v>10</c:v>
                </c:pt>
                <c:pt idx="2">
                  <c:v>3</c:v>
                </c:pt>
                <c:pt idx="3">
                  <c:v>2</c:v>
                </c:pt>
                <c:pt idx="4">
                  <c:v>1</c:v>
                </c:pt>
                <c:pt idx="5">
                  <c:v>42</c:v>
                </c:pt>
                <c:pt idx="7">
                  <c:v>1</c:v>
                </c:pt>
                <c:pt idx="8">
                  <c:v>1</c:v>
                </c:pt>
                <c:pt idx="9">
                  <c:v>2</c:v>
                </c:pt>
              </c:numCache>
            </c:numRef>
          </c:val>
          <c:extLst>
            <c:ext xmlns:c16="http://schemas.microsoft.com/office/drawing/2014/chart" uri="{C3380CC4-5D6E-409C-BE32-E72D297353CC}">
              <c16:uniqueId val="{00000014-CFC0-4C4B-9C67-AFC54FEA9131}"/>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Asset Disposal Tracker v2.xlsx]Overall status Table!PivotTable4</c:name>
    <c:fmtId val="3"/>
  </c:pivotSource>
  <c:chart>
    <c:title>
      <c:tx>
        <c:strRef>
          <c:f>'Overall status Table'!$I$8</c:f>
          <c:strCache>
            <c:ptCount val="1"/>
            <c:pt idx="0">
              <c:v>SCiN Disposal Status ($)</c:v>
            </c:pt>
          </c:strCache>
        </c:strRef>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'Overall status Table'!$I$8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65-4853-AAB7-B03787C24D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65-4853-AAB7-B03787C24D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65-4853-AAB7-B03787C24D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65-4853-AAB7-B03787C24D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65-4853-AAB7-B03787C24D8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B65-4853-AAB7-B03787C24D8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B65-4853-AAB7-B03787C24D8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B65-4853-AAB7-B03787C24D8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B65-4853-AAB7-B03787C24D8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2C5-4B95-8041-F68EDA070CA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BC0-444B-8DEA-FEF1DF0BC94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C11-4BE7-B154-F783471E66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status Table'!$I$8</c:f>
              <c:strCache>
                <c:ptCount val="10"/>
                <c:pt idx="0">
                  <c:v>Awaiting sign off</c:v>
                </c:pt>
                <c:pt idx="1">
                  <c:v>Awaiting NAPIMS</c:v>
                </c:pt>
                <c:pt idx="2">
                  <c:v>Tendering</c:v>
                </c:pt>
                <c:pt idx="3">
                  <c:v>Community issue</c:v>
                </c:pt>
                <c:pt idx="4">
                  <c:v>Payment outstanding</c:v>
                </c:pt>
                <c:pt idx="5">
                  <c:v>Closed</c:v>
                </c:pt>
                <c:pt idx="6">
                  <c:v>(blank)</c:v>
                </c:pt>
                <c:pt idx="7">
                  <c:v>Evacuate</c:v>
                </c:pt>
                <c:pt idx="8">
                  <c:v>Re-tender</c:v>
                </c:pt>
                <c:pt idx="9">
                  <c:v>Lotting</c:v>
                </c:pt>
              </c:strCache>
            </c:strRef>
          </c:cat>
          <c:val>
            <c:numRef>
              <c:f>'Overall status Table'!$I$8</c:f>
              <c:numCache>
                <c:formatCode>General</c:formatCode>
                <c:ptCount val="10"/>
                <c:pt idx="0">
                  <c:v>5</c:v>
                </c:pt>
                <c:pt idx="1">
                  <c:v>21</c:v>
                </c:pt>
                <c:pt idx="2">
                  <c:v>13</c:v>
                </c:pt>
                <c:pt idx="3">
                  <c:v>5</c:v>
                </c:pt>
                <c:pt idx="4">
                  <c:v>7</c:v>
                </c:pt>
                <c:pt idx="5">
                  <c:v>165</c:v>
                </c:pt>
                <c:pt idx="8">
                  <c:v>2</c:v>
                </c:pt>
                <c:pt idx="9">
                  <c:v>3</c:v>
                </c:pt>
              </c:numCache>
            </c:numRef>
          </c:val>
          <c:extLst>
            <c:ext xmlns:c16="http://schemas.microsoft.com/office/drawing/2014/chart" uri="{C3380CC4-5D6E-409C-BE32-E72D297353CC}">
              <c16:uniqueId val="{00000012-FB65-4853-AAB7-B03787C24D8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E13EB2B-A10C-431C-BE61-E5E816439E02}">
  <sheetPr/>
  <sheetViews>
    <sheetView zoomScale="112"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3DA3B79-418A-424E-98C8-23787FB8F852}">
  <sheetPr/>
  <sheetViews>
    <sheetView zoomScale="11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55326" cy="6284429"/>
    <xdr:graphicFrame macro="">
      <xdr:nvGraphicFramePr>
        <xdr:cNvPr id="2" name="Chart 1">
          <a:extLst>
            <a:ext uri="{FF2B5EF4-FFF2-40B4-BE49-F238E27FC236}">
              <a16:creationId xmlns:a16="http://schemas.microsoft.com/office/drawing/2014/main" id="{3BCFE26C-324D-47E4-B4BC-C3BDE2B6B00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3297" cy="6076293"/>
    <xdr:graphicFrame macro="">
      <xdr:nvGraphicFramePr>
        <xdr:cNvPr id="2" name="Chart 1">
          <a:extLst>
            <a:ext uri="{FF2B5EF4-FFF2-40B4-BE49-F238E27FC236}">
              <a16:creationId xmlns:a16="http://schemas.microsoft.com/office/drawing/2014/main" id="{CA365757-F2B1-432C-8F22-FEBD5A60DA9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1390650</xdr:colOff>
      <xdr:row>0</xdr:row>
      <xdr:rowOff>0</xdr:rowOff>
    </xdr:from>
    <xdr:to>
      <xdr:col>3</xdr:col>
      <xdr:colOff>638175</xdr:colOff>
      <xdr:row>5</xdr:row>
      <xdr:rowOff>0</xdr:rowOff>
    </xdr:to>
    <mc:AlternateContent xmlns:mc="http://schemas.openxmlformats.org/markup-compatibility/2006" xmlns:a14="http://schemas.microsoft.com/office/drawing/2010/main">
      <mc:Choice Requires="a14">
        <xdr:graphicFrame macro="">
          <xdr:nvGraphicFramePr>
            <xdr:cNvPr id="4" name="Company">
              <a:extLst>
                <a:ext uri="{FF2B5EF4-FFF2-40B4-BE49-F238E27FC236}">
                  <a16:creationId xmlns:a16="http://schemas.microsoft.com/office/drawing/2014/main" id="{85CA9B06-46B5-43DF-8932-32C9324294D8}"/>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390650" y="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wereuzor, Lazarus O SPDC-PTC/UL" refreshedDate="43805.429656250002" createdVersion="6" refreshedVersion="6" minRefreshableVersion="3" recordCount="67" xr:uid="{7EB2A644-0418-407A-A8E1-7FF168FD1829}">
  <cacheSource type="worksheet">
    <worksheetSource ref="A3:T506" sheet="Asset Disposal Tracker 2019"/>
  </cacheSource>
  <cacheFields count="20">
    <cacheField name="Company" numFmtId="0">
      <sharedItems containsBlank="1" count="3">
        <s v="SNEPCO"/>
        <s v="SPDC"/>
        <m/>
      </sharedItems>
    </cacheField>
    <cacheField name="S/N" numFmtId="0">
      <sharedItems containsString="0" containsBlank="1" containsNumber="1" containsInteger="1" minValue="1" maxValue="44"/>
    </cacheField>
    <cacheField name="BRIEF DESCRIPTION" numFmtId="0">
      <sharedItems containsBlank="1"/>
    </cacheField>
    <cacheField name="LOCATION(S)" numFmtId="0">
      <sharedItems containsBlank="1"/>
    </cacheField>
    <cacheField name="SPACE (Sqm)" numFmtId="0">
      <sharedItems containsBlank="1" containsMixedTypes="1" containsNumber="1" minValue="2.5" maxValue="1828"/>
    </cacheField>
    <cacheField name="BUSINESS SUPPORT" numFmtId="0">
      <sharedItems containsBlank="1"/>
    </cacheField>
    <cacheField name="SNEPCO / SPDC APPROVAL" numFmtId="0">
      <sharedItems containsBlank="1"/>
    </cacheField>
    <cacheField name="NAPIMS APPROVAL" numFmtId="0">
      <sharedItems containsBlank="1"/>
    </cacheField>
    <cacheField name="ITT" numFmtId="0">
      <sharedItems containsBlank="1"/>
    </cacheField>
    <cacheField name="AWARD" numFmtId="0">
      <sharedItems containsBlank="1"/>
    </cacheField>
    <cacheField name="PAYMENT" numFmtId="0">
      <sharedItems containsBlank="1"/>
    </cacheField>
    <cacheField name="EVACUATION" numFmtId="0">
      <sharedItems containsBlank="1"/>
    </cacheField>
    <cacheField name="Anticipated Sales Value" numFmtId="0">
      <sharedItems containsString="0" containsBlank="1" containsNumber="1" containsInteger="1" minValue="1" maxValue="10"/>
    </cacheField>
    <cacheField name="VENDOR(S)" numFmtId="0">
      <sharedItems containsBlank="1"/>
    </cacheField>
    <cacheField name="Outstanding Actions" numFmtId="0">
      <sharedItems containsBlank="1"/>
    </cacheField>
    <cacheField name="Action" numFmtId="0">
      <sharedItems containsBlank="1" count="22">
        <s v="Closed"/>
        <s v="Tendering"/>
        <s v="Awaiting NAPIMS"/>
        <s v="Re-tender"/>
        <s v="Lotting"/>
        <s v="Awaiting sign off"/>
        <s v="Payment outstanding"/>
        <s v="Community issue"/>
        <s v="Evacuate"/>
        <m/>
        <s v="Sign-off" u="1"/>
        <s v="Evacuation in progress" u="1"/>
        <s v="1 Set paid and evacuated" u="1"/>
        <s v="Offer Letter ready for sign-off" u="1"/>
        <s v="Awaiting MCB" u="1"/>
        <s v="Approved by NAPIMS" u="1"/>
        <s v="Evacuation is 90%" u="1"/>
        <s v="Payment Received" u="1"/>
        <s v=" " u="1"/>
        <s v="Balloting" u="1"/>
        <s v="Review for disposal" u="1"/>
        <s v="Engagement with the OEM" u="1"/>
      </sharedItems>
    </cacheField>
    <cacheField name="REMARKS / ACTIONS" numFmtId="0">
      <sharedItems containsBlank="1"/>
    </cacheField>
    <cacheField name="ACTION PARTY" numFmtId="0">
      <sharedItems containsBlank="1"/>
    </cacheField>
    <cacheField name="ACTION DUE DATE" numFmtId="0">
      <sharedItems containsDate="1" containsBlank="1" containsMixedTypes="1" minDate="2019-01-06T00:00:00" maxDate="2019-12-05T00:00:00"/>
    </cacheField>
    <cacheField name="Days " numFmtId="0">
      <sharedItems containsNonDate="0" containsString="0" containsBlank="1"/>
    </cacheField>
  </cacheFields>
  <extLst>
    <ext xmlns:x14="http://schemas.microsoft.com/office/spreadsheetml/2009/9/main" uri="{725AE2AE-9491-48be-B2B4-4EB974FC3084}">
      <x14:pivotCacheDefinition pivotCacheId="1136689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n v="1"/>
    <s v="Disposal of Bonga materials batch 5, Beams etc at Onne"/>
    <s v="Onne"/>
    <n v="162.75"/>
    <s v="Yes"/>
    <s v="Yes"/>
    <s v="Yes"/>
    <s v="Yes"/>
    <s v="Yes"/>
    <s v="Yes"/>
    <s v="Yes"/>
    <n v="1"/>
    <s v="SNEPCo/Community"/>
    <s v="Closed"/>
    <x v="0"/>
    <m/>
    <s v="Lazarus"/>
    <d v="2019-03-28T00:00:00"/>
    <m/>
  </r>
  <r>
    <x v="0"/>
    <n v="2"/>
    <s v="Disposal of Bonga materials,  Alternator, Beams etc at Onne"/>
    <s v="Onne"/>
    <s v="same as item 1"/>
    <s v="Yes"/>
    <s v="Yes"/>
    <s v="Yes"/>
    <s v="Yes"/>
    <s v="Yes"/>
    <s v="Yes"/>
    <s v="Yes"/>
    <n v="2"/>
    <s v="NAPIMS/SNEPCo"/>
    <s v="Closed"/>
    <x v="0"/>
    <m/>
    <s v="Lazarus"/>
    <d v="2019-05-10T00:00:00"/>
    <m/>
  </r>
  <r>
    <x v="0"/>
    <n v="3"/>
    <s v="Disposal of Surplus Offshore Production/Maintenenace Inventory at NG28 SNEPCo warhouse Onne Batch 1&amp;2"/>
    <s v="Onne"/>
    <n v="35"/>
    <s v="Yes"/>
    <s v="Yes"/>
    <s v="Yes"/>
    <s v="Yes"/>
    <s v="No"/>
    <s v="No"/>
    <s v="No"/>
    <n v="3"/>
    <s v="NAPIMS"/>
    <s v="Closed"/>
    <x v="0"/>
    <m/>
    <s v="Lazarus"/>
    <s v="15/10/2019"/>
    <m/>
  </r>
  <r>
    <x v="0"/>
    <n v="4"/>
    <s v="Disposal of Surplus Offshore Production/Maintenenace Inventory at NG28 SNEPCo warhouse Onne Batch 3&amp;4"/>
    <s v="Onne"/>
    <s v="Covered area"/>
    <s v="Yes"/>
    <s v="Yes"/>
    <s v="Yes"/>
    <s v="Yes"/>
    <s v="Yes"/>
    <s v="Yes"/>
    <s v="Yes"/>
    <n v="4"/>
    <s v="SNEPCO/NAPIMS "/>
    <s v="Closed"/>
    <x v="1"/>
    <m/>
    <s v="Lazarus"/>
    <s v="20/8/2019"/>
    <m/>
  </r>
  <r>
    <x v="0"/>
    <n v="5"/>
    <s v="Disposal of EPRS Line pipes at SNEPCo yard Onne"/>
    <s v="Onne"/>
    <n v="1828"/>
    <s v="Yes"/>
    <s v="Yes"/>
    <s v="Yes"/>
    <s v="Yes"/>
    <s v="No"/>
    <s v="No"/>
    <s v="No"/>
    <n v="5"/>
    <s v="NAPIMS"/>
    <s v="Award to the bid winner"/>
    <x v="2"/>
    <m/>
    <s v="Tunji"/>
    <s v="29/11/2019"/>
    <m/>
  </r>
  <r>
    <x v="0"/>
    <n v="6"/>
    <s v="Disposal of EPRS Line pipes at SNEPCo yard Onne"/>
    <s v="Onne"/>
    <s v="as above"/>
    <s v="Yes"/>
    <s v="Yes"/>
    <s v="Yes"/>
    <s v="Yes"/>
    <s v="Yes"/>
    <s v="Yes"/>
    <s v="Yes"/>
    <n v="4"/>
    <s v="SNEPCo/Community"/>
    <s v="Closed"/>
    <x v="0"/>
    <m/>
    <s v="Vendor"/>
    <n v="43589"/>
    <m/>
  </r>
  <r>
    <x v="0"/>
    <n v="7"/>
    <s v="Disposal of Bonga backload Batch 6"/>
    <s v="Onne"/>
    <s v="same as item 1"/>
    <s v="Yes"/>
    <s v="Yes"/>
    <s v="NA"/>
    <s v="Yes"/>
    <s v="Yes"/>
    <s v="Yes"/>
    <s v="Yes"/>
    <n v="3"/>
    <s v="Community"/>
    <s v="Closed"/>
    <x v="0"/>
    <m/>
    <s v="Lazarus"/>
    <s v="28/3/2019"/>
    <m/>
  </r>
  <r>
    <x v="0"/>
    <n v="8"/>
    <s v="Disposal of Subsea Platform at Onne"/>
    <s v="Onne"/>
    <n v="81.010000000000005"/>
    <s v="Yes"/>
    <s v="Yes"/>
    <s v="No"/>
    <s v="No"/>
    <s v="No"/>
    <s v="No"/>
    <s v="No"/>
    <n v="2"/>
    <s v="Re-tender NAPIMS Lot"/>
    <s v="Awarded "/>
    <x v="3"/>
    <m/>
    <s v="Lazarus"/>
    <d v="2019-11-10T00:00:00"/>
    <m/>
  </r>
  <r>
    <x v="0"/>
    <n v="9"/>
    <s v="Write-off and Disposal of Obsolete, Damaged and Surplus Wells Materials at NG28 SNEPCo Yard Onne Batch 2."/>
    <s v="Onne"/>
    <n v="1500"/>
    <s v="Yes"/>
    <s v="Yes"/>
    <s v="Yes"/>
    <s v="Yes"/>
    <s v="Yes"/>
    <s v="Yes"/>
    <s v="Yes"/>
    <n v="1"/>
    <s v="TBA"/>
    <s v="Closed"/>
    <x v="0"/>
    <m/>
    <s v="Lazarus"/>
    <s v="14/10/2019"/>
    <m/>
  </r>
  <r>
    <x v="0"/>
    <n v="10"/>
    <s v="Write-off and Disposal of obsolete and damaged SNEPCO Wells materials (NG28) Batch 1"/>
    <s v="Onne"/>
    <n v="80"/>
    <s v="Yes"/>
    <s v="Yes"/>
    <s v="No"/>
    <s v="No"/>
    <s v="No"/>
    <s v="No"/>
    <s v="No"/>
    <n v="2"/>
    <s v="Approved"/>
    <s v="Closed"/>
    <x v="0"/>
    <m/>
    <s v="Lazarus"/>
    <d v="2019-08-04T00:00:00"/>
    <m/>
  </r>
  <r>
    <x v="0"/>
    <n v="11"/>
    <s v="Disposal of decommisioned Nodebus spares."/>
    <s v="Onne"/>
    <n v="5"/>
    <s v="Yes"/>
    <s v="Yes"/>
    <s v="No"/>
    <s v="No"/>
    <s v="No"/>
    <s v="No"/>
    <s v="No"/>
    <n v="3"/>
    <s v="SNEPCO"/>
    <s v="Closed"/>
    <x v="0"/>
    <m/>
    <s v="Lazarus"/>
    <s v="27/2/2019"/>
    <m/>
  </r>
  <r>
    <x v="0"/>
    <n v="12"/>
    <s v="Sales of 2 pieces, 5-1/2''20ppf 13CR-80 VAM TOP HC BOX x PIN Swell Packers to Total E &amp; P Nigeria Limited."/>
    <s v="Onne"/>
    <n v="2.5"/>
    <s v="Yes"/>
    <s v="Yes"/>
    <s v="Yes"/>
    <s v="NA"/>
    <s v="Yes"/>
    <s v="Outstanding Invoice"/>
    <s v="Yes"/>
    <n v="4"/>
    <s v="Total E &amp; P"/>
    <s v="Closed"/>
    <x v="0"/>
    <s v=" "/>
    <s v="Lazarus"/>
    <s v="18/3/2019"/>
    <m/>
  </r>
  <r>
    <x v="0"/>
    <n v="13"/>
    <s v="Write-off and disposal of Leaked Degreaser and Foam Compound at NG28 Onne"/>
    <s v="Onne"/>
    <n v="7.5"/>
    <s v="Yes"/>
    <s v="Yes"/>
    <s v="NA"/>
    <s v="NA"/>
    <s v="NA"/>
    <s v="NA"/>
    <s v="Yes"/>
    <n v="5"/>
    <m/>
    <s v="Closed"/>
    <x v="0"/>
    <m/>
    <s v="Lazarus"/>
    <s v="28/03/2019"/>
    <m/>
  </r>
  <r>
    <x v="0"/>
    <n v="14"/>
    <s v="Write-off and disposal of Leaked Degreaser at NG16 Onne"/>
    <s v="Onne"/>
    <n v="5"/>
    <s v="Yes"/>
    <s v="Yes"/>
    <s v="NA"/>
    <s v="NA"/>
    <s v="NA"/>
    <s v="NA"/>
    <s v="Yes"/>
    <n v="6"/>
    <m/>
    <s v="Closed"/>
    <x v="0"/>
    <m/>
    <s v="Lazarus"/>
    <s v="23/4/2019"/>
    <m/>
  </r>
  <r>
    <x v="0"/>
    <n v="15"/>
    <s v="Write-off and Disposal of expired and damaged materials at NG28 2801"/>
    <s v="Onne"/>
    <n v="5.5"/>
    <s v="Yes"/>
    <s v="Yes"/>
    <s v="NA"/>
    <s v="NA"/>
    <s v="NA"/>
    <s v="NA"/>
    <s v="Yes"/>
    <n v="7"/>
    <s v="NA"/>
    <s v="Awaiting NAPIMS approval"/>
    <x v="2"/>
    <m/>
    <s v="BGR/Tunji"/>
    <s v="29/11/2019"/>
    <m/>
  </r>
  <r>
    <x v="0"/>
    <n v="16"/>
    <s v="Write-off and Disposal of Bonga Batch 2 expired and damaged materials at NG27-2701."/>
    <s v="Onne"/>
    <n v="5"/>
    <s v="Yes"/>
    <s v="Yes"/>
    <s v="Yes"/>
    <s v="NA"/>
    <s v="NA"/>
    <s v="NA"/>
    <s v="Yes"/>
    <n v="6"/>
    <s v="NA"/>
    <s v="Closed"/>
    <x v="0"/>
    <m/>
    <s v="BGR/Tunji"/>
    <s v="30/8/2019"/>
    <m/>
  </r>
  <r>
    <x v="0"/>
    <n v="17"/>
    <s v="Write-off and Disposal of Motorized Reel and Ancillaries at Onne SNEPCO warehouse Open yard Area Batch 1"/>
    <s v="Onne"/>
    <n v="208"/>
    <s v="Yes"/>
    <s v="No"/>
    <s v="No"/>
    <s v="No"/>
    <s v="No"/>
    <s v="No"/>
    <s v="No"/>
    <m/>
    <s v="NA"/>
    <s v="Approved by NAPPIMS"/>
    <x v="1"/>
    <m/>
    <s v="Austin"/>
    <s v="29/11/2019"/>
    <m/>
  </r>
  <r>
    <x v="0"/>
    <n v="18"/>
    <s v="Application for the Disposal of Surplus Bonga Inventory Batches 1, 2, and 3 and Offshore Project materials at SNEPCo NG28 and NG26 Onne warehouses."/>
    <s v="Onne"/>
    <n v="150"/>
    <s v="Yes"/>
    <s v="Yes"/>
    <s v="Yes"/>
    <s v="No"/>
    <s v="No"/>
    <s v="No"/>
    <s v="No"/>
    <m/>
    <m/>
    <s v="Awaiting Tendering "/>
    <x v="4"/>
    <m/>
    <s v="Lazarus"/>
    <s v="29/11/2019"/>
    <m/>
  </r>
  <r>
    <x v="0"/>
    <n v="19"/>
    <s v="Write-off and disposal of Sub-Sea and Bonga Bulky Materials at Onne SNEPCo Warehouse Open Yard Area"/>
    <s v="Onne"/>
    <n v="350"/>
    <s v="Yes"/>
    <s v="Yes"/>
    <s v="No"/>
    <s v="No"/>
    <s v="No"/>
    <s v="No"/>
    <s v="No"/>
    <m/>
    <s v=" "/>
    <s v="Awaiting NAPIMS approval"/>
    <x v="2"/>
    <m/>
    <s v="BGR/Tunji"/>
    <s v="29/11/2019"/>
    <m/>
  </r>
  <r>
    <x v="0"/>
    <n v="20"/>
    <s v="Write-off and disposal of Bonga Bulky Materials at Onne SNEPCo Warehouse Open Yard Area"/>
    <s v="Onne"/>
    <n v="390"/>
    <s v="Yes"/>
    <s v="Yes"/>
    <s v="Yes"/>
    <s v="Yes"/>
    <s v="No"/>
    <s v="No"/>
    <s v="Yes"/>
    <m/>
    <m/>
    <s v="Closed"/>
    <x v="0"/>
    <m/>
    <s v="Lazarus"/>
    <d v="2019-09-10T00:00:00"/>
    <m/>
  </r>
  <r>
    <x v="0"/>
    <n v="21"/>
    <s v="Write-off and disposal of SNEPCo light vehicles "/>
    <s v="Lagos"/>
    <m/>
    <s v="Yes"/>
    <s v="Yes"/>
    <s v="No"/>
    <s v="NA"/>
    <s v="NA"/>
    <s v="No"/>
    <s v="No"/>
    <m/>
    <m/>
    <s v="Review in progress"/>
    <x v="5"/>
    <m/>
    <s v="SNEPCo"/>
    <s v="30/10/2019"/>
    <m/>
  </r>
  <r>
    <x v="0"/>
    <n v="22"/>
    <s v="Write-off and Disposal of Rapid Rock (RL) Riser Joints and Associated Equipment in Onne Yard"/>
    <s v="Onne"/>
    <n v="323"/>
    <s v="Yes"/>
    <s v="No"/>
    <s v="No"/>
    <s v="No"/>
    <s v="No"/>
    <s v="No"/>
    <s v="No"/>
    <m/>
    <s v="NAPIMS"/>
    <s v="Awaiting NAPIMS approval"/>
    <x v="2"/>
    <m/>
    <s v="BGR/Tunji"/>
    <s v="15/12/2019"/>
    <m/>
  </r>
  <r>
    <x v="1"/>
    <n v="1"/>
    <s v="Disposal of Sea Eagle disused Lifeboats"/>
    <s v="Onne"/>
    <n v="286"/>
    <s v="Yes"/>
    <s v="Yes"/>
    <s v="Yes"/>
    <s v="Yes"/>
    <s v="Yes"/>
    <s v="Yes"/>
    <s v="Yes"/>
    <n v="5"/>
    <s v="NAPIMS"/>
    <s v="Closed"/>
    <x v="0"/>
    <m/>
    <s v="Lazarus"/>
    <s v="28/02/2019"/>
    <m/>
  </r>
  <r>
    <x v="1"/>
    <n v="2"/>
    <s v="Sale of Tubulars and Well head materials to Nigeria Agip Oil Company (NAOC) Limited"/>
    <s v="PHC-IA"/>
    <m/>
    <s v="Yes"/>
    <s v="Yes"/>
    <s v="No"/>
    <s v="Yes"/>
    <s v="Yes"/>
    <s v="No"/>
    <s v="Yes"/>
    <n v="7"/>
    <s v="NAOC"/>
    <s v="Closed"/>
    <x v="6"/>
    <m/>
    <s v="Tunji"/>
    <s v="31/5/2019"/>
    <m/>
  </r>
  <r>
    <x v="1"/>
    <n v="3"/>
    <s v="Disposal of Tubings Recovered from ADIBAWA Wells Decom Campaign Community Lot"/>
    <s v="ADIBAWA"/>
    <s v=" "/>
    <s v="Yes"/>
    <s v="Yes"/>
    <s v="Yes"/>
    <s v="Yes"/>
    <s v="Yes"/>
    <s v="Yes"/>
    <s v="Yes"/>
    <n v="8"/>
    <s v="Community"/>
    <s v="Closed"/>
    <x v="0"/>
    <m/>
    <s v="Lazarus"/>
    <d v="2019-08-03T00:00:00"/>
    <m/>
  </r>
  <r>
    <x v="1"/>
    <n v="4"/>
    <s v="Disposal of Scrap Materials at RUMUAHIA Production Unit and Oguta FC"/>
    <s v="rumuahia"/>
    <m/>
    <s v="Yes"/>
    <s v="Yes"/>
    <s v="Yes"/>
    <s v="No"/>
    <s v="No"/>
    <s v="No"/>
    <s v="No"/>
    <n v="2"/>
    <s v="Community"/>
    <s v="Closed"/>
    <x v="0"/>
    <m/>
    <s v="Lazarus"/>
    <s v="30/8/2019"/>
    <m/>
  </r>
  <r>
    <x v="1"/>
    <n v="5"/>
    <s v="Disposal of Tubings Recovered from ADIBAWA Wells Decom Campaign NAPIMS"/>
    <s v="ADIBAWA"/>
    <s v=" "/>
    <s v="Yes"/>
    <s v="Yes"/>
    <s v="Yes"/>
    <s v="No"/>
    <s v="No"/>
    <s v="No"/>
    <s v="No"/>
    <n v="9"/>
    <s v="NAPIMS"/>
    <s v="Tendering in progress"/>
    <x v="1"/>
    <m/>
    <s v="Austin"/>
    <d v="2019-08-05T00:00:00"/>
    <m/>
  </r>
  <r>
    <x v="1"/>
    <n v="6"/>
    <s v="Disposal of Tubings Recovered from ADIBAWA Wells Decom Campaign SPDC Lot"/>
    <s v="ADIBAWA"/>
    <m/>
    <s v="Yes"/>
    <s v="Yes"/>
    <s v="Yes"/>
    <s v="No"/>
    <s v="Yes"/>
    <s v="Yes"/>
    <s v="Yes"/>
    <n v="10"/>
    <s v="SPDC"/>
    <s v="Closed"/>
    <x v="0"/>
    <m/>
    <s v="Lazarus"/>
    <s v="31/5/2019"/>
    <m/>
  </r>
  <r>
    <x v="1"/>
    <n v="7"/>
    <s v="Disposal of scrap metals generated fro genrating and instrument workshop overhaul activities in PHC-IA and Movable yard."/>
    <s v="PHC-IA"/>
    <s v=" "/>
    <s v="Yes"/>
    <s v="Yes"/>
    <s v="N/A"/>
    <s v="Yes"/>
    <s v="Yes"/>
    <s v="Yes"/>
    <s v="Yes"/>
    <n v="6"/>
    <s v="SPDC"/>
    <s v="Closed"/>
    <x v="0"/>
    <m/>
    <s v="Lazarus"/>
    <s v="13/03/2019"/>
    <m/>
  </r>
  <r>
    <x v="1"/>
    <n v="8"/>
    <s v="Disposal of 2 dilapidated containers at IA Power Plant"/>
    <s v="PHC-IA"/>
    <s v=" "/>
    <s v="Yes"/>
    <s v="Yes"/>
    <s v="NA"/>
    <s v="No"/>
    <s v="No"/>
    <s v="No"/>
    <s v="Yes"/>
    <n v="5"/>
    <s v="Community"/>
    <s v="Closed"/>
    <x v="0"/>
    <m/>
    <s v="Lazarus"/>
    <d v="2019-10-07T00:00:00"/>
    <m/>
  </r>
  <r>
    <x v="1"/>
    <n v="9"/>
    <s v="Disposal of scrap materials at Soku Gas Plant SPDC Lot"/>
    <s v="Soku Gas Plant"/>
    <s v=" "/>
    <s v="Yes"/>
    <s v="Yes"/>
    <s v="Yes"/>
    <s v="Yes"/>
    <s v="Yes"/>
    <s v="Yes"/>
    <s v="Yes"/>
    <n v="4"/>
    <s v="SPDC"/>
    <s v="Closed"/>
    <x v="0"/>
    <m/>
    <s v="Vendor"/>
    <d v="2019-12-04T00:00:00"/>
    <m/>
  </r>
  <r>
    <x v="1"/>
    <n v="10"/>
    <s v="Disposal of scrap materials at Soku Gas Plant NAPIMS Lot"/>
    <s v="Soku Gas Plant"/>
    <s v=" "/>
    <s v="Yes"/>
    <s v="Yes"/>
    <s v="Yes"/>
    <s v="Yes"/>
    <s v="Yes"/>
    <s v="Yes"/>
    <s v="Yes"/>
    <n v="3"/>
    <s v="NAPIMS"/>
    <s v="Closed"/>
    <x v="0"/>
    <m/>
    <s v="Lazarus"/>
    <d v="2019-07-08T00:00:00"/>
    <m/>
  </r>
  <r>
    <x v="1"/>
    <n v="11"/>
    <s v="Disposal of scrap materials at Soku Gas Plant Community Lot"/>
    <s v="Soku Gas Plant"/>
    <s v=" "/>
    <s v="Yes"/>
    <s v="Yes"/>
    <s v="Yes"/>
    <s v="Yes"/>
    <s v="Yes"/>
    <s v="Yes"/>
    <s v="Yes"/>
    <n v="2"/>
    <s v="Community"/>
    <s v="Closed"/>
    <x v="0"/>
    <m/>
    <s v="Vendor"/>
    <s v="24/5/2019"/>
    <m/>
  </r>
  <r>
    <x v="1"/>
    <n v="12"/>
    <s v="Disposal of scrap materials at Afam VI Power Plant"/>
    <s v="Afam"/>
    <s v=" "/>
    <s v="Yes"/>
    <s v="NA"/>
    <s v="Yes"/>
    <s v="No"/>
    <s v="No"/>
    <s v="No"/>
    <s v="No"/>
    <n v="2"/>
    <s v="Community"/>
    <s v="Awaiting Tendering/No community bidders list"/>
    <x v="7"/>
    <m/>
    <s v="Lazarus"/>
    <s v="15/03/2019"/>
    <m/>
  </r>
  <r>
    <x v="1"/>
    <n v="13"/>
    <s v="Disposal of obsolete Electrical materials at NG11 PHC-IA Warehouse SPDC Lot"/>
    <s v="PHIA Warehouse"/>
    <s v=" "/>
    <s v="Yes"/>
    <s v="Yes"/>
    <s v="Yes"/>
    <s v="Yes"/>
    <s v="Yes"/>
    <s v="Yes"/>
    <s v="Yes"/>
    <n v="3"/>
    <s v="SPDC"/>
    <s v="Closed"/>
    <x v="0"/>
    <m/>
    <s v="Lazarus"/>
    <d v="2019-06-06T00:00:00"/>
    <m/>
  </r>
  <r>
    <x v="1"/>
    <n v="14"/>
    <s v="Disposal of obsolete Electrical materials at NG11 PHC-IA Warehouse Coomuity Lot"/>
    <s v="PHIA Warehouse"/>
    <s v=" "/>
    <s v="Yes"/>
    <s v="Yes"/>
    <s v="Yes"/>
    <s v="Yes"/>
    <s v="Yes"/>
    <s v="Yes"/>
    <s v="Yes"/>
    <n v="4"/>
    <s v="Community"/>
    <s v="Closed"/>
    <x v="0"/>
    <m/>
    <s v="Lazarus"/>
    <s v="13/06/2019"/>
    <m/>
  </r>
  <r>
    <x v="1"/>
    <n v="15"/>
    <s v="Disposal of obsolete Electrical materials at NG11 PHC-IA Warehouse NAPIMS Lot"/>
    <s v="PHIA Warehouse"/>
    <s v="  "/>
    <s v="Yes"/>
    <s v="Yes"/>
    <s v="Yes"/>
    <s v="Yes"/>
    <s v="Yes"/>
    <m/>
    <s v="Yes"/>
    <n v="5"/>
    <s v="NAPIMS"/>
    <s v="Closed"/>
    <x v="0"/>
    <m/>
    <s v="Vendor"/>
    <s v="15/08/2019"/>
    <m/>
  </r>
  <r>
    <x v="1"/>
    <n v="16"/>
    <s v="Disposal of 5s Project obsolete materials at NG11 PHC-IA warehouse SPDC Lot"/>
    <s v="PHIA Warehouse"/>
    <s v=" "/>
    <s v="Yes"/>
    <s v="Yes"/>
    <s v="Yes"/>
    <s v="Yes"/>
    <s v="Yes"/>
    <s v="Yes"/>
    <s v="Yes"/>
    <n v="6"/>
    <s v="SPDC"/>
    <s v="Closed"/>
    <x v="0"/>
    <m/>
    <s v="Vendor"/>
    <d v="2019-05-04T00:00:00"/>
    <m/>
  </r>
  <r>
    <x v="1"/>
    <n v="17"/>
    <s v="Disposal of 5s Project obsolete materials at NG11 PHC-IA warehouse"/>
    <s v="PHIA Warehouse"/>
    <s v="  "/>
    <s v="Yes"/>
    <s v="Yes"/>
    <s v="Yes"/>
    <s v="Yes"/>
    <s v="Yes"/>
    <s v="Yes"/>
    <s v="Yes"/>
    <n v="7"/>
    <s v="NAPIMS"/>
    <s v="Closed"/>
    <x v="0"/>
    <m/>
    <s v="Vendor"/>
    <d v="2019-08-05T00:00:00"/>
    <m/>
  </r>
  <r>
    <x v="1"/>
    <n v="18"/>
    <s v="Disposal of 5s Project obsolete materials at NG11 PHC-IA warehouse"/>
    <s v="PHIA Warehouse"/>
    <s v=" "/>
    <s v="Yes"/>
    <s v="Yes"/>
    <s v="Yes"/>
    <s v="Yes"/>
    <s v="Yes"/>
    <s v="Yes"/>
    <s v="Yes"/>
    <n v="8"/>
    <s v="Community"/>
    <s v="Closed"/>
    <x v="0"/>
    <m/>
    <s v="Lazarus"/>
    <s v="19/6/2019"/>
    <m/>
  </r>
  <r>
    <x v="1"/>
    <n v="19"/>
    <s v="Write-off and disposal of disused items at Abuja Office"/>
    <s v="Abuja"/>
    <s v=" "/>
    <s v="Yes"/>
    <s v="Yes"/>
    <s v="N/A"/>
    <s v="Yes"/>
    <s v="Yes"/>
    <s v="Yes"/>
    <s v="Yes"/>
    <n v="9"/>
    <s v="SPDC"/>
    <s v="Closed"/>
    <x v="0"/>
    <m/>
    <s v="Vendor"/>
    <d v="2019-01-06T00:00:00"/>
    <m/>
  </r>
  <r>
    <x v="1"/>
    <n v="20"/>
    <s v="Disposal of SPDC Surplus Matls - Batches 8, 9 &amp; 10"/>
    <s v="PHIA&lt; KI WR"/>
    <m/>
    <s v="Yes"/>
    <s v="Yes"/>
    <s v="Yes"/>
    <s v="No"/>
    <s v="No"/>
    <s v="No"/>
    <s v="No"/>
    <n v="3"/>
    <s v="SPDC"/>
    <s v="Awaiting Tendering "/>
    <x v="4"/>
    <m/>
    <s v="Austin"/>
    <s v="18/4/2019"/>
    <m/>
  </r>
  <r>
    <x v="1"/>
    <n v="21"/>
    <s v="Write-off and Disposal of Fire-Retardant Chemicals in Warri Warehouse (NG12 SLoc. 1202)"/>
    <s v="Warri"/>
    <m/>
    <s v="Yes"/>
    <s v="Yes"/>
    <s v="NA"/>
    <s v="No"/>
    <s v="NA"/>
    <s v="NA"/>
    <s v="Yes"/>
    <n v="2"/>
    <s v="Waste Mgt"/>
    <s v="Closed"/>
    <x v="0"/>
    <m/>
    <s v="Waste mgt team"/>
    <s v="24/4/2019"/>
    <m/>
  </r>
  <r>
    <x v="1"/>
    <n v="22"/>
    <s v="Write-off and Disposal of Leaked Degreaser at NG16 stoc. 1601 Onne"/>
    <s v="Onne"/>
    <m/>
    <s v="Yes"/>
    <s v="Yes"/>
    <s v="NA"/>
    <s v="NA"/>
    <s v="NA"/>
    <s v="NA"/>
    <s v="Yes"/>
    <n v="1"/>
    <s v="NA"/>
    <s v="Closed"/>
    <x v="0"/>
    <m/>
    <s v="Waste mgt team"/>
    <s v="29/4/2019"/>
    <m/>
  </r>
  <r>
    <x v="1"/>
    <n v="23"/>
    <s v="Write-off and Disposal of leaked lubricants, expired and scrapped materials at PHC-IA Warehouse Yard"/>
    <s v="PHC-IA"/>
    <m/>
    <s v="Yes"/>
    <s v="Yes"/>
    <s v="NA"/>
    <s v="Yes"/>
    <s v="Yes"/>
    <s v="Yes"/>
    <s v="Yes"/>
    <n v="2"/>
    <s v="NA"/>
    <s v="Closed"/>
    <x v="0"/>
    <m/>
    <s v="Lazarus"/>
    <d v="2019-06-06T00:00:00"/>
    <m/>
  </r>
  <r>
    <x v="1"/>
    <n v="24"/>
    <s v="Disposal of write-off materials from Okoloma Surplus Material Inventorization Project"/>
    <s v="Okoloma"/>
    <m/>
    <s v="Yes"/>
    <s v="Yes"/>
    <s v="No"/>
    <s v="No"/>
    <s v="No"/>
    <s v="No"/>
    <s v="No"/>
    <n v="3"/>
    <s v="Community"/>
    <s v="Awaiting Tendering/No community bidders list"/>
    <x v="7"/>
    <m/>
    <s v="Austin"/>
    <s v="30/10/2019"/>
    <m/>
  </r>
  <r>
    <x v="1"/>
    <n v="25"/>
    <s v="Write-off and disposal of decommissioned scrap metals at RA water facility (Sub 1, 2 and 3) "/>
    <s v="Shell RA"/>
    <m/>
    <s v="Yes"/>
    <s v="No"/>
    <s v="NA"/>
    <s v="Yes"/>
    <s v="Yes"/>
    <s v="Yes"/>
    <s v="Yes"/>
    <n v="4"/>
    <s v="Community"/>
    <s v="Closed"/>
    <x v="0"/>
    <m/>
    <s v="Vendor"/>
    <s v="20/6/2019"/>
    <m/>
  </r>
  <r>
    <x v="1"/>
    <n v="26"/>
    <s v="Disposal of Production Workshop West Scrap metals at Shell I.A Ogunu Warri"/>
    <s v="Warri"/>
    <m/>
    <s v="Yes"/>
    <s v="Yes"/>
    <s v="NA"/>
    <s v="Yes"/>
    <s v="Yes"/>
    <s v="Yes"/>
    <s v="Yes"/>
    <n v="5"/>
    <s v="Community"/>
    <s v="Closed"/>
    <x v="0"/>
    <m/>
    <s v="Lazarus"/>
    <d v="2019-07-06T00:00:00"/>
    <m/>
  </r>
  <r>
    <x v="1"/>
    <n v="27"/>
    <s v="Write-off and Disposal of Expired Lubricants and Chemicals in Tunu Flow Station."/>
    <s v="Tunu F/S"/>
    <m/>
    <s v="Yes"/>
    <s v="No"/>
    <s v="No"/>
    <s v="No"/>
    <s v="No"/>
    <s v="No"/>
    <s v="No"/>
    <n v="5"/>
    <s v="NA"/>
    <s v="DocuSign is in progress"/>
    <x v="5"/>
    <m/>
    <s v="Asset"/>
    <d v="2019-03-05T00:00:00"/>
    <m/>
  </r>
  <r>
    <x v="1"/>
    <n v="28"/>
    <s v="Write-off and disposal of ProBook 645 model Laptops"/>
    <s v="PHC/LAG"/>
    <m/>
    <s v="Yes"/>
    <s v="Yes"/>
    <s v="Yes"/>
    <s v="No"/>
    <s v="No"/>
    <s v="No"/>
    <s v="No"/>
    <n v="4"/>
    <s v="NA"/>
    <s v="Donation to schools"/>
    <x v="0"/>
    <m/>
    <s v="Tunji"/>
    <s v="30/8/2019"/>
    <m/>
  </r>
  <r>
    <x v="1"/>
    <n v="29"/>
    <s v="Write-off and Disposal of SPDC Operational Vehicles at Port Harcourt, Ogunu Warri, North Bank, Forcados Terminal and Abuja."/>
    <s v="Ogunu"/>
    <m/>
    <s v="Yes"/>
    <s v="Yes"/>
    <s v="No"/>
    <s v="No"/>
    <s v="No"/>
    <s v="No"/>
    <s v="No"/>
    <n v="2"/>
    <s v="SPDC/NAPIMS"/>
    <s v="Closed"/>
    <x v="0"/>
    <m/>
    <s v="Lazarus"/>
    <s v="17/6/2019"/>
    <m/>
  </r>
  <r>
    <x v="1"/>
    <n v="30"/>
    <s v="Sales of 350 jts of 3.1/2'' 9.3# N80 HCS R2 Tubing to EROTON Exploration and Production Limited"/>
    <s v="Kidney Island"/>
    <m/>
    <s v="Yes"/>
    <s v="Yes"/>
    <s v="No"/>
    <s v="NA"/>
    <s v="Yes"/>
    <s v="Yes"/>
    <s v="No"/>
    <n v="3"/>
    <s v="EROTON E &amp; P"/>
    <s v="Closed"/>
    <x v="0"/>
    <m/>
    <s v="BGR"/>
    <s v="13/6/2019"/>
    <m/>
  </r>
  <r>
    <x v="1"/>
    <n v="31"/>
    <s v="Write-off and disposal of scrap materials at the decommissioned Imo River Gas old Compressor plant"/>
    <s v="Imo River"/>
    <m/>
    <s v="Yes"/>
    <s v="Yes"/>
    <s v="No"/>
    <s v="No"/>
    <s v="No"/>
    <s v="No"/>
    <s v="No"/>
    <n v="4"/>
    <m/>
    <s v="Awaiting NAPIMS approval"/>
    <x v="2"/>
    <m/>
    <s v="BGR"/>
    <d v="2019-09-08T00:00:00"/>
    <m/>
  </r>
  <r>
    <x v="1"/>
    <n v="32"/>
    <s v="Write-off and disposal of scrap materials at Old Compressor building at Obigbo Node"/>
    <s v="Obigbo"/>
    <m/>
    <s v="Yes"/>
    <s v="Yes"/>
    <s v="No"/>
    <s v="No"/>
    <s v="No"/>
    <s v="No"/>
    <s v="No"/>
    <n v="5"/>
    <m/>
    <s v="Awaiting NAPIMS approval"/>
    <x v="2"/>
    <m/>
    <s v="BGR"/>
    <d v="2019-09-08T00:00:00"/>
    <m/>
  </r>
  <r>
    <x v="1"/>
    <n v="33"/>
    <s v="Write-off and disposal of Intermediate Bulk Container (IBC) at Kidney Island"/>
    <s v="Kidney Island"/>
    <m/>
    <s v="Yes"/>
    <s v="Yes"/>
    <s v="NA"/>
    <s v="Yes"/>
    <s v="Yes"/>
    <s v="Yes"/>
    <s v="Yes"/>
    <n v="6"/>
    <s v="Community"/>
    <s v="Closed"/>
    <x v="0"/>
    <m/>
    <s v="Lazarus"/>
    <d v="2019-10-07T00:00:00"/>
    <m/>
  </r>
  <r>
    <x v="1"/>
    <n v="34"/>
    <s v="Sales of 800 jts of 3.1/2'' 9.3# N80 HCS R2 Tubing to EROTON Exploration and Production Limited"/>
    <s v="Kidney Island"/>
    <m/>
    <s v="Yes"/>
    <s v="Yes"/>
    <s v="No"/>
    <s v="NA"/>
    <s v="Yes"/>
    <s v="No"/>
    <s v="No"/>
    <n v="9"/>
    <s v="EROTON E &amp; P"/>
    <s v="Closed"/>
    <x v="0"/>
    <m/>
    <s v="BGR"/>
    <d v="2019-02-07T00:00:00"/>
    <m/>
  </r>
  <r>
    <x v="1"/>
    <n v="35"/>
    <s v="Write-off and Disposal of Surplus Sea Eagle Materials at Onne Warehouse NG16 (Batch 2)."/>
    <s v="Onne"/>
    <n v="25"/>
    <s v="Yes"/>
    <s v="Yes"/>
    <s v="NA"/>
    <s v="No"/>
    <s v="No"/>
    <s v="No"/>
    <s v="No"/>
    <m/>
    <s v="Shell/NAPIMS/Comm"/>
    <s v="Awaiting NAPIMS approval"/>
    <x v="2"/>
    <m/>
    <s v="BGR"/>
    <s v="21/6/2019"/>
    <m/>
  </r>
  <r>
    <x v="1"/>
    <n v="36"/>
    <s v="Sale of Surplus and Used Wells Materials to NAOC Ltd"/>
    <s v="Kidney Island"/>
    <m/>
    <s v="Yes"/>
    <s v="Yes"/>
    <s v="No"/>
    <s v="NA"/>
    <s v="Yes"/>
    <s v="No"/>
    <s v="Yes"/>
    <m/>
    <s v="NAOC Ltd"/>
    <s v="Closed"/>
    <x v="0"/>
    <m/>
    <s v="Line"/>
    <s v="25/6/2019"/>
    <m/>
  </r>
  <r>
    <x v="1"/>
    <n v="37"/>
    <s v="Write-off and Disposal of Obsolete Sea Eagle Materials (NG16) at Onne "/>
    <s v="Onne"/>
    <m/>
    <s v="Yes"/>
    <s v="Yes"/>
    <s v="No"/>
    <s v="No"/>
    <s v="No"/>
    <s v="No"/>
    <s v="No"/>
    <m/>
    <m/>
    <s v="Awaiting NAPIMS approval"/>
    <x v="2"/>
    <m/>
    <s v="BGR"/>
    <s v="31/7/2019"/>
    <m/>
  </r>
  <r>
    <x v="1"/>
    <n v="38"/>
    <s v="DISPOSAL BY DIRECT SALES SURPLUS WELLS MATERIALS TO WEATHERFORD AND TENARIS."/>
    <s v="PHC-IA/KI"/>
    <m/>
    <s v="Yes"/>
    <s v="Yes"/>
    <s v="No"/>
    <s v="NA"/>
    <s v="Yes"/>
    <s v="YES-Weatherford"/>
    <s v="Yes"/>
    <m/>
    <s v="Weatherford &amp; Tenaris"/>
    <s v="Closed"/>
    <x v="0"/>
    <m/>
    <s v="BGR"/>
    <s v="30/8/2019"/>
    <m/>
  </r>
  <r>
    <x v="1"/>
    <n v="39"/>
    <s v="Write-off and disposal of faulty 40'' Ball Valves at PHC-IA warehouse yard"/>
    <s v="PHC-IA"/>
    <m/>
    <s v="Yes"/>
    <s v="No"/>
    <s v="No"/>
    <s v="No"/>
    <s v="No"/>
    <s v="No"/>
    <s v="No"/>
    <m/>
    <m/>
    <s v="Closed"/>
    <x v="0"/>
    <m/>
    <s v="Alex/Lazarus"/>
    <s v="28/11/2019"/>
    <m/>
  </r>
  <r>
    <x v="1"/>
    <n v="40"/>
    <s v="Write-off and disposal of Bulky EA Materials at Onne Warehouse Open Yard Area"/>
    <s v="Onne"/>
    <n v="24"/>
    <s v="Yes"/>
    <s v="Yes"/>
    <s v="NA"/>
    <s v="Yes"/>
    <s v="Yes"/>
    <s v="Yes"/>
    <s v="Yes"/>
    <m/>
    <s v="JC Fabrication"/>
    <s v="Evacuation"/>
    <x v="8"/>
    <m/>
    <s v="Vendor"/>
    <s v="30/9/2019"/>
    <m/>
  </r>
  <r>
    <x v="1"/>
    <n v="41"/>
    <s v="Write-off and disposal of Forcados Terminal scrap materials"/>
    <s v="Forcados"/>
    <m/>
    <s v="Yes"/>
    <s v="No"/>
    <s v="No"/>
    <s v="No"/>
    <m/>
    <m/>
    <s v="No"/>
    <m/>
    <m/>
    <s v="Review in progress"/>
    <x v="5"/>
    <m/>
    <s v="Asset"/>
    <s v="16/8/2019"/>
    <m/>
  </r>
  <r>
    <x v="1"/>
    <n v="42"/>
    <s v="Write off and disposal of leaking and expired chemicals at NG01-0106 Soku Warehouse."/>
    <s v="Soku Gas Plant"/>
    <s v=" "/>
    <s v="Yes"/>
    <s v="No"/>
    <s v="No"/>
    <s v="No"/>
    <m/>
    <m/>
    <s v="No"/>
    <m/>
    <m/>
    <s v="Awaiting NAPIMS approval"/>
    <x v="5"/>
    <m/>
    <s v="BGR/Tunji"/>
    <s v="31/10/2019"/>
    <m/>
  </r>
  <r>
    <x v="1"/>
    <n v="43"/>
    <s v="Write-off and Disposal of Expired and dis-used Batteries in SPDC Warehouses (NG11, NG12, NG15, NG16 and NG01-130, 170, 1060, and 108."/>
    <s v="All warehouses"/>
    <m/>
    <s v="Yes"/>
    <s v="Yes"/>
    <s v="No"/>
    <s v="No"/>
    <m/>
    <m/>
    <s v="No"/>
    <m/>
    <m/>
    <s v="Awaiting NAPIMS approval"/>
    <x v="2"/>
    <m/>
    <s v="BGR/Tunji"/>
    <s v="31/10/2019"/>
    <m/>
  </r>
  <r>
    <x v="1"/>
    <n v="44"/>
    <s v="Write-off and disposal of recovered completion tubing from Kolo Creek 016 and Adibawa 017 wells abandonment."/>
    <s v="AdIBAWA/Kolo Creek"/>
    <m/>
    <s v="Yes"/>
    <s v="Yes"/>
    <s v="No"/>
    <s v="No"/>
    <m/>
    <m/>
    <s v="No"/>
    <m/>
    <m/>
    <s v="Awaiting NAPIMS approval"/>
    <x v="2"/>
    <m/>
    <s v="BGR/Tunji"/>
    <s v="31/10/2019"/>
    <m/>
  </r>
  <r>
    <x v="2"/>
    <m/>
    <m/>
    <m/>
    <m/>
    <m/>
    <m/>
    <m/>
    <m/>
    <m/>
    <m/>
    <m/>
    <m/>
    <m/>
    <m/>
    <x v="9"/>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A8B94B-8709-447D-9141-D1FD6E6413B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B21" firstHeaderRow="1" firstDataRow="1" firstDataCol="1" rowPageCount="1" colPageCount="1"/>
  <pivotFields count="20">
    <pivotField axis="axisPage"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3">
        <item m="1" x="20"/>
        <item x="5"/>
        <item m="1" x="14"/>
        <item x="2"/>
        <item x="1"/>
        <item x="7"/>
        <item m="1" x="11"/>
        <item x="6"/>
        <item x="0"/>
        <item x="9"/>
        <item m="1" x="19"/>
        <item m="1" x="18"/>
        <item m="1" x="17"/>
        <item x="8"/>
        <item m="1" x="13"/>
        <item m="1" x="16"/>
        <item m="1" x="12"/>
        <item m="1" x="15"/>
        <item x="3"/>
        <item m="1" x="21"/>
        <item x="4"/>
        <item m="1" x="10"/>
        <item t="default"/>
      </items>
    </pivotField>
    <pivotField showAll="0"/>
    <pivotField showAll="0"/>
    <pivotField showAll="0"/>
    <pivotField showAll="0"/>
  </pivotFields>
  <rowFields count="1">
    <field x="15"/>
  </rowFields>
  <rowItems count="11">
    <i>
      <x v="1"/>
    </i>
    <i>
      <x v="3"/>
    </i>
    <i>
      <x v="4"/>
    </i>
    <i>
      <x v="5"/>
    </i>
    <i>
      <x v="7"/>
    </i>
    <i>
      <x v="8"/>
    </i>
    <i>
      <x v="9"/>
    </i>
    <i>
      <x v="13"/>
    </i>
    <i>
      <x v="18"/>
    </i>
    <i>
      <x v="20"/>
    </i>
    <i t="grand">
      <x/>
    </i>
  </rowItems>
  <colItems count="1">
    <i/>
  </colItems>
  <pageFields count="1">
    <pageField fld="0" hier="-1"/>
  </pageFields>
  <dataFields count="1">
    <dataField name="Count of S/N" fld="1" subtotal="count" baseField="0" baseItem="50265856"/>
  </dataFields>
  <chartFormats count="23">
    <chartFormat chart="1" format="14"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15" count="1" selected="0">
            <x v="0"/>
          </reference>
        </references>
      </pivotArea>
    </chartFormat>
    <chartFormat chart="1" format="16">
      <pivotArea type="data" outline="0" fieldPosition="0">
        <references count="2">
          <reference field="4294967294" count="1" selected="0">
            <x v="0"/>
          </reference>
          <reference field="15" count="1" selected="0">
            <x v="1"/>
          </reference>
        </references>
      </pivotArea>
    </chartFormat>
    <chartFormat chart="1" format="17">
      <pivotArea type="data" outline="0" fieldPosition="0">
        <references count="2">
          <reference field="4294967294" count="1" selected="0">
            <x v="0"/>
          </reference>
          <reference field="15" count="1" selected="0">
            <x v="2"/>
          </reference>
        </references>
      </pivotArea>
    </chartFormat>
    <chartFormat chart="1" format="18">
      <pivotArea type="data" outline="0" fieldPosition="0">
        <references count="2">
          <reference field="4294967294" count="1" selected="0">
            <x v="0"/>
          </reference>
          <reference field="15" count="1" selected="0">
            <x v="3"/>
          </reference>
        </references>
      </pivotArea>
    </chartFormat>
    <chartFormat chart="1" format="19">
      <pivotArea type="data" outline="0" fieldPosition="0">
        <references count="2">
          <reference field="4294967294" count="1" selected="0">
            <x v="0"/>
          </reference>
          <reference field="15" count="1" selected="0">
            <x v="4"/>
          </reference>
        </references>
      </pivotArea>
    </chartFormat>
    <chartFormat chart="1" format="20">
      <pivotArea type="data" outline="0" fieldPosition="0">
        <references count="2">
          <reference field="4294967294" count="1" selected="0">
            <x v="0"/>
          </reference>
          <reference field="15" count="1" selected="0">
            <x v="5"/>
          </reference>
        </references>
      </pivotArea>
    </chartFormat>
    <chartFormat chart="1" format="21">
      <pivotArea type="data" outline="0" fieldPosition="0">
        <references count="2">
          <reference field="4294967294" count="1" selected="0">
            <x v="0"/>
          </reference>
          <reference field="15" count="1" selected="0">
            <x v="6"/>
          </reference>
        </references>
      </pivotArea>
    </chartFormat>
    <chartFormat chart="1" format="22">
      <pivotArea type="data" outline="0" fieldPosition="0">
        <references count="2">
          <reference field="4294967294" count="1" selected="0">
            <x v="0"/>
          </reference>
          <reference field="15" count="1" selected="0">
            <x v="7"/>
          </reference>
        </references>
      </pivotArea>
    </chartFormat>
    <chartFormat chart="1" format="23">
      <pivotArea type="data" outline="0" fieldPosition="0">
        <references count="2">
          <reference field="4294967294" count="1" selected="0">
            <x v="0"/>
          </reference>
          <reference field="15" count="1" selected="0">
            <x v="8"/>
          </reference>
        </references>
      </pivotArea>
    </chartFormat>
    <chartFormat chart="1" format="24">
      <pivotArea type="data" outline="0" fieldPosition="0">
        <references count="2">
          <reference field="4294967294" count="1" selected="0">
            <x v="0"/>
          </reference>
          <reference field="15" count="1" selected="0">
            <x v="9"/>
          </reference>
        </references>
      </pivotArea>
    </chartFormat>
    <chartFormat chart="1" format="25">
      <pivotArea type="data" outline="0" fieldPosition="0">
        <references count="2">
          <reference field="4294967294" count="1" selected="0">
            <x v="0"/>
          </reference>
          <reference field="15" count="1" selected="0">
            <x v="11"/>
          </reference>
        </references>
      </pivotArea>
    </chartFormat>
    <chartFormat chart="1" format="26">
      <pivotArea type="data" outline="0" fieldPosition="0">
        <references count="2">
          <reference field="4294967294" count="1" selected="0">
            <x v="0"/>
          </reference>
          <reference field="15" count="1" selected="0">
            <x v="12"/>
          </reference>
        </references>
      </pivotArea>
    </chartFormat>
    <chartFormat chart="1" format="27">
      <pivotArea type="data" outline="0" fieldPosition="0">
        <references count="2">
          <reference field="4294967294" count="1" selected="0">
            <x v="0"/>
          </reference>
          <reference field="15" count="1" selected="0">
            <x v="13"/>
          </reference>
        </references>
      </pivotArea>
    </chartFormat>
    <chartFormat chart="1" format="28">
      <pivotArea type="data" outline="0" fieldPosition="0">
        <references count="2">
          <reference field="4294967294" count="1" selected="0">
            <x v="0"/>
          </reference>
          <reference field="15" count="1" selected="0">
            <x v="10"/>
          </reference>
        </references>
      </pivotArea>
    </chartFormat>
    <chartFormat chart="1" format="29">
      <pivotArea type="data" outline="0" fieldPosition="0">
        <references count="2">
          <reference field="4294967294" count="1" selected="0">
            <x v="0"/>
          </reference>
          <reference field="15" count="1" selected="0">
            <x v="14"/>
          </reference>
        </references>
      </pivotArea>
    </chartFormat>
    <chartFormat chart="1" format="30">
      <pivotArea type="data" outline="0" fieldPosition="0">
        <references count="2">
          <reference field="4294967294" count="1" selected="0">
            <x v="0"/>
          </reference>
          <reference field="15" count="1" selected="0">
            <x v="15"/>
          </reference>
        </references>
      </pivotArea>
    </chartFormat>
    <chartFormat chart="1" format="31">
      <pivotArea type="data" outline="0" fieldPosition="0">
        <references count="2">
          <reference field="4294967294" count="1" selected="0">
            <x v="0"/>
          </reference>
          <reference field="15" count="1" selected="0">
            <x v="16"/>
          </reference>
        </references>
      </pivotArea>
    </chartFormat>
    <chartFormat chart="1" format="32">
      <pivotArea type="data" outline="0" fieldPosition="0">
        <references count="2">
          <reference field="4294967294" count="1" selected="0">
            <x v="0"/>
          </reference>
          <reference field="15" count="1" selected="0">
            <x v="17"/>
          </reference>
        </references>
      </pivotArea>
    </chartFormat>
    <chartFormat chart="1" format="33">
      <pivotArea type="data" outline="0" fieldPosition="0">
        <references count="2">
          <reference field="4294967294" count="1" selected="0">
            <x v="0"/>
          </reference>
          <reference field="15" count="1" selected="0">
            <x v="18"/>
          </reference>
        </references>
      </pivotArea>
    </chartFormat>
    <chartFormat chart="1" format="34">
      <pivotArea type="data" outline="0" fieldPosition="0">
        <references count="2">
          <reference field="4294967294" count="1" selected="0">
            <x v="0"/>
          </reference>
          <reference field="15" count="1" selected="0">
            <x v="19"/>
          </reference>
        </references>
      </pivotArea>
    </chartFormat>
    <chartFormat chart="1" format="35">
      <pivotArea type="data" outline="0" fieldPosition="0">
        <references count="2">
          <reference field="4294967294" count="1" selected="0">
            <x v="0"/>
          </reference>
          <reference field="15" count="1" selected="0">
            <x v="20"/>
          </reference>
        </references>
      </pivotArea>
    </chartFormat>
    <chartFormat chart="1" format="36">
      <pivotArea type="data" outline="0" fieldPosition="0">
        <references count="2">
          <reference field="4294967294" count="1" selected="0">
            <x v="0"/>
          </reference>
          <reference field="15"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306C12-7A14-4C91-9F65-EC5651F3C28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10:G21" firstHeaderRow="1" firstDataRow="1" firstDataCol="1" rowPageCount="1" colPageCount="1"/>
  <pivotFields count="20">
    <pivotField axis="axisPage"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23">
        <item m="1" x="20"/>
        <item x="5"/>
        <item m="1" x="14"/>
        <item x="2"/>
        <item x="1"/>
        <item x="7"/>
        <item m="1" x="11"/>
        <item x="6"/>
        <item x="0"/>
        <item x="9"/>
        <item m="1" x="19"/>
        <item m="1" x="18"/>
        <item m="1" x="17"/>
        <item x="8"/>
        <item m="1" x="13"/>
        <item m="1" x="16"/>
        <item m="1" x="12"/>
        <item m="1" x="15"/>
        <item x="3"/>
        <item m="1" x="21"/>
        <item x="4"/>
        <item m="1" x="10"/>
        <item t="default"/>
      </items>
    </pivotField>
    <pivotField showAll="0"/>
    <pivotField showAll="0"/>
    <pivotField showAll="0"/>
    <pivotField showAll="0"/>
  </pivotFields>
  <rowFields count="1">
    <field x="15"/>
  </rowFields>
  <rowItems count="11">
    <i>
      <x v="1"/>
    </i>
    <i>
      <x v="3"/>
    </i>
    <i>
      <x v="4"/>
    </i>
    <i>
      <x v="5"/>
    </i>
    <i>
      <x v="7"/>
    </i>
    <i>
      <x v="8"/>
    </i>
    <i>
      <x v="9"/>
    </i>
    <i>
      <x v="13"/>
    </i>
    <i>
      <x v="18"/>
    </i>
    <i>
      <x v="20"/>
    </i>
    <i t="grand">
      <x/>
    </i>
  </rowItems>
  <colItems count="1">
    <i/>
  </colItems>
  <pageFields count="1">
    <pageField fld="0" hier="-1"/>
  </pageFields>
  <dataFields count="1">
    <dataField name="Sum of Anticipated Sales Value" fld="12" baseField="16" baseItem="0"/>
  </dataFields>
  <chartFormats count="23">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5" count="1" selected="0">
            <x v="0"/>
          </reference>
        </references>
      </pivotArea>
    </chartFormat>
    <chartFormat chart="3" format="3">
      <pivotArea type="data" outline="0" fieldPosition="0">
        <references count="2">
          <reference field="4294967294" count="1" selected="0">
            <x v="0"/>
          </reference>
          <reference field="15" count="1" selected="0">
            <x v="1"/>
          </reference>
        </references>
      </pivotArea>
    </chartFormat>
    <chartFormat chart="3" format="4">
      <pivotArea type="data" outline="0" fieldPosition="0">
        <references count="2">
          <reference field="4294967294" count="1" selected="0">
            <x v="0"/>
          </reference>
          <reference field="15" count="1" selected="0">
            <x v="2"/>
          </reference>
        </references>
      </pivotArea>
    </chartFormat>
    <chartFormat chart="3" format="5">
      <pivotArea type="data" outline="0" fieldPosition="0">
        <references count="2">
          <reference field="4294967294" count="1" selected="0">
            <x v="0"/>
          </reference>
          <reference field="15" count="1" selected="0">
            <x v="3"/>
          </reference>
        </references>
      </pivotArea>
    </chartFormat>
    <chartFormat chart="3" format="6">
      <pivotArea type="data" outline="0" fieldPosition="0">
        <references count="2">
          <reference field="4294967294" count="1" selected="0">
            <x v="0"/>
          </reference>
          <reference field="15" count="1" selected="0">
            <x v="4"/>
          </reference>
        </references>
      </pivotArea>
    </chartFormat>
    <chartFormat chart="3" format="7">
      <pivotArea type="data" outline="0" fieldPosition="0">
        <references count="2">
          <reference field="4294967294" count="1" selected="0">
            <x v="0"/>
          </reference>
          <reference field="15" count="1" selected="0">
            <x v="5"/>
          </reference>
        </references>
      </pivotArea>
    </chartFormat>
    <chartFormat chart="3" format="8">
      <pivotArea type="data" outline="0" fieldPosition="0">
        <references count="2">
          <reference field="4294967294" count="1" selected="0">
            <x v="0"/>
          </reference>
          <reference field="15" count="1" selected="0">
            <x v="6"/>
          </reference>
        </references>
      </pivotArea>
    </chartFormat>
    <chartFormat chart="3" format="9">
      <pivotArea type="data" outline="0" fieldPosition="0">
        <references count="2">
          <reference field="4294967294" count="1" selected="0">
            <x v="0"/>
          </reference>
          <reference field="15" count="1" selected="0">
            <x v="7"/>
          </reference>
        </references>
      </pivotArea>
    </chartFormat>
    <chartFormat chart="3" format="10">
      <pivotArea type="data" outline="0" fieldPosition="0">
        <references count="2">
          <reference field="4294967294" count="1" selected="0">
            <x v="0"/>
          </reference>
          <reference field="15" count="1" selected="0">
            <x v="8"/>
          </reference>
        </references>
      </pivotArea>
    </chartFormat>
    <chartFormat chart="3" format="11">
      <pivotArea type="data" outline="0" fieldPosition="0">
        <references count="2">
          <reference field="4294967294" count="1" selected="0">
            <x v="0"/>
          </reference>
          <reference field="15" count="1" selected="0">
            <x v="9"/>
          </reference>
        </references>
      </pivotArea>
    </chartFormat>
    <chartFormat chart="3" format="12">
      <pivotArea type="data" outline="0" fieldPosition="0">
        <references count="2">
          <reference field="4294967294" count="1" selected="0">
            <x v="0"/>
          </reference>
          <reference field="15" count="1" selected="0">
            <x v="11"/>
          </reference>
        </references>
      </pivotArea>
    </chartFormat>
    <chartFormat chart="3" format="13">
      <pivotArea type="data" outline="0" fieldPosition="0">
        <references count="2">
          <reference field="4294967294" count="1" selected="0">
            <x v="0"/>
          </reference>
          <reference field="15" count="1" selected="0">
            <x v="12"/>
          </reference>
        </references>
      </pivotArea>
    </chartFormat>
    <chartFormat chart="3" format="14">
      <pivotArea type="data" outline="0" fieldPosition="0">
        <references count="2">
          <reference field="4294967294" count="1" selected="0">
            <x v="0"/>
          </reference>
          <reference field="15" count="1" selected="0">
            <x v="13"/>
          </reference>
        </references>
      </pivotArea>
    </chartFormat>
    <chartFormat chart="3" format="15">
      <pivotArea type="data" outline="0" fieldPosition="0">
        <references count="2">
          <reference field="4294967294" count="1" selected="0">
            <x v="0"/>
          </reference>
          <reference field="15" count="1" selected="0">
            <x v="10"/>
          </reference>
        </references>
      </pivotArea>
    </chartFormat>
    <chartFormat chart="3" format="16">
      <pivotArea type="data" outline="0" fieldPosition="0">
        <references count="2">
          <reference field="4294967294" count="1" selected="0">
            <x v="0"/>
          </reference>
          <reference field="15" count="1" selected="0">
            <x v="14"/>
          </reference>
        </references>
      </pivotArea>
    </chartFormat>
    <chartFormat chart="3" format="17">
      <pivotArea type="data" outline="0" fieldPosition="0">
        <references count="2">
          <reference field="4294967294" count="1" selected="0">
            <x v="0"/>
          </reference>
          <reference field="15" count="1" selected="0">
            <x v="15"/>
          </reference>
        </references>
      </pivotArea>
    </chartFormat>
    <chartFormat chart="3" format="18">
      <pivotArea type="data" outline="0" fieldPosition="0">
        <references count="2">
          <reference field="4294967294" count="1" selected="0">
            <x v="0"/>
          </reference>
          <reference field="15" count="1" selected="0">
            <x v="16"/>
          </reference>
        </references>
      </pivotArea>
    </chartFormat>
    <chartFormat chart="3" format="19">
      <pivotArea type="data" outline="0" fieldPosition="0">
        <references count="2">
          <reference field="4294967294" count="1" selected="0">
            <x v="0"/>
          </reference>
          <reference field="15" count="1" selected="0">
            <x v="17"/>
          </reference>
        </references>
      </pivotArea>
    </chartFormat>
    <chartFormat chart="3" format="20">
      <pivotArea type="data" outline="0" fieldPosition="0">
        <references count="2">
          <reference field="4294967294" count="1" selected="0">
            <x v="0"/>
          </reference>
          <reference field="15" count="1" selected="0">
            <x v="18"/>
          </reference>
        </references>
      </pivotArea>
    </chartFormat>
    <chartFormat chart="3" format="21">
      <pivotArea type="data" outline="0" fieldPosition="0">
        <references count="2">
          <reference field="4294967294" count="1" selected="0">
            <x v="0"/>
          </reference>
          <reference field="15" count="1" selected="0">
            <x v="19"/>
          </reference>
        </references>
      </pivotArea>
    </chartFormat>
    <chartFormat chart="3" format="22">
      <pivotArea type="data" outline="0" fieldPosition="0">
        <references count="2">
          <reference field="4294967294" count="1" selected="0">
            <x v="0"/>
          </reference>
          <reference field="15" count="1" selected="0">
            <x v="20"/>
          </reference>
        </references>
      </pivotArea>
    </chartFormat>
    <chartFormat chart="3" format="23">
      <pivotArea type="data" outline="0" fieldPosition="0">
        <references count="2">
          <reference field="4294967294" count="1" selected="0">
            <x v="0"/>
          </reference>
          <reference field="15"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2EAD041B-9DB0-4B0C-8402-474D7364A153}" sourceName="Company">
  <pivotTables>
    <pivotTable tabId="9" name="PivotTable4"/>
    <pivotTable tabId="9" name="PivotTable3"/>
  </pivotTables>
  <data>
    <tabular pivotCacheId="1136689735">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A2E42A5E-556A-4240-84D4-991862DC8CCB}" cache="Slicer_Company" caption="Compan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1567D-C5CA-4215-9601-633B984A0784}">
  <dimension ref="A1"/>
  <sheetViews>
    <sheetView workbookViewId="0">
      <selection activeCell="C38" sqref="C3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D73F9-0624-4EA0-86D6-7FC1F6357417}">
  <dimension ref="A1:E1"/>
  <sheetViews>
    <sheetView workbookViewId="0">
      <selection activeCell="D23" sqref="D23"/>
    </sheetView>
  </sheetViews>
  <sheetFormatPr defaultRowHeight="15" x14ac:dyDescent="0.25"/>
  <cols>
    <col min="1" max="1" width="4.42578125" style="112" customWidth="1"/>
    <col min="2" max="2" width="50.7109375" style="86" customWidth="1"/>
    <col min="3" max="3" width="24.85546875" style="86" customWidth="1"/>
    <col min="4" max="4" width="11.7109375" style="86" customWidth="1"/>
    <col min="5" max="5" width="10.7109375" style="112" customWidth="1"/>
    <col min="6" max="6" width="20" style="86" customWidth="1"/>
    <col min="7" max="16384" width="9.140625" style="86"/>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EDEE5-3446-446C-8710-CB8CF94257B9}">
  <dimension ref="A2:M5"/>
  <sheetViews>
    <sheetView workbookViewId="0">
      <selection activeCell="E17" sqref="E17"/>
    </sheetView>
  </sheetViews>
  <sheetFormatPr defaultRowHeight="15" x14ac:dyDescent="0.25"/>
  <cols>
    <col min="2" max="2" width="33.28515625" customWidth="1"/>
    <col min="3" max="3" width="16" customWidth="1"/>
  </cols>
  <sheetData>
    <row r="2" spans="1:13" x14ac:dyDescent="0.25">
      <c r="A2" s="322"/>
      <c r="B2" s="320" t="s">
        <v>532</v>
      </c>
      <c r="C2" s="317" t="s">
        <v>533</v>
      </c>
      <c r="D2" s="321" t="s">
        <v>33</v>
      </c>
      <c r="E2" s="316"/>
      <c r="F2" s="321" t="s">
        <v>33</v>
      </c>
      <c r="G2" s="323" t="s">
        <v>33</v>
      </c>
      <c r="H2" s="323" t="s">
        <v>33</v>
      </c>
      <c r="I2" s="323" t="s">
        <v>33</v>
      </c>
      <c r="J2" s="323" t="s">
        <v>33</v>
      </c>
      <c r="K2" s="323" t="s">
        <v>33</v>
      </c>
      <c r="L2" s="319" t="s">
        <v>33</v>
      </c>
      <c r="M2" s="316"/>
    </row>
    <row r="3" spans="1:13" x14ac:dyDescent="0.25">
      <c r="A3" s="322"/>
      <c r="B3" s="325" t="s">
        <v>530</v>
      </c>
      <c r="C3" s="327">
        <v>418491</v>
      </c>
      <c r="D3" s="324" t="s">
        <v>33</v>
      </c>
      <c r="E3" s="321" t="s">
        <v>33</v>
      </c>
      <c r="F3" s="321" t="s">
        <v>33</v>
      </c>
      <c r="G3" s="324" t="s">
        <v>33</v>
      </c>
      <c r="H3" s="324"/>
      <c r="I3" s="324"/>
      <c r="J3" s="324" t="s">
        <v>33</v>
      </c>
      <c r="K3" s="324" t="s">
        <v>33</v>
      </c>
      <c r="L3" s="321" t="s">
        <v>33</v>
      </c>
      <c r="M3" s="321" t="s">
        <v>33</v>
      </c>
    </row>
    <row r="4" spans="1:13" x14ac:dyDescent="0.25">
      <c r="A4" s="322"/>
      <c r="B4" s="325" t="s">
        <v>531</v>
      </c>
      <c r="C4" s="318">
        <v>143198.35999999999</v>
      </c>
      <c r="D4" s="324" t="s">
        <v>33</v>
      </c>
      <c r="E4" s="321"/>
      <c r="F4" s="321"/>
      <c r="G4" s="324" t="s">
        <v>33</v>
      </c>
      <c r="H4" s="324" t="s">
        <v>33</v>
      </c>
      <c r="I4" s="324" t="s">
        <v>33</v>
      </c>
      <c r="J4" s="324" t="s">
        <v>33</v>
      </c>
      <c r="K4" s="324" t="s">
        <v>33</v>
      </c>
      <c r="L4" s="321" t="s">
        <v>33</v>
      </c>
      <c r="M4" s="321"/>
    </row>
    <row r="5" spans="1:13" x14ac:dyDescent="0.25">
      <c r="B5" s="326" t="s">
        <v>300</v>
      </c>
      <c r="C5" s="328">
        <f>SUM(C3:C4)</f>
        <v>561689.36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4831D-B985-4753-8AD8-8EC28CCE2E96}">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9F95-4698-4AB3-ACCE-68A68E68DD4B}">
  <dimension ref="A1:I21"/>
  <sheetViews>
    <sheetView workbookViewId="0">
      <selection activeCell="D25" sqref="D25"/>
    </sheetView>
  </sheetViews>
  <sheetFormatPr defaultRowHeight="15" x14ac:dyDescent="0.25"/>
  <cols>
    <col min="1" max="1" width="20.140625" bestFit="1" customWidth="1"/>
    <col min="2" max="2" width="12.28515625" bestFit="1" customWidth="1"/>
    <col min="3" max="3" width="5.5703125" bestFit="1" customWidth="1"/>
    <col min="4" max="4" width="19.140625" bestFit="1" customWidth="1"/>
    <col min="6" max="6" width="20.140625" bestFit="1" customWidth="1"/>
    <col min="7" max="7" width="29" bestFit="1" customWidth="1"/>
    <col min="9" max="9" width="22.140625" bestFit="1" customWidth="1"/>
  </cols>
  <sheetData>
    <row r="1" spans="1:9" x14ac:dyDescent="0.25">
      <c r="A1" t="s">
        <v>326</v>
      </c>
    </row>
    <row r="8" spans="1:9" x14ac:dyDescent="0.25">
      <c r="A8" s="202" t="s">
        <v>314</v>
      </c>
      <c r="B8" t="s">
        <v>404</v>
      </c>
      <c r="D8" t="str">
        <f>IF(B8="(All)","SCiN Disposal Status",B8&amp;" Disposal Status")</f>
        <v>SCiN Disposal Status</v>
      </c>
      <c r="F8" s="202" t="s">
        <v>314</v>
      </c>
      <c r="G8" t="s">
        <v>404</v>
      </c>
      <c r="I8" t="str">
        <f>IF(G8="(All)","SCiN Disposal Status ($)",G8&amp;" Disposal Status ($)")</f>
        <v>SCiN Disposal Status ($)</v>
      </c>
    </row>
    <row r="10" spans="1:9" x14ac:dyDescent="0.25">
      <c r="A10" s="202" t="s">
        <v>321</v>
      </c>
      <c r="B10" t="s">
        <v>323</v>
      </c>
      <c r="F10" s="202" t="s">
        <v>321</v>
      </c>
      <c r="G10" t="s">
        <v>325</v>
      </c>
      <c r="H10" s="202"/>
      <c r="I10" s="202"/>
    </row>
    <row r="11" spans="1:9" x14ac:dyDescent="0.25">
      <c r="A11" s="203" t="s">
        <v>320</v>
      </c>
      <c r="B11" s="204">
        <v>4</v>
      </c>
      <c r="F11" s="203" t="s">
        <v>320</v>
      </c>
      <c r="G11" s="204">
        <v>5</v>
      </c>
    </row>
    <row r="12" spans="1:9" x14ac:dyDescent="0.25">
      <c r="A12" s="203" t="s">
        <v>317</v>
      </c>
      <c r="B12" s="204">
        <v>10</v>
      </c>
      <c r="F12" s="203" t="s">
        <v>317</v>
      </c>
      <c r="G12" s="204">
        <v>21</v>
      </c>
    </row>
    <row r="13" spans="1:9" x14ac:dyDescent="0.25">
      <c r="A13" s="203" t="s">
        <v>316</v>
      </c>
      <c r="B13" s="204">
        <v>3</v>
      </c>
      <c r="F13" s="203" t="s">
        <v>316</v>
      </c>
      <c r="G13" s="204">
        <v>13</v>
      </c>
    </row>
    <row r="14" spans="1:9" x14ac:dyDescent="0.25">
      <c r="A14" s="203" t="s">
        <v>319</v>
      </c>
      <c r="B14" s="204">
        <v>2</v>
      </c>
      <c r="F14" s="203" t="s">
        <v>319</v>
      </c>
      <c r="G14" s="204">
        <v>5</v>
      </c>
    </row>
    <row r="15" spans="1:9" x14ac:dyDescent="0.25">
      <c r="A15" s="203" t="s">
        <v>318</v>
      </c>
      <c r="B15" s="204">
        <v>1</v>
      </c>
      <c r="F15" s="203" t="s">
        <v>318</v>
      </c>
      <c r="G15" s="204">
        <v>7</v>
      </c>
    </row>
    <row r="16" spans="1:9" x14ac:dyDescent="0.25">
      <c r="A16" s="203" t="s">
        <v>31</v>
      </c>
      <c r="B16" s="204">
        <v>42</v>
      </c>
      <c r="F16" s="203" t="s">
        <v>31</v>
      </c>
      <c r="G16" s="204">
        <v>165</v>
      </c>
    </row>
    <row r="17" spans="1:7" x14ac:dyDescent="0.25">
      <c r="A17" s="203" t="s">
        <v>403</v>
      </c>
      <c r="B17" s="204"/>
      <c r="F17" s="203" t="s">
        <v>403</v>
      </c>
      <c r="G17" s="204"/>
    </row>
    <row r="18" spans="1:7" x14ac:dyDescent="0.25">
      <c r="A18" s="203" t="s">
        <v>456</v>
      </c>
      <c r="B18" s="204">
        <v>1</v>
      </c>
      <c r="F18" s="203" t="s">
        <v>456</v>
      </c>
      <c r="G18" s="204"/>
    </row>
    <row r="19" spans="1:7" x14ac:dyDescent="0.25">
      <c r="A19" s="203" t="s">
        <v>571</v>
      </c>
      <c r="B19" s="204">
        <v>1</v>
      </c>
      <c r="F19" s="203" t="s">
        <v>571</v>
      </c>
      <c r="G19" s="204">
        <v>2</v>
      </c>
    </row>
    <row r="20" spans="1:7" x14ac:dyDescent="0.25">
      <c r="A20" s="203" t="s">
        <v>572</v>
      </c>
      <c r="B20" s="204">
        <v>2</v>
      </c>
      <c r="F20" s="203" t="s">
        <v>572</v>
      </c>
      <c r="G20" s="204">
        <v>3</v>
      </c>
    </row>
    <row r="21" spans="1:7" x14ac:dyDescent="0.25">
      <c r="A21" s="203" t="s">
        <v>322</v>
      </c>
      <c r="B21" s="204">
        <v>66</v>
      </c>
      <c r="F21" s="203" t="s">
        <v>322</v>
      </c>
      <c r="G21" s="204">
        <v>221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9"/>
  <sheetViews>
    <sheetView workbookViewId="0">
      <pane xSplit="3" ySplit="3" topLeftCell="I58" activePane="bottomRight" state="frozen"/>
      <selection pane="topRight" activeCell="C1" sqref="C1"/>
      <selection pane="bottomLeft" activeCell="A4" sqref="A4"/>
      <selection pane="bottomRight" activeCell="C72" sqref="C72"/>
    </sheetView>
  </sheetViews>
  <sheetFormatPr defaultColWidth="9.140625" defaultRowHeight="15" x14ac:dyDescent="0.25"/>
  <cols>
    <col min="1" max="1" width="9.140625" style="86"/>
    <col min="2" max="2" width="4.7109375" style="112" customWidth="1"/>
    <col min="3" max="3" width="55.42578125" style="113" customWidth="1"/>
    <col min="4" max="4" width="12.7109375" style="113" customWidth="1"/>
    <col min="5" max="5" width="14" style="138" customWidth="1"/>
    <col min="6" max="6" width="9.5703125" style="112" bestFit="1" customWidth="1"/>
    <col min="7" max="7" width="14.42578125" style="112" customWidth="1"/>
    <col min="8" max="8" width="10.7109375" style="112" customWidth="1"/>
    <col min="9" max="9" width="6.140625" style="112" customWidth="1"/>
    <col min="10" max="10" width="8.42578125" style="86" customWidth="1"/>
    <col min="11" max="11" width="10" style="86" customWidth="1"/>
    <col min="12" max="12" width="13.7109375" style="112" customWidth="1"/>
    <col min="13" max="13" width="11.85546875" style="112" customWidth="1"/>
    <col min="14" max="14" width="20.140625" style="113" customWidth="1"/>
    <col min="15" max="15" width="27.140625" style="86" customWidth="1"/>
    <col min="16" max="16" width="20.5703125" style="86" customWidth="1"/>
    <col min="17" max="17" width="11.140625" style="86" customWidth="1"/>
    <col min="18" max="18" width="14" style="86" customWidth="1"/>
    <col min="19" max="19" width="13.28515625" style="114" customWidth="1"/>
    <col min="20" max="20" width="12.85546875" style="86" customWidth="1"/>
    <col min="21" max="16384" width="9.140625" style="86"/>
  </cols>
  <sheetData>
    <row r="1" spans="1:20" s="7" customFormat="1" ht="18.75" customHeight="1" thickBot="1" x14ac:dyDescent="0.35">
      <c r="B1" s="243" t="s">
        <v>47</v>
      </c>
      <c r="L1" s="246"/>
      <c r="M1" s="246"/>
    </row>
    <row r="2" spans="1:20" s="7" customFormat="1" ht="18.75" customHeight="1" thickBot="1" x14ac:dyDescent="0.35">
      <c r="F2" s="382" t="s">
        <v>353</v>
      </c>
      <c r="G2" s="383"/>
      <c r="H2" s="384"/>
      <c r="I2" s="226" t="s">
        <v>44</v>
      </c>
      <c r="J2" s="244"/>
      <c r="K2" s="244"/>
      <c r="L2" s="247"/>
      <c r="M2" s="205"/>
    </row>
    <row r="3" spans="1:20" ht="32.25" customHeight="1" thickBot="1" x14ac:dyDescent="0.3">
      <c r="A3" s="222" t="s">
        <v>314</v>
      </c>
      <c r="B3" s="216" t="s">
        <v>0</v>
      </c>
      <c r="C3" s="206" t="s">
        <v>11</v>
      </c>
      <c r="D3" s="226" t="s">
        <v>43</v>
      </c>
      <c r="E3" s="227" t="s">
        <v>20</v>
      </c>
      <c r="F3" s="228" t="s">
        <v>40</v>
      </c>
      <c r="G3" s="208" t="s">
        <v>41</v>
      </c>
      <c r="H3" s="209" t="s">
        <v>42</v>
      </c>
      <c r="I3" s="210" t="s">
        <v>21</v>
      </c>
      <c r="J3" s="208" t="s">
        <v>22</v>
      </c>
      <c r="K3" s="208" t="s">
        <v>23</v>
      </c>
      <c r="L3" s="211" t="s">
        <v>24</v>
      </c>
      <c r="M3" s="245" t="s">
        <v>324</v>
      </c>
      <c r="N3" s="212" t="s">
        <v>39</v>
      </c>
      <c r="O3" s="213" t="s">
        <v>45</v>
      </c>
      <c r="P3" s="213" t="s">
        <v>315</v>
      </c>
      <c r="Q3" s="207" t="s">
        <v>301</v>
      </c>
      <c r="R3" s="214" t="s">
        <v>14</v>
      </c>
      <c r="S3" s="215" t="s">
        <v>302</v>
      </c>
      <c r="T3" s="206" t="s">
        <v>303</v>
      </c>
    </row>
    <row r="4" spans="1:20" ht="25.5" customHeight="1" x14ac:dyDescent="0.25">
      <c r="A4" s="217" t="s">
        <v>13</v>
      </c>
      <c r="B4" s="131">
        <v>1</v>
      </c>
      <c r="C4" s="87" t="s">
        <v>63</v>
      </c>
      <c r="D4" s="87" t="s">
        <v>157</v>
      </c>
      <c r="E4" s="89">
        <v>162.75</v>
      </c>
      <c r="F4" s="131" t="s">
        <v>25</v>
      </c>
      <c r="G4" s="89" t="s">
        <v>25</v>
      </c>
      <c r="H4" s="89" t="s">
        <v>25</v>
      </c>
      <c r="I4" s="89" t="s">
        <v>25</v>
      </c>
      <c r="J4" s="89" t="s">
        <v>25</v>
      </c>
      <c r="K4" s="89" t="s">
        <v>25</v>
      </c>
      <c r="L4" s="174" t="s">
        <v>25</v>
      </c>
      <c r="M4" s="253">
        <v>1</v>
      </c>
      <c r="N4" s="87" t="s">
        <v>3</v>
      </c>
      <c r="O4" s="176" t="s">
        <v>31</v>
      </c>
      <c r="P4" s="176" t="s">
        <v>31</v>
      </c>
      <c r="Q4" s="87"/>
      <c r="R4" s="90" t="s">
        <v>32</v>
      </c>
      <c r="S4" s="186">
        <v>43552</v>
      </c>
      <c r="T4" s="199"/>
    </row>
    <row r="5" spans="1:20" ht="35.25" customHeight="1" x14ac:dyDescent="0.25">
      <c r="A5" s="45" t="s">
        <v>13</v>
      </c>
      <c r="B5" s="134">
        <v>2</v>
      </c>
      <c r="C5" s="94" t="s">
        <v>64</v>
      </c>
      <c r="D5" s="94" t="s">
        <v>157</v>
      </c>
      <c r="E5" s="95" t="s">
        <v>66</v>
      </c>
      <c r="F5" s="134" t="s">
        <v>25</v>
      </c>
      <c r="G5" s="88" t="s">
        <v>25</v>
      </c>
      <c r="H5" s="88" t="s">
        <v>25</v>
      </c>
      <c r="I5" s="89" t="s">
        <v>25</v>
      </c>
      <c r="J5" s="89" t="s">
        <v>25</v>
      </c>
      <c r="K5" s="89" t="s">
        <v>25</v>
      </c>
      <c r="L5" s="174" t="s">
        <v>25</v>
      </c>
      <c r="M5" s="95">
        <v>2</v>
      </c>
      <c r="N5" s="94" t="s">
        <v>2</v>
      </c>
      <c r="O5" s="176" t="s">
        <v>31</v>
      </c>
      <c r="P5" s="176" t="s">
        <v>31</v>
      </c>
      <c r="Q5" s="94"/>
      <c r="R5" s="96" t="s">
        <v>32</v>
      </c>
      <c r="S5" s="193">
        <v>43595</v>
      </c>
      <c r="T5" s="197"/>
    </row>
    <row r="6" spans="1:20" ht="36.75" customHeight="1" x14ac:dyDescent="0.25">
      <c r="A6" s="45" t="s">
        <v>13</v>
      </c>
      <c r="B6" s="134">
        <v>3</v>
      </c>
      <c r="C6" s="94" t="s">
        <v>27</v>
      </c>
      <c r="D6" s="94" t="s">
        <v>157</v>
      </c>
      <c r="E6" s="88">
        <v>35</v>
      </c>
      <c r="F6" s="134" t="s">
        <v>25</v>
      </c>
      <c r="G6" s="88" t="s">
        <v>25</v>
      </c>
      <c r="H6" s="88" t="s">
        <v>25</v>
      </c>
      <c r="I6" s="89" t="s">
        <v>25</v>
      </c>
      <c r="J6" s="89" t="s">
        <v>26</v>
      </c>
      <c r="K6" s="89" t="s">
        <v>26</v>
      </c>
      <c r="L6" s="174" t="s">
        <v>26</v>
      </c>
      <c r="M6" s="95">
        <v>3</v>
      </c>
      <c r="N6" s="94" t="s">
        <v>1</v>
      </c>
      <c r="O6" s="176" t="s">
        <v>31</v>
      </c>
      <c r="P6" s="176" t="s">
        <v>31</v>
      </c>
      <c r="Q6" s="94"/>
      <c r="R6" s="94" t="s">
        <v>32</v>
      </c>
      <c r="S6" s="193" t="s">
        <v>474</v>
      </c>
      <c r="T6" s="197"/>
    </row>
    <row r="7" spans="1:20" ht="38.25" customHeight="1" x14ac:dyDescent="0.25">
      <c r="A7" s="125" t="s">
        <v>13</v>
      </c>
      <c r="B7" s="134">
        <v>4</v>
      </c>
      <c r="C7" s="94" t="s">
        <v>410</v>
      </c>
      <c r="D7" s="94" t="s">
        <v>157</v>
      </c>
      <c r="E7" s="88" t="s">
        <v>415</v>
      </c>
      <c r="F7" s="134" t="s">
        <v>25</v>
      </c>
      <c r="G7" s="88" t="s">
        <v>25</v>
      </c>
      <c r="H7" s="88" t="s">
        <v>25</v>
      </c>
      <c r="I7" s="89" t="s">
        <v>270</v>
      </c>
      <c r="J7" s="89" t="s">
        <v>25</v>
      </c>
      <c r="K7" s="89" t="s">
        <v>25</v>
      </c>
      <c r="L7" s="174" t="s">
        <v>25</v>
      </c>
      <c r="M7" s="95">
        <v>4</v>
      </c>
      <c r="N7" s="94" t="s">
        <v>411</v>
      </c>
      <c r="O7" s="176" t="s">
        <v>31</v>
      </c>
      <c r="P7" s="176" t="s">
        <v>316</v>
      </c>
      <c r="Q7" s="176"/>
      <c r="R7" s="176" t="s">
        <v>32</v>
      </c>
      <c r="S7" s="176" t="s">
        <v>452</v>
      </c>
      <c r="T7" s="197"/>
    </row>
    <row r="8" spans="1:20" ht="31.5" customHeight="1" x14ac:dyDescent="0.25">
      <c r="A8" s="45" t="s">
        <v>13</v>
      </c>
      <c r="B8" s="132">
        <v>5</v>
      </c>
      <c r="C8" s="44" t="s">
        <v>8</v>
      </c>
      <c r="D8" s="44" t="s">
        <v>157</v>
      </c>
      <c r="E8" s="93">
        <v>1828</v>
      </c>
      <c r="F8" s="132" t="s">
        <v>25</v>
      </c>
      <c r="G8" s="91" t="s">
        <v>25</v>
      </c>
      <c r="H8" s="91" t="s">
        <v>25</v>
      </c>
      <c r="I8" s="92" t="s">
        <v>25</v>
      </c>
      <c r="J8" s="92" t="s">
        <v>26</v>
      </c>
      <c r="K8" s="92" t="s">
        <v>26</v>
      </c>
      <c r="L8" s="175" t="s">
        <v>26</v>
      </c>
      <c r="M8" s="254">
        <v>5</v>
      </c>
      <c r="N8" s="44" t="s">
        <v>1</v>
      </c>
      <c r="O8" s="185" t="s">
        <v>568</v>
      </c>
      <c r="P8" s="178" t="s">
        <v>317</v>
      </c>
      <c r="Q8" s="44"/>
      <c r="R8" s="45" t="s">
        <v>15</v>
      </c>
      <c r="S8" s="187" t="s">
        <v>569</v>
      </c>
      <c r="T8" s="197"/>
    </row>
    <row r="9" spans="1:20" ht="23.25" customHeight="1" x14ac:dyDescent="0.25">
      <c r="A9" s="45" t="s">
        <v>13</v>
      </c>
      <c r="B9" s="134">
        <v>6</v>
      </c>
      <c r="C9" s="94" t="s">
        <v>8</v>
      </c>
      <c r="D9" s="94" t="s">
        <v>157</v>
      </c>
      <c r="E9" s="95" t="s">
        <v>65</v>
      </c>
      <c r="F9" s="134" t="s">
        <v>25</v>
      </c>
      <c r="G9" s="88" t="s">
        <v>25</v>
      </c>
      <c r="H9" s="88" t="s">
        <v>25</v>
      </c>
      <c r="I9" s="88" t="s">
        <v>25</v>
      </c>
      <c r="J9" s="89" t="s">
        <v>25</v>
      </c>
      <c r="K9" s="89" t="s">
        <v>25</v>
      </c>
      <c r="L9" s="174" t="s">
        <v>25</v>
      </c>
      <c r="M9" s="95">
        <v>4</v>
      </c>
      <c r="N9" s="94" t="s">
        <v>3</v>
      </c>
      <c r="O9" s="180" t="s">
        <v>31</v>
      </c>
      <c r="P9" s="180" t="s">
        <v>31</v>
      </c>
      <c r="Q9" s="94"/>
      <c r="R9" s="94" t="s">
        <v>120</v>
      </c>
      <c r="S9" s="189">
        <v>43589</v>
      </c>
      <c r="T9" s="197"/>
    </row>
    <row r="10" spans="1:20" ht="23.25" customHeight="1" x14ac:dyDescent="0.25">
      <c r="A10" s="45" t="s">
        <v>13</v>
      </c>
      <c r="B10" s="134">
        <v>7</v>
      </c>
      <c r="C10" s="94" t="s">
        <v>12</v>
      </c>
      <c r="D10" s="94" t="s">
        <v>157</v>
      </c>
      <c r="E10" s="95" t="s">
        <v>66</v>
      </c>
      <c r="F10" s="134" t="s">
        <v>25</v>
      </c>
      <c r="G10" s="88" t="s">
        <v>25</v>
      </c>
      <c r="H10" s="88" t="s">
        <v>28</v>
      </c>
      <c r="I10" s="88" t="s">
        <v>25</v>
      </c>
      <c r="J10" s="89" t="s">
        <v>25</v>
      </c>
      <c r="K10" s="89" t="s">
        <v>25</v>
      </c>
      <c r="L10" s="174" t="s">
        <v>25</v>
      </c>
      <c r="M10" s="95">
        <v>3</v>
      </c>
      <c r="N10" s="94" t="s">
        <v>5</v>
      </c>
      <c r="O10" s="180" t="s">
        <v>31</v>
      </c>
      <c r="P10" s="180" t="s">
        <v>31</v>
      </c>
      <c r="Q10" s="94"/>
      <c r="R10" s="94" t="s">
        <v>32</v>
      </c>
      <c r="S10" s="189" t="s">
        <v>122</v>
      </c>
      <c r="T10" s="197"/>
    </row>
    <row r="11" spans="1:20" ht="29.25" customHeight="1" x14ac:dyDescent="0.25">
      <c r="A11" s="45" t="s">
        <v>13</v>
      </c>
      <c r="B11" s="132">
        <v>8</v>
      </c>
      <c r="C11" s="6" t="s">
        <v>16</v>
      </c>
      <c r="D11" s="44" t="s">
        <v>157</v>
      </c>
      <c r="E11" s="91">
        <v>81.010000000000005</v>
      </c>
      <c r="F11" s="132" t="s">
        <v>25</v>
      </c>
      <c r="G11" s="91" t="s">
        <v>25</v>
      </c>
      <c r="H11" s="91" t="s">
        <v>26</v>
      </c>
      <c r="I11" s="91" t="s">
        <v>26</v>
      </c>
      <c r="J11" s="92" t="s">
        <v>26</v>
      </c>
      <c r="K11" s="92" t="s">
        <v>26</v>
      </c>
      <c r="L11" s="175" t="s">
        <v>26</v>
      </c>
      <c r="M11" s="254">
        <v>2</v>
      </c>
      <c r="N11" s="44" t="s">
        <v>570</v>
      </c>
      <c r="O11" s="286" t="s">
        <v>453</v>
      </c>
      <c r="P11" s="182" t="s">
        <v>571</v>
      </c>
      <c r="Q11" s="44"/>
      <c r="R11" s="44" t="s">
        <v>32</v>
      </c>
      <c r="S11" s="187">
        <v>43779</v>
      </c>
      <c r="T11" s="197"/>
    </row>
    <row r="12" spans="1:20" ht="30.75" customHeight="1" x14ac:dyDescent="0.25">
      <c r="A12" s="45" t="s">
        <v>13</v>
      </c>
      <c r="B12" s="134">
        <v>9</v>
      </c>
      <c r="C12" s="94" t="s">
        <v>350</v>
      </c>
      <c r="D12" s="94" t="s">
        <v>157</v>
      </c>
      <c r="E12" s="297">
        <v>1500</v>
      </c>
      <c r="F12" s="134" t="s">
        <v>25</v>
      </c>
      <c r="G12" s="88" t="s">
        <v>25</v>
      </c>
      <c r="H12" s="88" t="s">
        <v>25</v>
      </c>
      <c r="I12" s="88" t="s">
        <v>25</v>
      </c>
      <c r="J12" s="89" t="s">
        <v>25</v>
      </c>
      <c r="K12" s="89" t="s">
        <v>25</v>
      </c>
      <c r="L12" s="174" t="s">
        <v>25</v>
      </c>
      <c r="M12" s="95">
        <v>1</v>
      </c>
      <c r="N12" s="94" t="s">
        <v>29</v>
      </c>
      <c r="O12" s="185" t="s">
        <v>31</v>
      </c>
      <c r="P12" s="180" t="s">
        <v>31</v>
      </c>
      <c r="Q12" s="94"/>
      <c r="R12" s="94" t="s">
        <v>32</v>
      </c>
      <c r="S12" s="193" t="s">
        <v>485</v>
      </c>
      <c r="T12" s="197"/>
    </row>
    <row r="13" spans="1:20" ht="30.75" customHeight="1" x14ac:dyDescent="0.25">
      <c r="A13" s="45" t="s">
        <v>13</v>
      </c>
      <c r="B13" s="134">
        <v>10</v>
      </c>
      <c r="C13" s="239" t="s">
        <v>351</v>
      </c>
      <c r="D13" s="94" t="s">
        <v>157</v>
      </c>
      <c r="E13" s="88">
        <v>80</v>
      </c>
      <c r="F13" s="134" t="s">
        <v>25</v>
      </c>
      <c r="G13" s="88" t="s">
        <v>25</v>
      </c>
      <c r="H13" s="88" t="s">
        <v>26</v>
      </c>
      <c r="I13" s="88" t="s">
        <v>26</v>
      </c>
      <c r="J13" s="89" t="s">
        <v>26</v>
      </c>
      <c r="K13" s="89" t="s">
        <v>26</v>
      </c>
      <c r="L13" s="174" t="s">
        <v>26</v>
      </c>
      <c r="M13" s="95">
        <v>2</v>
      </c>
      <c r="N13" s="94" t="s">
        <v>538</v>
      </c>
      <c r="O13" s="185" t="s">
        <v>31</v>
      </c>
      <c r="P13" s="180" t="s">
        <v>31</v>
      </c>
      <c r="Q13" s="94"/>
      <c r="R13" s="94" t="s">
        <v>32</v>
      </c>
      <c r="S13" s="193">
        <v>43681</v>
      </c>
      <c r="T13" s="197"/>
    </row>
    <row r="14" spans="1:20" ht="22.5" customHeight="1" x14ac:dyDescent="0.25">
      <c r="A14" s="45" t="s">
        <v>13</v>
      </c>
      <c r="B14" s="132">
        <v>11</v>
      </c>
      <c r="C14" s="6" t="s">
        <v>19</v>
      </c>
      <c r="D14" s="44" t="s">
        <v>157</v>
      </c>
      <c r="E14" s="91">
        <v>5</v>
      </c>
      <c r="F14" s="132" t="s">
        <v>25</v>
      </c>
      <c r="G14" s="91" t="s">
        <v>25</v>
      </c>
      <c r="H14" s="91" t="s">
        <v>26</v>
      </c>
      <c r="I14" s="91" t="s">
        <v>26</v>
      </c>
      <c r="J14" s="45" t="s">
        <v>26</v>
      </c>
      <c r="K14" s="45" t="s">
        <v>26</v>
      </c>
      <c r="L14" s="223" t="s">
        <v>26</v>
      </c>
      <c r="M14" s="254">
        <v>3</v>
      </c>
      <c r="N14" s="44" t="s">
        <v>13</v>
      </c>
      <c r="O14" s="184" t="s">
        <v>31</v>
      </c>
      <c r="P14" s="177" t="s">
        <v>31</v>
      </c>
      <c r="Q14" s="44"/>
      <c r="R14" s="44" t="s">
        <v>32</v>
      </c>
      <c r="S14" s="187" t="s">
        <v>88</v>
      </c>
      <c r="T14" s="197"/>
    </row>
    <row r="15" spans="1:20" ht="35.25" customHeight="1" x14ac:dyDescent="0.25">
      <c r="A15" s="45" t="s">
        <v>13</v>
      </c>
      <c r="B15" s="134">
        <v>12</v>
      </c>
      <c r="C15" s="105" t="s">
        <v>48</v>
      </c>
      <c r="D15" s="96" t="s">
        <v>157</v>
      </c>
      <c r="E15" s="88">
        <v>2.5</v>
      </c>
      <c r="F15" s="134" t="s">
        <v>25</v>
      </c>
      <c r="G15" s="104" t="s">
        <v>25</v>
      </c>
      <c r="H15" s="104" t="s">
        <v>25</v>
      </c>
      <c r="I15" s="104" t="s">
        <v>28</v>
      </c>
      <c r="J15" s="103" t="s">
        <v>25</v>
      </c>
      <c r="K15" s="102" t="s">
        <v>339</v>
      </c>
      <c r="L15" s="249" t="s">
        <v>25</v>
      </c>
      <c r="M15" s="95">
        <v>4</v>
      </c>
      <c r="N15" s="94" t="s">
        <v>49</v>
      </c>
      <c r="O15" s="185" t="s">
        <v>31</v>
      </c>
      <c r="P15" s="180" t="s">
        <v>31</v>
      </c>
      <c r="Q15" s="94" t="s">
        <v>33</v>
      </c>
      <c r="R15" s="94" t="s">
        <v>32</v>
      </c>
      <c r="S15" s="191" t="s">
        <v>87</v>
      </c>
      <c r="T15" s="197"/>
    </row>
    <row r="16" spans="1:20" ht="35.25" customHeight="1" x14ac:dyDescent="0.25">
      <c r="A16" s="45" t="s">
        <v>13</v>
      </c>
      <c r="B16" s="100">
        <v>13</v>
      </c>
      <c r="C16" s="101" t="s">
        <v>118</v>
      </c>
      <c r="D16" s="96" t="s">
        <v>157</v>
      </c>
      <c r="E16" s="88">
        <v>7.5</v>
      </c>
      <c r="F16" s="100" t="s">
        <v>25</v>
      </c>
      <c r="G16" s="104" t="s">
        <v>25</v>
      </c>
      <c r="H16" s="104" t="s">
        <v>28</v>
      </c>
      <c r="I16" s="104" t="s">
        <v>28</v>
      </c>
      <c r="J16" s="103" t="s">
        <v>28</v>
      </c>
      <c r="K16" s="103" t="s">
        <v>28</v>
      </c>
      <c r="L16" s="249" t="s">
        <v>25</v>
      </c>
      <c r="M16" s="255">
        <v>5</v>
      </c>
      <c r="N16" s="102"/>
      <c r="O16" s="180" t="s">
        <v>31</v>
      </c>
      <c r="P16" s="181" t="s">
        <v>31</v>
      </c>
      <c r="Q16" s="102"/>
      <c r="R16" s="94" t="s">
        <v>32</v>
      </c>
      <c r="S16" s="191" t="s">
        <v>121</v>
      </c>
      <c r="T16" s="197"/>
    </row>
    <row r="17" spans="1:20" ht="24.75" customHeight="1" x14ac:dyDescent="0.25">
      <c r="A17" s="45" t="s">
        <v>13</v>
      </c>
      <c r="B17" s="134">
        <v>14</v>
      </c>
      <c r="C17" s="105" t="s">
        <v>123</v>
      </c>
      <c r="D17" s="96" t="s">
        <v>268</v>
      </c>
      <c r="E17" s="88">
        <v>5</v>
      </c>
      <c r="F17" s="100" t="s">
        <v>25</v>
      </c>
      <c r="G17" s="104" t="s">
        <v>25</v>
      </c>
      <c r="H17" s="104" t="s">
        <v>28</v>
      </c>
      <c r="I17" s="104" t="s">
        <v>28</v>
      </c>
      <c r="J17" s="103" t="s">
        <v>28</v>
      </c>
      <c r="K17" s="103" t="s">
        <v>28</v>
      </c>
      <c r="L17" s="249" t="s">
        <v>25</v>
      </c>
      <c r="M17" s="255">
        <v>6</v>
      </c>
      <c r="N17" s="102"/>
      <c r="O17" s="181" t="s">
        <v>31</v>
      </c>
      <c r="P17" s="181" t="s">
        <v>31</v>
      </c>
      <c r="Q17" s="102"/>
      <c r="R17" s="102" t="s">
        <v>32</v>
      </c>
      <c r="S17" s="191" t="s">
        <v>199</v>
      </c>
      <c r="T17" s="197"/>
    </row>
    <row r="18" spans="1:20" ht="33.75" customHeight="1" x14ac:dyDescent="0.25">
      <c r="A18" s="45" t="s">
        <v>13</v>
      </c>
      <c r="B18" s="136">
        <v>15</v>
      </c>
      <c r="C18" s="127" t="s">
        <v>203</v>
      </c>
      <c r="D18" s="125" t="s">
        <v>157</v>
      </c>
      <c r="E18" s="123">
        <v>5.5</v>
      </c>
      <c r="F18" s="135" t="s">
        <v>25</v>
      </c>
      <c r="G18" s="130" t="s">
        <v>25</v>
      </c>
      <c r="H18" s="130" t="s">
        <v>28</v>
      </c>
      <c r="I18" s="130" t="s">
        <v>28</v>
      </c>
      <c r="J18" s="129" t="s">
        <v>28</v>
      </c>
      <c r="K18" s="129" t="s">
        <v>28</v>
      </c>
      <c r="L18" s="250" t="s">
        <v>25</v>
      </c>
      <c r="M18" s="256">
        <v>7</v>
      </c>
      <c r="N18" s="128" t="s">
        <v>28</v>
      </c>
      <c r="O18" s="184" t="s">
        <v>97</v>
      </c>
      <c r="P18" s="177" t="s">
        <v>317</v>
      </c>
      <c r="Q18" s="128"/>
      <c r="R18" s="128" t="s">
        <v>413</v>
      </c>
      <c r="S18" s="192" t="s">
        <v>569</v>
      </c>
      <c r="T18" s="197"/>
    </row>
    <row r="19" spans="1:20" ht="29.25" customHeight="1" x14ac:dyDescent="0.25">
      <c r="A19" s="99" t="s">
        <v>13</v>
      </c>
      <c r="B19" s="134">
        <v>16</v>
      </c>
      <c r="C19" s="239" t="s">
        <v>235</v>
      </c>
      <c r="D19" s="96" t="s">
        <v>334</v>
      </c>
      <c r="E19" s="88">
        <v>5</v>
      </c>
      <c r="F19" s="100" t="s">
        <v>25</v>
      </c>
      <c r="G19" s="104" t="s">
        <v>25</v>
      </c>
      <c r="H19" s="104" t="s">
        <v>25</v>
      </c>
      <c r="I19" s="104" t="s">
        <v>28</v>
      </c>
      <c r="J19" s="103" t="s">
        <v>28</v>
      </c>
      <c r="K19" s="103" t="s">
        <v>28</v>
      </c>
      <c r="L19" s="249" t="s">
        <v>25</v>
      </c>
      <c r="M19" s="255">
        <v>6</v>
      </c>
      <c r="N19" s="102" t="s">
        <v>28</v>
      </c>
      <c r="O19" s="185" t="s">
        <v>31</v>
      </c>
      <c r="P19" s="180" t="s">
        <v>31</v>
      </c>
      <c r="Q19" s="102"/>
      <c r="R19" s="102" t="s">
        <v>413</v>
      </c>
      <c r="S19" s="191" t="s">
        <v>396</v>
      </c>
      <c r="T19" s="197"/>
    </row>
    <row r="20" spans="1:20" ht="31.5" customHeight="1" x14ac:dyDescent="0.25">
      <c r="A20" s="45" t="s">
        <v>13</v>
      </c>
      <c r="B20" s="91">
        <v>17</v>
      </c>
      <c r="C20" s="97" t="s">
        <v>358</v>
      </c>
      <c r="D20" s="45" t="s">
        <v>157</v>
      </c>
      <c r="E20" s="93">
        <v>208</v>
      </c>
      <c r="F20" s="107" t="s">
        <v>25</v>
      </c>
      <c r="G20" s="98" t="s">
        <v>26</v>
      </c>
      <c r="H20" s="98" t="s">
        <v>26</v>
      </c>
      <c r="I20" s="98" t="s">
        <v>26</v>
      </c>
      <c r="J20" s="99" t="s">
        <v>26</v>
      </c>
      <c r="K20" s="99" t="s">
        <v>26</v>
      </c>
      <c r="L20" s="248" t="s">
        <v>26</v>
      </c>
      <c r="M20" s="257"/>
      <c r="N20" s="106" t="s">
        <v>28</v>
      </c>
      <c r="O20" s="185" t="s">
        <v>539</v>
      </c>
      <c r="P20" s="177" t="s">
        <v>316</v>
      </c>
      <c r="Q20" s="106"/>
      <c r="R20" s="106" t="s">
        <v>412</v>
      </c>
      <c r="S20" s="190" t="s">
        <v>569</v>
      </c>
      <c r="T20" s="197"/>
    </row>
    <row r="21" spans="1:20" ht="45" customHeight="1" x14ac:dyDescent="0.25">
      <c r="A21" s="45" t="s">
        <v>13</v>
      </c>
      <c r="B21" s="91">
        <v>18</v>
      </c>
      <c r="C21" s="119" t="s">
        <v>345</v>
      </c>
      <c r="D21" s="45" t="s">
        <v>157</v>
      </c>
      <c r="E21" s="93">
        <v>150</v>
      </c>
      <c r="F21" s="107" t="s">
        <v>25</v>
      </c>
      <c r="G21" s="98" t="s">
        <v>25</v>
      </c>
      <c r="H21" s="98" t="s">
        <v>25</v>
      </c>
      <c r="I21" s="98" t="s">
        <v>26</v>
      </c>
      <c r="J21" s="99" t="s">
        <v>26</v>
      </c>
      <c r="K21" s="99" t="s">
        <v>124</v>
      </c>
      <c r="L21" s="248" t="s">
        <v>26</v>
      </c>
      <c r="M21" s="257"/>
      <c r="N21" s="106"/>
      <c r="O21" s="286" t="s">
        <v>407</v>
      </c>
      <c r="P21" s="182" t="s">
        <v>572</v>
      </c>
      <c r="Q21" s="106"/>
      <c r="R21" s="106" t="s">
        <v>32</v>
      </c>
      <c r="S21" s="190" t="s">
        <v>569</v>
      </c>
      <c r="T21" s="197"/>
    </row>
    <row r="22" spans="1:20" ht="34.5" customHeight="1" x14ac:dyDescent="0.25">
      <c r="A22" s="45" t="s">
        <v>13</v>
      </c>
      <c r="B22" s="91">
        <v>19</v>
      </c>
      <c r="C22" s="119" t="s">
        <v>406</v>
      </c>
      <c r="D22" s="45" t="s">
        <v>157</v>
      </c>
      <c r="E22" s="229">
        <v>350</v>
      </c>
      <c r="F22" s="107" t="s">
        <v>25</v>
      </c>
      <c r="G22" s="98" t="s">
        <v>25</v>
      </c>
      <c r="H22" s="98" t="s">
        <v>26</v>
      </c>
      <c r="I22" s="98" t="s">
        <v>26</v>
      </c>
      <c r="J22" s="99" t="s">
        <v>26</v>
      </c>
      <c r="K22" s="99" t="s">
        <v>124</v>
      </c>
      <c r="L22" s="248" t="s">
        <v>124</v>
      </c>
      <c r="M22" s="257"/>
      <c r="N22" s="106" t="s">
        <v>33</v>
      </c>
      <c r="O22" s="184" t="s">
        <v>97</v>
      </c>
      <c r="P22" s="177" t="s">
        <v>317</v>
      </c>
      <c r="Q22" s="106"/>
      <c r="R22" s="106" t="s">
        <v>413</v>
      </c>
      <c r="S22" s="190" t="s">
        <v>569</v>
      </c>
      <c r="T22" s="197"/>
    </row>
    <row r="23" spans="1:20" ht="36" customHeight="1" x14ac:dyDescent="0.25">
      <c r="A23" s="45" t="s">
        <v>13</v>
      </c>
      <c r="B23" s="134">
        <v>20</v>
      </c>
      <c r="C23" s="271" t="s">
        <v>401</v>
      </c>
      <c r="D23" s="96" t="s">
        <v>157</v>
      </c>
      <c r="E23" s="294">
        <v>390</v>
      </c>
      <c r="F23" s="100" t="s">
        <v>25</v>
      </c>
      <c r="G23" s="104" t="s">
        <v>25</v>
      </c>
      <c r="H23" s="104" t="s">
        <v>25</v>
      </c>
      <c r="I23" s="104" t="s">
        <v>270</v>
      </c>
      <c r="J23" s="103" t="s">
        <v>26</v>
      </c>
      <c r="K23" s="103" t="s">
        <v>26</v>
      </c>
      <c r="L23" s="249" t="s">
        <v>25</v>
      </c>
      <c r="M23" s="255"/>
      <c r="N23" s="102"/>
      <c r="O23" s="176" t="s">
        <v>31</v>
      </c>
      <c r="P23" s="180" t="s">
        <v>31</v>
      </c>
      <c r="Q23" s="102"/>
      <c r="R23" s="102" t="s">
        <v>32</v>
      </c>
      <c r="S23" s="191">
        <v>43718</v>
      </c>
      <c r="T23" s="197"/>
    </row>
    <row r="24" spans="1:20" ht="36" customHeight="1" x14ac:dyDescent="0.25">
      <c r="A24" s="45" t="s">
        <v>13</v>
      </c>
      <c r="B24" s="132">
        <v>21</v>
      </c>
      <c r="C24" s="296" t="s">
        <v>417</v>
      </c>
      <c r="D24" s="45" t="s">
        <v>423</v>
      </c>
      <c r="E24" s="229"/>
      <c r="F24" s="107" t="s">
        <v>25</v>
      </c>
      <c r="G24" s="98" t="s">
        <v>25</v>
      </c>
      <c r="H24" s="98" t="s">
        <v>26</v>
      </c>
      <c r="I24" s="98" t="s">
        <v>28</v>
      </c>
      <c r="J24" s="99" t="s">
        <v>28</v>
      </c>
      <c r="K24" s="99" t="s">
        <v>26</v>
      </c>
      <c r="L24" s="248" t="s">
        <v>26</v>
      </c>
      <c r="M24" s="257"/>
      <c r="N24" s="106"/>
      <c r="O24" s="45" t="s">
        <v>395</v>
      </c>
      <c r="P24" s="184" t="s">
        <v>320</v>
      </c>
      <c r="Q24" s="106"/>
      <c r="R24" s="106" t="s">
        <v>75</v>
      </c>
      <c r="S24" s="190" t="s">
        <v>483</v>
      </c>
      <c r="T24" s="197"/>
    </row>
    <row r="25" spans="1:20" ht="36" customHeight="1" x14ac:dyDescent="0.3">
      <c r="A25" s="45" t="s">
        <v>13</v>
      </c>
      <c r="B25" s="132">
        <v>22</v>
      </c>
      <c r="C25" s="357" t="s">
        <v>632</v>
      </c>
      <c r="D25" s="45" t="s">
        <v>157</v>
      </c>
      <c r="E25" s="229">
        <v>323</v>
      </c>
      <c r="F25" s="107" t="s">
        <v>25</v>
      </c>
      <c r="G25" s="98" t="s">
        <v>26</v>
      </c>
      <c r="H25" s="98" t="s">
        <v>26</v>
      </c>
      <c r="I25" s="98" t="s">
        <v>26</v>
      </c>
      <c r="J25" s="99" t="s">
        <v>26</v>
      </c>
      <c r="K25" s="99" t="s">
        <v>26</v>
      </c>
      <c r="L25" s="248" t="s">
        <v>26</v>
      </c>
      <c r="M25" s="257"/>
      <c r="N25" s="106" t="s">
        <v>1</v>
      </c>
      <c r="O25" s="356" t="s">
        <v>97</v>
      </c>
      <c r="P25" s="177" t="s">
        <v>317</v>
      </c>
      <c r="Q25" s="106"/>
      <c r="R25" s="106" t="s">
        <v>635</v>
      </c>
      <c r="S25" s="190" t="s">
        <v>636</v>
      </c>
      <c r="T25" s="197"/>
    </row>
    <row r="26" spans="1:20" ht="30.75" customHeight="1" x14ac:dyDescent="0.25">
      <c r="A26" s="45" t="s">
        <v>6</v>
      </c>
      <c r="B26" s="134">
        <v>1</v>
      </c>
      <c r="C26" s="9" t="s">
        <v>30</v>
      </c>
      <c r="D26" s="94" t="s">
        <v>157</v>
      </c>
      <c r="E26" s="88">
        <v>286</v>
      </c>
      <c r="F26" s="134" t="s">
        <v>25</v>
      </c>
      <c r="G26" s="88" t="s">
        <v>25</v>
      </c>
      <c r="H26" s="88" t="s">
        <v>25</v>
      </c>
      <c r="I26" s="88" t="s">
        <v>25</v>
      </c>
      <c r="J26" s="96" t="s">
        <v>25</v>
      </c>
      <c r="K26" s="96" t="s">
        <v>25</v>
      </c>
      <c r="L26" s="251" t="s">
        <v>25</v>
      </c>
      <c r="M26" s="95">
        <v>5</v>
      </c>
      <c r="N26" s="94" t="s">
        <v>1</v>
      </c>
      <c r="O26" s="176" t="s">
        <v>31</v>
      </c>
      <c r="P26" s="180" t="s">
        <v>31</v>
      </c>
      <c r="Q26" s="94"/>
      <c r="R26" s="94" t="s">
        <v>32</v>
      </c>
      <c r="S26" s="193" t="s">
        <v>17</v>
      </c>
      <c r="T26" s="197"/>
    </row>
    <row r="27" spans="1:20" s="126" customFormat="1" ht="30.75" customHeight="1" x14ac:dyDescent="0.25">
      <c r="A27" s="45" t="s">
        <v>6</v>
      </c>
      <c r="B27" s="134">
        <v>2</v>
      </c>
      <c r="C27" s="9" t="s">
        <v>269</v>
      </c>
      <c r="D27" s="94" t="s">
        <v>222</v>
      </c>
      <c r="E27" s="88"/>
      <c r="F27" s="134" t="s">
        <v>25</v>
      </c>
      <c r="G27" s="88" t="s">
        <v>25</v>
      </c>
      <c r="H27" s="88" t="s">
        <v>124</v>
      </c>
      <c r="I27" s="88" t="s">
        <v>270</v>
      </c>
      <c r="J27" s="96" t="s">
        <v>270</v>
      </c>
      <c r="K27" s="96" t="s">
        <v>124</v>
      </c>
      <c r="L27" s="251" t="s">
        <v>270</v>
      </c>
      <c r="M27" s="95">
        <v>7</v>
      </c>
      <c r="N27" s="94" t="s">
        <v>271</v>
      </c>
      <c r="O27" s="185" t="s">
        <v>31</v>
      </c>
      <c r="P27" s="180" t="s">
        <v>318</v>
      </c>
      <c r="Q27" s="94"/>
      <c r="R27" s="94" t="s">
        <v>15</v>
      </c>
      <c r="S27" s="193" t="s">
        <v>267</v>
      </c>
      <c r="T27" s="198"/>
    </row>
    <row r="28" spans="1:20" ht="30" x14ac:dyDescent="0.25">
      <c r="A28" s="45" t="s">
        <v>6</v>
      </c>
      <c r="B28" s="134">
        <v>3</v>
      </c>
      <c r="C28" s="108" t="s">
        <v>67</v>
      </c>
      <c r="D28" s="108" t="s">
        <v>277</v>
      </c>
      <c r="E28" s="109" t="s">
        <v>33</v>
      </c>
      <c r="F28" s="133" t="s">
        <v>25</v>
      </c>
      <c r="G28" s="109" t="s">
        <v>25</v>
      </c>
      <c r="H28" s="109" t="s">
        <v>25</v>
      </c>
      <c r="I28" s="109" t="s">
        <v>25</v>
      </c>
      <c r="J28" s="110" t="s">
        <v>25</v>
      </c>
      <c r="K28" s="110" t="s">
        <v>25</v>
      </c>
      <c r="L28" s="252" t="s">
        <v>25</v>
      </c>
      <c r="M28" s="258">
        <v>8</v>
      </c>
      <c r="N28" s="108" t="s">
        <v>5</v>
      </c>
      <c r="O28" s="183" t="s">
        <v>31</v>
      </c>
      <c r="P28" s="183" t="s">
        <v>31</v>
      </c>
      <c r="Q28" s="110"/>
      <c r="R28" s="108" t="s">
        <v>32</v>
      </c>
      <c r="S28" s="188">
        <v>43680</v>
      </c>
      <c r="T28" s="197"/>
    </row>
    <row r="29" spans="1:20" s="126" customFormat="1" ht="30" x14ac:dyDescent="0.25">
      <c r="A29" s="125" t="s">
        <v>6</v>
      </c>
      <c r="B29" s="134">
        <v>4</v>
      </c>
      <c r="C29" s="94" t="s">
        <v>414</v>
      </c>
      <c r="D29" s="94" t="s">
        <v>416</v>
      </c>
      <c r="E29" s="88"/>
      <c r="F29" s="134" t="s">
        <v>25</v>
      </c>
      <c r="G29" s="88" t="s">
        <v>25</v>
      </c>
      <c r="H29" s="88" t="s">
        <v>25</v>
      </c>
      <c r="I29" s="88" t="s">
        <v>26</v>
      </c>
      <c r="J29" s="96" t="s">
        <v>26</v>
      </c>
      <c r="K29" s="96" t="s">
        <v>26</v>
      </c>
      <c r="L29" s="251" t="s">
        <v>124</v>
      </c>
      <c r="M29" s="95">
        <v>2</v>
      </c>
      <c r="N29" s="94" t="s">
        <v>5</v>
      </c>
      <c r="O29" s="185" t="s">
        <v>31</v>
      </c>
      <c r="P29" s="185" t="s">
        <v>31</v>
      </c>
      <c r="Q29" s="96"/>
      <c r="R29" s="94" t="s">
        <v>32</v>
      </c>
      <c r="S29" s="191" t="s">
        <v>396</v>
      </c>
      <c r="T29" s="198"/>
    </row>
    <row r="30" spans="1:20" ht="30" x14ac:dyDescent="0.25">
      <c r="A30" s="45" t="s">
        <v>6</v>
      </c>
      <c r="B30" s="136">
        <v>5</v>
      </c>
      <c r="C30" s="44" t="s">
        <v>280</v>
      </c>
      <c r="D30" s="44" t="s">
        <v>277</v>
      </c>
      <c r="E30" s="91" t="s">
        <v>33</v>
      </c>
      <c r="F30" s="132" t="s">
        <v>25</v>
      </c>
      <c r="G30" s="91" t="s">
        <v>25</v>
      </c>
      <c r="H30" s="111" t="s">
        <v>25</v>
      </c>
      <c r="I30" s="111" t="s">
        <v>26</v>
      </c>
      <c r="J30" s="45" t="s">
        <v>26</v>
      </c>
      <c r="K30" s="45" t="s">
        <v>26</v>
      </c>
      <c r="L30" s="223" t="s">
        <v>26</v>
      </c>
      <c r="M30" s="254">
        <v>9</v>
      </c>
      <c r="N30" s="44" t="s">
        <v>1</v>
      </c>
      <c r="O30" s="287" t="s">
        <v>259</v>
      </c>
      <c r="P30" s="287" t="s">
        <v>316</v>
      </c>
      <c r="Q30" s="45"/>
      <c r="R30" s="45" t="s">
        <v>412</v>
      </c>
      <c r="S30" s="190">
        <v>43682</v>
      </c>
      <c r="T30" s="197"/>
    </row>
    <row r="31" spans="1:20" ht="30" x14ac:dyDescent="0.25">
      <c r="A31" s="45" t="s">
        <v>6</v>
      </c>
      <c r="B31" s="134">
        <v>6</v>
      </c>
      <c r="C31" s="108" t="s">
        <v>279</v>
      </c>
      <c r="D31" s="108" t="s">
        <v>277</v>
      </c>
      <c r="E31" s="109"/>
      <c r="F31" s="133" t="s">
        <v>25</v>
      </c>
      <c r="G31" s="109" t="s">
        <v>25</v>
      </c>
      <c r="H31" s="109" t="s">
        <v>25</v>
      </c>
      <c r="I31" s="109" t="s">
        <v>26</v>
      </c>
      <c r="J31" s="110" t="s">
        <v>25</v>
      </c>
      <c r="K31" s="110" t="s">
        <v>25</v>
      </c>
      <c r="L31" s="252" t="s">
        <v>25</v>
      </c>
      <c r="M31" s="258">
        <v>10</v>
      </c>
      <c r="N31" s="108" t="s">
        <v>6</v>
      </c>
      <c r="O31" s="183" t="s">
        <v>31</v>
      </c>
      <c r="P31" s="183" t="s">
        <v>31</v>
      </c>
      <c r="Q31" s="110"/>
      <c r="R31" s="110" t="s">
        <v>32</v>
      </c>
      <c r="S31" s="188" t="s">
        <v>267</v>
      </c>
      <c r="T31" s="197"/>
    </row>
    <row r="32" spans="1:20" ht="44.25" customHeight="1" x14ac:dyDescent="0.25">
      <c r="A32" s="45" t="s">
        <v>6</v>
      </c>
      <c r="B32" s="134">
        <v>7</v>
      </c>
      <c r="C32" s="94" t="s">
        <v>9</v>
      </c>
      <c r="D32" s="94" t="s">
        <v>222</v>
      </c>
      <c r="E32" s="88" t="s">
        <v>33</v>
      </c>
      <c r="F32" s="137" t="s">
        <v>25</v>
      </c>
      <c r="G32" s="88" t="s">
        <v>25</v>
      </c>
      <c r="H32" s="88" t="s">
        <v>36</v>
      </c>
      <c r="I32" s="88" t="s">
        <v>25</v>
      </c>
      <c r="J32" s="96" t="s">
        <v>25</v>
      </c>
      <c r="K32" s="96" t="s">
        <v>25</v>
      </c>
      <c r="L32" s="251" t="s">
        <v>25</v>
      </c>
      <c r="M32" s="95">
        <v>6</v>
      </c>
      <c r="N32" s="94" t="s">
        <v>6</v>
      </c>
      <c r="O32" s="180" t="s">
        <v>31</v>
      </c>
      <c r="P32" s="180" t="s">
        <v>31</v>
      </c>
      <c r="Q32" s="94"/>
      <c r="R32" s="96" t="s">
        <v>32</v>
      </c>
      <c r="S32" s="189" t="s">
        <v>50</v>
      </c>
      <c r="T32" s="197"/>
    </row>
    <row r="33" spans="1:20" x14ac:dyDescent="0.25">
      <c r="A33" s="45" t="s">
        <v>6</v>
      </c>
      <c r="B33" s="134">
        <v>8</v>
      </c>
      <c r="C33" s="94" t="s">
        <v>10</v>
      </c>
      <c r="D33" s="94" t="s">
        <v>222</v>
      </c>
      <c r="E33" s="88" t="s">
        <v>33</v>
      </c>
      <c r="F33" s="134" t="s">
        <v>25</v>
      </c>
      <c r="G33" s="88" t="s">
        <v>25</v>
      </c>
      <c r="H33" s="88" t="s">
        <v>28</v>
      </c>
      <c r="I33" s="88" t="s">
        <v>26</v>
      </c>
      <c r="J33" s="96" t="s">
        <v>26</v>
      </c>
      <c r="K33" s="96" t="s">
        <v>26</v>
      </c>
      <c r="L33" s="251" t="s">
        <v>25</v>
      </c>
      <c r="M33" s="95">
        <v>5</v>
      </c>
      <c r="N33" s="94" t="s">
        <v>5</v>
      </c>
      <c r="O33" s="185" t="s">
        <v>31</v>
      </c>
      <c r="P33" s="185" t="s">
        <v>31</v>
      </c>
      <c r="Q33" s="96"/>
      <c r="R33" s="96" t="s">
        <v>32</v>
      </c>
      <c r="S33" s="191">
        <v>43745</v>
      </c>
      <c r="T33" s="197"/>
    </row>
    <row r="34" spans="1:20" ht="30" x14ac:dyDescent="0.25">
      <c r="A34" s="45" t="s">
        <v>6</v>
      </c>
      <c r="B34" s="134">
        <v>9</v>
      </c>
      <c r="C34" s="108" t="s">
        <v>69</v>
      </c>
      <c r="D34" s="108" t="s">
        <v>68</v>
      </c>
      <c r="E34" s="109" t="s">
        <v>33</v>
      </c>
      <c r="F34" s="133" t="s">
        <v>25</v>
      </c>
      <c r="G34" s="109" t="s">
        <v>25</v>
      </c>
      <c r="H34" s="109" t="s">
        <v>25</v>
      </c>
      <c r="I34" s="109" t="s">
        <v>25</v>
      </c>
      <c r="J34" s="110" t="s">
        <v>25</v>
      </c>
      <c r="K34" s="110" t="s">
        <v>25</v>
      </c>
      <c r="L34" s="252" t="s">
        <v>25</v>
      </c>
      <c r="M34" s="258">
        <v>4</v>
      </c>
      <c r="N34" s="108" t="s">
        <v>6</v>
      </c>
      <c r="O34" s="179" t="s">
        <v>31</v>
      </c>
      <c r="P34" s="179" t="s">
        <v>31</v>
      </c>
      <c r="Q34" s="110"/>
      <c r="R34" s="110" t="s">
        <v>120</v>
      </c>
      <c r="S34" s="188">
        <v>43803</v>
      </c>
      <c r="T34" s="197"/>
    </row>
    <row r="35" spans="1:20" ht="30" x14ac:dyDescent="0.25">
      <c r="A35" s="45" t="s">
        <v>6</v>
      </c>
      <c r="B35" s="134">
        <v>10</v>
      </c>
      <c r="C35" s="94" t="s">
        <v>70</v>
      </c>
      <c r="D35" s="94" t="s">
        <v>68</v>
      </c>
      <c r="E35" s="88" t="s">
        <v>33</v>
      </c>
      <c r="F35" s="134" t="s">
        <v>25</v>
      </c>
      <c r="G35" s="88" t="s">
        <v>25</v>
      </c>
      <c r="H35" s="88" t="s">
        <v>25</v>
      </c>
      <c r="I35" s="88" t="s">
        <v>25</v>
      </c>
      <c r="J35" s="96" t="s">
        <v>270</v>
      </c>
      <c r="K35" s="96" t="s">
        <v>25</v>
      </c>
      <c r="L35" s="251" t="s">
        <v>25</v>
      </c>
      <c r="M35" s="95">
        <v>3</v>
      </c>
      <c r="N35" s="94" t="s">
        <v>1</v>
      </c>
      <c r="O35" s="180" t="s">
        <v>31</v>
      </c>
      <c r="P35" s="180" t="s">
        <v>31</v>
      </c>
      <c r="Q35" s="96"/>
      <c r="R35" s="96" t="s">
        <v>32</v>
      </c>
      <c r="S35" s="191">
        <v>43654</v>
      </c>
      <c r="T35" s="197"/>
    </row>
    <row r="36" spans="1:20" ht="30" x14ac:dyDescent="0.25">
      <c r="A36" s="45" t="s">
        <v>6</v>
      </c>
      <c r="B36" s="134">
        <v>11</v>
      </c>
      <c r="C36" s="94" t="s">
        <v>71</v>
      </c>
      <c r="D36" s="94" t="s">
        <v>68</v>
      </c>
      <c r="E36" s="88" t="s">
        <v>33</v>
      </c>
      <c r="F36" s="134" t="s">
        <v>25</v>
      </c>
      <c r="G36" s="88" t="s">
        <v>25</v>
      </c>
      <c r="H36" s="88" t="s">
        <v>25</v>
      </c>
      <c r="I36" s="88" t="s">
        <v>25</v>
      </c>
      <c r="J36" s="96" t="s">
        <v>25</v>
      </c>
      <c r="K36" s="96" t="s">
        <v>25</v>
      </c>
      <c r="L36" s="251" t="s">
        <v>25</v>
      </c>
      <c r="M36" s="95">
        <v>2</v>
      </c>
      <c r="N36" s="94" t="s">
        <v>5</v>
      </c>
      <c r="O36" s="185" t="s">
        <v>31</v>
      </c>
      <c r="P36" s="185" t="s">
        <v>31</v>
      </c>
      <c r="Q36" s="96"/>
      <c r="R36" s="96" t="s">
        <v>120</v>
      </c>
      <c r="S36" s="191" t="s">
        <v>278</v>
      </c>
      <c r="T36" s="197"/>
    </row>
    <row r="37" spans="1:20" ht="30" x14ac:dyDescent="0.25">
      <c r="A37" s="45" t="s">
        <v>6</v>
      </c>
      <c r="B37" s="136">
        <v>12</v>
      </c>
      <c r="C37" s="44" t="s">
        <v>4</v>
      </c>
      <c r="D37" s="44" t="s">
        <v>296</v>
      </c>
      <c r="E37" s="91" t="s">
        <v>33</v>
      </c>
      <c r="F37" s="132" t="s">
        <v>25</v>
      </c>
      <c r="G37" s="91" t="s">
        <v>28</v>
      </c>
      <c r="H37" s="91" t="s">
        <v>25</v>
      </c>
      <c r="I37" s="91" t="s">
        <v>26</v>
      </c>
      <c r="J37" s="45" t="s">
        <v>26</v>
      </c>
      <c r="K37" s="45" t="s">
        <v>26</v>
      </c>
      <c r="L37" s="223" t="s">
        <v>26</v>
      </c>
      <c r="M37" s="254">
        <v>2</v>
      </c>
      <c r="N37" s="44" t="s">
        <v>5</v>
      </c>
      <c r="O37" s="177" t="s">
        <v>200</v>
      </c>
      <c r="P37" s="177" t="s">
        <v>319</v>
      </c>
      <c r="Q37" s="45"/>
      <c r="R37" s="45" t="s">
        <v>32</v>
      </c>
      <c r="S37" s="194" t="s">
        <v>35</v>
      </c>
      <c r="T37" s="197"/>
    </row>
    <row r="38" spans="1:20" ht="30" x14ac:dyDescent="0.25">
      <c r="A38" s="45" t="s">
        <v>6</v>
      </c>
      <c r="B38" s="134">
        <v>13</v>
      </c>
      <c r="C38" s="94" t="s">
        <v>290</v>
      </c>
      <c r="D38" s="94" t="s">
        <v>188</v>
      </c>
      <c r="E38" s="88" t="s">
        <v>33</v>
      </c>
      <c r="F38" s="134" t="s">
        <v>25</v>
      </c>
      <c r="G38" s="88" t="s">
        <v>25</v>
      </c>
      <c r="H38" s="88" t="s">
        <v>25</v>
      </c>
      <c r="I38" s="88" t="s">
        <v>270</v>
      </c>
      <c r="J38" s="96" t="s">
        <v>25</v>
      </c>
      <c r="K38" s="96" t="s">
        <v>25</v>
      </c>
      <c r="L38" s="251" t="s">
        <v>25</v>
      </c>
      <c r="M38" s="95">
        <v>3</v>
      </c>
      <c r="N38" s="94" t="s">
        <v>6</v>
      </c>
      <c r="O38" s="185" t="s">
        <v>31</v>
      </c>
      <c r="P38" s="185" t="s">
        <v>31</v>
      </c>
      <c r="Q38" s="96"/>
      <c r="R38" s="96" t="s">
        <v>32</v>
      </c>
      <c r="S38" s="191">
        <v>43622</v>
      </c>
      <c r="T38" s="197"/>
    </row>
    <row r="39" spans="1:20" ht="30" x14ac:dyDescent="0.25">
      <c r="A39" s="45" t="s">
        <v>6</v>
      </c>
      <c r="B39" s="134">
        <v>14</v>
      </c>
      <c r="C39" s="94" t="s">
        <v>291</v>
      </c>
      <c r="D39" s="94" t="s">
        <v>188</v>
      </c>
      <c r="E39" s="88" t="s">
        <v>33</v>
      </c>
      <c r="F39" s="134" t="s">
        <v>25</v>
      </c>
      <c r="G39" s="88" t="s">
        <v>25</v>
      </c>
      <c r="H39" s="88" t="s">
        <v>25</v>
      </c>
      <c r="I39" s="88" t="s">
        <v>270</v>
      </c>
      <c r="J39" s="96" t="s">
        <v>25</v>
      </c>
      <c r="K39" s="96" t="s">
        <v>25</v>
      </c>
      <c r="L39" s="251" t="s">
        <v>25</v>
      </c>
      <c r="M39" s="95">
        <v>4</v>
      </c>
      <c r="N39" s="94" t="s">
        <v>5</v>
      </c>
      <c r="O39" s="185" t="s">
        <v>31</v>
      </c>
      <c r="P39" s="185" t="s">
        <v>31</v>
      </c>
      <c r="Q39" s="96"/>
      <c r="R39" s="96" t="s">
        <v>32</v>
      </c>
      <c r="S39" s="189" t="s">
        <v>333</v>
      </c>
      <c r="T39" s="197"/>
    </row>
    <row r="40" spans="1:20" ht="30" x14ac:dyDescent="0.25">
      <c r="A40" s="45" t="s">
        <v>6</v>
      </c>
      <c r="B40" s="134">
        <v>15</v>
      </c>
      <c r="C40" s="94" t="s">
        <v>292</v>
      </c>
      <c r="D40" s="94" t="s">
        <v>188</v>
      </c>
      <c r="E40" s="88" t="s">
        <v>34</v>
      </c>
      <c r="F40" s="134" t="s">
        <v>25</v>
      </c>
      <c r="G40" s="88" t="s">
        <v>25</v>
      </c>
      <c r="H40" s="88" t="s">
        <v>25</v>
      </c>
      <c r="I40" s="88" t="s">
        <v>270</v>
      </c>
      <c r="J40" s="96" t="s">
        <v>270</v>
      </c>
      <c r="K40" s="96"/>
      <c r="L40" s="251" t="s">
        <v>25</v>
      </c>
      <c r="M40" s="95">
        <v>5</v>
      </c>
      <c r="N40" s="94" t="s">
        <v>1</v>
      </c>
      <c r="O40" s="185" t="s">
        <v>31</v>
      </c>
      <c r="P40" s="185" t="s">
        <v>31</v>
      </c>
      <c r="Q40" s="96"/>
      <c r="R40" s="96" t="s">
        <v>120</v>
      </c>
      <c r="S40" s="189" t="s">
        <v>390</v>
      </c>
      <c r="T40" s="197"/>
    </row>
    <row r="41" spans="1:20" ht="30" x14ac:dyDescent="0.25">
      <c r="A41" s="45" t="s">
        <v>6</v>
      </c>
      <c r="B41" s="134">
        <v>16</v>
      </c>
      <c r="C41" s="94" t="s">
        <v>311</v>
      </c>
      <c r="D41" s="94" t="s">
        <v>188</v>
      </c>
      <c r="E41" s="88" t="s">
        <v>33</v>
      </c>
      <c r="F41" s="134" t="s">
        <v>25</v>
      </c>
      <c r="G41" s="88" t="s">
        <v>25</v>
      </c>
      <c r="H41" s="88" t="s">
        <v>25</v>
      </c>
      <c r="I41" s="88" t="s">
        <v>25</v>
      </c>
      <c r="J41" s="96" t="s">
        <v>270</v>
      </c>
      <c r="K41" s="96" t="s">
        <v>25</v>
      </c>
      <c r="L41" s="251" t="s">
        <v>25</v>
      </c>
      <c r="M41" s="95">
        <v>6</v>
      </c>
      <c r="N41" s="94" t="s">
        <v>6</v>
      </c>
      <c r="O41" s="180" t="s">
        <v>31</v>
      </c>
      <c r="P41" s="180" t="s">
        <v>31</v>
      </c>
      <c r="Q41" s="96"/>
      <c r="R41" s="96" t="s">
        <v>120</v>
      </c>
      <c r="S41" s="191">
        <v>43589</v>
      </c>
      <c r="T41" s="197"/>
    </row>
    <row r="42" spans="1:20" ht="30" x14ac:dyDescent="0.25">
      <c r="A42" s="45" t="s">
        <v>6</v>
      </c>
      <c r="B42" s="134">
        <v>17</v>
      </c>
      <c r="C42" s="108" t="s">
        <v>7</v>
      </c>
      <c r="D42" s="108" t="s">
        <v>188</v>
      </c>
      <c r="E42" s="109" t="s">
        <v>34</v>
      </c>
      <c r="F42" s="133" t="s">
        <v>25</v>
      </c>
      <c r="G42" s="109" t="s">
        <v>25</v>
      </c>
      <c r="H42" s="109" t="s">
        <v>25</v>
      </c>
      <c r="I42" s="109" t="s">
        <v>25</v>
      </c>
      <c r="J42" s="110" t="s">
        <v>25</v>
      </c>
      <c r="K42" s="110" t="s">
        <v>25</v>
      </c>
      <c r="L42" s="252" t="s">
        <v>25</v>
      </c>
      <c r="M42" s="258">
        <v>7</v>
      </c>
      <c r="N42" s="108" t="s">
        <v>1</v>
      </c>
      <c r="O42" s="179" t="s">
        <v>31</v>
      </c>
      <c r="P42" s="179" t="s">
        <v>31</v>
      </c>
      <c r="Q42" s="110"/>
      <c r="R42" s="110" t="s">
        <v>120</v>
      </c>
      <c r="S42" s="188">
        <v>43682</v>
      </c>
      <c r="T42" s="197"/>
    </row>
    <row r="43" spans="1:20" ht="30" x14ac:dyDescent="0.25">
      <c r="A43" s="45" t="s">
        <v>6</v>
      </c>
      <c r="B43" s="134">
        <v>18</v>
      </c>
      <c r="C43" s="94" t="s">
        <v>7</v>
      </c>
      <c r="D43" s="94" t="s">
        <v>188</v>
      </c>
      <c r="E43" s="88" t="s">
        <v>33</v>
      </c>
      <c r="F43" s="134" t="s">
        <v>25</v>
      </c>
      <c r="G43" s="88" t="s">
        <v>25</v>
      </c>
      <c r="H43" s="88" t="s">
        <v>25</v>
      </c>
      <c r="I43" s="88" t="s">
        <v>25</v>
      </c>
      <c r="J43" s="96" t="s">
        <v>25</v>
      </c>
      <c r="K43" s="96" t="s">
        <v>25</v>
      </c>
      <c r="L43" s="251" t="s">
        <v>25</v>
      </c>
      <c r="M43" s="95">
        <v>8</v>
      </c>
      <c r="N43" s="94" t="s">
        <v>5</v>
      </c>
      <c r="O43" s="180" t="s">
        <v>31</v>
      </c>
      <c r="P43" s="180" t="s">
        <v>31</v>
      </c>
      <c r="Q43" s="96"/>
      <c r="R43" s="96" t="s">
        <v>32</v>
      </c>
      <c r="S43" s="191" t="s">
        <v>341</v>
      </c>
      <c r="T43" s="197"/>
    </row>
    <row r="44" spans="1:20" ht="21.75" customHeight="1" x14ac:dyDescent="0.25">
      <c r="A44" s="45" t="s">
        <v>6</v>
      </c>
      <c r="B44" s="134">
        <v>19</v>
      </c>
      <c r="C44" s="108" t="s">
        <v>18</v>
      </c>
      <c r="D44" s="108" t="s">
        <v>264</v>
      </c>
      <c r="E44" s="109" t="s">
        <v>33</v>
      </c>
      <c r="F44" s="133" t="s">
        <v>25</v>
      </c>
      <c r="G44" s="109" t="s">
        <v>25</v>
      </c>
      <c r="H44" s="109" t="s">
        <v>36</v>
      </c>
      <c r="I44" s="109" t="s">
        <v>25</v>
      </c>
      <c r="J44" s="110" t="s">
        <v>25</v>
      </c>
      <c r="K44" s="110" t="s">
        <v>25</v>
      </c>
      <c r="L44" s="252" t="s">
        <v>25</v>
      </c>
      <c r="M44" s="258">
        <v>9</v>
      </c>
      <c r="N44" s="108" t="s">
        <v>6</v>
      </c>
      <c r="O44" s="183" t="s">
        <v>31</v>
      </c>
      <c r="P44" s="183" t="s">
        <v>31</v>
      </c>
      <c r="Q44" s="110"/>
      <c r="R44" s="110" t="s">
        <v>120</v>
      </c>
      <c r="S44" s="188">
        <v>43471</v>
      </c>
      <c r="T44" s="197"/>
    </row>
    <row r="45" spans="1:20" ht="27" customHeight="1" x14ac:dyDescent="0.25">
      <c r="A45" s="45" t="s">
        <v>6</v>
      </c>
      <c r="B45" s="136">
        <v>20</v>
      </c>
      <c r="C45" s="44" t="s">
        <v>37</v>
      </c>
      <c r="D45" s="44" t="s">
        <v>46</v>
      </c>
      <c r="E45" s="91"/>
      <c r="F45" s="132" t="s">
        <v>25</v>
      </c>
      <c r="G45" s="91" t="s">
        <v>25</v>
      </c>
      <c r="H45" s="91" t="s">
        <v>25</v>
      </c>
      <c r="I45" s="91" t="s">
        <v>26</v>
      </c>
      <c r="J45" s="45" t="s">
        <v>26</v>
      </c>
      <c r="K45" s="45" t="s">
        <v>124</v>
      </c>
      <c r="L45" s="223" t="s">
        <v>124</v>
      </c>
      <c r="M45" s="254">
        <v>3</v>
      </c>
      <c r="N45" s="44" t="s">
        <v>6</v>
      </c>
      <c r="O45" s="286" t="s">
        <v>407</v>
      </c>
      <c r="P45" s="182" t="s">
        <v>572</v>
      </c>
      <c r="Q45" s="45"/>
      <c r="R45" s="45" t="s">
        <v>412</v>
      </c>
      <c r="S45" s="194" t="s">
        <v>201</v>
      </c>
      <c r="T45" s="197"/>
    </row>
    <row r="46" spans="1:20" ht="26.25" x14ac:dyDescent="0.25">
      <c r="A46" s="45" t="s">
        <v>6</v>
      </c>
      <c r="B46" s="134">
        <v>21</v>
      </c>
      <c r="C46" s="121" t="s">
        <v>125</v>
      </c>
      <c r="D46" s="108" t="s">
        <v>127</v>
      </c>
      <c r="E46" s="109"/>
      <c r="F46" s="133" t="s">
        <v>25</v>
      </c>
      <c r="G46" s="109" t="s">
        <v>25</v>
      </c>
      <c r="H46" s="109" t="s">
        <v>28</v>
      </c>
      <c r="I46" s="109" t="s">
        <v>26</v>
      </c>
      <c r="J46" s="110" t="s">
        <v>28</v>
      </c>
      <c r="K46" s="110" t="s">
        <v>28</v>
      </c>
      <c r="L46" s="252" t="s">
        <v>25</v>
      </c>
      <c r="M46" s="258">
        <v>2</v>
      </c>
      <c r="N46" s="108" t="s">
        <v>126</v>
      </c>
      <c r="O46" s="179" t="s">
        <v>31</v>
      </c>
      <c r="P46" s="179" t="s">
        <v>31</v>
      </c>
      <c r="Q46" s="110"/>
      <c r="R46" s="110" t="s">
        <v>202</v>
      </c>
      <c r="S46" s="188" t="s">
        <v>232</v>
      </c>
      <c r="T46" s="197"/>
    </row>
    <row r="47" spans="1:20" ht="31.5" x14ac:dyDescent="0.25">
      <c r="A47" s="45" t="s">
        <v>6</v>
      </c>
      <c r="B47" s="134">
        <v>22</v>
      </c>
      <c r="C47" s="122" t="s">
        <v>204</v>
      </c>
      <c r="D47" s="108" t="s">
        <v>157</v>
      </c>
      <c r="E47" s="109"/>
      <c r="F47" s="133" t="s">
        <v>25</v>
      </c>
      <c r="G47" s="109" t="s">
        <v>25</v>
      </c>
      <c r="H47" s="109" t="s">
        <v>28</v>
      </c>
      <c r="I47" s="109" t="s">
        <v>28</v>
      </c>
      <c r="J47" s="110" t="s">
        <v>28</v>
      </c>
      <c r="K47" s="110" t="s">
        <v>28</v>
      </c>
      <c r="L47" s="252" t="s">
        <v>25</v>
      </c>
      <c r="M47" s="258">
        <v>1</v>
      </c>
      <c r="N47" s="108" t="s">
        <v>28</v>
      </c>
      <c r="O47" s="179" t="s">
        <v>31</v>
      </c>
      <c r="P47" s="179" t="s">
        <v>31</v>
      </c>
      <c r="Q47" s="110"/>
      <c r="R47" s="110" t="s">
        <v>202</v>
      </c>
      <c r="S47" s="195" t="s">
        <v>223</v>
      </c>
      <c r="T47" s="197"/>
    </row>
    <row r="48" spans="1:20" ht="30" x14ac:dyDescent="0.25">
      <c r="A48" s="45" t="s">
        <v>6</v>
      </c>
      <c r="B48" s="134">
        <v>23</v>
      </c>
      <c r="C48" s="200" t="s">
        <v>205</v>
      </c>
      <c r="D48" s="108" t="s">
        <v>222</v>
      </c>
      <c r="E48" s="109"/>
      <c r="F48" s="133" t="s">
        <v>25</v>
      </c>
      <c r="G48" s="109" t="s">
        <v>25</v>
      </c>
      <c r="H48" s="109" t="s">
        <v>28</v>
      </c>
      <c r="I48" s="109" t="s">
        <v>25</v>
      </c>
      <c r="J48" s="110" t="s">
        <v>25</v>
      </c>
      <c r="K48" s="110" t="s">
        <v>25</v>
      </c>
      <c r="L48" s="252" t="s">
        <v>25</v>
      </c>
      <c r="M48" s="258">
        <v>2</v>
      </c>
      <c r="N48" s="108" t="s">
        <v>28</v>
      </c>
      <c r="O48" s="183" t="s">
        <v>251</v>
      </c>
      <c r="P48" s="183" t="s">
        <v>31</v>
      </c>
      <c r="Q48" s="110"/>
      <c r="R48" s="110" t="s">
        <v>32</v>
      </c>
      <c r="S48" s="188">
        <v>43622</v>
      </c>
      <c r="T48" s="197"/>
    </row>
    <row r="49" spans="1:20" ht="30" x14ac:dyDescent="0.25">
      <c r="A49" s="45" t="s">
        <v>6</v>
      </c>
      <c r="B49" s="136">
        <v>24</v>
      </c>
      <c r="C49" s="44" t="s">
        <v>225</v>
      </c>
      <c r="D49" s="44" t="s">
        <v>228</v>
      </c>
      <c r="E49" s="91"/>
      <c r="F49" s="132" t="s">
        <v>25</v>
      </c>
      <c r="G49" s="91" t="s">
        <v>25</v>
      </c>
      <c r="H49" s="91" t="s">
        <v>26</v>
      </c>
      <c r="I49" s="91" t="s">
        <v>26</v>
      </c>
      <c r="J49" s="45" t="s">
        <v>124</v>
      </c>
      <c r="K49" s="45" t="s">
        <v>26</v>
      </c>
      <c r="L49" s="223" t="s">
        <v>26</v>
      </c>
      <c r="M49" s="254">
        <v>3</v>
      </c>
      <c r="N49" s="44" t="s">
        <v>5</v>
      </c>
      <c r="O49" s="177" t="s">
        <v>200</v>
      </c>
      <c r="P49" s="177" t="s">
        <v>319</v>
      </c>
      <c r="Q49" s="45"/>
      <c r="R49" s="45" t="s">
        <v>412</v>
      </c>
      <c r="S49" s="190" t="s">
        <v>483</v>
      </c>
      <c r="T49" s="197"/>
    </row>
    <row r="50" spans="1:20" ht="26.25" x14ac:dyDescent="0.25">
      <c r="A50" s="45" t="s">
        <v>6</v>
      </c>
      <c r="B50" s="134">
        <v>25</v>
      </c>
      <c r="C50" s="105" t="s">
        <v>226</v>
      </c>
      <c r="D50" s="94" t="s">
        <v>229</v>
      </c>
      <c r="E50" s="88"/>
      <c r="F50" s="134" t="s">
        <v>25</v>
      </c>
      <c r="G50" s="88" t="s">
        <v>26</v>
      </c>
      <c r="H50" s="88" t="s">
        <v>28</v>
      </c>
      <c r="I50" s="88" t="s">
        <v>25</v>
      </c>
      <c r="J50" s="96" t="s">
        <v>25</v>
      </c>
      <c r="K50" s="96" t="s">
        <v>25</v>
      </c>
      <c r="L50" s="251" t="s">
        <v>25</v>
      </c>
      <c r="M50" s="95">
        <v>4</v>
      </c>
      <c r="N50" s="94" t="s">
        <v>5</v>
      </c>
      <c r="O50" s="185" t="s">
        <v>31</v>
      </c>
      <c r="P50" s="185" t="s">
        <v>31</v>
      </c>
      <c r="Q50" s="96"/>
      <c r="R50" s="96" t="s">
        <v>120</v>
      </c>
      <c r="S50" s="201" t="s">
        <v>342</v>
      </c>
      <c r="T50" s="197"/>
    </row>
    <row r="51" spans="1:20" ht="30.75" customHeight="1" x14ac:dyDescent="0.25">
      <c r="A51" s="45" t="s">
        <v>6</v>
      </c>
      <c r="B51" s="134">
        <v>26</v>
      </c>
      <c r="C51" s="94" t="s">
        <v>313</v>
      </c>
      <c r="D51" s="94" t="s">
        <v>127</v>
      </c>
      <c r="E51" s="88"/>
      <c r="F51" s="134" t="s">
        <v>25</v>
      </c>
      <c r="G51" s="88" t="s">
        <v>25</v>
      </c>
      <c r="H51" s="88" t="s">
        <v>28</v>
      </c>
      <c r="I51" s="88" t="s">
        <v>270</v>
      </c>
      <c r="J51" s="96" t="s">
        <v>270</v>
      </c>
      <c r="K51" s="96" t="s">
        <v>25</v>
      </c>
      <c r="L51" s="251" t="s">
        <v>270</v>
      </c>
      <c r="M51" s="95">
        <v>5</v>
      </c>
      <c r="N51" s="94" t="s">
        <v>5</v>
      </c>
      <c r="O51" s="185" t="s">
        <v>31</v>
      </c>
      <c r="P51" s="185" t="s">
        <v>31</v>
      </c>
      <c r="Q51" s="96"/>
      <c r="R51" s="96" t="s">
        <v>32</v>
      </c>
      <c r="S51" s="201">
        <v>43652</v>
      </c>
      <c r="T51" s="197"/>
    </row>
    <row r="52" spans="1:20" ht="26.25" x14ac:dyDescent="0.25">
      <c r="A52" s="45" t="s">
        <v>6</v>
      </c>
      <c r="B52" s="136">
        <v>27</v>
      </c>
      <c r="C52" s="97" t="s">
        <v>227</v>
      </c>
      <c r="D52" s="44" t="s">
        <v>230</v>
      </c>
      <c r="E52" s="91"/>
      <c r="F52" s="132" t="s">
        <v>25</v>
      </c>
      <c r="G52" s="91" t="s">
        <v>26</v>
      </c>
      <c r="H52" s="91" t="s">
        <v>124</v>
      </c>
      <c r="I52" s="91" t="s">
        <v>124</v>
      </c>
      <c r="J52" s="45" t="s">
        <v>124</v>
      </c>
      <c r="K52" s="45" t="s">
        <v>124</v>
      </c>
      <c r="L52" s="223" t="s">
        <v>124</v>
      </c>
      <c r="M52" s="254">
        <v>5</v>
      </c>
      <c r="N52" s="44" t="s">
        <v>28</v>
      </c>
      <c r="O52" s="184" t="s">
        <v>224</v>
      </c>
      <c r="P52" s="184" t="s">
        <v>320</v>
      </c>
      <c r="Q52" s="45"/>
      <c r="R52" s="45" t="s">
        <v>237</v>
      </c>
      <c r="S52" s="196">
        <v>43529</v>
      </c>
      <c r="T52" s="197"/>
    </row>
    <row r="53" spans="1:20" ht="21" customHeight="1" x14ac:dyDescent="0.25">
      <c r="A53" s="45" t="s">
        <v>6</v>
      </c>
      <c r="B53" s="295">
        <v>28</v>
      </c>
      <c r="C53" s="295" t="s">
        <v>231</v>
      </c>
      <c r="D53" s="295" t="s">
        <v>297</v>
      </c>
      <c r="E53" s="295"/>
      <c r="F53" s="295" t="s">
        <v>25</v>
      </c>
      <c r="G53" s="295" t="s">
        <v>25</v>
      </c>
      <c r="H53" s="295" t="s">
        <v>25</v>
      </c>
      <c r="I53" s="295" t="s">
        <v>124</v>
      </c>
      <c r="J53" s="295" t="s">
        <v>124</v>
      </c>
      <c r="K53" s="295" t="s">
        <v>124</v>
      </c>
      <c r="L53" s="295" t="s">
        <v>124</v>
      </c>
      <c r="M53" s="295">
        <v>4</v>
      </c>
      <c r="N53" s="295" t="s">
        <v>28</v>
      </c>
      <c r="O53" s="295" t="s">
        <v>422</v>
      </c>
      <c r="P53" s="295" t="s">
        <v>31</v>
      </c>
      <c r="Q53" s="295"/>
      <c r="R53" s="295" t="s">
        <v>15</v>
      </c>
      <c r="S53" s="295" t="s">
        <v>396</v>
      </c>
      <c r="T53" s="197"/>
    </row>
    <row r="54" spans="1:20" ht="26.25" x14ac:dyDescent="0.25">
      <c r="A54" s="45" t="s">
        <v>6</v>
      </c>
      <c r="B54" s="134">
        <v>29</v>
      </c>
      <c r="C54" s="330" t="s">
        <v>236</v>
      </c>
      <c r="D54" s="94" t="s">
        <v>250</v>
      </c>
      <c r="E54" s="88"/>
      <c r="F54" s="134" t="s">
        <v>25</v>
      </c>
      <c r="G54" s="88" t="s">
        <v>25</v>
      </c>
      <c r="H54" s="88" t="s">
        <v>124</v>
      </c>
      <c r="I54" s="88" t="s">
        <v>124</v>
      </c>
      <c r="J54" s="96" t="s">
        <v>26</v>
      </c>
      <c r="K54" s="96" t="s">
        <v>26</v>
      </c>
      <c r="L54" s="251" t="s">
        <v>26</v>
      </c>
      <c r="M54" s="95">
        <v>2</v>
      </c>
      <c r="N54" s="94" t="s">
        <v>347</v>
      </c>
      <c r="O54" s="185" t="s">
        <v>31</v>
      </c>
      <c r="P54" s="180" t="s">
        <v>31</v>
      </c>
      <c r="Q54" s="96"/>
      <c r="R54" s="96" t="s">
        <v>32</v>
      </c>
      <c r="S54" s="191" t="s">
        <v>337</v>
      </c>
      <c r="T54" s="197"/>
    </row>
    <row r="55" spans="1:20" ht="30" x14ac:dyDescent="0.25">
      <c r="A55" s="45" t="s">
        <v>6</v>
      </c>
      <c r="B55" s="136">
        <v>30</v>
      </c>
      <c r="C55" s="44" t="s">
        <v>238</v>
      </c>
      <c r="D55" s="44" t="s">
        <v>273</v>
      </c>
      <c r="E55" s="91"/>
      <c r="F55" s="132" t="s">
        <v>25</v>
      </c>
      <c r="G55" s="91" t="s">
        <v>25</v>
      </c>
      <c r="H55" s="91" t="s">
        <v>124</v>
      </c>
      <c r="I55" s="91" t="s">
        <v>28</v>
      </c>
      <c r="J55" s="45" t="s">
        <v>25</v>
      </c>
      <c r="K55" s="45" t="s">
        <v>25</v>
      </c>
      <c r="L55" s="223" t="s">
        <v>26</v>
      </c>
      <c r="M55" s="254">
        <v>3</v>
      </c>
      <c r="N55" s="44" t="s">
        <v>338</v>
      </c>
      <c r="O55" s="184" t="s">
        <v>31</v>
      </c>
      <c r="P55" s="182" t="s">
        <v>31</v>
      </c>
      <c r="Q55" s="45"/>
      <c r="R55" s="45" t="s">
        <v>293</v>
      </c>
      <c r="S55" s="194" t="s">
        <v>331</v>
      </c>
      <c r="T55" s="197"/>
    </row>
    <row r="56" spans="1:20" ht="26.25" x14ac:dyDescent="0.25">
      <c r="A56" s="45" t="s">
        <v>6</v>
      </c>
      <c r="B56" s="136">
        <v>31</v>
      </c>
      <c r="C56" s="97" t="s">
        <v>266</v>
      </c>
      <c r="D56" s="44" t="s">
        <v>298</v>
      </c>
      <c r="E56" s="91"/>
      <c r="F56" s="132" t="s">
        <v>25</v>
      </c>
      <c r="G56" s="91" t="s">
        <v>25</v>
      </c>
      <c r="H56" s="91" t="s">
        <v>124</v>
      </c>
      <c r="I56" s="91" t="s">
        <v>26</v>
      </c>
      <c r="J56" s="45" t="s">
        <v>26</v>
      </c>
      <c r="K56" s="45" t="s">
        <v>26</v>
      </c>
      <c r="L56" s="223" t="s">
        <v>26</v>
      </c>
      <c r="M56" s="254">
        <v>4</v>
      </c>
      <c r="N56" s="44"/>
      <c r="O56" s="184" t="s">
        <v>97</v>
      </c>
      <c r="P56" s="182" t="s">
        <v>317</v>
      </c>
      <c r="Q56" s="45"/>
      <c r="R56" s="45" t="s">
        <v>293</v>
      </c>
      <c r="S56" s="190">
        <v>43716</v>
      </c>
      <c r="T56" s="197"/>
    </row>
    <row r="57" spans="1:20" ht="26.25" x14ac:dyDescent="0.25">
      <c r="A57" s="45" t="s">
        <v>6</v>
      </c>
      <c r="B57" s="136">
        <v>32</v>
      </c>
      <c r="C57" s="97" t="s">
        <v>265</v>
      </c>
      <c r="D57" s="44" t="s">
        <v>299</v>
      </c>
      <c r="E57" s="91"/>
      <c r="F57" s="132" t="s">
        <v>25</v>
      </c>
      <c r="G57" s="91" t="s">
        <v>25</v>
      </c>
      <c r="H57" s="91" t="s">
        <v>124</v>
      </c>
      <c r="I57" s="91" t="s">
        <v>26</v>
      </c>
      <c r="J57" s="45" t="s">
        <v>26</v>
      </c>
      <c r="K57" s="45" t="s">
        <v>26</v>
      </c>
      <c r="L57" s="223" t="s">
        <v>26</v>
      </c>
      <c r="M57" s="254">
        <v>5</v>
      </c>
      <c r="N57" s="44"/>
      <c r="O57" s="184" t="s">
        <v>97</v>
      </c>
      <c r="P57" s="182" t="s">
        <v>317</v>
      </c>
      <c r="Q57" s="45"/>
      <c r="R57" s="45" t="s">
        <v>293</v>
      </c>
      <c r="S57" s="190">
        <v>43716</v>
      </c>
      <c r="T57" s="197"/>
    </row>
    <row r="58" spans="1:20" ht="30" x14ac:dyDescent="0.25">
      <c r="A58" s="45" t="s">
        <v>6</v>
      </c>
      <c r="B58" s="134">
        <v>33</v>
      </c>
      <c r="C58" s="239" t="s">
        <v>272</v>
      </c>
      <c r="D58" s="94" t="s">
        <v>273</v>
      </c>
      <c r="E58" s="88"/>
      <c r="F58" s="134" t="s">
        <v>25</v>
      </c>
      <c r="G58" s="88" t="s">
        <v>25</v>
      </c>
      <c r="H58" s="88" t="s">
        <v>28</v>
      </c>
      <c r="I58" s="88" t="s">
        <v>25</v>
      </c>
      <c r="J58" s="96" t="s">
        <v>25</v>
      </c>
      <c r="K58" s="96" t="s">
        <v>25</v>
      </c>
      <c r="L58" s="251" t="s">
        <v>25</v>
      </c>
      <c r="M58" s="95">
        <v>6</v>
      </c>
      <c r="N58" s="94" t="s">
        <v>5</v>
      </c>
      <c r="O58" s="185" t="s">
        <v>31</v>
      </c>
      <c r="P58" s="185" t="s">
        <v>31</v>
      </c>
      <c r="Q58" s="96"/>
      <c r="R58" s="96" t="s">
        <v>32</v>
      </c>
      <c r="S58" s="191">
        <v>43745</v>
      </c>
      <c r="T58" s="197"/>
    </row>
    <row r="59" spans="1:20" ht="30" x14ac:dyDescent="0.25">
      <c r="A59" s="45" t="s">
        <v>6</v>
      </c>
      <c r="B59" s="136">
        <v>34</v>
      </c>
      <c r="C59" s="44" t="s">
        <v>329</v>
      </c>
      <c r="D59" s="44" t="s">
        <v>273</v>
      </c>
      <c r="E59" s="91"/>
      <c r="F59" s="91" t="s">
        <v>25</v>
      </c>
      <c r="G59" s="91" t="s">
        <v>25</v>
      </c>
      <c r="H59" s="91" t="s">
        <v>124</v>
      </c>
      <c r="I59" s="91" t="s">
        <v>28</v>
      </c>
      <c r="J59" s="45" t="s">
        <v>25</v>
      </c>
      <c r="K59" s="45" t="s">
        <v>26</v>
      </c>
      <c r="L59" s="91" t="s">
        <v>26</v>
      </c>
      <c r="M59" s="254">
        <v>9</v>
      </c>
      <c r="N59" s="44" t="s">
        <v>338</v>
      </c>
      <c r="O59" s="184" t="s">
        <v>31</v>
      </c>
      <c r="P59" s="182" t="s">
        <v>251</v>
      </c>
      <c r="Q59" s="45"/>
      <c r="R59" s="45" t="s">
        <v>293</v>
      </c>
      <c r="S59" s="219">
        <v>43503</v>
      </c>
      <c r="T59" s="45"/>
    </row>
    <row r="60" spans="1:20" ht="31.5" x14ac:dyDescent="0.25">
      <c r="A60" s="99" t="s">
        <v>6</v>
      </c>
      <c r="B60" s="136">
        <v>35</v>
      </c>
      <c r="C60" s="224" t="s">
        <v>343</v>
      </c>
      <c r="D60" s="106" t="s">
        <v>157</v>
      </c>
      <c r="E60" s="98">
        <v>25</v>
      </c>
      <c r="F60" s="98" t="s">
        <v>25</v>
      </c>
      <c r="G60" s="98" t="s">
        <v>25</v>
      </c>
      <c r="H60" s="98" t="s">
        <v>28</v>
      </c>
      <c r="I60" s="98" t="s">
        <v>26</v>
      </c>
      <c r="J60" s="99" t="s">
        <v>26</v>
      </c>
      <c r="K60" s="99" t="s">
        <v>26</v>
      </c>
      <c r="L60" s="98" t="s">
        <v>26</v>
      </c>
      <c r="M60" s="98"/>
      <c r="N60" s="106" t="s">
        <v>344</v>
      </c>
      <c r="O60" s="225" t="s">
        <v>97</v>
      </c>
      <c r="P60" s="182" t="s">
        <v>317</v>
      </c>
      <c r="Q60" s="45"/>
      <c r="R60" s="45" t="s">
        <v>293</v>
      </c>
      <c r="S60" s="218" t="s">
        <v>335</v>
      </c>
      <c r="T60" s="45"/>
    </row>
    <row r="61" spans="1:20" ht="30" x14ac:dyDescent="0.25">
      <c r="A61" s="45" t="s">
        <v>6</v>
      </c>
      <c r="B61" s="136">
        <v>36</v>
      </c>
      <c r="C61" s="240" t="s">
        <v>352</v>
      </c>
      <c r="D61" s="44" t="s">
        <v>273</v>
      </c>
      <c r="E61" s="91"/>
      <c r="F61" s="91" t="s">
        <v>25</v>
      </c>
      <c r="G61" s="91" t="s">
        <v>25</v>
      </c>
      <c r="H61" s="91" t="s">
        <v>124</v>
      </c>
      <c r="I61" s="91" t="s">
        <v>28</v>
      </c>
      <c r="J61" s="45" t="s">
        <v>25</v>
      </c>
      <c r="K61" s="45" t="s">
        <v>124</v>
      </c>
      <c r="L61" s="91" t="s">
        <v>270</v>
      </c>
      <c r="M61" s="91"/>
      <c r="N61" s="44" t="s">
        <v>356</v>
      </c>
      <c r="O61" s="184" t="s">
        <v>31</v>
      </c>
      <c r="P61" s="184" t="s">
        <v>31</v>
      </c>
      <c r="Q61" s="45"/>
      <c r="R61" s="45" t="s">
        <v>354</v>
      </c>
      <c r="S61" s="218" t="s">
        <v>355</v>
      </c>
      <c r="T61" s="45"/>
    </row>
    <row r="62" spans="1:20" ht="26.25" x14ac:dyDescent="0.25">
      <c r="A62" s="99" t="s">
        <v>6</v>
      </c>
      <c r="B62" s="136">
        <v>37</v>
      </c>
      <c r="C62" s="237" t="s">
        <v>382</v>
      </c>
      <c r="D62" s="106" t="s">
        <v>157</v>
      </c>
      <c r="E62" s="98"/>
      <c r="F62" s="98" t="s">
        <v>25</v>
      </c>
      <c r="G62" s="98" t="s">
        <v>25</v>
      </c>
      <c r="H62" s="91" t="s">
        <v>124</v>
      </c>
      <c r="I62" s="91" t="s">
        <v>26</v>
      </c>
      <c r="J62" s="45" t="s">
        <v>26</v>
      </c>
      <c r="K62" s="45" t="s">
        <v>26</v>
      </c>
      <c r="L62" s="91" t="s">
        <v>26</v>
      </c>
      <c r="M62" s="91"/>
      <c r="N62" s="44"/>
      <c r="O62" s="45" t="s">
        <v>97</v>
      </c>
      <c r="P62" s="124" t="s">
        <v>317</v>
      </c>
      <c r="Q62" s="45"/>
      <c r="R62" s="45" t="s">
        <v>293</v>
      </c>
      <c r="S62" s="218" t="s">
        <v>383</v>
      </c>
      <c r="T62" s="45"/>
    </row>
    <row r="63" spans="1:20" ht="30" x14ac:dyDescent="0.25">
      <c r="A63" s="45" t="s">
        <v>6</v>
      </c>
      <c r="B63" s="136">
        <v>38</v>
      </c>
      <c r="C63" s="241" t="s">
        <v>384</v>
      </c>
      <c r="D63" s="44" t="s">
        <v>385</v>
      </c>
      <c r="E63" s="91"/>
      <c r="F63" s="91" t="s">
        <v>25</v>
      </c>
      <c r="G63" s="91" t="s">
        <v>25</v>
      </c>
      <c r="H63" s="91" t="s">
        <v>26</v>
      </c>
      <c r="I63" s="91" t="s">
        <v>28</v>
      </c>
      <c r="J63" s="45" t="s">
        <v>270</v>
      </c>
      <c r="K63" s="261" t="s">
        <v>428</v>
      </c>
      <c r="L63" s="91" t="s">
        <v>270</v>
      </c>
      <c r="M63" s="91"/>
      <c r="N63" s="44" t="s">
        <v>386</v>
      </c>
      <c r="O63" s="45" t="s">
        <v>31</v>
      </c>
      <c r="P63" s="124" t="s">
        <v>31</v>
      </c>
      <c r="Q63" s="45"/>
      <c r="R63" s="45" t="s">
        <v>293</v>
      </c>
      <c r="S63" s="218" t="s">
        <v>396</v>
      </c>
      <c r="T63" s="45"/>
    </row>
    <row r="64" spans="1:20" ht="30" x14ac:dyDescent="0.25">
      <c r="A64" s="45" t="s">
        <v>6</v>
      </c>
      <c r="B64" s="136">
        <v>39</v>
      </c>
      <c r="C64" s="44" t="s">
        <v>394</v>
      </c>
      <c r="D64" s="44" t="s">
        <v>222</v>
      </c>
      <c r="E64" s="91"/>
      <c r="F64" s="91" t="s">
        <v>25</v>
      </c>
      <c r="G64" s="91" t="s">
        <v>26</v>
      </c>
      <c r="H64" s="91" t="s">
        <v>124</v>
      </c>
      <c r="I64" s="91" t="s">
        <v>26</v>
      </c>
      <c r="J64" s="45" t="s">
        <v>26</v>
      </c>
      <c r="K64" s="45" t="s">
        <v>26</v>
      </c>
      <c r="L64" s="91" t="s">
        <v>26</v>
      </c>
      <c r="M64" s="91"/>
      <c r="N64" s="44"/>
      <c r="O64" s="45" t="s">
        <v>31</v>
      </c>
      <c r="P64" s="124" t="s">
        <v>31</v>
      </c>
      <c r="Q64" s="45"/>
      <c r="R64" s="45" t="s">
        <v>630</v>
      </c>
      <c r="S64" s="218" t="s">
        <v>631</v>
      </c>
      <c r="T64" s="45"/>
    </row>
    <row r="65" spans="1:20" ht="31.5" x14ac:dyDescent="0.25">
      <c r="A65" s="45" t="s">
        <v>6</v>
      </c>
      <c r="B65" s="134">
        <v>40</v>
      </c>
      <c r="C65" s="271" t="s">
        <v>398</v>
      </c>
      <c r="D65" s="94" t="s">
        <v>157</v>
      </c>
      <c r="E65" s="88">
        <v>24</v>
      </c>
      <c r="F65" s="88" t="s">
        <v>25</v>
      </c>
      <c r="G65" s="88" t="s">
        <v>25</v>
      </c>
      <c r="H65" s="88" t="s">
        <v>28</v>
      </c>
      <c r="I65" s="88" t="s">
        <v>25</v>
      </c>
      <c r="J65" s="96" t="s">
        <v>25</v>
      </c>
      <c r="K65" s="96" t="s">
        <v>25</v>
      </c>
      <c r="L65" s="88" t="s">
        <v>25</v>
      </c>
      <c r="M65" s="88"/>
      <c r="N65" s="94" t="s">
        <v>454</v>
      </c>
      <c r="O65" s="176" t="s">
        <v>455</v>
      </c>
      <c r="P65" s="180" t="s">
        <v>456</v>
      </c>
      <c r="Q65" s="96"/>
      <c r="R65" s="96" t="s">
        <v>120</v>
      </c>
      <c r="S65" s="272" t="s">
        <v>457</v>
      </c>
      <c r="T65" s="45"/>
    </row>
    <row r="66" spans="1:20" ht="24.75" customHeight="1" x14ac:dyDescent="0.25">
      <c r="A66" s="45" t="s">
        <v>6</v>
      </c>
      <c r="B66" s="136">
        <v>41</v>
      </c>
      <c r="C66" s="44" t="s">
        <v>399</v>
      </c>
      <c r="D66" s="44" t="s">
        <v>400</v>
      </c>
      <c r="E66" s="91"/>
      <c r="F66" s="91" t="s">
        <v>25</v>
      </c>
      <c r="G66" s="91" t="s">
        <v>26</v>
      </c>
      <c r="H66" s="91" t="s">
        <v>124</v>
      </c>
      <c r="I66" s="91" t="s">
        <v>124</v>
      </c>
      <c r="J66" s="45"/>
      <c r="K66" s="45"/>
      <c r="L66" s="91" t="s">
        <v>124</v>
      </c>
      <c r="M66" s="91"/>
      <c r="N66" s="44"/>
      <c r="O66" s="45" t="s">
        <v>395</v>
      </c>
      <c r="P66" s="184" t="s">
        <v>320</v>
      </c>
      <c r="Q66" s="45"/>
      <c r="R66" s="45" t="s">
        <v>237</v>
      </c>
      <c r="S66" s="218" t="s">
        <v>397</v>
      </c>
      <c r="T66" s="45"/>
    </row>
    <row r="67" spans="1:20" ht="30.75" x14ac:dyDescent="0.3">
      <c r="A67" s="45" t="s">
        <v>6</v>
      </c>
      <c r="B67" s="91">
        <v>42</v>
      </c>
      <c r="C67" s="266" t="s">
        <v>459</v>
      </c>
      <c r="D67" s="44" t="s">
        <v>68</v>
      </c>
      <c r="E67" s="91" t="s">
        <v>33</v>
      </c>
      <c r="F67" s="91" t="s">
        <v>25</v>
      </c>
      <c r="G67" s="91" t="s">
        <v>124</v>
      </c>
      <c r="H67" s="91" t="s">
        <v>124</v>
      </c>
      <c r="I67" s="91" t="s">
        <v>124</v>
      </c>
      <c r="J67" s="45"/>
      <c r="K67" s="45"/>
      <c r="L67" s="91" t="s">
        <v>26</v>
      </c>
      <c r="M67" s="91"/>
      <c r="N67" s="44"/>
      <c r="O67" s="45" t="s">
        <v>97</v>
      </c>
      <c r="P67" s="184" t="s">
        <v>320</v>
      </c>
      <c r="Q67" s="45"/>
      <c r="R67" s="45" t="s">
        <v>413</v>
      </c>
      <c r="S67" s="218" t="s">
        <v>479</v>
      </c>
      <c r="T67" s="45"/>
    </row>
    <row r="68" spans="1:20" ht="45" x14ac:dyDescent="0.3">
      <c r="A68" s="45" t="s">
        <v>6</v>
      </c>
      <c r="B68" s="91">
        <v>43</v>
      </c>
      <c r="C68" s="266" t="s">
        <v>475</v>
      </c>
      <c r="D68" s="44" t="s">
        <v>477</v>
      </c>
      <c r="E68" s="91"/>
      <c r="F68" s="91" t="s">
        <v>25</v>
      </c>
      <c r="G68" s="91" t="s">
        <v>270</v>
      </c>
      <c r="H68" s="91" t="s">
        <v>124</v>
      </c>
      <c r="I68" s="91" t="s">
        <v>124</v>
      </c>
      <c r="J68" s="45"/>
      <c r="K68" s="45"/>
      <c r="L68" s="91" t="s">
        <v>26</v>
      </c>
      <c r="M68" s="91"/>
      <c r="N68" s="44"/>
      <c r="O68" s="45" t="s">
        <v>97</v>
      </c>
      <c r="P68" s="124" t="s">
        <v>317</v>
      </c>
      <c r="Q68" s="45"/>
      <c r="R68" s="45" t="s">
        <v>413</v>
      </c>
      <c r="S68" s="218" t="s">
        <v>479</v>
      </c>
      <c r="T68" s="45"/>
    </row>
    <row r="69" spans="1:20" ht="31.5" customHeight="1" x14ac:dyDescent="0.3">
      <c r="A69" s="45" t="s">
        <v>6</v>
      </c>
      <c r="B69" s="91">
        <v>44</v>
      </c>
      <c r="C69" s="266" t="s">
        <v>476</v>
      </c>
      <c r="D69" s="44" t="s">
        <v>478</v>
      </c>
      <c r="E69" s="91"/>
      <c r="F69" s="91" t="s">
        <v>25</v>
      </c>
      <c r="G69" s="91" t="s">
        <v>270</v>
      </c>
      <c r="H69" s="91" t="s">
        <v>124</v>
      </c>
      <c r="I69" s="91" t="s">
        <v>124</v>
      </c>
      <c r="J69" s="45"/>
      <c r="K69" s="45"/>
      <c r="L69" s="91" t="s">
        <v>26</v>
      </c>
      <c r="M69" s="91"/>
      <c r="N69" s="44"/>
      <c r="O69" s="45" t="s">
        <v>97</v>
      </c>
      <c r="P69" s="124" t="s">
        <v>317</v>
      </c>
      <c r="Q69" s="45"/>
      <c r="R69" s="45" t="s">
        <v>413</v>
      </c>
      <c r="S69" s="218" t="s">
        <v>479</v>
      </c>
      <c r="T69" s="45"/>
    </row>
  </sheetData>
  <mergeCells count="1">
    <mergeCell ref="F2:H2"/>
  </mergeCells>
  <pageMargins left="0.7" right="0.7" top="0.75" bottom="0.75" header="0.3" footer="0.3"/>
  <pageSetup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9D40-D27F-4225-95DC-2F28AD518643}">
  <dimension ref="A1:S97"/>
  <sheetViews>
    <sheetView topLeftCell="A85" workbookViewId="0">
      <selection activeCell="H105" sqref="H105"/>
    </sheetView>
  </sheetViews>
  <sheetFormatPr defaultRowHeight="15" x14ac:dyDescent="0.25"/>
  <cols>
    <col min="1" max="1" width="5.28515625" style="5" customWidth="1"/>
    <col min="2" max="2" width="33.28515625" customWidth="1"/>
    <col min="3" max="3" width="21.42578125" style="1" customWidth="1"/>
    <col min="4" max="4" width="12.85546875" customWidth="1"/>
    <col min="5" max="5" width="12.140625" customWidth="1"/>
    <col min="6" max="6" width="12.5703125" customWidth="1"/>
    <col min="7" max="7" width="14.7109375" customWidth="1"/>
    <col min="8" max="8" width="14.5703125" customWidth="1"/>
    <col min="9" max="9" width="12.85546875" customWidth="1"/>
    <col min="10" max="10" width="12.42578125" customWidth="1"/>
    <col min="11" max="11" width="13.42578125" customWidth="1"/>
    <col min="12" max="12" width="13.5703125" customWidth="1"/>
    <col min="13" max="13" width="11.140625" customWidth="1"/>
    <col min="14" max="14" width="11.140625" style="5" customWidth="1"/>
    <col min="15" max="15" width="10.85546875" customWidth="1"/>
    <col min="16" max="16" width="12" customWidth="1"/>
    <col min="17" max="17" width="10.5703125" customWidth="1"/>
  </cols>
  <sheetData>
    <row r="1" spans="1:19" s="67" customFormat="1" ht="18.75" x14ac:dyDescent="0.3">
      <c r="A1" s="385" t="s">
        <v>424</v>
      </c>
      <c r="B1" s="386"/>
      <c r="C1" s="386"/>
      <c r="D1" s="386"/>
      <c r="E1" s="386"/>
      <c r="F1" s="386"/>
      <c r="G1" s="386"/>
      <c r="H1" s="386"/>
      <c r="I1" s="386"/>
      <c r="J1" s="386"/>
      <c r="K1" s="386"/>
      <c r="L1" s="386"/>
      <c r="M1" s="386"/>
      <c r="N1" s="386"/>
      <c r="O1" s="386"/>
      <c r="P1" s="386"/>
      <c r="Q1" s="386"/>
      <c r="R1" s="386"/>
      <c r="S1" s="386"/>
    </row>
    <row r="2" spans="1:19" s="74" customFormat="1" ht="63" x14ac:dyDescent="0.25">
      <c r="A2" s="68" t="s">
        <v>0</v>
      </c>
      <c r="B2" s="69" t="s">
        <v>128</v>
      </c>
      <c r="C2" s="69" t="s">
        <v>129</v>
      </c>
      <c r="D2" s="69" t="s">
        <v>130</v>
      </c>
      <c r="E2" s="70" t="s">
        <v>131</v>
      </c>
      <c r="F2" s="69" t="s">
        <v>132</v>
      </c>
      <c r="G2" s="70" t="s">
        <v>133</v>
      </c>
      <c r="H2" s="70" t="s">
        <v>134</v>
      </c>
      <c r="I2" s="70" t="s">
        <v>135</v>
      </c>
      <c r="J2" s="71" t="s">
        <v>136</v>
      </c>
      <c r="K2" s="71" t="s">
        <v>137</v>
      </c>
      <c r="L2" s="72" t="s">
        <v>138</v>
      </c>
      <c r="M2" s="71" t="s">
        <v>139</v>
      </c>
      <c r="N2" s="73" t="s">
        <v>140</v>
      </c>
      <c r="O2" s="71" t="s">
        <v>141</v>
      </c>
      <c r="P2" s="70" t="s">
        <v>142</v>
      </c>
      <c r="Q2" s="70" t="s">
        <v>143</v>
      </c>
    </row>
    <row r="3" spans="1:19" s="75" customFormat="1" ht="25.5" x14ac:dyDescent="0.2">
      <c r="A3" s="235">
        <v>1</v>
      </c>
      <c r="B3" s="150" t="s">
        <v>144</v>
      </c>
      <c r="C3" s="150" t="s">
        <v>145</v>
      </c>
      <c r="D3" s="151">
        <v>3856425.59</v>
      </c>
      <c r="E3" s="151">
        <v>192821.28</v>
      </c>
      <c r="F3" s="152" t="s">
        <v>25</v>
      </c>
      <c r="G3" s="352">
        <v>155000</v>
      </c>
      <c r="H3" s="153"/>
      <c r="I3" s="153">
        <f>G3/305</f>
        <v>508.19672131147541</v>
      </c>
      <c r="J3" s="154" t="s">
        <v>146</v>
      </c>
      <c r="K3" s="154" t="s">
        <v>147</v>
      </c>
      <c r="L3" s="155" t="s">
        <v>189</v>
      </c>
      <c r="M3" s="152" t="s">
        <v>148</v>
      </c>
      <c r="N3" s="152">
        <v>1517</v>
      </c>
      <c r="O3" s="156" t="s">
        <v>150</v>
      </c>
      <c r="P3" s="155" t="s">
        <v>1</v>
      </c>
      <c r="Q3" s="152" t="s">
        <v>151</v>
      </c>
    </row>
    <row r="4" spans="1:19" ht="45" x14ac:dyDescent="0.25">
      <c r="A4" s="236">
        <v>2</v>
      </c>
      <c r="B4" s="158" t="s">
        <v>152</v>
      </c>
      <c r="C4" s="158" t="s">
        <v>153</v>
      </c>
      <c r="D4" s="160">
        <v>200000</v>
      </c>
      <c r="E4" s="160">
        <v>10000</v>
      </c>
      <c r="F4" s="157" t="s">
        <v>25</v>
      </c>
      <c r="G4" s="353">
        <v>2500000</v>
      </c>
      <c r="H4" s="162"/>
      <c r="I4" s="153">
        <f>G4/305</f>
        <v>8196.7213114754104</v>
      </c>
      <c r="J4" s="159" t="s">
        <v>154</v>
      </c>
      <c r="K4" s="159" t="s">
        <v>155</v>
      </c>
      <c r="L4" s="159" t="s">
        <v>156</v>
      </c>
      <c r="M4" s="159" t="s">
        <v>148</v>
      </c>
      <c r="N4" s="157">
        <v>1523</v>
      </c>
      <c r="O4" s="159" t="s">
        <v>157</v>
      </c>
      <c r="P4" s="159" t="s">
        <v>1</v>
      </c>
      <c r="Q4" s="157" t="s">
        <v>151</v>
      </c>
    </row>
    <row r="5" spans="1:19" ht="45" x14ac:dyDescent="0.25">
      <c r="A5" s="236">
        <v>3</v>
      </c>
      <c r="B5" s="158" t="s">
        <v>158</v>
      </c>
      <c r="C5" s="158" t="s">
        <v>159</v>
      </c>
      <c r="D5" s="160">
        <v>5437.5</v>
      </c>
      <c r="E5" s="163">
        <v>271.88</v>
      </c>
      <c r="F5" s="157" t="s">
        <v>124</v>
      </c>
      <c r="G5" s="353">
        <v>215000</v>
      </c>
      <c r="H5" s="162"/>
      <c r="I5" s="153">
        <f>G5/305</f>
        <v>704.91803278688519</v>
      </c>
      <c r="J5" s="159" t="s">
        <v>160</v>
      </c>
      <c r="K5" s="159" t="s">
        <v>161</v>
      </c>
      <c r="L5" s="159" t="s">
        <v>162</v>
      </c>
      <c r="M5" s="159" t="s">
        <v>148</v>
      </c>
      <c r="N5" s="157">
        <v>1530</v>
      </c>
      <c r="O5" s="159" t="s">
        <v>157</v>
      </c>
      <c r="P5" s="159" t="s">
        <v>163</v>
      </c>
      <c r="Q5" s="157" t="s">
        <v>164</v>
      </c>
    </row>
    <row r="6" spans="1:19" ht="45" x14ac:dyDescent="0.25">
      <c r="A6" s="236">
        <v>4</v>
      </c>
      <c r="B6" s="158" t="s">
        <v>165</v>
      </c>
      <c r="C6" s="158" t="s">
        <v>166</v>
      </c>
      <c r="D6" s="164">
        <v>309160.59999999998</v>
      </c>
      <c r="E6" s="165">
        <v>6183.21</v>
      </c>
      <c r="F6" s="157" t="s">
        <v>25</v>
      </c>
      <c r="G6" s="353">
        <v>25000</v>
      </c>
      <c r="H6" s="162"/>
      <c r="I6" s="153">
        <f>G6/305</f>
        <v>81.967213114754102</v>
      </c>
      <c r="J6" s="159" t="s">
        <v>167</v>
      </c>
      <c r="K6" s="159" t="s">
        <v>168</v>
      </c>
      <c r="L6" s="159" t="s">
        <v>169</v>
      </c>
      <c r="M6" s="159" t="s">
        <v>148</v>
      </c>
      <c r="N6" s="157">
        <v>1528</v>
      </c>
      <c r="O6" s="159" t="s">
        <v>170</v>
      </c>
      <c r="P6" s="159" t="s">
        <v>163</v>
      </c>
      <c r="Q6" s="157" t="s">
        <v>151</v>
      </c>
    </row>
    <row r="7" spans="1:19" ht="22.5" customHeight="1" x14ac:dyDescent="0.25">
      <c r="A7" s="236">
        <v>5</v>
      </c>
      <c r="B7" s="159" t="s">
        <v>171</v>
      </c>
      <c r="C7" s="158" t="s">
        <v>172</v>
      </c>
      <c r="D7" s="160">
        <v>15154.32</v>
      </c>
      <c r="E7" s="160">
        <v>15154.32</v>
      </c>
      <c r="F7" s="157" t="s">
        <v>25</v>
      </c>
      <c r="G7" s="353">
        <v>800000</v>
      </c>
      <c r="H7" s="162"/>
      <c r="I7" s="153">
        <f>G7/305</f>
        <v>2622.9508196721313</v>
      </c>
      <c r="J7" s="159" t="s">
        <v>173</v>
      </c>
      <c r="K7" s="159" t="s">
        <v>174</v>
      </c>
      <c r="L7" s="159"/>
      <c r="M7" s="159" t="s">
        <v>148</v>
      </c>
      <c r="N7" s="157"/>
      <c r="O7" s="159" t="s">
        <v>175</v>
      </c>
      <c r="P7" s="159" t="s">
        <v>6</v>
      </c>
      <c r="Q7" s="157" t="s">
        <v>151</v>
      </c>
    </row>
    <row r="8" spans="1:19" ht="30" x14ac:dyDescent="0.25">
      <c r="A8" s="236" t="s">
        <v>33</v>
      </c>
      <c r="B8" s="158" t="s">
        <v>190</v>
      </c>
      <c r="C8" s="158" t="s">
        <v>191</v>
      </c>
      <c r="D8" s="160" t="s">
        <v>33</v>
      </c>
      <c r="E8" s="160" t="s">
        <v>33</v>
      </c>
      <c r="F8" s="157" t="s">
        <v>25</v>
      </c>
      <c r="G8" s="353">
        <v>200000</v>
      </c>
      <c r="H8" s="162"/>
      <c r="I8" s="153">
        <f t="shared" ref="I8:I77" si="0">G8/305</f>
        <v>655.73770491803282</v>
      </c>
      <c r="J8" s="159" t="s">
        <v>173</v>
      </c>
      <c r="K8" s="159" t="s">
        <v>174</v>
      </c>
      <c r="L8" s="159" t="s">
        <v>192</v>
      </c>
      <c r="M8" s="159" t="s">
        <v>148</v>
      </c>
      <c r="N8" s="157">
        <v>1538</v>
      </c>
      <c r="O8" s="159" t="s">
        <v>175</v>
      </c>
      <c r="P8" s="159" t="s">
        <v>163</v>
      </c>
      <c r="Q8" s="157" t="s">
        <v>193</v>
      </c>
    </row>
    <row r="9" spans="1:19" ht="45" x14ac:dyDescent="0.25">
      <c r="A9" s="236">
        <v>6</v>
      </c>
      <c r="B9" s="158" t="s">
        <v>219</v>
      </c>
      <c r="C9" s="158" t="s">
        <v>220</v>
      </c>
      <c r="D9" s="160">
        <v>4647712.95</v>
      </c>
      <c r="E9" s="160">
        <v>232388.65</v>
      </c>
      <c r="F9" s="157" t="s">
        <v>25</v>
      </c>
      <c r="G9" s="353">
        <v>104000</v>
      </c>
      <c r="H9" s="162"/>
      <c r="I9" s="153">
        <f t="shared" si="0"/>
        <v>340.98360655737707</v>
      </c>
      <c r="J9" s="162" t="s">
        <v>374</v>
      </c>
      <c r="K9" s="162" t="s">
        <v>375</v>
      </c>
      <c r="L9" s="159" t="s">
        <v>221</v>
      </c>
      <c r="M9" s="159" t="s">
        <v>148</v>
      </c>
      <c r="N9" s="157">
        <v>1546</v>
      </c>
      <c r="O9" s="159" t="s">
        <v>222</v>
      </c>
      <c r="P9" s="159" t="s">
        <v>163</v>
      </c>
      <c r="Q9" s="157" t="s">
        <v>193</v>
      </c>
    </row>
    <row r="10" spans="1:19" ht="45" x14ac:dyDescent="0.25">
      <c r="A10" s="236" t="s">
        <v>33</v>
      </c>
      <c r="B10" s="158" t="s">
        <v>219</v>
      </c>
      <c r="C10" s="158" t="s">
        <v>233</v>
      </c>
      <c r="D10" s="160" t="s">
        <v>377</v>
      </c>
      <c r="E10" s="160" t="s">
        <v>378</v>
      </c>
      <c r="F10" s="157" t="s">
        <v>25</v>
      </c>
      <c r="G10" s="353">
        <v>220000</v>
      </c>
      <c r="H10" s="162"/>
      <c r="I10" s="161">
        <f t="shared" si="0"/>
        <v>721.31147540983602</v>
      </c>
      <c r="J10" s="162" t="s">
        <v>374</v>
      </c>
      <c r="K10" s="162" t="s">
        <v>375</v>
      </c>
      <c r="L10" s="159" t="s">
        <v>234</v>
      </c>
      <c r="M10" s="159" t="s">
        <v>148</v>
      </c>
      <c r="N10" s="157">
        <v>2263</v>
      </c>
      <c r="O10" s="159" t="s">
        <v>222</v>
      </c>
      <c r="P10" s="159" t="s">
        <v>6</v>
      </c>
      <c r="Q10" s="157" t="s">
        <v>193</v>
      </c>
    </row>
    <row r="11" spans="1:19" ht="45" x14ac:dyDescent="0.25">
      <c r="A11" s="236">
        <v>7</v>
      </c>
      <c r="B11" s="158" t="s">
        <v>238</v>
      </c>
      <c r="C11" s="158" t="s">
        <v>239</v>
      </c>
      <c r="D11" s="166">
        <v>277837</v>
      </c>
      <c r="E11" s="163"/>
      <c r="F11" s="157" t="s">
        <v>25</v>
      </c>
      <c r="G11" s="353"/>
      <c r="H11" s="161">
        <v>277837</v>
      </c>
      <c r="I11" s="161">
        <f>H11</f>
        <v>277837</v>
      </c>
      <c r="J11" s="162" t="s">
        <v>244</v>
      </c>
      <c r="K11" s="162" t="s">
        <v>376</v>
      </c>
      <c r="L11" s="159"/>
      <c r="M11" s="159" t="s">
        <v>240</v>
      </c>
      <c r="N11" s="157"/>
      <c r="O11" s="159" t="s">
        <v>241</v>
      </c>
      <c r="P11" s="159" t="s">
        <v>6</v>
      </c>
      <c r="Q11" s="157" t="s">
        <v>193</v>
      </c>
    </row>
    <row r="12" spans="1:19" ht="45" x14ac:dyDescent="0.25">
      <c r="A12" s="236">
        <v>8</v>
      </c>
      <c r="B12" s="158" t="s">
        <v>245</v>
      </c>
      <c r="C12" s="158" t="s">
        <v>246</v>
      </c>
      <c r="D12" s="160">
        <v>6510.5</v>
      </c>
      <c r="E12" s="163">
        <v>325.52999999999997</v>
      </c>
      <c r="F12" s="157" t="s">
        <v>26</v>
      </c>
      <c r="G12" s="353">
        <v>400000</v>
      </c>
      <c r="H12" s="162"/>
      <c r="I12" s="153">
        <f t="shared" si="0"/>
        <v>1311.4754098360656</v>
      </c>
      <c r="J12" s="159" t="s">
        <v>247</v>
      </c>
      <c r="K12" s="159" t="s">
        <v>248</v>
      </c>
      <c r="L12" s="159" t="s">
        <v>249</v>
      </c>
      <c r="M12" s="159" t="s">
        <v>148</v>
      </c>
      <c r="N12" s="157">
        <v>2272</v>
      </c>
      <c r="O12" s="159" t="s">
        <v>250</v>
      </c>
      <c r="P12" s="159" t="s">
        <v>6</v>
      </c>
      <c r="Q12" s="157" t="s">
        <v>193</v>
      </c>
    </row>
    <row r="13" spans="1:19" ht="45" x14ac:dyDescent="0.25">
      <c r="A13" s="236">
        <v>9</v>
      </c>
      <c r="B13" s="158" t="s">
        <v>252</v>
      </c>
      <c r="C13" s="158" t="s">
        <v>253</v>
      </c>
      <c r="D13" s="160">
        <v>6162.5</v>
      </c>
      <c r="E13" s="163">
        <v>308.13</v>
      </c>
      <c r="F13" s="157" t="s">
        <v>26</v>
      </c>
      <c r="G13" s="353">
        <v>61000</v>
      </c>
      <c r="H13" s="162"/>
      <c r="I13" s="161">
        <f t="shared" si="0"/>
        <v>200</v>
      </c>
      <c r="J13" s="159" t="s">
        <v>254</v>
      </c>
      <c r="K13" s="159" t="s">
        <v>255</v>
      </c>
      <c r="L13" s="159" t="s">
        <v>249</v>
      </c>
      <c r="M13" s="159" t="s">
        <v>148</v>
      </c>
      <c r="N13" s="157">
        <v>2275</v>
      </c>
      <c r="O13" s="159" t="s">
        <v>256</v>
      </c>
      <c r="P13" s="159" t="s">
        <v>6</v>
      </c>
      <c r="Q13" s="157" t="s">
        <v>193</v>
      </c>
    </row>
    <row r="14" spans="1:19" ht="30.75" x14ac:dyDescent="0.3">
      <c r="A14" s="236">
        <v>10</v>
      </c>
      <c r="B14" s="167" t="s">
        <v>260</v>
      </c>
      <c r="C14" s="158" t="s">
        <v>261</v>
      </c>
      <c r="D14" s="160">
        <v>9857.3799999999992</v>
      </c>
      <c r="E14" s="163">
        <v>197.15</v>
      </c>
      <c r="F14" s="157" t="s">
        <v>26</v>
      </c>
      <c r="G14" s="353">
        <v>410000</v>
      </c>
      <c r="H14" s="162"/>
      <c r="I14" s="161">
        <f t="shared" si="0"/>
        <v>1344.2622950819673</v>
      </c>
      <c r="J14" s="159" t="s">
        <v>189</v>
      </c>
      <c r="K14" s="159" t="s">
        <v>262</v>
      </c>
      <c r="L14" s="159" t="s">
        <v>263</v>
      </c>
      <c r="M14" s="159" t="s">
        <v>148</v>
      </c>
      <c r="N14" s="157">
        <v>2276</v>
      </c>
      <c r="O14" s="159" t="s">
        <v>264</v>
      </c>
      <c r="P14" s="159" t="s">
        <v>6</v>
      </c>
      <c r="Q14" s="157" t="s">
        <v>193</v>
      </c>
    </row>
    <row r="15" spans="1:19" ht="45" x14ac:dyDescent="0.25">
      <c r="A15" s="236">
        <v>11</v>
      </c>
      <c r="B15" s="158" t="s">
        <v>274</v>
      </c>
      <c r="C15" s="158" t="s">
        <v>275</v>
      </c>
      <c r="D15" s="160">
        <v>309160</v>
      </c>
      <c r="E15" s="160">
        <v>6183.21</v>
      </c>
      <c r="F15" s="157" t="s">
        <v>25</v>
      </c>
      <c r="G15" s="353">
        <v>575000</v>
      </c>
      <c r="H15" s="162"/>
      <c r="I15" s="162">
        <f t="shared" si="0"/>
        <v>1885.2459016393443</v>
      </c>
      <c r="J15" s="159" t="s">
        <v>167</v>
      </c>
      <c r="K15" s="159" t="s">
        <v>168</v>
      </c>
      <c r="L15" s="159" t="s">
        <v>276</v>
      </c>
      <c r="M15" s="159" t="s">
        <v>148</v>
      </c>
      <c r="N15" s="157">
        <v>2285</v>
      </c>
      <c r="O15" s="159" t="s">
        <v>277</v>
      </c>
      <c r="P15" s="159" t="s">
        <v>6</v>
      </c>
      <c r="Q15" s="157" t="s">
        <v>193</v>
      </c>
    </row>
    <row r="16" spans="1:19" ht="45" x14ac:dyDescent="0.25">
      <c r="A16" s="236">
        <v>12</v>
      </c>
      <c r="B16" s="169" t="s">
        <v>304</v>
      </c>
      <c r="C16" s="169" t="s">
        <v>305</v>
      </c>
      <c r="D16" s="171">
        <v>267754.57</v>
      </c>
      <c r="E16" s="171">
        <v>5355.09</v>
      </c>
      <c r="F16" s="168" t="s">
        <v>25</v>
      </c>
      <c r="G16" s="264">
        <v>400000</v>
      </c>
      <c r="H16" s="172"/>
      <c r="I16" s="172">
        <f t="shared" si="0"/>
        <v>1311.4754098360656</v>
      </c>
      <c r="J16" s="170" t="s">
        <v>307</v>
      </c>
      <c r="K16" s="170" t="s">
        <v>308</v>
      </c>
      <c r="L16" s="170" t="s">
        <v>306</v>
      </c>
      <c r="M16" s="170" t="s">
        <v>148</v>
      </c>
      <c r="N16" s="168">
        <v>2286</v>
      </c>
      <c r="O16" s="170" t="s">
        <v>222</v>
      </c>
      <c r="P16" s="170" t="s">
        <v>6</v>
      </c>
      <c r="Q16" s="168" t="s">
        <v>193</v>
      </c>
    </row>
    <row r="17" spans="1:17" ht="45" x14ac:dyDescent="0.25">
      <c r="A17" s="236">
        <v>13</v>
      </c>
      <c r="B17" s="169" t="s">
        <v>327</v>
      </c>
      <c r="C17" s="169" t="s">
        <v>220</v>
      </c>
      <c r="D17" s="171"/>
      <c r="E17" s="171"/>
      <c r="F17" s="168" t="s">
        <v>25</v>
      </c>
      <c r="G17" s="264">
        <v>132000</v>
      </c>
      <c r="H17" s="172"/>
      <c r="I17" s="172">
        <f t="shared" si="0"/>
        <v>432.78688524590166</v>
      </c>
      <c r="J17" s="170" t="s">
        <v>307</v>
      </c>
      <c r="K17" s="170" t="s">
        <v>308</v>
      </c>
      <c r="L17" s="170" t="s">
        <v>328</v>
      </c>
      <c r="M17" s="170" t="s">
        <v>148</v>
      </c>
      <c r="N17" s="168">
        <v>2288</v>
      </c>
      <c r="O17" s="170" t="s">
        <v>222</v>
      </c>
      <c r="P17" s="170" t="s">
        <v>6</v>
      </c>
      <c r="Q17" s="168" t="s">
        <v>193</v>
      </c>
    </row>
    <row r="18" spans="1:17" ht="45" x14ac:dyDescent="0.25">
      <c r="A18" s="236">
        <v>14</v>
      </c>
      <c r="B18" s="169" t="s">
        <v>309</v>
      </c>
      <c r="C18" s="169" t="s">
        <v>310</v>
      </c>
      <c r="D18" s="171"/>
      <c r="E18" s="171"/>
      <c r="F18" s="168" t="s">
        <v>25</v>
      </c>
      <c r="G18" s="264">
        <v>400000</v>
      </c>
      <c r="H18" s="172"/>
      <c r="I18" s="172">
        <f t="shared" si="0"/>
        <v>1311.4754098360656</v>
      </c>
      <c r="J18" s="170" t="s">
        <v>173</v>
      </c>
      <c r="K18" s="170" t="s">
        <v>174</v>
      </c>
      <c r="L18" s="170" t="s">
        <v>306</v>
      </c>
      <c r="M18" s="170" t="s">
        <v>148</v>
      </c>
      <c r="N18" s="168">
        <v>2287</v>
      </c>
      <c r="O18" s="170" t="s">
        <v>175</v>
      </c>
      <c r="P18" s="170" t="s">
        <v>6</v>
      </c>
      <c r="Q18" s="168" t="s">
        <v>193</v>
      </c>
    </row>
    <row r="19" spans="1:17" ht="45" x14ac:dyDescent="0.25">
      <c r="A19" s="230">
        <v>15</v>
      </c>
      <c r="B19" s="231" t="s">
        <v>361</v>
      </c>
      <c r="C19" s="231" t="s">
        <v>220</v>
      </c>
      <c r="D19" s="233">
        <v>5000</v>
      </c>
      <c r="E19" s="233">
        <v>250</v>
      </c>
      <c r="F19" s="230" t="s">
        <v>26</v>
      </c>
      <c r="G19" s="354">
        <v>8000</v>
      </c>
      <c r="H19" s="234"/>
      <c r="I19" s="234">
        <f t="shared" si="0"/>
        <v>26.229508196721312</v>
      </c>
      <c r="J19" s="232" t="s">
        <v>367</v>
      </c>
      <c r="K19" s="232" t="s">
        <v>368</v>
      </c>
      <c r="L19" s="232" t="s">
        <v>369</v>
      </c>
      <c r="M19" s="232" t="s">
        <v>148</v>
      </c>
      <c r="N19" s="230">
        <v>2291</v>
      </c>
      <c r="O19" s="232" t="s">
        <v>241</v>
      </c>
      <c r="P19" s="232" t="s">
        <v>163</v>
      </c>
      <c r="Q19" s="230" t="s">
        <v>366</v>
      </c>
    </row>
    <row r="20" spans="1:17" ht="45" x14ac:dyDescent="0.25">
      <c r="A20" s="230">
        <v>16</v>
      </c>
      <c r="B20" s="231" t="s">
        <v>362</v>
      </c>
      <c r="C20" s="231" t="s">
        <v>363</v>
      </c>
      <c r="D20" s="233">
        <v>295.08</v>
      </c>
      <c r="E20" s="233">
        <v>147.54</v>
      </c>
      <c r="F20" s="230" t="s">
        <v>26</v>
      </c>
      <c r="G20" s="354">
        <v>20000</v>
      </c>
      <c r="H20" s="234"/>
      <c r="I20" s="234">
        <f t="shared" si="0"/>
        <v>65.573770491803273</v>
      </c>
      <c r="J20" s="232" t="s">
        <v>364</v>
      </c>
      <c r="K20" s="232" t="s">
        <v>365</v>
      </c>
      <c r="L20" s="232" t="s">
        <v>369</v>
      </c>
      <c r="M20" s="232" t="s">
        <v>148</v>
      </c>
      <c r="N20" s="230">
        <v>2290</v>
      </c>
      <c r="O20" s="232" t="s">
        <v>222</v>
      </c>
      <c r="P20" s="232" t="s">
        <v>163</v>
      </c>
      <c r="Q20" s="230" t="s">
        <v>366</v>
      </c>
    </row>
    <row r="21" spans="1:17" ht="45" x14ac:dyDescent="0.25">
      <c r="A21" s="230">
        <v>17</v>
      </c>
      <c r="B21" s="231" t="s">
        <v>370</v>
      </c>
      <c r="C21" s="231" t="s">
        <v>371</v>
      </c>
      <c r="D21" s="233"/>
      <c r="E21" s="233"/>
      <c r="F21" s="230" t="s">
        <v>25</v>
      </c>
      <c r="G21" s="354">
        <v>550000</v>
      </c>
      <c r="H21" s="234"/>
      <c r="I21" s="234">
        <f t="shared" si="0"/>
        <v>1803.2786885245901</v>
      </c>
      <c r="J21" s="234" t="s">
        <v>374</v>
      </c>
      <c r="K21" s="234" t="s">
        <v>375</v>
      </c>
      <c r="L21" s="232" t="s">
        <v>372</v>
      </c>
      <c r="M21" s="232" t="s">
        <v>148</v>
      </c>
      <c r="N21" s="230">
        <v>2292</v>
      </c>
      <c r="O21" s="232" t="s">
        <v>222</v>
      </c>
      <c r="P21" s="232" t="s">
        <v>1</v>
      </c>
      <c r="Q21" s="230" t="s">
        <v>366</v>
      </c>
    </row>
    <row r="22" spans="1:17" ht="45" x14ac:dyDescent="0.25">
      <c r="A22" s="230">
        <v>18</v>
      </c>
      <c r="B22" s="231" t="s">
        <v>391</v>
      </c>
      <c r="C22" s="231" t="s">
        <v>392</v>
      </c>
      <c r="D22" s="233"/>
      <c r="E22" s="233"/>
      <c r="F22" s="230" t="s">
        <v>25</v>
      </c>
      <c r="G22" s="354">
        <v>100000</v>
      </c>
      <c r="H22" s="234"/>
      <c r="I22" s="234">
        <f t="shared" si="0"/>
        <v>327.86885245901641</v>
      </c>
      <c r="J22" s="232" t="s">
        <v>307</v>
      </c>
      <c r="K22" s="232" t="s">
        <v>308</v>
      </c>
      <c r="L22" s="232" t="s">
        <v>393</v>
      </c>
      <c r="M22" s="232" t="s">
        <v>148</v>
      </c>
      <c r="N22" s="230">
        <v>554</v>
      </c>
      <c r="O22" s="232" t="s">
        <v>222</v>
      </c>
      <c r="P22" s="232" t="s">
        <v>1</v>
      </c>
      <c r="Q22" s="230" t="s">
        <v>366</v>
      </c>
    </row>
    <row r="23" spans="1:17" s="267" customFormat="1" ht="45" x14ac:dyDescent="0.25">
      <c r="A23" s="230">
        <v>19</v>
      </c>
      <c r="B23" s="260" t="s">
        <v>425</v>
      </c>
      <c r="C23" s="260" t="s">
        <v>426</v>
      </c>
      <c r="D23" s="230">
        <v>121936.5</v>
      </c>
      <c r="E23" s="230"/>
      <c r="F23" s="230" t="s">
        <v>25</v>
      </c>
      <c r="G23" s="355"/>
      <c r="H23" s="230">
        <v>109162.2</v>
      </c>
      <c r="I23" s="230">
        <v>109162.2</v>
      </c>
      <c r="J23" s="230" t="s">
        <v>427</v>
      </c>
      <c r="K23" s="230"/>
      <c r="L23" s="230"/>
      <c r="M23" s="230" t="s">
        <v>240</v>
      </c>
      <c r="N23" s="230"/>
      <c r="O23" s="230" t="s">
        <v>222</v>
      </c>
      <c r="P23" s="230"/>
      <c r="Q23" s="230" t="s">
        <v>366</v>
      </c>
    </row>
    <row r="24" spans="1:17" s="267" customFormat="1" ht="36" x14ac:dyDescent="0.25">
      <c r="A24" s="230">
        <v>20</v>
      </c>
      <c r="B24" s="300" t="s">
        <v>461</v>
      </c>
      <c r="C24" s="231" t="s">
        <v>462</v>
      </c>
      <c r="D24" s="233">
        <v>6390.88</v>
      </c>
      <c r="E24" s="233" t="s">
        <v>465</v>
      </c>
      <c r="F24" s="230" t="s">
        <v>124</v>
      </c>
      <c r="G24" s="354">
        <v>55000</v>
      </c>
      <c r="H24" s="234"/>
      <c r="I24" s="234">
        <f t="shared" si="0"/>
        <v>180.32786885245901</v>
      </c>
      <c r="J24" s="232" t="s">
        <v>463</v>
      </c>
      <c r="K24" s="232" t="s">
        <v>464</v>
      </c>
      <c r="L24" s="232" t="s">
        <v>438</v>
      </c>
      <c r="M24" s="232" t="s">
        <v>148</v>
      </c>
      <c r="N24" s="230">
        <v>560</v>
      </c>
      <c r="O24" s="230" t="s">
        <v>157</v>
      </c>
      <c r="P24" s="232" t="s">
        <v>163</v>
      </c>
      <c r="Q24" s="230" t="s">
        <v>366</v>
      </c>
    </row>
    <row r="25" spans="1:17" s="267" customFormat="1" ht="32.25" customHeight="1" x14ac:dyDescent="0.25">
      <c r="A25" s="314"/>
      <c r="B25" s="313" t="s">
        <v>494</v>
      </c>
      <c r="C25" s="312"/>
      <c r="D25" s="305"/>
      <c r="E25" s="305"/>
      <c r="F25" s="303"/>
      <c r="G25" s="306"/>
      <c r="H25" s="307"/>
      <c r="I25" s="307"/>
      <c r="J25" s="304"/>
      <c r="K25" s="304"/>
      <c r="L25" s="304"/>
      <c r="M25" s="304"/>
      <c r="N25" s="303"/>
      <c r="O25" s="303"/>
      <c r="P25" s="304"/>
      <c r="Q25" s="303"/>
    </row>
    <row r="26" spans="1:17" s="267" customFormat="1" x14ac:dyDescent="0.25">
      <c r="A26" s="303">
        <v>21</v>
      </c>
      <c r="B26" s="308" t="s">
        <v>508</v>
      </c>
      <c r="C26" s="309" t="s">
        <v>495</v>
      </c>
      <c r="D26" s="305" t="s">
        <v>33</v>
      </c>
      <c r="E26" s="305"/>
      <c r="F26" s="303" t="s">
        <v>25</v>
      </c>
      <c r="G26" s="305">
        <v>250000</v>
      </c>
      <c r="H26" s="307"/>
      <c r="I26" s="307">
        <f t="shared" si="0"/>
        <v>819.67213114754099</v>
      </c>
      <c r="J26" s="304"/>
      <c r="K26" s="304"/>
      <c r="L26" s="304" t="s">
        <v>521</v>
      </c>
      <c r="M26" s="304" t="s">
        <v>565</v>
      </c>
      <c r="N26" s="303"/>
      <c r="O26" s="333" t="s">
        <v>149</v>
      </c>
      <c r="P26" s="304" t="s">
        <v>1</v>
      </c>
      <c r="Q26" s="303" t="s">
        <v>482</v>
      </c>
    </row>
    <row r="27" spans="1:17" s="267" customFormat="1" x14ac:dyDescent="0.25">
      <c r="A27" s="303">
        <v>22</v>
      </c>
      <c r="B27" s="308" t="s">
        <v>509</v>
      </c>
      <c r="C27" s="309" t="s">
        <v>496</v>
      </c>
      <c r="D27" s="305" t="s">
        <v>33</v>
      </c>
      <c r="E27" s="305"/>
      <c r="F27" s="303" t="s">
        <v>25</v>
      </c>
      <c r="G27" s="305">
        <v>175000</v>
      </c>
      <c r="H27" s="307"/>
      <c r="I27" s="307">
        <f t="shared" si="0"/>
        <v>573.77049180327867</v>
      </c>
      <c r="J27" s="304"/>
      <c r="K27" s="304"/>
      <c r="L27" s="304" t="s">
        <v>522</v>
      </c>
      <c r="M27" s="304" t="s">
        <v>565</v>
      </c>
      <c r="N27" s="303"/>
      <c r="O27" s="333" t="s">
        <v>149</v>
      </c>
      <c r="P27" s="304" t="s">
        <v>1</v>
      </c>
      <c r="Q27" s="303" t="s">
        <v>482</v>
      </c>
    </row>
    <row r="28" spans="1:17" s="267" customFormat="1" ht="20.25" customHeight="1" x14ac:dyDescent="0.25">
      <c r="A28" s="303">
        <v>23</v>
      </c>
      <c r="B28" s="310" t="s">
        <v>510</v>
      </c>
      <c r="C28" s="309" t="s">
        <v>497</v>
      </c>
      <c r="D28" s="305" t="s">
        <v>33</v>
      </c>
      <c r="E28" s="305"/>
      <c r="F28" s="303" t="s">
        <v>25</v>
      </c>
      <c r="G28" s="305">
        <v>175000</v>
      </c>
      <c r="H28" s="307"/>
      <c r="I28" s="307">
        <f t="shared" si="0"/>
        <v>573.77049180327867</v>
      </c>
      <c r="J28" s="304"/>
      <c r="K28" s="304"/>
      <c r="L28" s="304" t="s">
        <v>523</v>
      </c>
      <c r="M28" s="304" t="s">
        <v>565</v>
      </c>
      <c r="N28" s="303"/>
      <c r="O28" s="333" t="s">
        <v>149</v>
      </c>
      <c r="P28" s="304" t="s">
        <v>1</v>
      </c>
      <c r="Q28" s="303" t="s">
        <v>482</v>
      </c>
    </row>
    <row r="29" spans="1:17" s="267" customFormat="1" x14ac:dyDescent="0.25">
      <c r="A29" s="303">
        <v>24</v>
      </c>
      <c r="B29" s="308" t="s">
        <v>511</v>
      </c>
      <c r="C29" s="309" t="s">
        <v>498</v>
      </c>
      <c r="D29" s="305" t="s">
        <v>33</v>
      </c>
      <c r="E29" s="305"/>
      <c r="F29" s="303" t="s">
        <v>25</v>
      </c>
      <c r="G29" s="305">
        <v>175000</v>
      </c>
      <c r="H29" s="307"/>
      <c r="I29" s="307">
        <f t="shared" si="0"/>
        <v>573.77049180327867</v>
      </c>
      <c r="J29" s="304"/>
      <c r="K29" s="304"/>
      <c r="L29" s="304" t="s">
        <v>522</v>
      </c>
      <c r="M29" s="304" t="s">
        <v>565</v>
      </c>
      <c r="N29" s="303"/>
      <c r="O29" s="333" t="s">
        <v>149</v>
      </c>
      <c r="P29" s="304" t="s">
        <v>1</v>
      </c>
      <c r="Q29" s="303" t="s">
        <v>482</v>
      </c>
    </row>
    <row r="30" spans="1:17" s="267" customFormat="1" x14ac:dyDescent="0.25">
      <c r="A30" s="303">
        <v>25</v>
      </c>
      <c r="B30" s="308" t="s">
        <v>512</v>
      </c>
      <c r="C30" s="309" t="s">
        <v>499</v>
      </c>
      <c r="D30" s="305" t="s">
        <v>33</v>
      </c>
      <c r="E30" s="305"/>
      <c r="F30" s="303" t="s">
        <v>25</v>
      </c>
      <c r="G30" s="305">
        <v>175000</v>
      </c>
      <c r="H30" s="307"/>
      <c r="I30" s="307">
        <f t="shared" si="0"/>
        <v>573.77049180327867</v>
      </c>
      <c r="J30" s="304"/>
      <c r="K30" s="304"/>
      <c r="L30" s="304" t="s">
        <v>524</v>
      </c>
      <c r="M30" s="304" t="s">
        <v>565</v>
      </c>
      <c r="N30" s="303"/>
      <c r="O30" s="333" t="s">
        <v>149</v>
      </c>
      <c r="P30" s="304" t="s">
        <v>1</v>
      </c>
      <c r="Q30" s="303" t="s">
        <v>482</v>
      </c>
    </row>
    <row r="31" spans="1:17" s="267" customFormat="1" ht="25.5" x14ac:dyDescent="0.25">
      <c r="A31" s="303">
        <v>26</v>
      </c>
      <c r="B31" s="308" t="s">
        <v>513</v>
      </c>
      <c r="C31" s="309" t="s">
        <v>500</v>
      </c>
      <c r="D31" s="305" t="s">
        <v>33</v>
      </c>
      <c r="E31" s="305"/>
      <c r="F31" s="303" t="s">
        <v>25</v>
      </c>
      <c r="G31" s="305">
        <v>175000</v>
      </c>
      <c r="H31" s="307"/>
      <c r="I31" s="307">
        <f t="shared" si="0"/>
        <v>573.77049180327867</v>
      </c>
      <c r="J31" s="304"/>
      <c r="K31" s="304"/>
      <c r="L31" s="304" t="s">
        <v>524</v>
      </c>
      <c r="M31" s="304" t="s">
        <v>565</v>
      </c>
      <c r="N31" s="303"/>
      <c r="O31" s="333" t="s">
        <v>149</v>
      </c>
      <c r="P31" s="304" t="s">
        <v>1</v>
      </c>
      <c r="Q31" s="303" t="s">
        <v>482</v>
      </c>
    </row>
    <row r="32" spans="1:17" s="267" customFormat="1" x14ac:dyDescent="0.25">
      <c r="A32" s="303">
        <v>27</v>
      </c>
      <c r="B32" s="308" t="s">
        <v>514</v>
      </c>
      <c r="C32" s="309" t="s">
        <v>501</v>
      </c>
      <c r="D32" s="305" t="s">
        <v>33</v>
      </c>
      <c r="E32" s="305"/>
      <c r="F32" s="303" t="s">
        <v>25</v>
      </c>
      <c r="G32" s="305">
        <v>175000</v>
      </c>
      <c r="H32" s="307"/>
      <c r="I32" s="307">
        <f t="shared" si="0"/>
        <v>573.77049180327867</v>
      </c>
      <c r="J32" s="304"/>
      <c r="K32" s="304"/>
      <c r="L32" s="304" t="s">
        <v>525</v>
      </c>
      <c r="M32" s="304" t="s">
        <v>565</v>
      </c>
      <c r="N32" s="303"/>
      <c r="O32" s="333" t="s">
        <v>149</v>
      </c>
      <c r="P32" s="304" t="s">
        <v>1</v>
      </c>
      <c r="Q32" s="303" t="s">
        <v>482</v>
      </c>
    </row>
    <row r="33" spans="1:17" s="267" customFormat="1" x14ac:dyDescent="0.25">
      <c r="A33" s="303">
        <v>28</v>
      </c>
      <c r="B33" s="308" t="s">
        <v>520</v>
      </c>
      <c r="C33" s="309" t="s">
        <v>502</v>
      </c>
      <c r="D33" s="305" t="s">
        <v>33</v>
      </c>
      <c r="E33" s="305"/>
      <c r="F33" s="303" t="s">
        <v>25</v>
      </c>
      <c r="G33" s="305">
        <v>125000</v>
      </c>
      <c r="H33" s="307"/>
      <c r="I33" s="307">
        <f t="shared" si="0"/>
        <v>409.8360655737705</v>
      </c>
      <c r="J33" s="304"/>
      <c r="K33" s="304"/>
      <c r="L33" s="304" t="s">
        <v>525</v>
      </c>
      <c r="M33" s="304" t="s">
        <v>565</v>
      </c>
      <c r="N33" s="303"/>
      <c r="O33" s="333" t="s">
        <v>149</v>
      </c>
      <c r="P33" s="304" t="s">
        <v>1</v>
      </c>
      <c r="Q33" s="303" t="s">
        <v>482</v>
      </c>
    </row>
    <row r="34" spans="1:17" s="267" customFormat="1" x14ac:dyDescent="0.25">
      <c r="A34" s="303">
        <v>29</v>
      </c>
      <c r="B34" s="308" t="s">
        <v>515</v>
      </c>
      <c r="C34" s="309" t="s">
        <v>503</v>
      </c>
      <c r="D34" s="305" t="s">
        <v>33</v>
      </c>
      <c r="E34" s="305"/>
      <c r="F34" s="303" t="s">
        <v>25</v>
      </c>
      <c r="G34" s="305">
        <v>175000</v>
      </c>
      <c r="H34" s="307"/>
      <c r="I34" s="307">
        <f t="shared" si="0"/>
        <v>573.77049180327867</v>
      </c>
      <c r="J34" s="304"/>
      <c r="K34" s="304"/>
      <c r="L34" s="304" t="s">
        <v>525</v>
      </c>
      <c r="M34" s="304" t="s">
        <v>565</v>
      </c>
      <c r="N34" s="303"/>
      <c r="O34" s="333" t="s">
        <v>149</v>
      </c>
      <c r="P34" s="304" t="s">
        <v>1</v>
      </c>
      <c r="Q34" s="303" t="s">
        <v>482</v>
      </c>
    </row>
    <row r="35" spans="1:17" s="267" customFormat="1" x14ac:dyDescent="0.25">
      <c r="A35" s="303">
        <v>30</v>
      </c>
      <c r="B35" s="308" t="s">
        <v>516</v>
      </c>
      <c r="C35" s="309" t="s">
        <v>504</v>
      </c>
      <c r="D35" s="305" t="s">
        <v>33</v>
      </c>
      <c r="E35" s="305"/>
      <c r="F35" s="303" t="s">
        <v>25</v>
      </c>
      <c r="G35" s="305">
        <v>100000</v>
      </c>
      <c r="H35" s="307"/>
      <c r="I35" s="307">
        <f t="shared" si="0"/>
        <v>327.86885245901641</v>
      </c>
      <c r="J35" s="304"/>
      <c r="K35" s="304"/>
      <c r="L35" s="304" t="s">
        <v>525</v>
      </c>
      <c r="M35" s="304" t="s">
        <v>565</v>
      </c>
      <c r="N35" s="303"/>
      <c r="O35" s="333" t="s">
        <v>149</v>
      </c>
      <c r="P35" s="304" t="s">
        <v>1</v>
      </c>
      <c r="Q35" s="303" t="s">
        <v>482</v>
      </c>
    </row>
    <row r="36" spans="1:17" s="267" customFormat="1" x14ac:dyDescent="0.25">
      <c r="A36" s="303">
        <v>31</v>
      </c>
      <c r="B36" s="308" t="s">
        <v>517</v>
      </c>
      <c r="C36" s="309" t="s">
        <v>505</v>
      </c>
      <c r="D36" s="305" t="s">
        <v>33</v>
      </c>
      <c r="E36" s="305"/>
      <c r="F36" s="303" t="s">
        <v>25</v>
      </c>
      <c r="G36" s="305">
        <v>175000</v>
      </c>
      <c r="H36" s="307"/>
      <c r="I36" s="307">
        <f t="shared" si="0"/>
        <v>573.77049180327867</v>
      </c>
      <c r="J36" s="304"/>
      <c r="K36" s="304"/>
      <c r="L36" s="304" t="s">
        <v>524</v>
      </c>
      <c r="M36" s="304" t="s">
        <v>565</v>
      </c>
      <c r="N36" s="303"/>
      <c r="O36" s="333" t="s">
        <v>149</v>
      </c>
      <c r="P36" s="304" t="s">
        <v>1</v>
      </c>
      <c r="Q36" s="303" t="s">
        <v>482</v>
      </c>
    </row>
    <row r="37" spans="1:17" s="267" customFormat="1" x14ac:dyDescent="0.25">
      <c r="A37" s="303">
        <v>32</v>
      </c>
      <c r="B37" s="310" t="s">
        <v>518</v>
      </c>
      <c r="C37" s="309" t="s">
        <v>506</v>
      </c>
      <c r="D37" s="305" t="s">
        <v>33</v>
      </c>
      <c r="E37" s="305"/>
      <c r="F37" s="303" t="s">
        <v>25</v>
      </c>
      <c r="G37" s="305">
        <v>250000</v>
      </c>
      <c r="H37" s="307"/>
      <c r="I37" s="307">
        <f t="shared" si="0"/>
        <v>819.67213114754099</v>
      </c>
      <c r="J37" s="304"/>
      <c r="K37" s="304"/>
      <c r="L37" s="304" t="s">
        <v>524</v>
      </c>
      <c r="M37" s="304" t="s">
        <v>565</v>
      </c>
      <c r="N37" s="303"/>
      <c r="O37" s="333" t="s">
        <v>149</v>
      </c>
      <c r="P37" s="304" t="s">
        <v>1</v>
      </c>
      <c r="Q37" s="303" t="s">
        <v>482</v>
      </c>
    </row>
    <row r="38" spans="1:17" s="267" customFormat="1" x14ac:dyDescent="0.25">
      <c r="A38" s="303">
        <v>33</v>
      </c>
      <c r="B38" s="308" t="s">
        <v>519</v>
      </c>
      <c r="C38" s="309" t="s">
        <v>507</v>
      </c>
      <c r="D38" s="305" t="s">
        <v>33</v>
      </c>
      <c r="E38" s="305"/>
      <c r="F38" s="303" t="s">
        <v>25</v>
      </c>
      <c r="G38" s="305">
        <v>150000</v>
      </c>
      <c r="H38" s="307"/>
      <c r="I38" s="307">
        <f t="shared" si="0"/>
        <v>491.80327868852459</v>
      </c>
      <c r="J38" s="304"/>
      <c r="K38" s="304"/>
      <c r="L38" s="304" t="s">
        <v>521</v>
      </c>
      <c r="M38" s="304" t="s">
        <v>565</v>
      </c>
      <c r="N38" s="303"/>
      <c r="O38" s="333" t="s">
        <v>149</v>
      </c>
      <c r="P38" s="304" t="s">
        <v>1</v>
      </c>
      <c r="Q38" s="303" t="s">
        <v>482</v>
      </c>
    </row>
    <row r="39" spans="1:17" s="267" customFormat="1" ht="45" x14ac:dyDescent="0.25">
      <c r="A39" s="303">
        <v>34</v>
      </c>
      <c r="B39" s="310" t="s">
        <v>534</v>
      </c>
      <c r="C39" s="332" t="s">
        <v>535</v>
      </c>
      <c r="D39" s="311">
        <v>1137.71</v>
      </c>
      <c r="E39" s="305"/>
      <c r="F39" s="303" t="s">
        <v>25</v>
      </c>
      <c r="G39" s="306">
        <v>420000</v>
      </c>
      <c r="H39" s="307"/>
      <c r="I39" s="307">
        <f t="shared" si="0"/>
        <v>1377.049180327869</v>
      </c>
      <c r="J39" s="304" t="s">
        <v>364</v>
      </c>
      <c r="K39" s="304" t="s">
        <v>525</v>
      </c>
      <c r="L39" s="304" t="s">
        <v>536</v>
      </c>
      <c r="M39" s="304" t="s">
        <v>148</v>
      </c>
      <c r="N39" s="303">
        <v>570</v>
      </c>
      <c r="O39" s="304" t="s">
        <v>537</v>
      </c>
      <c r="P39" s="304" t="s">
        <v>163</v>
      </c>
      <c r="Q39" s="303" t="s">
        <v>482</v>
      </c>
    </row>
    <row r="40" spans="1:17" s="267" customFormat="1" x14ac:dyDescent="0.25">
      <c r="A40" s="303">
        <v>35</v>
      </c>
      <c r="B40" s="310" t="s">
        <v>553</v>
      </c>
      <c r="C40" s="310" t="s">
        <v>542</v>
      </c>
      <c r="D40" s="310"/>
      <c r="E40" s="310"/>
      <c r="F40" s="303" t="s">
        <v>25</v>
      </c>
      <c r="G40" s="331">
        <v>100000</v>
      </c>
      <c r="H40" s="307"/>
      <c r="I40" s="307">
        <f t="shared" si="0"/>
        <v>327.86885245901641</v>
      </c>
      <c r="J40" s="304"/>
      <c r="K40" s="304"/>
      <c r="L40" s="304" t="s">
        <v>564</v>
      </c>
      <c r="M40" s="304" t="s">
        <v>565</v>
      </c>
      <c r="N40" s="303"/>
      <c r="O40" s="333" t="s">
        <v>149</v>
      </c>
      <c r="P40" s="304" t="s">
        <v>1</v>
      </c>
      <c r="Q40" s="303" t="s">
        <v>482</v>
      </c>
    </row>
    <row r="41" spans="1:17" s="267" customFormat="1" x14ac:dyDescent="0.25">
      <c r="A41" s="303">
        <v>36</v>
      </c>
      <c r="B41" s="310" t="s">
        <v>554</v>
      </c>
      <c r="C41" s="310" t="s">
        <v>543</v>
      </c>
      <c r="D41" s="310"/>
      <c r="E41" s="310"/>
      <c r="F41" s="303" t="s">
        <v>25</v>
      </c>
      <c r="G41" s="331">
        <v>100000</v>
      </c>
      <c r="H41" s="307"/>
      <c r="I41" s="307">
        <f t="shared" si="0"/>
        <v>327.86885245901641</v>
      </c>
      <c r="J41" s="304"/>
      <c r="K41" s="304"/>
      <c r="L41" s="304" t="s">
        <v>564</v>
      </c>
      <c r="M41" s="304" t="s">
        <v>565</v>
      </c>
      <c r="N41" s="303"/>
      <c r="O41" s="333" t="s">
        <v>149</v>
      </c>
      <c r="P41" s="304" t="s">
        <v>1</v>
      </c>
      <c r="Q41" s="303" t="s">
        <v>482</v>
      </c>
    </row>
    <row r="42" spans="1:17" s="267" customFormat="1" x14ac:dyDescent="0.25">
      <c r="A42" s="303">
        <v>37</v>
      </c>
      <c r="B42" s="310" t="s">
        <v>555</v>
      </c>
      <c r="C42" s="310" t="s">
        <v>544</v>
      </c>
      <c r="D42" s="310"/>
      <c r="E42" s="310"/>
      <c r="F42" s="303" t="s">
        <v>25</v>
      </c>
      <c r="G42" s="331">
        <v>150000</v>
      </c>
      <c r="H42" s="307"/>
      <c r="I42" s="307">
        <f t="shared" si="0"/>
        <v>491.80327868852459</v>
      </c>
      <c r="J42" s="304"/>
      <c r="K42" s="304"/>
      <c r="L42" s="304" t="s">
        <v>564</v>
      </c>
      <c r="M42" s="304" t="s">
        <v>565</v>
      </c>
      <c r="N42" s="303"/>
      <c r="O42" s="333" t="s">
        <v>149</v>
      </c>
      <c r="P42" s="304" t="s">
        <v>1</v>
      </c>
      <c r="Q42" s="303" t="s">
        <v>482</v>
      </c>
    </row>
    <row r="43" spans="1:17" s="267" customFormat="1" x14ac:dyDescent="0.25">
      <c r="A43" s="303">
        <v>38</v>
      </c>
      <c r="B43" s="310" t="s">
        <v>556</v>
      </c>
      <c r="C43" s="310" t="s">
        <v>545</v>
      </c>
      <c r="D43" s="310"/>
      <c r="E43" s="310"/>
      <c r="F43" s="303" t="s">
        <v>25</v>
      </c>
      <c r="G43" s="331">
        <v>250000</v>
      </c>
      <c r="H43" s="307"/>
      <c r="I43" s="307">
        <f t="shared" si="0"/>
        <v>819.67213114754099</v>
      </c>
      <c r="J43" s="304"/>
      <c r="K43" s="304"/>
      <c r="L43" s="304" t="s">
        <v>564</v>
      </c>
      <c r="M43" s="304" t="s">
        <v>565</v>
      </c>
      <c r="N43" s="303"/>
      <c r="O43" s="333" t="s">
        <v>149</v>
      </c>
      <c r="P43" s="304" t="s">
        <v>1</v>
      </c>
      <c r="Q43" s="303" t="s">
        <v>482</v>
      </c>
    </row>
    <row r="44" spans="1:17" s="267" customFormat="1" x14ac:dyDescent="0.25">
      <c r="A44" s="303">
        <v>39</v>
      </c>
      <c r="B44" s="310" t="s">
        <v>557</v>
      </c>
      <c r="C44" s="310" t="s">
        <v>546</v>
      </c>
      <c r="D44" s="310"/>
      <c r="E44" s="310"/>
      <c r="F44" s="303" t="s">
        <v>25</v>
      </c>
      <c r="G44" s="331">
        <v>175000</v>
      </c>
      <c r="H44" s="307"/>
      <c r="I44" s="307">
        <f t="shared" si="0"/>
        <v>573.77049180327867</v>
      </c>
      <c r="J44" s="304"/>
      <c r="K44" s="304"/>
      <c r="L44" s="304" t="s">
        <v>527</v>
      </c>
      <c r="M44" s="304" t="s">
        <v>565</v>
      </c>
      <c r="N44" s="303"/>
      <c r="O44" s="333" t="s">
        <v>149</v>
      </c>
      <c r="P44" s="304" t="s">
        <v>1</v>
      </c>
      <c r="Q44" s="303" t="s">
        <v>482</v>
      </c>
    </row>
    <row r="45" spans="1:17" s="267" customFormat="1" x14ac:dyDescent="0.25">
      <c r="A45" s="303">
        <v>40</v>
      </c>
      <c r="B45" s="310" t="s">
        <v>558</v>
      </c>
      <c r="C45" s="310" t="s">
        <v>547</v>
      </c>
      <c r="D45" s="310"/>
      <c r="E45" s="310"/>
      <c r="F45" s="303" t="s">
        <v>25</v>
      </c>
      <c r="G45" s="331">
        <v>175000</v>
      </c>
      <c r="H45" s="307"/>
      <c r="I45" s="307">
        <f t="shared" si="0"/>
        <v>573.77049180327867</v>
      </c>
      <c r="J45" s="304"/>
      <c r="K45" s="304"/>
      <c r="L45" s="304" t="s">
        <v>564</v>
      </c>
      <c r="M45" s="304" t="s">
        <v>565</v>
      </c>
      <c r="N45" s="303"/>
      <c r="O45" s="333" t="s">
        <v>149</v>
      </c>
      <c r="P45" s="304" t="s">
        <v>1</v>
      </c>
      <c r="Q45" s="303" t="s">
        <v>482</v>
      </c>
    </row>
    <row r="46" spans="1:17" s="267" customFormat="1" x14ac:dyDescent="0.25">
      <c r="A46" s="303">
        <v>41</v>
      </c>
      <c r="B46" s="310" t="s">
        <v>559</v>
      </c>
      <c r="C46" s="310" t="s">
        <v>548</v>
      </c>
      <c r="D46" s="310"/>
      <c r="E46" s="310"/>
      <c r="F46" s="303" t="s">
        <v>25</v>
      </c>
      <c r="G46" s="331">
        <v>175000</v>
      </c>
      <c r="H46" s="307"/>
      <c r="I46" s="307">
        <f t="shared" si="0"/>
        <v>573.77049180327867</v>
      </c>
      <c r="J46" s="304"/>
      <c r="K46" s="304"/>
      <c r="L46" s="304" t="s">
        <v>564</v>
      </c>
      <c r="M46" s="304" t="s">
        <v>565</v>
      </c>
      <c r="N46" s="303"/>
      <c r="O46" s="333" t="s">
        <v>149</v>
      </c>
      <c r="P46" s="304" t="s">
        <v>1</v>
      </c>
      <c r="Q46" s="303" t="s">
        <v>482</v>
      </c>
    </row>
    <row r="47" spans="1:17" s="267" customFormat="1" x14ac:dyDescent="0.25">
      <c r="A47" s="303">
        <v>42</v>
      </c>
      <c r="B47" s="310" t="s">
        <v>560</v>
      </c>
      <c r="C47" s="310" t="s">
        <v>549</v>
      </c>
      <c r="D47" s="310"/>
      <c r="E47" s="310"/>
      <c r="F47" s="303" t="s">
        <v>25</v>
      </c>
      <c r="G47" s="331">
        <v>200000</v>
      </c>
      <c r="H47" s="307"/>
      <c r="I47" s="307">
        <f t="shared" si="0"/>
        <v>655.73770491803282</v>
      </c>
      <c r="J47" s="304"/>
      <c r="K47" s="304"/>
      <c r="L47" s="304" t="s">
        <v>564</v>
      </c>
      <c r="M47" s="304" t="s">
        <v>565</v>
      </c>
      <c r="N47" s="303"/>
      <c r="O47" s="333" t="s">
        <v>149</v>
      </c>
      <c r="P47" s="304" t="s">
        <v>1</v>
      </c>
      <c r="Q47" s="303" t="s">
        <v>482</v>
      </c>
    </row>
    <row r="48" spans="1:17" s="267" customFormat="1" x14ac:dyDescent="0.25">
      <c r="A48" s="303">
        <v>43</v>
      </c>
      <c r="B48" s="310" t="s">
        <v>561</v>
      </c>
      <c r="C48" s="310" t="s">
        <v>550</v>
      </c>
      <c r="D48" s="310"/>
      <c r="E48" s="310"/>
      <c r="F48" s="303" t="s">
        <v>25</v>
      </c>
      <c r="G48" s="331">
        <v>250000</v>
      </c>
      <c r="H48" s="307"/>
      <c r="I48" s="307">
        <f t="shared" si="0"/>
        <v>819.67213114754099</v>
      </c>
      <c r="J48" s="304"/>
      <c r="K48" s="304"/>
      <c r="L48" s="304" t="s">
        <v>564</v>
      </c>
      <c r="M48" s="304" t="s">
        <v>565</v>
      </c>
      <c r="N48" s="303"/>
      <c r="O48" s="333" t="s">
        <v>149</v>
      </c>
      <c r="P48" s="304" t="s">
        <v>1</v>
      </c>
      <c r="Q48" s="303" t="s">
        <v>482</v>
      </c>
    </row>
    <row r="49" spans="1:17" s="267" customFormat="1" x14ac:dyDescent="0.25">
      <c r="A49" s="303">
        <v>44</v>
      </c>
      <c r="B49" s="310" t="s">
        <v>562</v>
      </c>
      <c r="C49" s="310" t="s">
        <v>551</v>
      </c>
      <c r="D49" s="310"/>
      <c r="E49" s="310"/>
      <c r="F49" s="303" t="s">
        <v>25</v>
      </c>
      <c r="G49" s="331">
        <v>175000</v>
      </c>
      <c r="H49" s="307"/>
      <c r="I49" s="307">
        <f t="shared" si="0"/>
        <v>573.77049180327867</v>
      </c>
      <c r="J49" s="304"/>
      <c r="K49" s="304"/>
      <c r="L49" s="304" t="s">
        <v>527</v>
      </c>
      <c r="M49" s="304" t="s">
        <v>565</v>
      </c>
      <c r="N49" s="303"/>
      <c r="O49" s="333" t="s">
        <v>149</v>
      </c>
      <c r="P49" s="304" t="s">
        <v>1</v>
      </c>
      <c r="Q49" s="303" t="s">
        <v>482</v>
      </c>
    </row>
    <row r="50" spans="1:17" s="267" customFormat="1" x14ac:dyDescent="0.25">
      <c r="A50" s="303">
        <v>45</v>
      </c>
      <c r="B50" s="310" t="s">
        <v>563</v>
      </c>
      <c r="C50" s="310" t="s">
        <v>552</v>
      </c>
      <c r="D50" s="310"/>
      <c r="E50" s="310"/>
      <c r="F50" s="303" t="s">
        <v>25</v>
      </c>
      <c r="G50" s="331">
        <v>175000</v>
      </c>
      <c r="H50" s="307"/>
      <c r="I50" s="307">
        <f t="shared" si="0"/>
        <v>573.77049180327867</v>
      </c>
      <c r="J50" s="304"/>
      <c r="K50" s="304"/>
      <c r="L50" s="304" t="s">
        <v>564</v>
      </c>
      <c r="M50" s="304" t="s">
        <v>565</v>
      </c>
      <c r="N50" s="303"/>
      <c r="O50" s="333" t="s">
        <v>149</v>
      </c>
      <c r="P50" s="304" t="s">
        <v>1</v>
      </c>
      <c r="Q50" s="303" t="s">
        <v>482</v>
      </c>
    </row>
    <row r="51" spans="1:17" s="267" customFormat="1" ht="15.75" x14ac:dyDescent="0.25">
      <c r="A51" s="303">
        <v>46</v>
      </c>
      <c r="B51" s="349" t="s">
        <v>627</v>
      </c>
      <c r="C51" s="350" t="s">
        <v>626</v>
      </c>
      <c r="D51" s="351"/>
      <c r="E51" s="351"/>
      <c r="F51" s="303" t="s">
        <v>25</v>
      </c>
      <c r="G51" s="348">
        <v>200000</v>
      </c>
      <c r="H51" s="307"/>
      <c r="I51" s="307">
        <f t="shared" si="0"/>
        <v>655.73770491803282</v>
      </c>
      <c r="J51" s="304"/>
      <c r="K51" s="304"/>
      <c r="L51" s="304" t="s">
        <v>614</v>
      </c>
      <c r="M51" s="304" t="s">
        <v>565</v>
      </c>
      <c r="N51" s="303"/>
      <c r="O51" s="333" t="s">
        <v>149</v>
      </c>
      <c r="P51" s="304" t="s">
        <v>1</v>
      </c>
      <c r="Q51" s="303"/>
    </row>
    <row r="52" spans="1:17" s="267" customFormat="1" ht="15.75" x14ac:dyDescent="0.25">
      <c r="A52" s="303">
        <v>47</v>
      </c>
      <c r="B52" s="349" t="s">
        <v>629</v>
      </c>
      <c r="C52" s="350" t="s">
        <v>628</v>
      </c>
      <c r="D52" s="351"/>
      <c r="E52" s="351"/>
      <c r="F52" s="303" t="s">
        <v>25</v>
      </c>
      <c r="G52" s="348">
        <v>175000</v>
      </c>
      <c r="H52" s="307"/>
      <c r="I52" s="307">
        <f t="shared" si="0"/>
        <v>573.77049180327867</v>
      </c>
      <c r="J52" s="304"/>
      <c r="K52" s="304"/>
      <c r="L52" s="304" t="s">
        <v>623</v>
      </c>
      <c r="M52" s="304" t="s">
        <v>565</v>
      </c>
      <c r="N52" s="303"/>
      <c r="O52" s="333" t="s">
        <v>149</v>
      </c>
      <c r="P52" s="304" t="s">
        <v>1</v>
      </c>
      <c r="Q52" s="303"/>
    </row>
    <row r="53" spans="1:17" s="267" customFormat="1" ht="41.25" customHeight="1" x14ac:dyDescent="0.25">
      <c r="A53" s="303">
        <v>48</v>
      </c>
      <c r="B53" s="377" t="s">
        <v>573</v>
      </c>
      <c r="C53" s="332" t="s">
        <v>239</v>
      </c>
      <c r="D53" s="311">
        <v>120000</v>
      </c>
      <c r="E53" s="305"/>
      <c r="F53" s="303" t="s">
        <v>25</v>
      </c>
      <c r="G53" s="329"/>
      <c r="H53" s="307">
        <v>119975</v>
      </c>
      <c r="I53" s="307">
        <v>119975</v>
      </c>
      <c r="J53" s="304"/>
      <c r="K53" s="304"/>
      <c r="L53" s="304"/>
      <c r="M53" s="304"/>
      <c r="N53" s="303"/>
      <c r="O53" s="333" t="s">
        <v>149</v>
      </c>
      <c r="P53" s="304"/>
      <c r="Q53" s="303" t="s">
        <v>482</v>
      </c>
    </row>
    <row r="54" spans="1:17" s="267" customFormat="1" ht="15" customHeight="1" x14ac:dyDescent="0.25">
      <c r="A54" s="303">
        <v>49</v>
      </c>
      <c r="B54" s="335" t="s">
        <v>593</v>
      </c>
      <c r="C54" s="379" t="s">
        <v>574</v>
      </c>
      <c r="D54" s="311"/>
      <c r="E54" s="305"/>
      <c r="F54" s="303" t="s">
        <v>25</v>
      </c>
      <c r="G54" s="337">
        <v>800000</v>
      </c>
      <c r="H54" s="307"/>
      <c r="I54" s="307">
        <f t="shared" si="0"/>
        <v>2622.9508196721313</v>
      </c>
      <c r="J54" s="304"/>
      <c r="K54" s="304"/>
      <c r="L54" s="338" t="s">
        <v>612</v>
      </c>
      <c r="M54" s="338" t="s">
        <v>618</v>
      </c>
      <c r="N54" s="339">
        <v>581</v>
      </c>
      <c r="O54" s="333" t="s">
        <v>149</v>
      </c>
      <c r="P54" s="304" t="s">
        <v>6</v>
      </c>
      <c r="Q54" s="303" t="s">
        <v>482</v>
      </c>
    </row>
    <row r="55" spans="1:17" s="267" customFormat="1" ht="15" customHeight="1" x14ac:dyDescent="0.25">
      <c r="A55" s="303">
        <v>50</v>
      </c>
      <c r="B55" s="335" t="s">
        <v>594</v>
      </c>
      <c r="C55" s="379" t="s">
        <v>575</v>
      </c>
      <c r="D55" s="311"/>
      <c r="E55" s="305"/>
      <c r="F55" s="303" t="s">
        <v>25</v>
      </c>
      <c r="G55" s="337">
        <v>500000</v>
      </c>
      <c r="H55" s="307"/>
      <c r="I55" s="307">
        <f t="shared" si="0"/>
        <v>1639.344262295082</v>
      </c>
      <c r="J55" s="304"/>
      <c r="K55" s="304"/>
      <c r="L55" s="338" t="s">
        <v>613</v>
      </c>
      <c r="M55" s="338" t="s">
        <v>618</v>
      </c>
      <c r="N55" s="339">
        <v>592</v>
      </c>
      <c r="O55" s="333" t="s">
        <v>149</v>
      </c>
      <c r="P55" s="304" t="s">
        <v>6</v>
      </c>
      <c r="Q55" s="303" t="s">
        <v>482</v>
      </c>
    </row>
    <row r="56" spans="1:17" s="267" customFormat="1" ht="15" customHeight="1" x14ac:dyDescent="0.25">
      <c r="A56" s="303">
        <v>51</v>
      </c>
      <c r="B56" s="335" t="s">
        <v>595</v>
      </c>
      <c r="C56" s="379" t="s">
        <v>576</v>
      </c>
      <c r="D56" s="311"/>
      <c r="E56" s="305"/>
      <c r="F56" s="303" t="s">
        <v>25</v>
      </c>
      <c r="G56" s="337">
        <v>250000</v>
      </c>
      <c r="H56" s="307"/>
      <c r="I56" s="307">
        <f t="shared" si="0"/>
        <v>819.67213114754099</v>
      </c>
      <c r="J56" s="304"/>
      <c r="K56" s="304"/>
      <c r="L56" s="338" t="s">
        <v>536</v>
      </c>
      <c r="M56" s="338" t="s">
        <v>618</v>
      </c>
      <c r="N56" s="339">
        <v>569</v>
      </c>
      <c r="O56" s="333" t="s">
        <v>149</v>
      </c>
      <c r="P56" s="304" t="s">
        <v>6</v>
      </c>
      <c r="Q56" s="303" t="s">
        <v>482</v>
      </c>
    </row>
    <row r="57" spans="1:17" s="267" customFormat="1" ht="15" customHeight="1" x14ac:dyDescent="0.25">
      <c r="A57" s="303">
        <v>52</v>
      </c>
      <c r="B57" s="336" t="s">
        <v>596</v>
      </c>
      <c r="C57" s="379" t="s">
        <v>577</v>
      </c>
      <c r="D57" s="311"/>
      <c r="E57" s="305"/>
      <c r="F57" s="303" t="s">
        <v>25</v>
      </c>
      <c r="G57" s="337">
        <v>350000</v>
      </c>
      <c r="H57" s="307"/>
      <c r="I57" s="307">
        <f t="shared" si="0"/>
        <v>1147.5409836065573</v>
      </c>
      <c r="J57" s="304"/>
      <c r="K57" s="304"/>
      <c r="L57" s="338" t="s">
        <v>614</v>
      </c>
      <c r="M57" s="338" t="s">
        <v>618</v>
      </c>
      <c r="N57" s="339">
        <v>574</v>
      </c>
      <c r="O57" s="333" t="s">
        <v>149</v>
      </c>
      <c r="P57" s="304" t="s">
        <v>6</v>
      </c>
      <c r="Q57" s="303" t="s">
        <v>482</v>
      </c>
    </row>
    <row r="58" spans="1:17" s="267" customFormat="1" ht="15" customHeight="1" x14ac:dyDescent="0.25">
      <c r="A58" s="303">
        <v>53</v>
      </c>
      <c r="B58" s="335" t="s">
        <v>597</v>
      </c>
      <c r="C58" s="379" t="s">
        <v>578</v>
      </c>
      <c r="D58" s="311"/>
      <c r="E58" s="305"/>
      <c r="F58" s="303" t="s">
        <v>25</v>
      </c>
      <c r="G58" s="337">
        <v>900000</v>
      </c>
      <c r="H58" s="307"/>
      <c r="I58" s="307">
        <f t="shared" si="0"/>
        <v>2950.8196721311474</v>
      </c>
      <c r="J58" s="304"/>
      <c r="K58" s="304"/>
      <c r="L58" s="338" t="s">
        <v>614</v>
      </c>
      <c r="M58" s="338" t="s">
        <v>618</v>
      </c>
      <c r="N58" s="339">
        <v>573</v>
      </c>
      <c r="O58" s="333" t="s">
        <v>149</v>
      </c>
      <c r="P58" s="304" t="s">
        <v>6</v>
      </c>
      <c r="Q58" s="303" t="s">
        <v>482</v>
      </c>
    </row>
    <row r="59" spans="1:17" s="267" customFormat="1" ht="15" customHeight="1" x14ac:dyDescent="0.25">
      <c r="A59" s="303">
        <v>54</v>
      </c>
      <c r="B59" s="335" t="s">
        <v>598</v>
      </c>
      <c r="C59" s="379" t="s">
        <v>579</v>
      </c>
      <c r="D59" s="311"/>
      <c r="E59" s="305"/>
      <c r="F59" s="303" t="s">
        <v>25</v>
      </c>
      <c r="G59" s="337">
        <v>250000</v>
      </c>
      <c r="H59" s="307"/>
      <c r="I59" s="307">
        <f t="shared" si="0"/>
        <v>819.67213114754099</v>
      </c>
      <c r="J59" s="304"/>
      <c r="K59" s="304"/>
      <c r="L59" s="338" t="s">
        <v>614</v>
      </c>
      <c r="M59" s="338" t="s">
        <v>618</v>
      </c>
      <c r="N59" s="339">
        <v>575</v>
      </c>
      <c r="O59" s="333" t="s">
        <v>149</v>
      </c>
      <c r="P59" s="304" t="s">
        <v>6</v>
      </c>
      <c r="Q59" s="303" t="s">
        <v>482</v>
      </c>
    </row>
    <row r="60" spans="1:17" s="267" customFormat="1" ht="15" customHeight="1" x14ac:dyDescent="0.25">
      <c r="A60" s="303">
        <v>55</v>
      </c>
      <c r="B60" s="335" t="s">
        <v>599</v>
      </c>
      <c r="C60" s="379" t="s">
        <v>580</v>
      </c>
      <c r="D60" s="311"/>
      <c r="E60" s="305"/>
      <c r="F60" s="303" t="s">
        <v>25</v>
      </c>
      <c r="G60" s="337">
        <v>900000</v>
      </c>
      <c r="H60" s="307"/>
      <c r="I60" s="307">
        <f t="shared" si="0"/>
        <v>2950.8196721311474</v>
      </c>
      <c r="J60" s="304"/>
      <c r="K60" s="304"/>
      <c r="L60" s="338" t="s">
        <v>614</v>
      </c>
      <c r="M60" s="338" t="s">
        <v>618</v>
      </c>
      <c r="N60" s="339">
        <v>576</v>
      </c>
      <c r="O60" s="333" t="s">
        <v>149</v>
      </c>
      <c r="P60" s="304" t="s">
        <v>6</v>
      </c>
      <c r="Q60" s="303" t="s">
        <v>482</v>
      </c>
    </row>
    <row r="61" spans="1:17" s="267" customFormat="1" ht="15" customHeight="1" x14ac:dyDescent="0.25">
      <c r="A61" s="303">
        <v>56</v>
      </c>
      <c r="B61" s="335" t="s">
        <v>600</v>
      </c>
      <c r="C61" s="379" t="s">
        <v>581</v>
      </c>
      <c r="D61" s="311"/>
      <c r="E61" s="305"/>
      <c r="F61" s="303" t="s">
        <v>25</v>
      </c>
      <c r="G61" s="337">
        <v>900000</v>
      </c>
      <c r="H61" s="307"/>
      <c r="I61" s="307">
        <f t="shared" si="0"/>
        <v>2950.8196721311474</v>
      </c>
      <c r="J61" s="304"/>
      <c r="K61" s="304"/>
      <c r="L61" s="338" t="s">
        <v>615</v>
      </c>
      <c r="M61" s="338" t="s">
        <v>618</v>
      </c>
      <c r="N61" s="339">
        <v>571</v>
      </c>
      <c r="O61" s="333" t="s">
        <v>149</v>
      </c>
      <c r="P61" s="304" t="s">
        <v>6</v>
      </c>
      <c r="Q61" s="303" t="s">
        <v>482</v>
      </c>
    </row>
    <row r="62" spans="1:17" s="267" customFormat="1" ht="15" customHeight="1" x14ac:dyDescent="0.25">
      <c r="A62" s="303">
        <v>57</v>
      </c>
      <c r="B62" s="335" t="s">
        <v>601</v>
      </c>
      <c r="C62" s="379" t="s">
        <v>582</v>
      </c>
      <c r="D62" s="311"/>
      <c r="E62" s="305"/>
      <c r="F62" s="303" t="s">
        <v>25</v>
      </c>
      <c r="G62" s="337">
        <v>500000</v>
      </c>
      <c r="H62" s="307"/>
      <c r="I62" s="307">
        <f t="shared" si="0"/>
        <v>1639.344262295082</v>
      </c>
      <c r="J62" s="304"/>
      <c r="K62" s="304"/>
      <c r="L62" s="338" t="s">
        <v>612</v>
      </c>
      <c r="M62" s="338" t="s">
        <v>618</v>
      </c>
      <c r="N62" s="339">
        <v>577</v>
      </c>
      <c r="O62" s="333" t="s">
        <v>149</v>
      </c>
      <c r="P62" s="304" t="s">
        <v>6</v>
      </c>
      <c r="Q62" s="303" t="s">
        <v>482</v>
      </c>
    </row>
    <row r="63" spans="1:17" s="267" customFormat="1" ht="15" customHeight="1" x14ac:dyDescent="0.25">
      <c r="A63" s="303">
        <v>58</v>
      </c>
      <c r="B63" s="335" t="s">
        <v>602</v>
      </c>
      <c r="C63" s="379" t="s">
        <v>583</v>
      </c>
      <c r="D63" s="311"/>
      <c r="E63" s="305"/>
      <c r="F63" s="303" t="s">
        <v>25</v>
      </c>
      <c r="G63" s="337">
        <v>900000</v>
      </c>
      <c r="H63" s="307"/>
      <c r="I63" s="307">
        <f t="shared" si="0"/>
        <v>2950.8196721311474</v>
      </c>
      <c r="J63" s="304"/>
      <c r="K63" s="304"/>
      <c r="L63" s="338" t="s">
        <v>612</v>
      </c>
      <c r="M63" s="338" t="s">
        <v>618</v>
      </c>
      <c r="N63" s="339">
        <v>578</v>
      </c>
      <c r="O63" s="333" t="s">
        <v>149</v>
      </c>
      <c r="P63" s="304" t="s">
        <v>6</v>
      </c>
      <c r="Q63" s="303" t="s">
        <v>482</v>
      </c>
    </row>
    <row r="64" spans="1:17" s="267" customFormat="1" ht="15" customHeight="1" x14ac:dyDescent="0.25">
      <c r="A64" s="303">
        <v>59</v>
      </c>
      <c r="B64" s="335" t="s">
        <v>603</v>
      </c>
      <c r="C64" s="379" t="s">
        <v>584</v>
      </c>
      <c r="D64" s="311"/>
      <c r="E64" s="305"/>
      <c r="F64" s="303" t="s">
        <v>25</v>
      </c>
      <c r="G64" s="337">
        <v>300000</v>
      </c>
      <c r="H64" s="307"/>
      <c r="I64" s="307">
        <f t="shared" si="0"/>
        <v>983.60655737704917</v>
      </c>
      <c r="J64" s="304"/>
      <c r="K64" s="304"/>
      <c r="L64" s="338" t="s">
        <v>616</v>
      </c>
      <c r="M64" s="338" t="s">
        <v>618</v>
      </c>
      <c r="N64" s="339">
        <v>587</v>
      </c>
      <c r="O64" s="333" t="s">
        <v>149</v>
      </c>
      <c r="P64" s="304" t="s">
        <v>6</v>
      </c>
      <c r="Q64" s="303" t="s">
        <v>482</v>
      </c>
    </row>
    <row r="65" spans="1:17" s="267" customFormat="1" ht="15" customHeight="1" x14ac:dyDescent="0.25">
      <c r="A65" s="303">
        <v>60</v>
      </c>
      <c r="B65" s="335" t="s">
        <v>604</v>
      </c>
      <c r="C65" s="379" t="s">
        <v>585</v>
      </c>
      <c r="D65" s="311"/>
      <c r="E65" s="305"/>
      <c r="F65" s="303" t="s">
        <v>25</v>
      </c>
      <c r="G65" s="337">
        <v>900000</v>
      </c>
      <c r="H65" s="307"/>
      <c r="I65" s="307">
        <f t="shared" si="0"/>
        <v>2950.8196721311474</v>
      </c>
      <c r="J65" s="304"/>
      <c r="K65" s="304"/>
      <c r="L65" s="338" t="s">
        <v>612</v>
      </c>
      <c r="M65" s="338" t="s">
        <v>618</v>
      </c>
      <c r="N65" s="339">
        <v>585</v>
      </c>
      <c r="O65" s="333" t="s">
        <v>149</v>
      </c>
      <c r="P65" s="304" t="s">
        <v>6</v>
      </c>
      <c r="Q65" s="303" t="s">
        <v>482</v>
      </c>
    </row>
    <row r="66" spans="1:17" s="267" customFormat="1" ht="15" customHeight="1" x14ac:dyDescent="0.25">
      <c r="A66" s="303">
        <v>61</v>
      </c>
      <c r="B66" s="335" t="s">
        <v>605</v>
      </c>
      <c r="C66" s="379" t="s">
        <v>586</v>
      </c>
      <c r="D66" s="311"/>
      <c r="E66" s="305"/>
      <c r="F66" s="303" t="s">
        <v>25</v>
      </c>
      <c r="G66" s="337">
        <v>900000</v>
      </c>
      <c r="H66" s="307"/>
      <c r="I66" s="307">
        <f t="shared" si="0"/>
        <v>2950.8196721311474</v>
      </c>
      <c r="J66" s="304"/>
      <c r="K66" s="304"/>
      <c r="L66" s="338" t="s">
        <v>617</v>
      </c>
      <c r="M66" s="338" t="s">
        <v>618</v>
      </c>
      <c r="N66" s="339">
        <v>590</v>
      </c>
      <c r="O66" s="333" t="s">
        <v>149</v>
      </c>
      <c r="P66" s="304" t="s">
        <v>6</v>
      </c>
      <c r="Q66" s="303" t="s">
        <v>482</v>
      </c>
    </row>
    <row r="67" spans="1:17" s="267" customFormat="1" ht="15" customHeight="1" x14ac:dyDescent="0.25">
      <c r="A67" s="303">
        <v>62</v>
      </c>
      <c r="B67" s="335" t="s">
        <v>606</v>
      </c>
      <c r="C67" s="379" t="s">
        <v>587</v>
      </c>
      <c r="D67" s="311"/>
      <c r="E67" s="305"/>
      <c r="F67" s="303" t="s">
        <v>25</v>
      </c>
      <c r="G67" s="337">
        <v>900000</v>
      </c>
      <c r="H67" s="307"/>
      <c r="I67" s="307">
        <f t="shared" si="0"/>
        <v>2950.8196721311474</v>
      </c>
      <c r="J67" s="304"/>
      <c r="K67" s="304"/>
      <c r="L67" s="338" t="s">
        <v>616</v>
      </c>
      <c r="M67" s="338" t="s">
        <v>618</v>
      </c>
      <c r="N67" s="339">
        <v>589</v>
      </c>
      <c r="O67" s="333" t="s">
        <v>149</v>
      </c>
      <c r="P67" s="304" t="s">
        <v>6</v>
      </c>
      <c r="Q67" s="303" t="s">
        <v>482</v>
      </c>
    </row>
    <row r="68" spans="1:17" s="267" customFormat="1" ht="15" customHeight="1" x14ac:dyDescent="0.25">
      <c r="A68" s="303">
        <v>63</v>
      </c>
      <c r="B68" s="335" t="s">
        <v>607</v>
      </c>
      <c r="C68" s="379" t="s">
        <v>588</v>
      </c>
      <c r="D68" s="311"/>
      <c r="E68" s="305"/>
      <c r="F68" s="303" t="s">
        <v>25</v>
      </c>
      <c r="G68" s="337">
        <v>900000</v>
      </c>
      <c r="H68" s="307"/>
      <c r="I68" s="307">
        <f t="shared" si="0"/>
        <v>2950.8196721311474</v>
      </c>
      <c r="J68" s="304"/>
      <c r="K68" s="304"/>
      <c r="L68" s="338" t="s">
        <v>616</v>
      </c>
      <c r="M68" s="338" t="s">
        <v>618</v>
      </c>
      <c r="N68" s="339">
        <v>586</v>
      </c>
      <c r="O68" s="333" t="s">
        <v>149</v>
      </c>
      <c r="P68" s="304" t="s">
        <v>6</v>
      </c>
      <c r="Q68" s="303" t="s">
        <v>482</v>
      </c>
    </row>
    <row r="69" spans="1:17" s="267" customFormat="1" ht="15" customHeight="1" x14ac:dyDescent="0.25">
      <c r="A69" s="303">
        <v>64</v>
      </c>
      <c r="B69" s="335" t="s">
        <v>608</v>
      </c>
      <c r="C69" s="379" t="s">
        <v>589</v>
      </c>
      <c r="D69" s="311"/>
      <c r="E69" s="305"/>
      <c r="F69" s="303" t="s">
        <v>25</v>
      </c>
      <c r="G69" s="337">
        <v>350000</v>
      </c>
      <c r="H69" s="307"/>
      <c r="I69" s="307">
        <f t="shared" si="0"/>
        <v>1147.5409836065573</v>
      </c>
      <c r="J69" s="304"/>
      <c r="K69" s="304"/>
      <c r="L69" s="338" t="s">
        <v>615</v>
      </c>
      <c r="M69" s="338" t="s">
        <v>618</v>
      </c>
      <c r="N69" s="339">
        <v>572</v>
      </c>
      <c r="O69" s="333" t="s">
        <v>149</v>
      </c>
      <c r="P69" s="304" t="s">
        <v>6</v>
      </c>
      <c r="Q69" s="303" t="s">
        <v>482</v>
      </c>
    </row>
    <row r="70" spans="1:17" s="267" customFormat="1" ht="15" customHeight="1" x14ac:dyDescent="0.25">
      <c r="A70" s="303">
        <v>65</v>
      </c>
      <c r="B70" s="335" t="s">
        <v>609</v>
      </c>
      <c r="C70" s="379" t="s">
        <v>590</v>
      </c>
      <c r="D70" s="311"/>
      <c r="E70" s="305"/>
      <c r="F70" s="303" t="s">
        <v>25</v>
      </c>
      <c r="G70" s="337">
        <v>200000</v>
      </c>
      <c r="H70" s="307"/>
      <c r="I70" s="307">
        <f t="shared" si="0"/>
        <v>655.73770491803282</v>
      </c>
      <c r="J70" s="304"/>
      <c r="K70" s="304"/>
      <c r="L70" s="338" t="s">
        <v>612</v>
      </c>
      <c r="M70" s="338" t="s">
        <v>618</v>
      </c>
      <c r="N70" s="339">
        <v>579</v>
      </c>
      <c r="O70" s="333" t="s">
        <v>149</v>
      </c>
      <c r="P70" s="304" t="s">
        <v>6</v>
      </c>
      <c r="Q70" s="303" t="s">
        <v>482</v>
      </c>
    </row>
    <row r="71" spans="1:17" s="267" customFormat="1" ht="15" customHeight="1" x14ac:dyDescent="0.25">
      <c r="A71" s="303">
        <v>66</v>
      </c>
      <c r="B71" s="335" t="s">
        <v>610</v>
      </c>
      <c r="C71" s="379" t="s">
        <v>591</v>
      </c>
      <c r="D71" s="311"/>
      <c r="E71" s="305"/>
      <c r="F71" s="303" t="s">
        <v>25</v>
      </c>
      <c r="G71" s="337">
        <v>150000</v>
      </c>
      <c r="H71" s="307"/>
      <c r="I71" s="307">
        <f t="shared" si="0"/>
        <v>491.80327868852459</v>
      </c>
      <c r="J71" s="304"/>
      <c r="K71" s="304"/>
      <c r="L71" s="338" t="s">
        <v>612</v>
      </c>
      <c r="M71" s="338" t="s">
        <v>618</v>
      </c>
      <c r="N71" s="339">
        <v>584</v>
      </c>
      <c r="O71" s="333" t="s">
        <v>149</v>
      </c>
      <c r="P71" s="304" t="s">
        <v>6</v>
      </c>
      <c r="Q71" s="303" t="s">
        <v>482</v>
      </c>
    </row>
    <row r="72" spans="1:17" s="267" customFormat="1" ht="15" customHeight="1" x14ac:dyDescent="0.25">
      <c r="A72" s="303">
        <v>67</v>
      </c>
      <c r="B72" s="335" t="s">
        <v>611</v>
      </c>
      <c r="C72" s="379" t="s">
        <v>592</v>
      </c>
      <c r="D72" s="311"/>
      <c r="E72" s="305"/>
      <c r="F72" s="303" t="s">
        <v>25</v>
      </c>
      <c r="G72" s="337">
        <v>150000</v>
      </c>
      <c r="H72" s="307"/>
      <c r="I72" s="307">
        <f t="shared" si="0"/>
        <v>491.80327868852459</v>
      </c>
      <c r="J72" s="304"/>
      <c r="K72" s="304"/>
      <c r="L72" s="338" t="s">
        <v>612</v>
      </c>
      <c r="M72" s="338" t="s">
        <v>618</v>
      </c>
      <c r="N72" s="339">
        <v>582</v>
      </c>
      <c r="O72" s="333" t="s">
        <v>149</v>
      </c>
      <c r="P72" s="304" t="s">
        <v>6</v>
      </c>
      <c r="Q72" s="303" t="s">
        <v>482</v>
      </c>
    </row>
    <row r="73" spans="1:17" s="267" customFormat="1" ht="16.5" customHeight="1" x14ac:dyDescent="0.25">
      <c r="A73" s="303">
        <v>68</v>
      </c>
      <c r="B73" s="340" t="s">
        <v>620</v>
      </c>
      <c r="C73" s="341" t="s">
        <v>619</v>
      </c>
      <c r="D73" s="311"/>
      <c r="E73" s="305"/>
      <c r="F73" s="303" t="s">
        <v>25</v>
      </c>
      <c r="G73" s="337">
        <v>900000</v>
      </c>
      <c r="H73" s="307"/>
      <c r="I73" s="307">
        <f t="shared" si="0"/>
        <v>2950.8196721311474</v>
      </c>
      <c r="J73" s="304"/>
      <c r="K73" s="304"/>
      <c r="L73" s="303" t="s">
        <v>614</v>
      </c>
      <c r="M73" s="303" t="s">
        <v>618</v>
      </c>
      <c r="N73" s="303"/>
      <c r="O73" s="333" t="s">
        <v>149</v>
      </c>
      <c r="P73" s="304" t="s">
        <v>6</v>
      </c>
      <c r="Q73" s="303"/>
    </row>
    <row r="74" spans="1:17" s="364" customFormat="1" ht="40.5" customHeight="1" x14ac:dyDescent="0.25">
      <c r="A74" s="303">
        <v>69</v>
      </c>
      <c r="B74" s="360" t="s">
        <v>637</v>
      </c>
      <c r="C74" s="360" t="s">
        <v>638</v>
      </c>
      <c r="D74" s="361">
        <v>77894.28</v>
      </c>
      <c r="E74" s="361">
        <v>3894.71</v>
      </c>
      <c r="F74" s="359" t="s">
        <v>25</v>
      </c>
      <c r="G74" s="367">
        <v>1000000</v>
      </c>
      <c r="H74" s="362"/>
      <c r="I74" s="362">
        <f t="shared" si="0"/>
        <v>3278.688524590164</v>
      </c>
      <c r="J74" s="363" t="s">
        <v>644</v>
      </c>
      <c r="K74" s="363" t="s">
        <v>643</v>
      </c>
      <c r="L74" s="363" t="s">
        <v>639</v>
      </c>
      <c r="M74" s="359" t="s">
        <v>148</v>
      </c>
      <c r="N74" s="359">
        <v>3046</v>
      </c>
      <c r="O74" s="363" t="s">
        <v>149</v>
      </c>
      <c r="P74" s="363" t="s">
        <v>6</v>
      </c>
      <c r="Q74" s="359" t="s">
        <v>482</v>
      </c>
    </row>
    <row r="75" spans="1:17" s="364" customFormat="1" ht="42" customHeight="1" x14ac:dyDescent="0.25">
      <c r="A75" s="303">
        <v>70</v>
      </c>
      <c r="B75" s="365" t="s">
        <v>640</v>
      </c>
      <c r="C75" s="380" t="s">
        <v>641</v>
      </c>
      <c r="D75" s="311">
        <v>100980</v>
      </c>
      <c r="E75" s="361">
        <v>5049</v>
      </c>
      <c r="F75" s="359" t="s">
        <v>25</v>
      </c>
      <c r="G75" s="367">
        <v>1200000</v>
      </c>
      <c r="H75" s="362"/>
      <c r="I75" s="362">
        <f t="shared" si="0"/>
        <v>3934.4262295081967</v>
      </c>
      <c r="J75" s="363" t="s">
        <v>642</v>
      </c>
      <c r="K75" s="363" t="s">
        <v>643</v>
      </c>
      <c r="L75" s="363" t="s">
        <v>639</v>
      </c>
      <c r="M75" s="363" t="s">
        <v>148</v>
      </c>
      <c r="N75" s="359">
        <v>1150</v>
      </c>
      <c r="O75" s="363" t="s">
        <v>149</v>
      </c>
      <c r="P75" s="363" t="s">
        <v>6</v>
      </c>
      <c r="Q75" s="359" t="s">
        <v>482</v>
      </c>
    </row>
    <row r="76" spans="1:17" s="364" customFormat="1" ht="38.25" x14ac:dyDescent="0.25">
      <c r="A76" s="303">
        <v>71</v>
      </c>
      <c r="B76" s="366" t="s">
        <v>648</v>
      </c>
      <c r="C76" s="332" t="s">
        <v>651</v>
      </c>
      <c r="D76" s="311"/>
      <c r="E76" s="361"/>
      <c r="F76" s="359" t="s">
        <v>25</v>
      </c>
      <c r="G76" s="367">
        <v>114000</v>
      </c>
      <c r="H76" s="362"/>
      <c r="I76" s="362">
        <f t="shared" si="0"/>
        <v>373.77049180327867</v>
      </c>
      <c r="J76" s="363" t="s">
        <v>642</v>
      </c>
      <c r="K76" s="363" t="s">
        <v>643</v>
      </c>
      <c r="L76" s="363" t="s">
        <v>647</v>
      </c>
      <c r="M76" s="363" t="s">
        <v>148</v>
      </c>
      <c r="N76" s="359">
        <v>171</v>
      </c>
      <c r="O76" s="363" t="s">
        <v>149</v>
      </c>
      <c r="P76" s="363" t="s">
        <v>6</v>
      </c>
      <c r="Q76" s="359" t="s">
        <v>482</v>
      </c>
    </row>
    <row r="77" spans="1:17" s="364" customFormat="1" ht="38.25" x14ac:dyDescent="0.25">
      <c r="A77" s="303">
        <v>72</v>
      </c>
      <c r="B77" s="366" t="s">
        <v>648</v>
      </c>
      <c r="C77" s="378" t="s">
        <v>649</v>
      </c>
      <c r="D77" s="311"/>
      <c r="E77" s="361"/>
      <c r="F77" s="359" t="s">
        <v>25</v>
      </c>
      <c r="G77" s="369">
        <v>114000</v>
      </c>
      <c r="H77" s="362"/>
      <c r="I77" s="362">
        <f t="shared" si="0"/>
        <v>373.77049180327867</v>
      </c>
      <c r="J77" s="363" t="s">
        <v>642</v>
      </c>
      <c r="K77" s="363" t="s">
        <v>643</v>
      </c>
      <c r="L77" s="363" t="s">
        <v>647</v>
      </c>
      <c r="M77" s="363" t="s">
        <v>148</v>
      </c>
      <c r="N77" s="359">
        <v>174</v>
      </c>
      <c r="O77" s="363" t="s">
        <v>149</v>
      </c>
      <c r="P77" s="363" t="s">
        <v>6</v>
      </c>
      <c r="Q77" s="359" t="s">
        <v>482</v>
      </c>
    </row>
    <row r="78" spans="1:17" s="267" customFormat="1" ht="38.25" x14ac:dyDescent="0.25">
      <c r="A78" s="303">
        <v>73</v>
      </c>
      <c r="B78" s="310" t="s">
        <v>650</v>
      </c>
      <c r="C78" s="332" t="s">
        <v>651</v>
      </c>
      <c r="D78" s="311"/>
      <c r="E78" s="305"/>
      <c r="F78" s="303" t="s">
        <v>25</v>
      </c>
      <c r="G78" s="368">
        <v>324000</v>
      </c>
      <c r="H78" s="307"/>
      <c r="I78" s="362">
        <f t="shared" ref="I78:I86" si="1">G78/305</f>
        <v>1062.295081967213</v>
      </c>
      <c r="J78" s="363" t="s">
        <v>644</v>
      </c>
      <c r="K78" s="363" t="s">
        <v>643</v>
      </c>
      <c r="L78" s="363" t="s">
        <v>647</v>
      </c>
      <c r="M78" s="363" t="s">
        <v>148</v>
      </c>
      <c r="N78" s="359">
        <v>173</v>
      </c>
      <c r="O78" s="363" t="s">
        <v>149</v>
      </c>
      <c r="P78" s="363" t="s">
        <v>6</v>
      </c>
      <c r="Q78" s="359" t="s">
        <v>482</v>
      </c>
    </row>
    <row r="79" spans="1:17" s="267" customFormat="1" ht="37.5" x14ac:dyDescent="0.3">
      <c r="A79" s="303">
        <v>74</v>
      </c>
      <c r="B79" s="371" t="s">
        <v>652</v>
      </c>
      <c r="C79" s="332" t="s">
        <v>653</v>
      </c>
      <c r="D79" s="370">
        <v>2744035.72</v>
      </c>
      <c r="E79" s="370">
        <v>54880.72</v>
      </c>
      <c r="F79" s="303" t="s">
        <v>25</v>
      </c>
      <c r="G79" s="306">
        <v>370000</v>
      </c>
      <c r="H79" s="307"/>
      <c r="I79" s="307">
        <f t="shared" si="1"/>
        <v>1213.1147540983607</v>
      </c>
      <c r="J79" s="304" t="s">
        <v>393</v>
      </c>
      <c r="K79" s="304" t="s">
        <v>473</v>
      </c>
      <c r="L79" s="304" t="s">
        <v>654</v>
      </c>
      <c r="M79" s="304" t="s">
        <v>148</v>
      </c>
      <c r="N79" s="303">
        <v>175</v>
      </c>
      <c r="O79" s="304" t="s">
        <v>149</v>
      </c>
      <c r="P79" s="304" t="s">
        <v>6</v>
      </c>
      <c r="Q79" s="303" t="s">
        <v>482</v>
      </c>
    </row>
    <row r="80" spans="1:17" s="267" customFormat="1" ht="60" x14ac:dyDescent="0.25">
      <c r="A80" s="303">
        <v>75</v>
      </c>
      <c r="B80" s="372" t="s">
        <v>655</v>
      </c>
      <c r="C80" s="332" t="s">
        <v>649</v>
      </c>
      <c r="D80" s="311"/>
      <c r="E80" s="305"/>
      <c r="F80" s="303" t="s">
        <v>25</v>
      </c>
      <c r="G80" s="329">
        <v>325000</v>
      </c>
      <c r="H80" s="307"/>
      <c r="I80" s="307">
        <f t="shared" si="1"/>
        <v>1065.5737704918033</v>
      </c>
      <c r="J80" s="304" t="s">
        <v>393</v>
      </c>
      <c r="K80" s="304" t="s">
        <v>473</v>
      </c>
      <c r="L80" s="304" t="s">
        <v>674</v>
      </c>
      <c r="M80" s="304" t="s">
        <v>148</v>
      </c>
      <c r="N80" s="303">
        <v>194</v>
      </c>
      <c r="O80" s="304" t="s">
        <v>149</v>
      </c>
      <c r="P80" s="304" t="s">
        <v>1</v>
      </c>
      <c r="Q80" s="303" t="s">
        <v>482</v>
      </c>
    </row>
    <row r="81" spans="1:17" s="267" customFormat="1" ht="60" x14ac:dyDescent="0.25">
      <c r="A81" s="303">
        <v>76</v>
      </c>
      <c r="B81" s="372" t="s">
        <v>655</v>
      </c>
      <c r="C81" s="332" t="s">
        <v>656</v>
      </c>
      <c r="D81" s="311"/>
      <c r="E81" s="305"/>
      <c r="F81" s="303" t="s">
        <v>25</v>
      </c>
      <c r="G81" s="329">
        <v>325000</v>
      </c>
      <c r="H81" s="307"/>
      <c r="I81" s="307">
        <f t="shared" si="1"/>
        <v>1065.5737704918033</v>
      </c>
      <c r="J81" s="304" t="s">
        <v>393</v>
      </c>
      <c r="K81" s="304" t="s">
        <v>473</v>
      </c>
      <c r="L81" s="304" t="s">
        <v>674</v>
      </c>
      <c r="M81" s="304" t="s">
        <v>148</v>
      </c>
      <c r="N81" s="303">
        <v>196</v>
      </c>
      <c r="O81" s="304" t="s">
        <v>149</v>
      </c>
      <c r="P81" s="304" t="s">
        <v>1</v>
      </c>
      <c r="Q81" s="303" t="s">
        <v>482</v>
      </c>
    </row>
    <row r="82" spans="1:17" s="267" customFormat="1" ht="60" x14ac:dyDescent="0.25">
      <c r="A82" s="303">
        <v>77</v>
      </c>
      <c r="B82" s="372" t="s">
        <v>655</v>
      </c>
      <c r="C82" s="312" t="s">
        <v>657</v>
      </c>
      <c r="D82" s="311" t="s">
        <v>33</v>
      </c>
      <c r="E82" s="305"/>
      <c r="F82" s="303" t="s">
        <v>25</v>
      </c>
      <c r="G82" s="306">
        <v>325000</v>
      </c>
      <c r="H82" s="307"/>
      <c r="I82" s="307">
        <f t="shared" si="1"/>
        <v>1065.5737704918033</v>
      </c>
      <c r="J82" s="304" t="s">
        <v>393</v>
      </c>
      <c r="K82" s="304" t="s">
        <v>473</v>
      </c>
      <c r="L82" s="304" t="s">
        <v>674</v>
      </c>
      <c r="M82" s="304" t="s">
        <v>148</v>
      </c>
      <c r="N82" s="303">
        <v>193</v>
      </c>
      <c r="O82" s="304" t="s">
        <v>149</v>
      </c>
      <c r="P82" s="304" t="s">
        <v>1</v>
      </c>
      <c r="Q82" s="303" t="s">
        <v>482</v>
      </c>
    </row>
    <row r="83" spans="1:17" s="267" customFormat="1" ht="60" x14ac:dyDescent="0.25">
      <c r="A83" s="303">
        <v>78</v>
      </c>
      <c r="B83" s="312" t="s">
        <v>669</v>
      </c>
      <c r="C83" s="378" t="s">
        <v>638</v>
      </c>
      <c r="D83" s="311"/>
      <c r="E83" s="305"/>
      <c r="F83" s="303" t="s">
        <v>25</v>
      </c>
      <c r="G83" s="306">
        <v>9000000</v>
      </c>
      <c r="H83" s="307"/>
      <c r="I83" s="307">
        <f>G83/305</f>
        <v>29508.196721311477</v>
      </c>
      <c r="J83" s="304" t="s">
        <v>393</v>
      </c>
      <c r="K83" s="304" t="s">
        <v>473</v>
      </c>
      <c r="L83" s="304" t="s">
        <v>671</v>
      </c>
      <c r="M83" s="304" t="s">
        <v>148</v>
      </c>
      <c r="N83" s="303">
        <v>764</v>
      </c>
      <c r="O83" s="304" t="s">
        <v>149</v>
      </c>
      <c r="P83" s="304" t="s">
        <v>6</v>
      </c>
      <c r="Q83" s="303" t="s">
        <v>482</v>
      </c>
    </row>
    <row r="84" spans="1:17" s="267" customFormat="1" ht="60" x14ac:dyDescent="0.25">
      <c r="A84" s="303">
        <v>79</v>
      </c>
      <c r="B84" s="312" t="s">
        <v>665</v>
      </c>
      <c r="C84" s="378" t="s">
        <v>663</v>
      </c>
      <c r="D84" s="376">
        <v>93191523.040000007</v>
      </c>
      <c r="E84" s="305">
        <v>4659576.1500000004</v>
      </c>
      <c r="F84" s="303" t="s">
        <v>25</v>
      </c>
      <c r="G84" s="306">
        <v>4200000</v>
      </c>
      <c r="H84" s="307" t="s">
        <v>33</v>
      </c>
      <c r="I84" s="307">
        <f t="shared" si="1"/>
        <v>13770.491803278688</v>
      </c>
      <c r="J84" s="307" t="s">
        <v>612</v>
      </c>
      <c r="K84" s="304" t="s">
        <v>197</v>
      </c>
      <c r="L84" s="304" t="s">
        <v>670</v>
      </c>
      <c r="M84" s="304" t="s">
        <v>148</v>
      </c>
      <c r="N84" s="303">
        <v>180</v>
      </c>
      <c r="O84" s="304" t="s">
        <v>149</v>
      </c>
      <c r="P84" s="304" t="s">
        <v>6</v>
      </c>
      <c r="Q84" s="303" t="s">
        <v>482</v>
      </c>
    </row>
    <row r="85" spans="1:17" s="267" customFormat="1" ht="30" x14ac:dyDescent="0.25">
      <c r="A85" s="303">
        <v>80</v>
      </c>
      <c r="B85" s="312" t="s">
        <v>673</v>
      </c>
      <c r="C85" s="312" t="s">
        <v>271</v>
      </c>
      <c r="D85" s="311"/>
      <c r="E85" s="305"/>
      <c r="F85" s="303" t="s">
        <v>25</v>
      </c>
      <c r="G85" s="306"/>
      <c r="H85" s="307">
        <v>2420991.11</v>
      </c>
      <c r="I85" s="307">
        <v>2420991.11</v>
      </c>
      <c r="J85" s="304" t="s">
        <v>680</v>
      </c>
      <c r="K85" s="304" t="s">
        <v>679</v>
      </c>
      <c r="L85" s="304" t="s">
        <v>672</v>
      </c>
      <c r="M85" s="304" t="s">
        <v>240</v>
      </c>
      <c r="N85" s="303"/>
      <c r="O85" s="304" t="s">
        <v>149</v>
      </c>
      <c r="P85" s="304" t="s">
        <v>6</v>
      </c>
      <c r="Q85" s="303" t="s">
        <v>482</v>
      </c>
    </row>
    <row r="86" spans="1:17" s="267" customFormat="1" ht="30" x14ac:dyDescent="0.25">
      <c r="A86" s="303">
        <v>81</v>
      </c>
      <c r="B86" s="312" t="s">
        <v>675</v>
      </c>
      <c r="C86" s="381" t="s">
        <v>676</v>
      </c>
      <c r="D86" s="311" t="s">
        <v>28</v>
      </c>
      <c r="E86" s="305">
        <v>262.3</v>
      </c>
      <c r="F86" s="303" t="s">
        <v>26</v>
      </c>
      <c r="G86" s="306">
        <v>20000</v>
      </c>
      <c r="H86" s="307"/>
      <c r="I86" s="307">
        <f t="shared" si="1"/>
        <v>65.573770491803273</v>
      </c>
      <c r="J86" s="304" t="s">
        <v>677</v>
      </c>
      <c r="K86" s="304" t="s">
        <v>678</v>
      </c>
      <c r="L86" s="304" t="s">
        <v>672</v>
      </c>
      <c r="M86" s="304" t="s">
        <v>148</v>
      </c>
      <c r="N86" s="303">
        <v>200</v>
      </c>
      <c r="O86" s="304" t="s">
        <v>149</v>
      </c>
      <c r="P86" s="304" t="s">
        <v>6</v>
      </c>
      <c r="Q86" s="303" t="s">
        <v>482</v>
      </c>
    </row>
    <row r="87" spans="1:17" s="267" customFormat="1" x14ac:dyDescent="0.25">
      <c r="A87" s="8" t="s">
        <v>33</v>
      </c>
      <c r="B87" s="22"/>
      <c r="C87" s="22"/>
      <c r="D87" s="301" t="s">
        <v>33</v>
      </c>
      <c r="E87" s="268"/>
      <c r="F87" s="8"/>
      <c r="G87" s="269"/>
      <c r="H87" s="270"/>
      <c r="I87" s="270"/>
      <c r="J87" s="173"/>
      <c r="K87" s="173"/>
      <c r="L87" s="173"/>
      <c r="M87" s="173"/>
      <c r="N87" s="8"/>
      <c r="O87" s="173"/>
      <c r="P87" s="173"/>
      <c r="Q87" s="173"/>
    </row>
    <row r="88" spans="1:17" x14ac:dyDescent="0.25">
      <c r="A88" s="168" t="s">
        <v>33</v>
      </c>
      <c r="B88" s="3"/>
      <c r="C88" s="3"/>
      <c r="D88" s="301" t="s">
        <v>33</v>
      </c>
      <c r="E88" s="76"/>
      <c r="F88" s="4"/>
      <c r="G88" s="139"/>
      <c r="H88" s="140"/>
      <c r="I88" s="140"/>
      <c r="J88" s="2"/>
      <c r="K88" s="2"/>
      <c r="L88" s="2"/>
      <c r="M88" s="2"/>
      <c r="N88" s="4"/>
      <c r="O88" s="2"/>
      <c r="P88" s="2"/>
      <c r="Q88" s="2"/>
    </row>
    <row r="89" spans="1:17" x14ac:dyDescent="0.25">
      <c r="A89" s="168" t="s">
        <v>33</v>
      </c>
      <c r="B89" s="3"/>
      <c r="C89" s="3"/>
      <c r="D89" s="301" t="s">
        <v>33</v>
      </c>
      <c r="E89" s="76"/>
      <c r="F89" s="4"/>
      <c r="G89" s="139"/>
      <c r="H89" s="140"/>
      <c r="I89" s="140"/>
      <c r="J89" s="2"/>
      <c r="K89" s="2"/>
      <c r="L89" s="2"/>
      <c r="M89" s="2"/>
      <c r="N89" s="4"/>
      <c r="O89" s="2"/>
      <c r="P89" s="2"/>
      <c r="Q89" s="2"/>
    </row>
    <row r="90" spans="1:17" ht="15.75" thickBot="1" x14ac:dyDescent="0.3">
      <c r="D90" s="302" t="s">
        <v>33</v>
      </c>
      <c r="I90" s="77" t="s">
        <v>33</v>
      </c>
    </row>
    <row r="91" spans="1:17" ht="15.75" thickBot="1" x14ac:dyDescent="0.3">
      <c r="A91" s="342"/>
      <c r="B91" s="141" t="s">
        <v>300</v>
      </c>
      <c r="C91" s="43"/>
      <c r="D91" s="326"/>
      <c r="E91" s="326"/>
      <c r="F91" s="326"/>
      <c r="G91" s="328">
        <f>SUM(G3:G89)</f>
        <v>41542000</v>
      </c>
      <c r="H91" s="328">
        <f>SUM(H3:H89)</f>
        <v>2927965.31</v>
      </c>
      <c r="I91" s="328">
        <f>SUM(I3:I89)</f>
        <v>3064168.588688524</v>
      </c>
      <c r="J91" s="326"/>
      <c r="K91" s="326"/>
      <c r="L91" s="326"/>
      <c r="M91" s="326"/>
      <c r="N91" s="342"/>
      <c r="O91" s="326"/>
      <c r="P91" s="326"/>
      <c r="Q91" s="326"/>
    </row>
    <row r="94" spans="1:17" x14ac:dyDescent="0.25">
      <c r="I94" s="77"/>
    </row>
    <row r="95" spans="1:17" x14ac:dyDescent="0.25">
      <c r="I95" s="77" t="s">
        <v>33</v>
      </c>
    </row>
    <row r="96" spans="1:17" x14ac:dyDescent="0.25">
      <c r="I96" t="s">
        <v>33</v>
      </c>
    </row>
    <row r="97" spans="9:9" x14ac:dyDescent="0.25">
      <c r="I97" s="77" t="s">
        <v>33</v>
      </c>
    </row>
  </sheetData>
  <mergeCells count="1">
    <mergeCell ref="A1:S1"/>
  </mergeCells>
  <conditionalFormatting sqref="B30:B31">
    <cfRule type="cellIs" dxfId="3" priority="5" stopIfTrue="1" operator="lessThanOrEqual">
      <formula>500</formula>
    </cfRule>
    <cfRule type="cellIs" dxfId="2" priority="6" stopIfTrue="1" operator="lessThan">
      <formula>0</formula>
    </cfRule>
  </conditionalFormatting>
  <conditionalFormatting sqref="B29">
    <cfRule type="cellIs" dxfId="1" priority="3" stopIfTrue="1" operator="lessThanOrEqual">
      <formula>500</formula>
    </cfRule>
    <cfRule type="cellIs" dxfId="0" priority="4" stopIfTrue="1" operator="lessThan">
      <formula>0</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3076A-521B-42A3-ACC0-CF613A8FA3E8}">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DFF9E-5532-438F-AA89-CD00A89DC4BC}">
  <dimension ref="A1:Q39"/>
  <sheetViews>
    <sheetView tabSelected="1" topLeftCell="A22" workbookViewId="0">
      <selection activeCell="I3" sqref="I3:I31"/>
    </sheetView>
  </sheetViews>
  <sheetFormatPr defaultRowHeight="15" x14ac:dyDescent="0.25"/>
  <cols>
    <col min="1" max="1" width="5" style="5" customWidth="1"/>
    <col min="2" max="2" width="36.28515625" customWidth="1"/>
    <col min="3" max="3" width="26.5703125" style="1" customWidth="1"/>
    <col min="4" max="4" width="13" customWidth="1"/>
    <col min="5" max="5" width="10.5703125" customWidth="1"/>
    <col min="6" max="6" width="8.28515625" customWidth="1"/>
    <col min="7" max="7" width="13.140625" customWidth="1"/>
    <col min="8" max="8" width="9.28515625" customWidth="1"/>
    <col min="9" max="9" width="12.85546875" customWidth="1"/>
    <col min="10" max="10" width="13" customWidth="1"/>
    <col min="11" max="11" width="14.28515625" customWidth="1"/>
    <col min="12" max="12" width="11.5703125" customWidth="1"/>
    <col min="13" max="13" width="10.42578125" customWidth="1"/>
    <col min="14" max="14" width="10.28515625" customWidth="1"/>
    <col min="15" max="15" width="11.42578125" customWidth="1"/>
    <col min="16" max="16" width="11.5703125" customWidth="1"/>
    <col min="17" max="17" width="9.140625" style="5"/>
  </cols>
  <sheetData>
    <row r="1" spans="1:17" ht="18.75" x14ac:dyDescent="0.3">
      <c r="A1" s="385" t="s">
        <v>424</v>
      </c>
      <c r="B1" s="386"/>
      <c r="C1" s="386"/>
      <c r="D1" s="386"/>
      <c r="E1" s="386"/>
      <c r="F1" s="386"/>
      <c r="G1" s="386"/>
      <c r="H1" s="386"/>
      <c r="I1" s="386"/>
      <c r="J1" s="386"/>
      <c r="K1" s="386"/>
      <c r="L1" s="386"/>
      <c r="M1" s="386"/>
      <c r="N1" s="386"/>
      <c r="O1" s="386"/>
      <c r="P1" s="386"/>
      <c r="Q1" s="386"/>
    </row>
    <row r="2" spans="1:17" ht="75" x14ac:dyDescent="0.25">
      <c r="A2" s="78" t="s">
        <v>0</v>
      </c>
      <c r="B2" s="79" t="s">
        <v>128</v>
      </c>
      <c r="C2" s="80" t="s">
        <v>129</v>
      </c>
      <c r="D2" s="80" t="s">
        <v>176</v>
      </c>
      <c r="E2" s="81" t="s">
        <v>177</v>
      </c>
      <c r="F2" s="79" t="s">
        <v>132</v>
      </c>
      <c r="G2" s="81" t="s">
        <v>133</v>
      </c>
      <c r="H2" s="81" t="s">
        <v>134</v>
      </c>
      <c r="I2" s="81" t="s">
        <v>135</v>
      </c>
      <c r="J2" s="82" t="s">
        <v>136</v>
      </c>
      <c r="K2" s="82" t="s">
        <v>137</v>
      </c>
      <c r="L2" s="82" t="s">
        <v>138</v>
      </c>
      <c r="M2" s="82" t="s">
        <v>139</v>
      </c>
      <c r="N2" s="83" t="s">
        <v>178</v>
      </c>
      <c r="O2" s="82" t="s">
        <v>141</v>
      </c>
      <c r="P2" s="84" t="s">
        <v>142</v>
      </c>
      <c r="Q2" s="85" t="s">
        <v>143</v>
      </c>
    </row>
    <row r="3" spans="1:17" ht="60" x14ac:dyDescent="0.25">
      <c r="A3" s="142">
        <v>1</v>
      </c>
      <c r="B3" s="143" t="s">
        <v>179</v>
      </c>
      <c r="C3" s="143" t="s">
        <v>180</v>
      </c>
      <c r="D3" s="144">
        <v>253.75</v>
      </c>
      <c r="E3" s="144">
        <v>253.75</v>
      </c>
      <c r="F3" s="144" t="s">
        <v>26</v>
      </c>
      <c r="G3" s="149">
        <v>63000</v>
      </c>
      <c r="H3" s="145"/>
      <c r="I3" s="146">
        <f t="shared" ref="I3:I31" si="0">G3/305</f>
        <v>206.55737704918033</v>
      </c>
      <c r="J3" s="145" t="s">
        <v>181</v>
      </c>
      <c r="K3" s="145" t="s">
        <v>182</v>
      </c>
      <c r="L3" s="145" t="s">
        <v>183</v>
      </c>
      <c r="M3" s="145" t="s">
        <v>148</v>
      </c>
      <c r="N3" s="144">
        <v>1758</v>
      </c>
      <c r="O3" s="145" t="s">
        <v>157</v>
      </c>
      <c r="P3" s="145" t="s">
        <v>5</v>
      </c>
      <c r="Q3" s="142" t="s">
        <v>151</v>
      </c>
    </row>
    <row r="4" spans="1:17" ht="30" x14ac:dyDescent="0.25">
      <c r="A4" s="142">
        <v>2</v>
      </c>
      <c r="B4" s="143" t="s">
        <v>184</v>
      </c>
      <c r="C4" s="143" t="s">
        <v>185</v>
      </c>
      <c r="D4" s="147">
        <v>2745</v>
      </c>
      <c r="E4" s="144">
        <v>137.27000000000001</v>
      </c>
      <c r="F4" s="144" t="s">
        <v>25</v>
      </c>
      <c r="G4" s="149">
        <v>60000</v>
      </c>
      <c r="H4" s="145"/>
      <c r="I4" s="146">
        <f t="shared" si="0"/>
        <v>196.72131147540983</v>
      </c>
      <c r="J4" s="145" t="s">
        <v>186</v>
      </c>
      <c r="K4" s="145" t="s">
        <v>187</v>
      </c>
      <c r="L4" s="145" t="s">
        <v>183</v>
      </c>
      <c r="M4" s="145" t="s">
        <v>148</v>
      </c>
      <c r="N4" s="144">
        <v>1759</v>
      </c>
      <c r="O4" s="145" t="s">
        <v>157</v>
      </c>
      <c r="P4" s="145" t="s">
        <v>5</v>
      </c>
      <c r="Q4" s="142" t="s">
        <v>151</v>
      </c>
    </row>
    <row r="5" spans="1:17" ht="30" x14ac:dyDescent="0.25">
      <c r="A5" s="142">
        <v>3</v>
      </c>
      <c r="B5" s="148" t="s">
        <v>194</v>
      </c>
      <c r="C5" s="143" t="s">
        <v>195</v>
      </c>
      <c r="D5" s="147">
        <v>6620692.0999999996</v>
      </c>
      <c r="E5" s="147">
        <v>331034.61</v>
      </c>
      <c r="F5" s="144" t="s">
        <v>25</v>
      </c>
      <c r="G5" s="149">
        <v>28700000</v>
      </c>
      <c r="H5" s="145"/>
      <c r="I5" s="146">
        <f t="shared" si="0"/>
        <v>94098.360655737706</v>
      </c>
      <c r="J5" s="145" t="s">
        <v>196</v>
      </c>
      <c r="K5" s="145" t="s">
        <v>197</v>
      </c>
      <c r="L5" s="145" t="s">
        <v>198</v>
      </c>
      <c r="M5" s="145" t="s">
        <v>148</v>
      </c>
      <c r="N5" s="144">
        <v>1760</v>
      </c>
      <c r="O5" s="145" t="s">
        <v>157</v>
      </c>
      <c r="P5" s="145" t="s">
        <v>75</v>
      </c>
      <c r="Q5" s="142" t="s">
        <v>193</v>
      </c>
    </row>
    <row r="6" spans="1:17" ht="30" x14ac:dyDescent="0.25">
      <c r="A6" s="142">
        <v>4</v>
      </c>
      <c r="B6" s="143" t="s">
        <v>242</v>
      </c>
      <c r="C6" s="143" t="s">
        <v>243</v>
      </c>
      <c r="D6" s="147">
        <v>33000</v>
      </c>
      <c r="E6" s="147">
        <v>6600</v>
      </c>
      <c r="F6" s="144" t="s">
        <v>25</v>
      </c>
      <c r="G6" s="149">
        <v>300000</v>
      </c>
      <c r="H6" s="145"/>
      <c r="I6" s="146">
        <f t="shared" si="0"/>
        <v>983.60655737704917</v>
      </c>
      <c r="J6" s="145" t="s">
        <v>186</v>
      </c>
      <c r="K6" s="145" t="s">
        <v>187</v>
      </c>
      <c r="L6" s="145" t="s">
        <v>244</v>
      </c>
      <c r="M6" s="145" t="s">
        <v>148</v>
      </c>
      <c r="N6" s="144">
        <v>1764</v>
      </c>
      <c r="O6" s="145" t="s">
        <v>157</v>
      </c>
      <c r="P6" s="145" t="s">
        <v>1</v>
      </c>
      <c r="Q6" s="142" t="s">
        <v>193</v>
      </c>
    </row>
    <row r="7" spans="1:17" ht="45" x14ac:dyDescent="0.25">
      <c r="A7" s="142">
        <v>5</v>
      </c>
      <c r="B7" s="143" t="s">
        <v>257</v>
      </c>
      <c r="C7" s="145" t="s">
        <v>258</v>
      </c>
      <c r="D7" s="147">
        <v>1100000</v>
      </c>
      <c r="E7" s="147">
        <v>167000</v>
      </c>
      <c r="F7" s="145" t="s">
        <v>25</v>
      </c>
      <c r="G7" s="149">
        <v>2000000</v>
      </c>
      <c r="H7" s="145"/>
      <c r="I7" s="149">
        <f t="shared" si="0"/>
        <v>6557.377049180328</v>
      </c>
      <c r="J7" s="145" t="s">
        <v>186</v>
      </c>
      <c r="K7" s="145" t="s">
        <v>187</v>
      </c>
      <c r="L7" s="145" t="s">
        <v>249</v>
      </c>
      <c r="M7" s="145" t="s">
        <v>148</v>
      </c>
      <c r="N7" s="144">
        <v>1766</v>
      </c>
      <c r="O7" s="145" t="s">
        <v>157</v>
      </c>
      <c r="P7" s="145" t="s">
        <v>75</v>
      </c>
      <c r="Q7" s="142" t="s">
        <v>193</v>
      </c>
    </row>
    <row r="8" spans="1:17" ht="30.75" customHeight="1" x14ac:dyDescent="0.25">
      <c r="A8" s="168">
        <v>7</v>
      </c>
      <c r="B8" s="169" t="s">
        <v>429</v>
      </c>
      <c r="C8" s="169" t="s">
        <v>305</v>
      </c>
      <c r="D8" s="171">
        <v>493362.5</v>
      </c>
      <c r="E8" s="171">
        <v>24668.13</v>
      </c>
      <c r="F8" s="170" t="s">
        <v>25</v>
      </c>
      <c r="G8" s="171">
        <v>800000</v>
      </c>
      <c r="H8" s="170"/>
      <c r="I8" s="262">
        <f t="shared" si="0"/>
        <v>2622.9508196721313</v>
      </c>
      <c r="J8" s="170" t="s">
        <v>430</v>
      </c>
      <c r="K8" s="170" t="s">
        <v>430</v>
      </c>
      <c r="L8" s="170" t="s">
        <v>431</v>
      </c>
      <c r="M8" s="170" t="s">
        <v>148</v>
      </c>
      <c r="N8" s="262">
        <v>1778</v>
      </c>
      <c r="O8" s="170" t="s">
        <v>157</v>
      </c>
      <c r="P8" s="170" t="s">
        <v>75</v>
      </c>
      <c r="Q8" s="168" t="s">
        <v>366</v>
      </c>
    </row>
    <row r="9" spans="1:17" ht="45" x14ac:dyDescent="0.25">
      <c r="A9" s="168">
        <v>8</v>
      </c>
      <c r="B9" s="169" t="s">
        <v>432</v>
      </c>
      <c r="C9" s="169" t="s">
        <v>433</v>
      </c>
      <c r="D9" s="171">
        <v>9087632.6199999992</v>
      </c>
      <c r="E9" s="171">
        <v>1817524.62</v>
      </c>
      <c r="F9" s="170" t="s">
        <v>25</v>
      </c>
      <c r="G9" s="171">
        <v>450000</v>
      </c>
      <c r="H9" s="170"/>
      <c r="I9" s="262">
        <f t="shared" si="0"/>
        <v>1475.4098360655737</v>
      </c>
      <c r="J9" s="170" t="s">
        <v>434</v>
      </c>
      <c r="K9" s="170" t="s">
        <v>435</v>
      </c>
      <c r="L9" s="170" t="s">
        <v>440</v>
      </c>
      <c r="M9" s="170" t="s">
        <v>148</v>
      </c>
      <c r="N9" s="262">
        <v>1780</v>
      </c>
      <c r="O9" s="170" t="s">
        <v>157</v>
      </c>
      <c r="P9" s="170" t="s">
        <v>1</v>
      </c>
      <c r="Q9" s="168" t="s">
        <v>366</v>
      </c>
    </row>
    <row r="10" spans="1:17" ht="45" x14ac:dyDescent="0.25">
      <c r="A10" s="168">
        <v>9</v>
      </c>
      <c r="B10" s="169" t="s">
        <v>437</v>
      </c>
      <c r="C10" s="169" t="s">
        <v>436</v>
      </c>
      <c r="D10" s="263">
        <v>4946100.8899999997</v>
      </c>
      <c r="E10" s="171">
        <v>247305.04</v>
      </c>
      <c r="F10" s="170" t="s">
        <v>25</v>
      </c>
      <c r="G10" s="171">
        <v>550000</v>
      </c>
      <c r="H10" s="170"/>
      <c r="I10" s="262">
        <f t="shared" si="0"/>
        <v>1803.2786885245901</v>
      </c>
      <c r="J10" s="170" t="s">
        <v>438</v>
      </c>
      <c r="K10" s="170" t="s">
        <v>439</v>
      </c>
      <c r="L10" s="170" t="s">
        <v>440</v>
      </c>
      <c r="M10" s="170" t="s">
        <v>148</v>
      </c>
      <c r="N10" s="262">
        <v>1779</v>
      </c>
      <c r="O10" s="170" t="s">
        <v>157</v>
      </c>
      <c r="P10" s="170" t="s">
        <v>75</v>
      </c>
      <c r="Q10" s="168" t="s">
        <v>366</v>
      </c>
    </row>
    <row r="11" spans="1:17" ht="45" x14ac:dyDescent="0.25">
      <c r="A11" s="168"/>
      <c r="B11" s="169" t="s">
        <v>441</v>
      </c>
      <c r="C11" s="169" t="s">
        <v>195</v>
      </c>
      <c r="D11" s="171">
        <v>493362.5</v>
      </c>
      <c r="E11" s="171">
        <v>24668.13</v>
      </c>
      <c r="F11" s="170" t="s">
        <v>25</v>
      </c>
      <c r="G11" s="171">
        <v>550000</v>
      </c>
      <c r="H11" s="170"/>
      <c r="I11" s="264">
        <f t="shared" si="0"/>
        <v>1803.2786885245901</v>
      </c>
      <c r="J11" s="170" t="s">
        <v>434</v>
      </c>
      <c r="K11" s="170" t="s">
        <v>435</v>
      </c>
      <c r="L11" s="170" t="s">
        <v>458</v>
      </c>
      <c r="M11" s="170" t="s">
        <v>148</v>
      </c>
      <c r="N11" s="262">
        <v>1781</v>
      </c>
      <c r="O11" s="170" t="s">
        <v>157</v>
      </c>
      <c r="P11" s="170" t="s">
        <v>75</v>
      </c>
      <c r="Q11" s="168" t="s">
        <v>366</v>
      </c>
    </row>
    <row r="12" spans="1:17" ht="45" x14ac:dyDescent="0.25">
      <c r="A12" s="168">
        <v>10</v>
      </c>
      <c r="B12" s="169" t="s">
        <v>442</v>
      </c>
      <c r="C12" s="169" t="s">
        <v>448</v>
      </c>
      <c r="D12" s="263">
        <v>7885870.5999999996</v>
      </c>
      <c r="E12" s="263">
        <v>1088951.2</v>
      </c>
      <c r="F12" s="170" t="s">
        <v>25</v>
      </c>
      <c r="G12" s="171">
        <v>3800000</v>
      </c>
      <c r="H12" s="170"/>
      <c r="I12" s="264">
        <f t="shared" si="0"/>
        <v>12459.016393442624</v>
      </c>
      <c r="J12" s="170" t="s">
        <v>450</v>
      </c>
      <c r="K12" s="170" t="s">
        <v>451</v>
      </c>
      <c r="L12" s="170" t="s">
        <v>458</v>
      </c>
      <c r="M12" s="170" t="s">
        <v>148</v>
      </c>
      <c r="N12" s="262">
        <v>1783</v>
      </c>
      <c r="O12" s="170" t="s">
        <v>157</v>
      </c>
      <c r="P12" s="170" t="s">
        <v>75</v>
      </c>
      <c r="Q12" s="168" t="s">
        <v>366</v>
      </c>
    </row>
    <row r="13" spans="1:17" ht="45" x14ac:dyDescent="0.25">
      <c r="A13" s="168"/>
      <c r="B13" s="169" t="s">
        <v>443</v>
      </c>
      <c r="C13" s="169" t="s">
        <v>446</v>
      </c>
      <c r="D13" s="170"/>
      <c r="E13" s="170"/>
      <c r="F13" s="170" t="s">
        <v>25</v>
      </c>
      <c r="G13" s="171">
        <v>405000</v>
      </c>
      <c r="H13" s="170"/>
      <c r="I13" s="264">
        <f t="shared" si="0"/>
        <v>1327.8688524590164</v>
      </c>
      <c r="J13" s="170" t="s">
        <v>450</v>
      </c>
      <c r="K13" s="170" t="s">
        <v>451</v>
      </c>
      <c r="L13" s="170" t="s">
        <v>458</v>
      </c>
      <c r="M13" s="170" t="s">
        <v>148</v>
      </c>
      <c r="N13" s="262">
        <v>1786</v>
      </c>
      <c r="O13" s="170" t="s">
        <v>157</v>
      </c>
      <c r="P13" s="170" t="s">
        <v>5</v>
      </c>
      <c r="Q13" s="168" t="s">
        <v>366</v>
      </c>
    </row>
    <row r="14" spans="1:17" ht="45" x14ac:dyDescent="0.25">
      <c r="A14" s="169"/>
      <c r="B14" s="169" t="s">
        <v>444</v>
      </c>
      <c r="C14" s="169" t="s">
        <v>445</v>
      </c>
      <c r="D14" s="169"/>
      <c r="E14" s="169"/>
      <c r="F14" s="170" t="s">
        <v>25</v>
      </c>
      <c r="G14" s="265">
        <v>900000</v>
      </c>
      <c r="H14" s="169"/>
      <c r="I14" s="264">
        <f t="shared" si="0"/>
        <v>2950.8196721311474</v>
      </c>
      <c r="J14" s="170" t="s">
        <v>450</v>
      </c>
      <c r="K14" s="170" t="s">
        <v>451</v>
      </c>
      <c r="L14" s="170" t="s">
        <v>458</v>
      </c>
      <c r="M14" s="170" t="s">
        <v>148</v>
      </c>
      <c r="N14" s="262">
        <v>1782</v>
      </c>
      <c r="O14" s="170" t="s">
        <v>157</v>
      </c>
      <c r="P14" s="170" t="s">
        <v>1</v>
      </c>
      <c r="Q14" s="168" t="s">
        <v>366</v>
      </c>
    </row>
    <row r="15" spans="1:17" ht="45" x14ac:dyDescent="0.25">
      <c r="A15" s="169"/>
      <c r="B15" s="169" t="s">
        <v>444</v>
      </c>
      <c r="C15" s="169" t="s">
        <v>447</v>
      </c>
      <c r="D15" s="169"/>
      <c r="E15" s="169"/>
      <c r="F15" s="170" t="s">
        <v>25</v>
      </c>
      <c r="G15" s="265">
        <v>900000</v>
      </c>
      <c r="H15" s="169"/>
      <c r="I15" s="264">
        <f t="shared" si="0"/>
        <v>2950.8196721311474</v>
      </c>
      <c r="J15" s="170" t="s">
        <v>450</v>
      </c>
      <c r="K15" s="170" t="s">
        <v>451</v>
      </c>
      <c r="L15" s="170" t="s">
        <v>458</v>
      </c>
      <c r="M15" s="170" t="s">
        <v>148</v>
      </c>
      <c r="N15" s="262">
        <v>1784</v>
      </c>
      <c r="O15" s="170" t="s">
        <v>157</v>
      </c>
      <c r="P15" s="170" t="s">
        <v>1</v>
      </c>
      <c r="Q15" s="168" t="s">
        <v>366</v>
      </c>
    </row>
    <row r="16" spans="1:17" ht="45" x14ac:dyDescent="0.25">
      <c r="A16" s="169"/>
      <c r="B16" s="169" t="s">
        <v>444</v>
      </c>
      <c r="C16" s="169" t="s">
        <v>449</v>
      </c>
      <c r="D16" s="169"/>
      <c r="E16" s="169"/>
      <c r="F16" s="170" t="s">
        <v>25</v>
      </c>
      <c r="G16" s="265">
        <v>900000</v>
      </c>
      <c r="H16" s="169"/>
      <c r="I16" s="264">
        <f t="shared" si="0"/>
        <v>2950.8196721311474</v>
      </c>
      <c r="J16" s="170" t="s">
        <v>450</v>
      </c>
      <c r="K16" s="170" t="s">
        <v>451</v>
      </c>
      <c r="L16" s="170" t="s">
        <v>458</v>
      </c>
      <c r="M16" s="170" t="s">
        <v>148</v>
      </c>
      <c r="N16" s="262">
        <v>1785</v>
      </c>
      <c r="O16" s="170" t="s">
        <v>157</v>
      </c>
      <c r="P16" s="170" t="s">
        <v>1</v>
      </c>
      <c r="Q16" s="168" t="s">
        <v>366</v>
      </c>
    </row>
    <row r="17" spans="1:17" ht="45" x14ac:dyDescent="0.25">
      <c r="A17" s="288"/>
      <c r="B17" s="288" t="s">
        <v>444</v>
      </c>
      <c r="C17" s="288" t="s">
        <v>460</v>
      </c>
      <c r="D17" s="288"/>
      <c r="E17" s="288"/>
      <c r="F17" s="288" t="s">
        <v>25</v>
      </c>
      <c r="G17" s="334">
        <v>900000</v>
      </c>
      <c r="H17" s="288"/>
      <c r="I17" s="288">
        <f t="shared" si="0"/>
        <v>2950.8196721311474</v>
      </c>
      <c r="J17" s="288" t="s">
        <v>450</v>
      </c>
      <c r="K17" s="288" t="s">
        <v>451</v>
      </c>
      <c r="L17" s="288" t="s">
        <v>480</v>
      </c>
      <c r="M17" s="288" t="s">
        <v>148</v>
      </c>
      <c r="N17" s="334">
        <v>1791</v>
      </c>
      <c r="O17" s="288" t="s">
        <v>157</v>
      </c>
      <c r="P17" s="288" t="s">
        <v>1</v>
      </c>
      <c r="Q17" s="292" t="s">
        <v>482</v>
      </c>
    </row>
    <row r="18" spans="1:17" ht="45" x14ac:dyDescent="0.25">
      <c r="A18" s="288">
        <v>11</v>
      </c>
      <c r="B18" s="288" t="s">
        <v>468</v>
      </c>
      <c r="C18" s="288" t="s">
        <v>469</v>
      </c>
      <c r="D18" s="288">
        <v>6090</v>
      </c>
      <c r="E18" s="288">
        <v>304.5</v>
      </c>
      <c r="F18" s="288" t="s">
        <v>26</v>
      </c>
      <c r="G18" s="334">
        <v>100000</v>
      </c>
      <c r="H18" s="288"/>
      <c r="I18" s="288">
        <f t="shared" si="0"/>
        <v>327.86885245901641</v>
      </c>
      <c r="J18" s="288" t="s">
        <v>472</v>
      </c>
      <c r="K18" s="288" t="s">
        <v>473</v>
      </c>
      <c r="L18" s="288" t="s">
        <v>480</v>
      </c>
      <c r="M18" s="288" t="s">
        <v>148</v>
      </c>
      <c r="N18" s="334">
        <v>1793</v>
      </c>
      <c r="O18" s="288" t="s">
        <v>157</v>
      </c>
      <c r="P18" s="288" t="s">
        <v>5</v>
      </c>
      <c r="Q18" s="292" t="s">
        <v>482</v>
      </c>
    </row>
    <row r="19" spans="1:17" ht="45" x14ac:dyDescent="0.25">
      <c r="A19" s="288"/>
      <c r="B19" s="288" t="s">
        <v>481</v>
      </c>
      <c r="C19" s="288" t="s">
        <v>436</v>
      </c>
      <c r="D19" s="288"/>
      <c r="E19" s="288"/>
      <c r="F19" s="288" t="s">
        <v>25</v>
      </c>
      <c r="G19" s="293">
        <v>705000</v>
      </c>
      <c r="H19" s="288"/>
      <c r="I19" s="288">
        <f t="shared" si="0"/>
        <v>2311.4754098360654</v>
      </c>
      <c r="J19" s="288" t="s">
        <v>450</v>
      </c>
      <c r="K19" s="288" t="s">
        <v>451</v>
      </c>
      <c r="L19" s="288" t="s">
        <v>480</v>
      </c>
      <c r="M19" s="288" t="s">
        <v>148</v>
      </c>
      <c r="N19" s="334"/>
      <c r="O19" s="288" t="s">
        <v>157</v>
      </c>
      <c r="P19" s="288" t="s">
        <v>75</v>
      </c>
      <c r="Q19" s="292" t="s">
        <v>482</v>
      </c>
    </row>
    <row r="20" spans="1:17" ht="36.75" x14ac:dyDescent="0.25">
      <c r="A20" s="288">
        <v>12</v>
      </c>
      <c r="B20" s="298" t="s">
        <v>487</v>
      </c>
      <c r="C20" s="288" t="s">
        <v>486</v>
      </c>
      <c r="D20" s="288"/>
      <c r="E20" s="288"/>
      <c r="F20" s="288" t="s">
        <v>25</v>
      </c>
      <c r="G20" s="293">
        <v>690000</v>
      </c>
      <c r="H20" s="288"/>
      <c r="I20" s="288">
        <f t="shared" si="0"/>
        <v>2262.2950819672133</v>
      </c>
      <c r="J20" s="288" t="s">
        <v>490</v>
      </c>
      <c r="K20" s="288" t="s">
        <v>491</v>
      </c>
      <c r="L20" s="288" t="s">
        <v>567</v>
      </c>
      <c r="M20" s="288" t="s">
        <v>148</v>
      </c>
      <c r="N20" s="334" t="s">
        <v>33</v>
      </c>
      <c r="O20" s="288" t="s">
        <v>157</v>
      </c>
      <c r="P20" s="288" t="s">
        <v>75</v>
      </c>
      <c r="Q20" s="292" t="s">
        <v>482</v>
      </c>
    </row>
    <row r="21" spans="1:17" ht="30" x14ac:dyDescent="0.25">
      <c r="A21" s="288"/>
      <c r="B21" s="288" t="s">
        <v>489</v>
      </c>
      <c r="C21" s="288" t="s">
        <v>488</v>
      </c>
      <c r="D21" s="288"/>
      <c r="E21" s="288"/>
      <c r="F21" s="288" t="s">
        <v>25</v>
      </c>
      <c r="G21" s="293">
        <v>250000</v>
      </c>
      <c r="H21" s="288"/>
      <c r="I21" s="288">
        <f t="shared" si="0"/>
        <v>819.67213114754099</v>
      </c>
      <c r="J21" s="288" t="s">
        <v>430</v>
      </c>
      <c r="K21" s="288" t="s">
        <v>430</v>
      </c>
      <c r="L21" s="288" t="s">
        <v>524</v>
      </c>
      <c r="M21" s="288" t="s">
        <v>148</v>
      </c>
      <c r="N21" s="334"/>
      <c r="O21" s="288" t="s">
        <v>157</v>
      </c>
      <c r="P21" s="288" t="s">
        <v>1</v>
      </c>
      <c r="Q21" s="292" t="s">
        <v>482</v>
      </c>
    </row>
    <row r="22" spans="1:17" ht="36.75" x14ac:dyDescent="0.25">
      <c r="A22" s="288"/>
      <c r="B22" s="298" t="s">
        <v>526</v>
      </c>
      <c r="C22" s="288" t="s">
        <v>449</v>
      </c>
      <c r="D22" s="315" t="s">
        <v>33</v>
      </c>
      <c r="E22" s="288"/>
      <c r="F22" s="288" t="s">
        <v>25</v>
      </c>
      <c r="G22" s="293">
        <v>330000</v>
      </c>
      <c r="H22" s="288"/>
      <c r="I22" s="288">
        <f t="shared" si="0"/>
        <v>1081.967213114754</v>
      </c>
      <c r="J22" s="288" t="s">
        <v>450</v>
      </c>
      <c r="K22" s="288" t="s">
        <v>451</v>
      </c>
      <c r="L22" s="288" t="s">
        <v>527</v>
      </c>
      <c r="M22" s="288" t="s">
        <v>148</v>
      </c>
      <c r="N22" s="334"/>
      <c r="O22" s="288" t="s">
        <v>157</v>
      </c>
      <c r="P22" s="288" t="s">
        <v>1</v>
      </c>
      <c r="Q22" s="292" t="s">
        <v>482</v>
      </c>
    </row>
    <row r="23" spans="1:17" ht="36.75" x14ac:dyDescent="0.25">
      <c r="A23" s="288"/>
      <c r="B23" s="298" t="s">
        <v>526</v>
      </c>
      <c r="C23" s="288" t="s">
        <v>445</v>
      </c>
      <c r="D23" s="315" t="s">
        <v>33</v>
      </c>
      <c r="E23" s="288"/>
      <c r="F23" s="288" t="s">
        <v>25</v>
      </c>
      <c r="G23" s="293">
        <v>275000</v>
      </c>
      <c r="H23" s="288"/>
      <c r="I23" s="288">
        <f t="shared" si="0"/>
        <v>901.63934426229503</v>
      </c>
      <c r="J23" s="288" t="s">
        <v>450</v>
      </c>
      <c r="K23" s="288" t="s">
        <v>451</v>
      </c>
      <c r="L23" s="288" t="s">
        <v>527</v>
      </c>
      <c r="M23" s="288" t="s">
        <v>148</v>
      </c>
      <c r="N23" s="334"/>
      <c r="O23" s="288" t="s">
        <v>157</v>
      </c>
      <c r="P23" s="288" t="s">
        <v>1</v>
      </c>
      <c r="Q23" s="292" t="s">
        <v>482</v>
      </c>
    </row>
    <row r="24" spans="1:17" ht="36.75" x14ac:dyDescent="0.25">
      <c r="A24" s="288"/>
      <c r="B24" s="298" t="s">
        <v>526</v>
      </c>
      <c r="C24" s="288" t="s">
        <v>460</v>
      </c>
      <c r="D24" s="315">
        <v>247500</v>
      </c>
      <c r="E24" s="288"/>
      <c r="F24" s="288" t="s">
        <v>25</v>
      </c>
      <c r="G24" s="293">
        <v>247500</v>
      </c>
      <c r="H24" s="288"/>
      <c r="I24" s="288">
        <f t="shared" si="0"/>
        <v>811.47540983606552</v>
      </c>
      <c r="J24" s="288" t="s">
        <v>450</v>
      </c>
      <c r="K24" s="288" t="s">
        <v>451</v>
      </c>
      <c r="L24" s="288" t="s">
        <v>529</v>
      </c>
      <c r="M24" s="288" t="s">
        <v>148</v>
      </c>
      <c r="N24" s="334"/>
      <c r="O24" s="288" t="s">
        <v>157</v>
      </c>
      <c r="P24" s="288" t="s">
        <v>1</v>
      </c>
      <c r="Q24" s="292" t="s">
        <v>482</v>
      </c>
    </row>
    <row r="25" spans="1:17" ht="36.75" x14ac:dyDescent="0.25">
      <c r="A25" s="288"/>
      <c r="B25" s="298" t="s">
        <v>526</v>
      </c>
      <c r="C25" s="288" t="s">
        <v>447</v>
      </c>
      <c r="D25" s="315" t="s">
        <v>33</v>
      </c>
      <c r="E25" s="288"/>
      <c r="F25" s="288" t="s">
        <v>25</v>
      </c>
      <c r="G25" s="293">
        <v>247500</v>
      </c>
      <c r="H25" s="288"/>
      <c r="I25" s="288">
        <f t="shared" si="0"/>
        <v>811.47540983606552</v>
      </c>
      <c r="J25" s="288" t="s">
        <v>450</v>
      </c>
      <c r="K25" s="288" t="s">
        <v>451</v>
      </c>
      <c r="L25" s="288" t="s">
        <v>566</v>
      </c>
      <c r="M25" s="288" t="s">
        <v>148</v>
      </c>
      <c r="N25" s="334"/>
      <c r="O25" s="288" t="s">
        <v>157</v>
      </c>
      <c r="P25" s="288" t="s">
        <v>1</v>
      </c>
      <c r="Q25" s="292" t="s">
        <v>482</v>
      </c>
    </row>
    <row r="26" spans="1:17" ht="38.25" x14ac:dyDescent="0.25">
      <c r="A26" s="288">
        <v>13</v>
      </c>
      <c r="B26" s="347" t="s">
        <v>621</v>
      </c>
      <c r="C26" s="293" t="s">
        <v>622</v>
      </c>
      <c r="D26" s="315">
        <v>443690.67</v>
      </c>
      <c r="E26" s="315">
        <v>250198.08</v>
      </c>
      <c r="F26" s="288" t="s">
        <v>25</v>
      </c>
      <c r="G26" s="293">
        <v>360000</v>
      </c>
      <c r="H26" s="288"/>
      <c r="I26" s="288">
        <f t="shared" si="0"/>
        <v>1180.327868852459</v>
      </c>
      <c r="J26" s="288" t="s">
        <v>624</v>
      </c>
      <c r="K26" s="288" t="s">
        <v>625</v>
      </c>
      <c r="L26" s="288" t="s">
        <v>623</v>
      </c>
      <c r="M26" s="288" t="s">
        <v>148</v>
      </c>
      <c r="N26" s="334"/>
      <c r="O26" s="288" t="s">
        <v>157</v>
      </c>
      <c r="P26" s="288" t="s">
        <v>5</v>
      </c>
      <c r="Q26" s="292" t="s">
        <v>482</v>
      </c>
    </row>
    <row r="27" spans="1:17" ht="45" x14ac:dyDescent="0.25">
      <c r="A27" s="288">
        <v>14</v>
      </c>
      <c r="B27" s="288" t="s">
        <v>645</v>
      </c>
      <c r="C27" s="288" t="s">
        <v>646</v>
      </c>
      <c r="D27" s="315">
        <v>5003961.6100000003</v>
      </c>
      <c r="E27" s="315">
        <v>250198.08</v>
      </c>
      <c r="F27" s="288" t="s">
        <v>25</v>
      </c>
      <c r="G27" s="293">
        <v>3000000</v>
      </c>
      <c r="H27" s="288"/>
      <c r="I27" s="288">
        <f t="shared" si="0"/>
        <v>9836.065573770491</v>
      </c>
      <c r="J27" s="288" t="s">
        <v>624</v>
      </c>
      <c r="K27" s="288" t="s">
        <v>625</v>
      </c>
      <c r="L27" s="288" t="s">
        <v>647</v>
      </c>
      <c r="M27" s="288" t="s">
        <v>148</v>
      </c>
      <c r="N27" s="288"/>
      <c r="O27" s="288" t="s">
        <v>157</v>
      </c>
      <c r="P27" s="288" t="s">
        <v>75</v>
      </c>
      <c r="Q27" s="292" t="s">
        <v>482</v>
      </c>
    </row>
    <row r="28" spans="1:17" ht="60" x14ac:dyDescent="0.25">
      <c r="A28" s="288"/>
      <c r="B28" s="373" t="s">
        <v>658</v>
      </c>
      <c r="C28" s="374" t="s">
        <v>659</v>
      </c>
      <c r="D28" s="288"/>
      <c r="E28" s="288"/>
      <c r="F28" s="288" t="s">
        <v>25</v>
      </c>
      <c r="G28" s="293">
        <v>310000</v>
      </c>
      <c r="H28" s="288"/>
      <c r="I28" s="288">
        <f t="shared" si="0"/>
        <v>1016.3934426229508</v>
      </c>
      <c r="J28" s="288" t="s">
        <v>624</v>
      </c>
      <c r="K28" s="288" t="s">
        <v>625</v>
      </c>
      <c r="L28" s="288" t="s">
        <v>664</v>
      </c>
      <c r="M28" s="288" t="s">
        <v>148</v>
      </c>
      <c r="N28" s="288"/>
      <c r="O28" s="288" t="s">
        <v>157</v>
      </c>
      <c r="P28" s="288" t="s">
        <v>1</v>
      </c>
      <c r="Q28" s="292" t="s">
        <v>482</v>
      </c>
    </row>
    <row r="29" spans="1:17" ht="45" x14ac:dyDescent="0.25">
      <c r="A29" s="288"/>
      <c r="B29" s="288" t="s">
        <v>660</v>
      </c>
      <c r="C29" s="288" t="s">
        <v>661</v>
      </c>
      <c r="D29" s="288"/>
      <c r="E29" s="288"/>
      <c r="F29" s="288" t="s">
        <v>25</v>
      </c>
      <c r="G29" s="293">
        <v>330000</v>
      </c>
      <c r="H29" s="288"/>
      <c r="I29" s="288">
        <f t="shared" si="0"/>
        <v>1081.967213114754</v>
      </c>
      <c r="J29" s="288" t="s">
        <v>624</v>
      </c>
      <c r="K29" s="288" t="s">
        <v>625</v>
      </c>
      <c r="L29" s="288" t="s">
        <v>664</v>
      </c>
      <c r="M29" s="288" t="s">
        <v>148</v>
      </c>
      <c r="N29" s="288"/>
      <c r="O29" s="288" t="s">
        <v>157</v>
      </c>
      <c r="P29" s="288" t="s">
        <v>5</v>
      </c>
      <c r="Q29" s="292" t="s">
        <v>482</v>
      </c>
    </row>
    <row r="30" spans="1:17" ht="48.75" x14ac:dyDescent="0.25">
      <c r="A30" s="288"/>
      <c r="B30" s="375" t="s">
        <v>662</v>
      </c>
      <c r="C30" s="288" t="s">
        <v>663</v>
      </c>
      <c r="D30" s="288"/>
      <c r="E30" s="288"/>
      <c r="F30" s="288" t="s">
        <v>25</v>
      </c>
      <c r="G30" s="293">
        <v>86000</v>
      </c>
      <c r="H30" s="288"/>
      <c r="I30" s="288">
        <f t="shared" si="0"/>
        <v>281.96721311475409</v>
      </c>
      <c r="J30" s="288"/>
      <c r="K30" s="288"/>
      <c r="L30" s="288" t="s">
        <v>664</v>
      </c>
      <c r="M30" s="288" t="s">
        <v>148</v>
      </c>
      <c r="N30" s="288"/>
      <c r="O30" s="288" t="s">
        <v>157</v>
      </c>
      <c r="P30" s="288" t="s">
        <v>5</v>
      </c>
      <c r="Q30" s="292" t="s">
        <v>482</v>
      </c>
    </row>
    <row r="31" spans="1:17" ht="45" x14ac:dyDescent="0.25">
      <c r="A31" s="288"/>
      <c r="B31" s="288" t="s">
        <v>666</v>
      </c>
      <c r="C31" s="288" t="s">
        <v>667</v>
      </c>
      <c r="D31" s="288"/>
      <c r="E31" s="288"/>
      <c r="F31" s="288" t="s">
        <v>25</v>
      </c>
      <c r="G31" s="293">
        <v>1530000</v>
      </c>
      <c r="H31" s="288"/>
      <c r="I31" s="288">
        <f t="shared" si="0"/>
        <v>5016.3934426229507</v>
      </c>
      <c r="J31" s="288" t="s">
        <v>490</v>
      </c>
      <c r="K31" s="288" t="s">
        <v>491</v>
      </c>
      <c r="L31" s="288" t="s">
        <v>668</v>
      </c>
      <c r="M31" s="288" t="s">
        <v>148</v>
      </c>
      <c r="N31" s="288"/>
      <c r="O31" s="288" t="s">
        <v>157</v>
      </c>
      <c r="P31" s="288" t="s">
        <v>75</v>
      </c>
      <c r="Q31" s="292" t="s">
        <v>482</v>
      </c>
    </row>
    <row r="32" spans="1:17" x14ac:dyDescent="0.25">
      <c r="A32" s="288"/>
      <c r="B32" s="288"/>
      <c r="C32" s="288"/>
      <c r="D32" s="288"/>
      <c r="E32" s="288"/>
      <c r="F32" s="288"/>
      <c r="G32" s="293"/>
      <c r="H32" s="288"/>
      <c r="I32" s="288"/>
      <c r="J32" s="288"/>
      <c r="K32" s="288"/>
      <c r="L32" s="288"/>
      <c r="M32" s="288"/>
      <c r="N32" s="288"/>
      <c r="O32" s="288"/>
      <c r="P32" s="288"/>
      <c r="Q32" s="292"/>
    </row>
    <row r="33" spans="1:17" x14ac:dyDescent="0.25">
      <c r="A33" s="288"/>
      <c r="B33" s="288"/>
      <c r="C33" s="288"/>
      <c r="D33" s="288"/>
      <c r="E33" s="288"/>
      <c r="F33" s="288"/>
      <c r="G33" s="288"/>
      <c r="H33" s="288"/>
      <c r="I33" s="288"/>
      <c r="J33" s="288"/>
      <c r="K33" s="288"/>
      <c r="L33" s="288"/>
      <c r="M33" s="288"/>
      <c r="N33" s="288"/>
      <c r="O33" s="288"/>
      <c r="P33" s="288"/>
      <c r="Q33" s="288"/>
    </row>
    <row r="34" spans="1:17" x14ac:dyDescent="0.25">
      <c r="A34" s="289"/>
      <c r="B34" s="290"/>
      <c r="C34" s="288"/>
      <c r="D34" s="290"/>
      <c r="E34" s="290"/>
      <c r="F34" s="290"/>
      <c r="G34" s="291" t="s">
        <v>33</v>
      </c>
      <c r="H34" s="290"/>
      <c r="I34" s="291" t="s">
        <v>33</v>
      </c>
      <c r="J34" s="290"/>
      <c r="K34" s="290"/>
      <c r="L34" s="290"/>
      <c r="M34" s="290"/>
      <c r="N34" s="290"/>
      <c r="O34" s="290"/>
      <c r="P34" s="290"/>
      <c r="Q34" s="289"/>
    </row>
    <row r="35" spans="1:17" s="24" customFormat="1" ht="15.75" thickBot="1" x14ac:dyDescent="0.3">
      <c r="A35" s="275"/>
      <c r="B35" s="276" t="s">
        <v>300</v>
      </c>
      <c r="C35" s="277"/>
      <c r="D35" s="278"/>
      <c r="E35" s="278"/>
      <c r="F35" s="278"/>
      <c r="G35" s="279">
        <f>SUM(G3:G34)</f>
        <v>49739000</v>
      </c>
      <c r="H35" s="278" t="s">
        <v>33</v>
      </c>
      <c r="I35" s="279">
        <f>SUM(I3:I34)</f>
        <v>163078.68852459019</v>
      </c>
      <c r="J35" s="278"/>
      <c r="K35" s="278"/>
      <c r="L35" s="278"/>
      <c r="M35" s="278"/>
      <c r="N35" s="278"/>
      <c r="O35" s="278"/>
      <c r="P35" s="278"/>
      <c r="Q35" s="280"/>
    </row>
    <row r="36" spans="1:17" s="24" customFormat="1" x14ac:dyDescent="0.25">
      <c r="A36" s="343"/>
      <c r="B36" s="344"/>
      <c r="C36" s="345"/>
      <c r="D36" s="344"/>
      <c r="E36" s="344"/>
      <c r="F36" s="344"/>
      <c r="G36" s="346"/>
      <c r="H36" s="344"/>
      <c r="I36" s="346"/>
      <c r="J36" s="344"/>
      <c r="K36" s="344"/>
      <c r="L36" s="344"/>
      <c r="M36" s="344"/>
      <c r="N36" s="344"/>
      <c r="O36" s="344"/>
      <c r="P36" s="344"/>
      <c r="Q36" s="343"/>
    </row>
    <row r="37" spans="1:17" s="24" customFormat="1" x14ac:dyDescent="0.25">
      <c r="A37" s="343"/>
      <c r="B37" s="344"/>
      <c r="C37" s="345"/>
      <c r="D37" s="344"/>
      <c r="E37" s="344"/>
      <c r="F37" s="344"/>
      <c r="G37" s="346"/>
      <c r="H37" s="344"/>
      <c r="I37" s="346"/>
      <c r="J37" s="344"/>
      <c r="K37" s="344"/>
      <c r="L37" s="344"/>
      <c r="M37" s="344"/>
      <c r="N37" s="344"/>
      <c r="O37" s="344"/>
      <c r="P37" s="344"/>
      <c r="Q37" s="343"/>
    </row>
    <row r="38" spans="1:17" x14ac:dyDescent="0.25">
      <c r="I38" s="77"/>
    </row>
    <row r="39" spans="1:17" x14ac:dyDescent="0.25">
      <c r="I39" s="77"/>
    </row>
  </sheetData>
  <mergeCells count="1">
    <mergeCell ref="A1:Q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workbookViewId="0">
      <selection activeCell="B4" sqref="B4"/>
    </sheetView>
  </sheetViews>
  <sheetFormatPr defaultRowHeight="15" x14ac:dyDescent="0.25"/>
  <cols>
    <col min="1" max="1" width="4.7109375" style="5" customWidth="1"/>
    <col min="2" max="2" width="45.5703125" style="1" customWidth="1"/>
    <col min="3" max="3" width="19.42578125" style="1" customWidth="1"/>
    <col min="4" max="4" width="16.42578125" style="1" customWidth="1"/>
    <col min="5" max="5" width="16.140625" style="1" customWidth="1"/>
    <col min="6" max="6" width="9.85546875" style="5" customWidth="1"/>
    <col min="7" max="7" width="13.28515625" style="5" customWidth="1"/>
    <col min="8" max="9" width="11.5703125" style="5" customWidth="1"/>
    <col min="10" max="10" width="18.140625" style="5" customWidth="1"/>
    <col min="11" max="11" width="22.140625" style="5" customWidth="1"/>
    <col min="12" max="12" width="13.5703125" style="5" customWidth="1"/>
    <col min="13" max="13" width="17" style="5" customWidth="1"/>
    <col min="14" max="14" width="12.85546875" style="5" customWidth="1"/>
  </cols>
  <sheetData>
    <row r="1" spans="1:14" s="7" customFormat="1" ht="18.75" customHeight="1" thickBot="1" x14ac:dyDescent="0.35">
      <c r="A1" s="390" t="s">
        <v>51</v>
      </c>
      <c r="B1" s="390"/>
      <c r="C1" s="390"/>
      <c r="D1" s="390"/>
      <c r="E1" s="390"/>
      <c r="F1" s="390"/>
      <c r="G1" s="390"/>
      <c r="H1" s="390"/>
      <c r="I1" s="390"/>
      <c r="J1" s="390"/>
      <c r="K1" s="390"/>
      <c r="L1" s="390"/>
      <c r="M1" s="390"/>
      <c r="N1" s="390"/>
    </row>
    <row r="2" spans="1:14" s="7" customFormat="1" ht="22.5" customHeight="1" thickBot="1" x14ac:dyDescent="0.35">
      <c r="A2" s="391" t="s">
        <v>0</v>
      </c>
      <c r="B2" s="393" t="s">
        <v>83</v>
      </c>
      <c r="C2" s="393" t="s">
        <v>76</v>
      </c>
      <c r="D2" s="18" t="s">
        <v>59</v>
      </c>
      <c r="E2" s="395" t="s">
        <v>78</v>
      </c>
      <c r="F2" s="397" t="s">
        <v>79</v>
      </c>
      <c r="G2" s="387" t="s">
        <v>57</v>
      </c>
      <c r="H2" s="388"/>
      <c r="I2" s="389"/>
      <c r="J2" s="393" t="s">
        <v>283</v>
      </c>
      <c r="K2" s="401" t="s">
        <v>86</v>
      </c>
      <c r="L2" s="399" t="s">
        <v>38</v>
      </c>
      <c r="M2" s="399"/>
      <c r="N2" s="400"/>
    </row>
    <row r="3" spans="1:14" s="36" customFormat="1" ht="31.5" customHeight="1" thickBot="1" x14ac:dyDescent="0.3">
      <c r="A3" s="392"/>
      <c r="B3" s="394"/>
      <c r="C3" s="394"/>
      <c r="D3" s="31" t="s">
        <v>77</v>
      </c>
      <c r="E3" s="396"/>
      <c r="F3" s="398"/>
      <c r="G3" s="32" t="s">
        <v>84</v>
      </c>
      <c r="H3" s="33" t="s">
        <v>55</v>
      </c>
      <c r="I3" s="34" t="s">
        <v>56</v>
      </c>
      <c r="J3" s="394"/>
      <c r="K3" s="402"/>
      <c r="L3" s="35" t="s">
        <v>80</v>
      </c>
      <c r="M3" s="33" t="s">
        <v>81</v>
      </c>
      <c r="N3" s="34" t="s">
        <v>82</v>
      </c>
    </row>
    <row r="4" spans="1:14" ht="17.45" customHeight="1" x14ac:dyDescent="0.25">
      <c r="A4" s="15">
        <v>1</v>
      </c>
      <c r="B4" s="11" t="s">
        <v>52</v>
      </c>
      <c r="C4" s="17" t="s">
        <v>6</v>
      </c>
      <c r="D4" s="11" t="s">
        <v>53</v>
      </c>
      <c r="E4" s="38" t="s">
        <v>54</v>
      </c>
      <c r="F4" s="10"/>
      <c r="G4" s="10"/>
      <c r="H4" s="10"/>
      <c r="I4" s="10"/>
      <c r="J4" s="20">
        <v>7500000</v>
      </c>
      <c r="K4" s="20">
        <v>7500000</v>
      </c>
      <c r="L4" s="10"/>
      <c r="M4" s="10"/>
      <c r="N4" s="10"/>
    </row>
    <row r="5" spans="1:14" ht="17.45" customHeight="1" x14ac:dyDescent="0.25">
      <c r="A5" s="15">
        <v>2</v>
      </c>
      <c r="B5" s="11" t="s">
        <v>62</v>
      </c>
      <c r="C5" s="17" t="s">
        <v>75</v>
      </c>
      <c r="D5" s="11" t="s">
        <v>60</v>
      </c>
      <c r="E5" s="38" t="s">
        <v>61</v>
      </c>
      <c r="F5" s="10"/>
      <c r="G5" s="10" t="s">
        <v>25</v>
      </c>
      <c r="H5" s="10" t="s">
        <v>26</v>
      </c>
      <c r="I5" s="10" t="s">
        <v>25</v>
      </c>
      <c r="J5" s="20">
        <f>12000*1.3</f>
        <v>15600</v>
      </c>
      <c r="K5" s="20">
        <f>12000*1.3</f>
        <v>15600</v>
      </c>
      <c r="L5" s="10"/>
      <c r="M5" s="10"/>
      <c r="N5" s="10"/>
    </row>
    <row r="6" spans="1:14" ht="28.5" customHeight="1" x14ac:dyDescent="0.25">
      <c r="A6" s="15">
        <v>3</v>
      </c>
      <c r="B6" s="11" t="s">
        <v>85</v>
      </c>
      <c r="C6" s="17" t="s">
        <v>75</v>
      </c>
      <c r="D6" s="11" t="s">
        <v>72</v>
      </c>
      <c r="E6" s="38" t="s">
        <v>73</v>
      </c>
      <c r="F6" s="10"/>
      <c r="G6" s="10" t="s">
        <v>25</v>
      </c>
      <c r="H6" s="10" t="s">
        <v>26</v>
      </c>
      <c r="I6" s="10" t="s">
        <v>25</v>
      </c>
      <c r="J6" s="20">
        <v>52553.84</v>
      </c>
      <c r="K6" s="20">
        <v>52553.84</v>
      </c>
      <c r="L6" s="10"/>
      <c r="M6" s="10"/>
      <c r="N6" s="10"/>
    </row>
    <row r="7" spans="1:14" ht="17.45" customHeight="1" x14ac:dyDescent="0.25">
      <c r="A7" s="15">
        <v>4</v>
      </c>
      <c r="B7" s="21" t="s">
        <v>30</v>
      </c>
      <c r="C7" s="37" t="s">
        <v>6</v>
      </c>
      <c r="D7" s="22"/>
      <c r="E7" s="22"/>
      <c r="F7" s="8">
        <v>286</v>
      </c>
      <c r="G7" s="10"/>
      <c r="H7" s="10"/>
      <c r="I7" s="10"/>
      <c r="J7" s="10"/>
      <c r="K7" s="10"/>
      <c r="L7" s="10"/>
      <c r="M7" s="10"/>
      <c r="N7" s="10"/>
    </row>
    <row r="8" spans="1:14" ht="17.45" customHeight="1" x14ac:dyDescent="0.25">
      <c r="A8" s="15">
        <v>5</v>
      </c>
      <c r="B8" s="11" t="s">
        <v>282</v>
      </c>
      <c r="C8" s="17" t="s">
        <v>6</v>
      </c>
      <c r="D8" s="11" t="s">
        <v>284</v>
      </c>
      <c r="E8" s="38" t="s">
        <v>285</v>
      </c>
      <c r="F8" s="10"/>
      <c r="G8" s="10"/>
      <c r="H8" s="10"/>
      <c r="I8" s="10"/>
      <c r="J8" s="20">
        <v>277000</v>
      </c>
      <c r="K8" s="20">
        <v>277000</v>
      </c>
      <c r="L8" s="10"/>
      <c r="M8" s="10"/>
      <c r="N8" s="10"/>
    </row>
    <row r="9" spans="1:14" ht="17.45" customHeight="1" x14ac:dyDescent="0.25">
      <c r="A9" s="15">
        <v>6</v>
      </c>
      <c r="B9" s="11" t="s">
        <v>281</v>
      </c>
      <c r="C9" s="17" t="s">
        <v>75</v>
      </c>
      <c r="D9" s="11" t="s">
        <v>60</v>
      </c>
      <c r="E9" s="38" t="s">
        <v>61</v>
      </c>
      <c r="F9" s="10"/>
      <c r="G9" s="10" t="s">
        <v>25</v>
      </c>
      <c r="H9" s="10" t="s">
        <v>26</v>
      </c>
      <c r="I9" s="10" t="s">
        <v>25</v>
      </c>
      <c r="J9" s="20">
        <v>5980</v>
      </c>
      <c r="K9" s="10"/>
      <c r="L9" s="10"/>
      <c r="M9" s="10"/>
      <c r="N9" s="10"/>
    </row>
    <row r="10" spans="1:14" ht="17.45" customHeight="1" x14ac:dyDescent="0.25">
      <c r="A10" s="15">
        <v>7</v>
      </c>
      <c r="B10" s="11"/>
      <c r="C10" s="17"/>
      <c r="D10" s="11"/>
      <c r="E10" s="38"/>
      <c r="F10" s="10"/>
      <c r="G10" s="10"/>
      <c r="H10" s="10"/>
      <c r="I10" s="10"/>
      <c r="J10" s="20"/>
      <c r="K10" s="10"/>
      <c r="L10" s="10"/>
      <c r="M10" s="10"/>
      <c r="N10" s="10"/>
    </row>
    <row r="11" spans="1:14" ht="17.45" customHeight="1" x14ac:dyDescent="0.25">
      <c r="A11" s="15">
        <v>8</v>
      </c>
      <c r="B11" s="11"/>
      <c r="C11" s="17"/>
      <c r="D11" s="11"/>
      <c r="E11" s="11"/>
      <c r="F11" s="10"/>
      <c r="G11" s="10"/>
      <c r="H11" s="10"/>
      <c r="I11" s="10"/>
      <c r="J11" s="10"/>
      <c r="K11" s="10"/>
      <c r="L11" s="10"/>
      <c r="M11" s="10"/>
      <c r="N11" s="10"/>
    </row>
    <row r="12" spans="1:14" ht="17.45" customHeight="1" x14ac:dyDescent="0.25">
      <c r="A12" s="15">
        <v>9</v>
      </c>
      <c r="B12" s="11"/>
      <c r="C12" s="17"/>
      <c r="D12" s="11"/>
      <c r="E12" s="11"/>
      <c r="F12" s="10"/>
      <c r="G12" s="10"/>
      <c r="H12" s="10"/>
      <c r="I12" s="10"/>
      <c r="J12" s="10"/>
      <c r="K12" s="10"/>
      <c r="L12" s="10"/>
      <c r="M12" s="10"/>
      <c r="N12" s="10"/>
    </row>
    <row r="13" spans="1:14" ht="17.45" customHeight="1" x14ac:dyDescent="0.25">
      <c r="A13" s="15">
        <v>10</v>
      </c>
      <c r="B13" s="11"/>
      <c r="C13" s="17"/>
      <c r="D13" s="11"/>
      <c r="E13" s="11"/>
      <c r="F13" s="10"/>
      <c r="G13" s="10"/>
      <c r="H13" s="10"/>
      <c r="I13" s="10"/>
      <c r="J13" s="10"/>
      <c r="K13" s="10"/>
      <c r="L13" s="10"/>
      <c r="M13" s="10"/>
      <c r="N13" s="10"/>
    </row>
    <row r="14" spans="1:14" ht="17.45" customHeight="1" x14ac:dyDescent="0.25">
      <c r="A14" s="15">
        <v>11</v>
      </c>
      <c r="B14" s="11"/>
      <c r="C14" s="17"/>
      <c r="D14" s="11"/>
      <c r="E14" s="11"/>
      <c r="F14" s="10"/>
      <c r="G14" s="10"/>
      <c r="H14" s="10"/>
      <c r="I14" s="10"/>
      <c r="J14" s="10"/>
      <c r="K14" s="10"/>
      <c r="L14" s="10"/>
      <c r="M14" s="10"/>
      <c r="N14" s="10"/>
    </row>
    <row r="15" spans="1:14" ht="17.45" customHeight="1" x14ac:dyDescent="0.25">
      <c r="A15" s="15">
        <v>12</v>
      </c>
      <c r="B15" s="11"/>
      <c r="C15" s="17"/>
      <c r="D15" s="11"/>
      <c r="E15" s="11"/>
      <c r="F15" s="10"/>
      <c r="G15" s="10"/>
      <c r="H15" s="10"/>
      <c r="I15" s="10"/>
      <c r="J15" s="10"/>
      <c r="K15" s="10"/>
      <c r="L15" s="10"/>
      <c r="M15" s="10"/>
      <c r="N15" s="10"/>
    </row>
    <row r="16" spans="1:14" ht="17.45" customHeight="1" x14ac:dyDescent="0.25">
      <c r="A16" s="15">
        <v>13</v>
      </c>
      <c r="B16" s="11"/>
      <c r="C16" s="17"/>
      <c r="D16" s="11"/>
      <c r="E16" s="11"/>
      <c r="F16" s="10"/>
      <c r="G16" s="10"/>
      <c r="H16" s="10"/>
      <c r="I16" s="10"/>
      <c r="J16" s="10"/>
      <c r="K16" s="10"/>
      <c r="L16" s="10"/>
      <c r="M16" s="10"/>
      <c r="N16" s="10"/>
    </row>
    <row r="17" spans="1:14" ht="17.45" customHeight="1" x14ac:dyDescent="0.25">
      <c r="A17" s="15">
        <v>14</v>
      </c>
      <c r="B17" s="11"/>
      <c r="C17" s="17"/>
      <c r="D17" s="11"/>
      <c r="E17" s="11"/>
      <c r="F17" s="10"/>
      <c r="G17" s="10"/>
      <c r="H17" s="10"/>
      <c r="I17" s="10"/>
      <c r="J17" s="10"/>
      <c r="K17" s="10"/>
      <c r="L17" s="10"/>
      <c r="M17" s="10"/>
      <c r="N17" s="10"/>
    </row>
    <row r="18" spans="1:14" ht="17.45" customHeight="1" x14ac:dyDescent="0.25">
      <c r="A18" s="15">
        <v>15</v>
      </c>
      <c r="B18" s="11"/>
      <c r="C18" s="17"/>
      <c r="D18" s="11"/>
      <c r="E18" s="11"/>
      <c r="F18" s="10"/>
      <c r="G18" s="10"/>
      <c r="H18" s="10"/>
      <c r="I18" s="10"/>
      <c r="J18" s="10"/>
      <c r="K18" s="10"/>
      <c r="L18" s="10"/>
      <c r="M18" s="10"/>
      <c r="N18" s="10"/>
    </row>
    <row r="19" spans="1:14" ht="17.45" customHeight="1" x14ac:dyDescent="0.25">
      <c r="A19" s="15">
        <v>16</v>
      </c>
      <c r="B19" s="11"/>
      <c r="C19" s="17"/>
      <c r="D19" s="11"/>
      <c r="E19" s="11"/>
      <c r="F19" s="10"/>
      <c r="G19" s="10"/>
      <c r="H19" s="10"/>
      <c r="I19" s="10"/>
      <c r="J19" s="10"/>
      <c r="K19" s="10"/>
      <c r="L19" s="10"/>
      <c r="M19" s="10"/>
      <c r="N19" s="10"/>
    </row>
    <row r="20" spans="1:14" ht="17.45" customHeight="1" x14ac:dyDescent="0.25">
      <c r="A20" s="15">
        <v>17</v>
      </c>
      <c r="B20" s="11"/>
      <c r="C20" s="17"/>
      <c r="D20" s="11"/>
      <c r="E20" s="11"/>
      <c r="F20" s="10"/>
      <c r="G20" s="10"/>
      <c r="H20" s="10"/>
      <c r="I20" s="10"/>
      <c r="J20" s="10"/>
      <c r="K20" s="10"/>
      <c r="L20" s="10"/>
      <c r="M20" s="10"/>
      <c r="N20" s="10"/>
    </row>
    <row r="21" spans="1:14" ht="17.45" customHeight="1" x14ac:dyDescent="0.25">
      <c r="A21" s="15">
        <v>18</v>
      </c>
      <c r="B21" s="11"/>
      <c r="C21" s="17"/>
      <c r="D21" s="11"/>
      <c r="E21" s="11"/>
      <c r="F21" s="10"/>
      <c r="G21" s="10"/>
      <c r="H21" s="10"/>
      <c r="I21" s="10"/>
      <c r="J21" s="10"/>
      <c r="K21" s="10"/>
      <c r="L21" s="10"/>
      <c r="M21" s="10"/>
      <c r="N21" s="10"/>
    </row>
    <row r="22" spans="1:14" ht="17.45" customHeight="1" x14ac:dyDescent="0.25">
      <c r="A22" s="15">
        <v>19</v>
      </c>
      <c r="B22" s="11"/>
      <c r="C22" s="17"/>
      <c r="D22" s="11"/>
      <c r="E22" s="11"/>
      <c r="F22" s="10"/>
      <c r="G22" s="10"/>
      <c r="H22" s="10"/>
      <c r="I22" s="10"/>
      <c r="J22" s="10"/>
      <c r="K22" s="10"/>
      <c r="L22" s="10"/>
      <c r="M22" s="10"/>
      <c r="N22" s="10"/>
    </row>
    <row r="23" spans="1:14" ht="17.45" customHeight="1" x14ac:dyDescent="0.25">
      <c r="A23" s="15">
        <v>20</v>
      </c>
      <c r="B23" s="11"/>
      <c r="C23" s="17"/>
      <c r="D23" s="11"/>
      <c r="E23" s="11"/>
      <c r="F23" s="10"/>
      <c r="G23" s="10"/>
      <c r="H23" s="10"/>
      <c r="I23" s="10"/>
      <c r="J23" s="10"/>
      <c r="K23" s="10"/>
      <c r="L23" s="10"/>
      <c r="M23" s="10"/>
      <c r="N23" s="10"/>
    </row>
    <row r="24" spans="1:14" ht="17.45" customHeight="1" x14ac:dyDescent="0.25">
      <c r="A24" s="15">
        <v>21</v>
      </c>
      <c r="B24" s="11"/>
      <c r="C24" s="17"/>
      <c r="D24" s="11"/>
      <c r="E24" s="11"/>
      <c r="F24" s="10"/>
      <c r="G24" s="10"/>
      <c r="H24" s="10"/>
      <c r="I24" s="10"/>
      <c r="J24" s="10"/>
      <c r="K24" s="10"/>
      <c r="L24" s="10"/>
      <c r="M24" s="10"/>
      <c r="N24" s="10"/>
    </row>
    <row r="25" spans="1:14" ht="17.45" customHeight="1" x14ac:dyDescent="0.25">
      <c r="A25" s="15">
        <v>22</v>
      </c>
      <c r="B25" s="3"/>
      <c r="C25" s="19"/>
      <c r="D25" s="3"/>
      <c r="E25" s="3"/>
      <c r="F25" s="4"/>
      <c r="G25" s="4"/>
      <c r="H25" s="4"/>
      <c r="I25" s="4"/>
      <c r="J25" s="4"/>
      <c r="K25" s="4"/>
      <c r="L25" s="4"/>
      <c r="M25" s="4"/>
      <c r="N25" s="4"/>
    </row>
    <row r="26" spans="1:14" ht="17.45" customHeight="1" x14ac:dyDescent="0.25">
      <c r="A26" s="15">
        <v>23</v>
      </c>
      <c r="B26" s="3"/>
      <c r="C26" s="19"/>
      <c r="D26" s="3"/>
      <c r="E26" s="3"/>
      <c r="F26" s="4"/>
      <c r="G26" s="4"/>
      <c r="H26" s="4"/>
      <c r="I26" s="4"/>
      <c r="J26" s="4"/>
      <c r="K26" s="4"/>
      <c r="L26" s="4"/>
      <c r="M26" s="4"/>
      <c r="N26" s="4"/>
    </row>
    <row r="27" spans="1:14" ht="17.45" customHeight="1" x14ac:dyDescent="0.25">
      <c r="A27" s="15">
        <v>24</v>
      </c>
      <c r="B27" s="3"/>
      <c r="C27" s="19"/>
      <c r="D27" s="3"/>
      <c r="E27" s="3"/>
      <c r="F27" s="4"/>
      <c r="G27" s="4"/>
      <c r="H27" s="4"/>
      <c r="I27" s="4"/>
      <c r="J27" s="4"/>
      <c r="K27" s="4"/>
      <c r="L27" s="4"/>
      <c r="M27" s="4"/>
      <c r="N27" s="4"/>
    </row>
    <row r="28" spans="1:14" ht="17.45" customHeight="1" x14ac:dyDescent="0.25">
      <c r="A28" s="15">
        <v>25</v>
      </c>
      <c r="B28" s="3"/>
      <c r="C28" s="19"/>
      <c r="D28" s="3"/>
      <c r="E28" s="3"/>
      <c r="F28" s="4"/>
      <c r="G28" s="4"/>
      <c r="H28" s="4"/>
      <c r="I28" s="4"/>
      <c r="J28" s="4"/>
      <c r="K28" s="4"/>
      <c r="L28" s="4"/>
      <c r="M28" s="4"/>
      <c r="N28" s="4"/>
    </row>
    <row r="29" spans="1:14" ht="17.45" customHeight="1" x14ac:dyDescent="0.25">
      <c r="A29" s="15">
        <v>26</v>
      </c>
      <c r="B29" s="3"/>
      <c r="C29" s="19"/>
      <c r="D29" s="3"/>
      <c r="E29" s="3"/>
      <c r="F29" s="4"/>
      <c r="G29" s="4"/>
      <c r="H29" s="4"/>
      <c r="I29" s="4"/>
      <c r="J29" s="4"/>
      <c r="K29" s="4"/>
      <c r="L29" s="4"/>
      <c r="M29" s="4"/>
      <c r="N29" s="4"/>
    </row>
    <row r="30" spans="1:14" ht="17.45" customHeight="1" x14ac:dyDescent="0.25">
      <c r="A30" s="15">
        <v>27</v>
      </c>
      <c r="B30" s="3"/>
      <c r="C30" s="19"/>
      <c r="D30" s="3"/>
      <c r="E30" s="3"/>
      <c r="F30" s="4"/>
      <c r="G30" s="4"/>
      <c r="H30" s="4"/>
      <c r="I30" s="4"/>
      <c r="J30" s="4"/>
      <c r="K30" s="4"/>
      <c r="L30" s="4"/>
      <c r="M30" s="4"/>
      <c r="N30" s="4"/>
    </row>
    <row r="31" spans="1:14" ht="17.45" customHeight="1" x14ac:dyDescent="0.25">
      <c r="A31" s="15">
        <v>28</v>
      </c>
      <c r="B31" s="3"/>
      <c r="C31" s="19"/>
      <c r="D31" s="3"/>
      <c r="E31" s="3"/>
      <c r="F31" s="4"/>
      <c r="G31" s="4"/>
      <c r="H31" s="4"/>
      <c r="I31" s="4"/>
      <c r="J31" s="4"/>
      <c r="K31" s="4"/>
      <c r="L31" s="4"/>
      <c r="M31" s="4"/>
      <c r="N31" s="4"/>
    </row>
    <row r="32" spans="1:14" ht="17.45" customHeight="1" x14ac:dyDescent="0.25">
      <c r="A32" s="15">
        <v>29</v>
      </c>
      <c r="B32" s="3"/>
      <c r="C32" s="19"/>
      <c r="D32" s="3"/>
      <c r="E32" s="3"/>
      <c r="F32" s="4"/>
      <c r="G32" s="4"/>
      <c r="H32" s="4"/>
      <c r="I32" s="4"/>
      <c r="J32" s="4"/>
      <c r="K32" s="4"/>
      <c r="L32" s="4"/>
      <c r="M32" s="4"/>
      <c r="N32" s="4"/>
    </row>
    <row r="33" spans="1:14" ht="17.45" customHeight="1" x14ac:dyDescent="0.25">
      <c r="A33" s="15">
        <v>30</v>
      </c>
      <c r="B33" s="3"/>
      <c r="C33" s="19"/>
      <c r="D33" s="3"/>
      <c r="E33" s="3"/>
      <c r="F33" s="4"/>
      <c r="G33" s="4"/>
      <c r="H33" s="4"/>
      <c r="I33" s="4"/>
      <c r="J33" s="4"/>
      <c r="K33" s="4"/>
      <c r="L33" s="4"/>
      <c r="M33" s="4"/>
      <c r="N33" s="4"/>
    </row>
    <row r="34" spans="1:14" ht="18.600000000000001" customHeight="1" thickBot="1" x14ac:dyDescent="0.3">
      <c r="A34" s="16"/>
      <c r="B34" s="13"/>
      <c r="C34" s="13"/>
      <c r="D34" s="13"/>
      <c r="E34" s="13"/>
      <c r="F34" s="12"/>
      <c r="G34" s="12"/>
      <c r="H34" s="12"/>
      <c r="I34" s="12"/>
      <c r="J34" s="12"/>
      <c r="K34" s="12"/>
      <c r="L34" s="12"/>
      <c r="M34" s="12"/>
      <c r="N34" s="12"/>
    </row>
    <row r="35" spans="1:14" s="24" customFormat="1" ht="18.600000000000001" customHeight="1" thickBot="1" x14ac:dyDescent="0.3">
      <c r="A35" s="25"/>
      <c r="B35" s="26" t="s">
        <v>74</v>
      </c>
      <c r="C35" s="26"/>
      <c r="D35" s="27"/>
      <c r="E35" s="27"/>
      <c r="F35" s="28"/>
      <c r="G35" s="28"/>
      <c r="H35" s="28"/>
      <c r="I35" s="28"/>
      <c r="J35" s="29">
        <f>SUM(J4:J34)</f>
        <v>7851133.8399999999</v>
      </c>
      <c r="K35" s="29">
        <f>SUM(K4:K34)</f>
        <v>7845153.8399999999</v>
      </c>
      <c r="L35" s="28"/>
      <c r="M35" s="28"/>
      <c r="N35" s="28"/>
    </row>
    <row r="36" spans="1:14" ht="18.600000000000001" customHeight="1" x14ac:dyDescent="0.25">
      <c r="A36" s="15"/>
      <c r="B36" s="6" t="s">
        <v>75</v>
      </c>
      <c r="C36" s="23"/>
      <c r="D36" s="11"/>
      <c r="E36" s="11"/>
      <c r="F36" s="10"/>
      <c r="G36" s="10"/>
      <c r="H36" s="10"/>
      <c r="I36" s="10"/>
      <c r="J36" s="10"/>
      <c r="K36" s="10"/>
      <c r="L36" s="10"/>
      <c r="M36" s="10"/>
      <c r="N36" s="10"/>
    </row>
    <row r="37" spans="1:14" ht="18.600000000000001" customHeight="1" x14ac:dyDescent="0.25">
      <c r="A37" s="4"/>
      <c r="B37" s="6" t="s">
        <v>6</v>
      </c>
      <c r="C37" s="6"/>
      <c r="D37" s="3"/>
      <c r="E37" s="3"/>
      <c r="F37" s="4"/>
      <c r="G37" s="4"/>
      <c r="H37" s="4"/>
      <c r="I37" s="4"/>
      <c r="J37" s="4"/>
      <c r="K37" s="4"/>
      <c r="L37" s="4"/>
      <c r="M37" s="4"/>
      <c r="N37" s="4"/>
    </row>
    <row r="38" spans="1:14" x14ac:dyDescent="0.25">
      <c r="B38" s="30"/>
    </row>
  </sheetData>
  <mergeCells count="10">
    <mergeCell ref="G2:I2"/>
    <mergeCell ref="A1:N1"/>
    <mergeCell ref="A2:A3"/>
    <mergeCell ref="B2:B3"/>
    <mergeCell ref="E2:E3"/>
    <mergeCell ref="F2:F3"/>
    <mergeCell ref="L2:N2"/>
    <mergeCell ref="C2:C3"/>
    <mergeCell ref="J2:J3"/>
    <mergeCell ref="K2:K3"/>
  </mergeCells>
  <dataValidations count="1">
    <dataValidation type="list" allowBlank="1" showInputMessage="1" showErrorMessage="1" sqref="C4:C34" xr:uid="{00000000-0002-0000-0100-000000000000}">
      <formula1>$B$36:$B$37</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topLeftCell="A22" workbookViewId="0">
      <selection activeCell="B29" sqref="B29"/>
    </sheetView>
  </sheetViews>
  <sheetFormatPr defaultRowHeight="15" x14ac:dyDescent="0.25"/>
  <cols>
    <col min="1" max="1" width="4.42578125" style="5" customWidth="1"/>
    <col min="2" max="2" width="48.28515625" customWidth="1"/>
    <col min="3" max="3" width="21.42578125" customWidth="1"/>
    <col min="4" max="4" width="10.7109375" customWidth="1"/>
    <col min="5" max="5" width="11.28515625" style="66" customWidth="1"/>
    <col min="6" max="6" width="25.140625" customWidth="1"/>
    <col min="7" max="7" width="16" customWidth="1"/>
    <col min="8" max="8" width="9.5703125" customWidth="1"/>
  </cols>
  <sheetData>
    <row r="1" spans="1:7" s="40" customFormat="1" ht="18.75" x14ac:dyDescent="0.3">
      <c r="A1" s="39" t="s">
        <v>89</v>
      </c>
      <c r="E1" s="66"/>
    </row>
    <row r="2" spans="1:7" ht="18.75" x14ac:dyDescent="0.3">
      <c r="A2" s="41"/>
      <c r="E2" s="63">
        <f ca="1">TODAY()</f>
        <v>43843</v>
      </c>
    </row>
    <row r="3" spans="1:7" x14ac:dyDescent="0.25">
      <c r="A3" s="4"/>
      <c r="B3" s="2"/>
      <c r="C3" s="2"/>
      <c r="D3" s="2"/>
      <c r="E3" s="62"/>
      <c r="F3" s="2"/>
      <c r="G3" s="2"/>
    </row>
    <row r="4" spans="1:7" s="1" customFormat="1" ht="45" x14ac:dyDescent="0.25">
      <c r="A4" s="42" t="s">
        <v>0</v>
      </c>
      <c r="B4" s="43" t="s">
        <v>90</v>
      </c>
      <c r="C4" s="43" t="s">
        <v>91</v>
      </c>
      <c r="D4" s="57" t="s">
        <v>92</v>
      </c>
      <c r="E4" s="57" t="s">
        <v>93</v>
      </c>
      <c r="F4" s="43" t="s">
        <v>58</v>
      </c>
      <c r="G4" s="43" t="s">
        <v>94</v>
      </c>
    </row>
    <row r="5" spans="1:7" ht="45" x14ac:dyDescent="0.25">
      <c r="A5" s="4">
        <v>1</v>
      </c>
      <c r="B5" s="44" t="s">
        <v>95</v>
      </c>
      <c r="C5" s="45" t="s">
        <v>96</v>
      </c>
      <c r="D5" s="58">
        <v>43039</v>
      </c>
      <c r="E5" s="64">
        <f t="shared" ref="E5:E29" ca="1" si="0">$E$2-D5</f>
        <v>804</v>
      </c>
      <c r="F5" s="44" t="s">
        <v>97</v>
      </c>
      <c r="G5" s="2"/>
    </row>
    <row r="6" spans="1:7" ht="30" x14ac:dyDescent="0.25">
      <c r="A6" s="4">
        <v>2</v>
      </c>
      <c r="B6" s="44" t="s">
        <v>98</v>
      </c>
      <c r="C6" s="45" t="s">
        <v>99</v>
      </c>
      <c r="D6" s="58">
        <v>43124</v>
      </c>
      <c r="E6" s="64">
        <f t="shared" ca="1" si="0"/>
        <v>719</v>
      </c>
      <c r="F6" s="44" t="s">
        <v>97</v>
      </c>
      <c r="G6" s="46" t="s">
        <v>33</v>
      </c>
    </row>
    <row r="7" spans="1:7" s="50" customFormat="1" ht="30" x14ac:dyDescent="0.25">
      <c r="A7" s="47">
        <v>3</v>
      </c>
      <c r="B7" s="48" t="s">
        <v>100</v>
      </c>
      <c r="C7" s="124" t="s">
        <v>101</v>
      </c>
      <c r="D7" s="59">
        <v>43126</v>
      </c>
      <c r="E7" s="64">
        <f t="shared" ca="1" si="0"/>
        <v>717</v>
      </c>
      <c r="F7" s="44" t="s">
        <v>97</v>
      </c>
      <c r="G7" s="49"/>
    </row>
    <row r="8" spans="1:7" ht="30" x14ac:dyDescent="0.25">
      <c r="A8" s="4">
        <v>4</v>
      </c>
      <c r="B8" s="44" t="s">
        <v>102</v>
      </c>
      <c r="C8" s="45" t="s">
        <v>103</v>
      </c>
      <c r="D8" s="58">
        <v>43164</v>
      </c>
      <c r="E8" s="64">
        <f t="shared" ca="1" si="0"/>
        <v>679</v>
      </c>
      <c r="F8" s="52" t="s">
        <v>110</v>
      </c>
      <c r="G8" s="2"/>
    </row>
    <row r="9" spans="1:7" ht="30" x14ac:dyDescent="0.25">
      <c r="A9" s="4">
        <v>5</v>
      </c>
      <c r="B9" s="44" t="s">
        <v>104</v>
      </c>
      <c r="C9" s="125" t="s">
        <v>105</v>
      </c>
      <c r="D9" s="58">
        <v>43243</v>
      </c>
      <c r="E9" s="64">
        <f t="shared" ca="1" si="0"/>
        <v>600</v>
      </c>
      <c r="F9" s="51" t="s">
        <v>97</v>
      </c>
      <c r="G9" s="2"/>
    </row>
    <row r="10" spans="1:7" ht="30" x14ac:dyDescent="0.25">
      <c r="A10" s="4">
        <v>6</v>
      </c>
      <c r="B10" s="44" t="s">
        <v>106</v>
      </c>
      <c r="C10" s="45" t="s">
        <v>107</v>
      </c>
      <c r="D10" s="58">
        <v>43391</v>
      </c>
      <c r="E10" s="64">
        <f t="shared" ca="1" si="0"/>
        <v>452</v>
      </c>
      <c r="F10" s="52" t="s">
        <v>110</v>
      </c>
      <c r="G10" s="2"/>
    </row>
    <row r="11" spans="1:7" ht="25.5" customHeight="1" x14ac:dyDescent="0.25">
      <c r="A11" s="4">
        <v>7</v>
      </c>
      <c r="B11" s="48" t="s">
        <v>108</v>
      </c>
      <c r="C11" s="45" t="s">
        <v>109</v>
      </c>
      <c r="D11" s="58">
        <v>43395</v>
      </c>
      <c r="E11" s="64" t="s">
        <v>33</v>
      </c>
      <c r="F11" s="52" t="s">
        <v>110</v>
      </c>
      <c r="G11" s="2"/>
    </row>
    <row r="12" spans="1:7" ht="30" x14ac:dyDescent="0.25">
      <c r="A12" s="4">
        <v>8</v>
      </c>
      <c r="B12" s="53" t="s">
        <v>111</v>
      </c>
      <c r="C12" s="45" t="s">
        <v>112</v>
      </c>
      <c r="D12" s="58">
        <v>43399</v>
      </c>
      <c r="E12" s="64">
        <f t="shared" ca="1" si="0"/>
        <v>444</v>
      </c>
      <c r="F12" s="52" t="s">
        <v>110</v>
      </c>
      <c r="G12" s="2"/>
    </row>
    <row r="13" spans="1:7" ht="31.5" x14ac:dyDescent="0.25">
      <c r="A13" s="4">
        <v>9</v>
      </c>
      <c r="B13" s="56" t="s">
        <v>113</v>
      </c>
      <c r="C13" s="54" t="s">
        <v>114</v>
      </c>
      <c r="D13" s="60">
        <v>43432</v>
      </c>
      <c r="E13" s="62">
        <f t="shared" ca="1" si="0"/>
        <v>411</v>
      </c>
      <c r="F13" s="52" t="s">
        <v>110</v>
      </c>
      <c r="G13" s="2"/>
    </row>
    <row r="14" spans="1:7" ht="36" customHeight="1" x14ac:dyDescent="0.25">
      <c r="A14" s="12">
        <v>10</v>
      </c>
      <c r="B14" s="117" t="s">
        <v>115</v>
      </c>
      <c r="C14" s="14" t="s">
        <v>116</v>
      </c>
      <c r="D14" s="61">
        <v>43451</v>
      </c>
      <c r="E14" s="65">
        <f t="shared" ca="1" si="0"/>
        <v>392</v>
      </c>
      <c r="F14" s="55" t="s">
        <v>110</v>
      </c>
      <c r="G14" s="14"/>
    </row>
    <row r="15" spans="1:7" ht="47.25" x14ac:dyDescent="0.25">
      <c r="A15" s="4">
        <v>11</v>
      </c>
      <c r="B15" s="117" t="s">
        <v>541</v>
      </c>
      <c r="C15" s="14" t="s">
        <v>357</v>
      </c>
      <c r="D15" s="61">
        <v>43579</v>
      </c>
      <c r="E15" s="65">
        <f t="shared" ca="1" si="0"/>
        <v>264</v>
      </c>
      <c r="F15" s="128" t="s">
        <v>97</v>
      </c>
      <c r="G15" s="14"/>
    </row>
    <row r="16" spans="1:7" ht="43.5" customHeight="1" x14ac:dyDescent="0.25">
      <c r="A16" s="12">
        <v>12</v>
      </c>
      <c r="B16" s="56" t="s">
        <v>117</v>
      </c>
      <c r="C16" s="173" t="s">
        <v>119</v>
      </c>
      <c r="D16" s="60">
        <v>43529</v>
      </c>
      <c r="E16" s="62" t="s">
        <v>33</v>
      </c>
      <c r="F16" s="55" t="s">
        <v>110</v>
      </c>
      <c r="G16" s="2"/>
    </row>
    <row r="17" spans="1:7" ht="28.5" customHeight="1" x14ac:dyDescent="0.25">
      <c r="A17" s="4">
        <v>13</v>
      </c>
      <c r="B17" s="3" t="s">
        <v>286</v>
      </c>
      <c r="C17" s="2" t="s">
        <v>287</v>
      </c>
      <c r="D17" s="118">
        <v>43615</v>
      </c>
      <c r="E17" s="62">
        <f t="shared" ca="1" si="0"/>
        <v>228</v>
      </c>
      <c r="F17" s="52" t="s">
        <v>110</v>
      </c>
      <c r="G17" s="2"/>
    </row>
    <row r="18" spans="1:7" ht="31.5" x14ac:dyDescent="0.25">
      <c r="A18" s="12">
        <v>14</v>
      </c>
      <c r="B18" s="56" t="s">
        <v>312</v>
      </c>
      <c r="C18" s="2" t="s">
        <v>332</v>
      </c>
      <c r="D18" s="118">
        <v>43627</v>
      </c>
      <c r="E18" s="62">
        <f t="shared" ca="1" si="0"/>
        <v>216</v>
      </c>
      <c r="F18" s="52" t="s">
        <v>110</v>
      </c>
      <c r="G18" s="2"/>
    </row>
    <row r="19" spans="1:7" ht="45.75" customHeight="1" x14ac:dyDescent="0.25">
      <c r="A19" s="4">
        <v>15</v>
      </c>
      <c r="B19" s="220" t="s">
        <v>330</v>
      </c>
      <c r="C19" s="173" t="s">
        <v>340</v>
      </c>
      <c r="D19" s="118">
        <v>43634</v>
      </c>
      <c r="E19" s="62">
        <f t="shared" ca="1" si="0"/>
        <v>209</v>
      </c>
      <c r="F19" s="2" t="s">
        <v>97</v>
      </c>
      <c r="G19" s="2"/>
    </row>
    <row r="20" spans="1:7" ht="40.5" customHeight="1" x14ac:dyDescent="0.25">
      <c r="A20" s="12">
        <v>16</v>
      </c>
      <c r="B20" s="221" t="s">
        <v>336</v>
      </c>
      <c r="C20" s="2" t="s">
        <v>389</v>
      </c>
      <c r="D20" s="118">
        <v>43643</v>
      </c>
      <c r="E20" s="62" t="s">
        <v>33</v>
      </c>
      <c r="F20" s="52" t="s">
        <v>110</v>
      </c>
      <c r="G20" s="2"/>
    </row>
    <row r="21" spans="1:7" ht="31.5" x14ac:dyDescent="0.25">
      <c r="A21" s="4">
        <v>17</v>
      </c>
      <c r="B21" s="56" t="s">
        <v>346</v>
      </c>
      <c r="C21" s="2" t="s">
        <v>348</v>
      </c>
      <c r="D21" s="118">
        <v>43637</v>
      </c>
      <c r="E21" s="62">
        <f t="shared" ca="1" si="0"/>
        <v>206</v>
      </c>
      <c r="F21" s="2" t="s">
        <v>97</v>
      </c>
      <c r="G21" s="2"/>
    </row>
    <row r="22" spans="1:7" ht="47.25" x14ac:dyDescent="0.25">
      <c r="A22" s="12">
        <v>18</v>
      </c>
      <c r="B22" s="56" t="s">
        <v>359</v>
      </c>
      <c r="C22" s="2" t="s">
        <v>360</v>
      </c>
      <c r="D22" s="118">
        <v>43648</v>
      </c>
      <c r="E22" s="62">
        <f t="shared" ca="1" si="0"/>
        <v>195</v>
      </c>
      <c r="F22" s="2" t="s">
        <v>97</v>
      </c>
      <c r="G22" s="2"/>
    </row>
    <row r="23" spans="1:7" s="126" customFormat="1" ht="44.25" customHeight="1" x14ac:dyDescent="0.25">
      <c r="A23" s="4">
        <v>19</v>
      </c>
      <c r="B23" s="284" t="s">
        <v>387</v>
      </c>
      <c r="C23" s="173" t="s">
        <v>408</v>
      </c>
      <c r="D23" s="282">
        <v>43684</v>
      </c>
      <c r="E23" s="285">
        <f t="shared" ca="1" si="0"/>
        <v>159</v>
      </c>
      <c r="F23" s="125" t="s">
        <v>97</v>
      </c>
      <c r="G23" s="125"/>
    </row>
    <row r="24" spans="1:7" s="126" customFormat="1" ht="45" x14ac:dyDescent="0.25">
      <c r="A24" s="12">
        <v>20</v>
      </c>
      <c r="B24" s="284" t="s">
        <v>388</v>
      </c>
      <c r="C24" s="173" t="s">
        <v>409</v>
      </c>
      <c r="D24" s="282">
        <v>43684</v>
      </c>
      <c r="E24" s="285">
        <f t="shared" ca="1" si="0"/>
        <v>159</v>
      </c>
      <c r="F24" s="125" t="s">
        <v>97</v>
      </c>
      <c r="G24" s="125"/>
    </row>
    <row r="25" spans="1:7" ht="30" x14ac:dyDescent="0.25">
      <c r="A25" s="4">
        <v>21</v>
      </c>
      <c r="B25" s="259" t="s">
        <v>420</v>
      </c>
      <c r="C25" s="2" t="s">
        <v>409</v>
      </c>
      <c r="D25" s="118">
        <v>43719</v>
      </c>
      <c r="E25" s="62">
        <f t="shared" ca="1" si="0"/>
        <v>124</v>
      </c>
      <c r="F25" s="52" t="s">
        <v>110</v>
      </c>
      <c r="G25" s="2"/>
    </row>
    <row r="26" spans="1:7" ht="31.5" x14ac:dyDescent="0.25">
      <c r="A26" s="12">
        <v>22</v>
      </c>
      <c r="B26" s="273" t="s">
        <v>466</v>
      </c>
      <c r="C26" s="2" t="s">
        <v>484</v>
      </c>
      <c r="D26" s="118">
        <v>43717</v>
      </c>
      <c r="E26" s="62">
        <f t="shared" ca="1" si="0"/>
        <v>126</v>
      </c>
      <c r="F26" s="2" t="s">
        <v>97</v>
      </c>
      <c r="G26" s="2"/>
    </row>
    <row r="27" spans="1:7" ht="47.25" x14ac:dyDescent="0.25">
      <c r="A27" s="4">
        <v>23</v>
      </c>
      <c r="B27" s="274" t="s">
        <v>467</v>
      </c>
      <c r="C27" s="2" t="s">
        <v>470</v>
      </c>
      <c r="D27" s="118">
        <v>43738</v>
      </c>
      <c r="E27" s="62">
        <f t="shared" ca="1" si="0"/>
        <v>105</v>
      </c>
      <c r="F27" s="2" t="s">
        <v>97</v>
      </c>
      <c r="G27" s="2"/>
    </row>
    <row r="28" spans="1:7" ht="19.5" customHeight="1" x14ac:dyDescent="0.25">
      <c r="A28" s="4">
        <v>24</v>
      </c>
      <c r="B28" s="299" t="s">
        <v>492</v>
      </c>
      <c r="C28" s="2" t="s">
        <v>493</v>
      </c>
      <c r="D28" s="118">
        <v>43753</v>
      </c>
      <c r="E28" s="62">
        <f t="shared" ca="1" si="0"/>
        <v>90</v>
      </c>
      <c r="F28" s="54" t="s">
        <v>97</v>
      </c>
      <c r="G28" s="2"/>
    </row>
    <row r="29" spans="1:7" ht="26.25" x14ac:dyDescent="0.25">
      <c r="A29" s="4">
        <v>25</v>
      </c>
      <c r="B29" s="238" t="s">
        <v>528</v>
      </c>
      <c r="C29" s="2" t="s">
        <v>540</v>
      </c>
      <c r="D29" s="118">
        <v>43769</v>
      </c>
      <c r="E29" s="62">
        <f t="shared" ca="1" si="0"/>
        <v>74</v>
      </c>
      <c r="F29" s="2" t="s">
        <v>97</v>
      </c>
      <c r="G29" s="2"/>
    </row>
    <row r="30" spans="1:7" x14ac:dyDescent="0.25">
      <c r="A30" s="4"/>
      <c r="B30" s="2"/>
      <c r="C30" s="2"/>
      <c r="D30" s="2"/>
      <c r="E30" s="62"/>
      <c r="F30" s="2"/>
      <c r="G30" s="2"/>
    </row>
    <row r="31" spans="1:7" x14ac:dyDescent="0.25">
      <c r="A31" s="4"/>
      <c r="B31" s="2"/>
      <c r="C31" s="2"/>
      <c r="D31" s="2"/>
      <c r="E31" s="62"/>
      <c r="F31" s="2"/>
      <c r="G31" s="2"/>
    </row>
  </sheetData>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83732-2B65-4E20-A7DD-BC8C701640DA}">
  <dimension ref="A1:G20"/>
  <sheetViews>
    <sheetView topLeftCell="A7" workbookViewId="0">
      <selection activeCell="B20" sqref="B20"/>
    </sheetView>
  </sheetViews>
  <sheetFormatPr defaultRowHeight="15" x14ac:dyDescent="0.25"/>
  <cols>
    <col min="1" max="1" width="4.42578125" style="112" customWidth="1"/>
    <col min="2" max="2" width="50.7109375" style="86" customWidth="1"/>
    <col min="3" max="3" width="24.85546875" style="86" customWidth="1"/>
    <col min="4" max="4" width="11.7109375" style="86" customWidth="1"/>
    <col min="5" max="5" width="10.7109375" style="112" customWidth="1"/>
    <col min="6" max="6" width="20" style="86" customWidth="1"/>
    <col min="7" max="7" width="15" style="86" customWidth="1"/>
    <col min="8" max="16384" width="9.140625" style="86"/>
  </cols>
  <sheetData>
    <row r="1" spans="1:7" s="242" customFormat="1" ht="18.75" x14ac:dyDescent="0.3">
      <c r="A1" s="39" t="s">
        <v>206</v>
      </c>
    </row>
    <row r="2" spans="1:7" ht="18.75" x14ac:dyDescent="0.3">
      <c r="A2" s="41"/>
      <c r="E2" s="115">
        <f ca="1">TODAY()</f>
        <v>43843</v>
      </c>
    </row>
    <row r="3" spans="1:7" x14ac:dyDescent="0.25">
      <c r="A3" s="91"/>
      <c r="B3" s="45"/>
      <c r="C3" s="45"/>
      <c r="D3" s="45"/>
      <c r="E3" s="91"/>
      <c r="F3" s="45"/>
      <c r="G3" s="45"/>
    </row>
    <row r="4" spans="1:7" s="113" customFormat="1" ht="45" x14ac:dyDescent="0.25">
      <c r="A4" s="42" t="s">
        <v>0</v>
      </c>
      <c r="B4" s="43" t="s">
        <v>90</v>
      </c>
      <c r="C4" s="43" t="s">
        <v>91</v>
      </c>
      <c r="D4" s="43" t="s">
        <v>92</v>
      </c>
      <c r="E4" s="42" t="s">
        <v>93</v>
      </c>
      <c r="F4" s="43" t="s">
        <v>58</v>
      </c>
      <c r="G4" s="43" t="s">
        <v>94</v>
      </c>
    </row>
    <row r="5" spans="1:7" s="113" customFormat="1" ht="31.5" x14ac:dyDescent="0.25">
      <c r="A5" s="42">
        <v>1</v>
      </c>
      <c r="B5" s="56" t="s">
        <v>207</v>
      </c>
      <c r="C5" s="44" t="s">
        <v>208</v>
      </c>
      <c r="D5" s="116">
        <v>43410</v>
      </c>
      <c r="E5" s="91" t="s">
        <v>33</v>
      </c>
      <c r="F5" s="52" t="s">
        <v>110</v>
      </c>
      <c r="G5" s="43"/>
    </row>
    <row r="6" spans="1:7" s="113" customFormat="1" ht="45" x14ac:dyDescent="0.25">
      <c r="A6" s="42">
        <v>2</v>
      </c>
      <c r="B6" s="44" t="s">
        <v>209</v>
      </c>
      <c r="C6" s="44" t="s">
        <v>210</v>
      </c>
      <c r="D6" s="116">
        <v>43425</v>
      </c>
      <c r="E6" s="91" t="s">
        <v>33</v>
      </c>
      <c r="F6" s="52" t="s">
        <v>110</v>
      </c>
      <c r="G6" s="43"/>
    </row>
    <row r="7" spans="1:7" ht="31.5" x14ac:dyDescent="0.25">
      <c r="A7" s="42">
        <v>3</v>
      </c>
      <c r="B7" s="117" t="s">
        <v>211</v>
      </c>
      <c r="C7" s="44" t="s">
        <v>212</v>
      </c>
      <c r="D7" s="120">
        <v>43446</v>
      </c>
      <c r="E7" s="91" t="s">
        <v>33</v>
      </c>
      <c r="F7" s="52" t="s">
        <v>110</v>
      </c>
      <c r="G7" s="45"/>
    </row>
    <row r="8" spans="1:7" ht="31.5" x14ac:dyDescent="0.25">
      <c r="A8" s="42">
        <v>4</v>
      </c>
      <c r="B8" s="119" t="s">
        <v>213</v>
      </c>
      <c r="C8" s="45" t="s">
        <v>214</v>
      </c>
      <c r="D8" s="120">
        <v>43171</v>
      </c>
      <c r="E8" s="91" t="s">
        <v>33</v>
      </c>
      <c r="F8" s="52" t="s">
        <v>110</v>
      </c>
      <c r="G8" s="45"/>
    </row>
    <row r="9" spans="1:7" ht="30" x14ac:dyDescent="0.25">
      <c r="A9" s="42">
        <v>5</v>
      </c>
      <c r="B9" s="6" t="s">
        <v>418</v>
      </c>
      <c r="C9" s="45"/>
      <c r="D9" s="120">
        <v>43523</v>
      </c>
      <c r="E9" s="91">
        <f t="shared" ref="E9:E20" ca="1" si="0">$E$2-D9</f>
        <v>320</v>
      </c>
      <c r="F9" s="44" t="s">
        <v>97</v>
      </c>
      <c r="G9" s="45"/>
    </row>
    <row r="10" spans="1:7" ht="47.25" x14ac:dyDescent="0.25">
      <c r="A10" s="42">
        <v>6</v>
      </c>
      <c r="B10" s="119" t="s">
        <v>215</v>
      </c>
      <c r="C10" s="125" t="s">
        <v>216</v>
      </c>
      <c r="D10" s="120">
        <v>43533</v>
      </c>
      <c r="E10" s="91" t="s">
        <v>33</v>
      </c>
      <c r="F10" s="52" t="s">
        <v>110</v>
      </c>
      <c r="G10" s="45"/>
    </row>
    <row r="11" spans="1:7" ht="31.5" x14ac:dyDescent="0.25">
      <c r="A11" s="42">
        <v>7</v>
      </c>
      <c r="B11" s="119" t="s">
        <v>217</v>
      </c>
      <c r="C11" s="45" t="s">
        <v>218</v>
      </c>
      <c r="D11" s="120">
        <v>43566</v>
      </c>
      <c r="E11" s="91">
        <f t="shared" ca="1" si="0"/>
        <v>277</v>
      </c>
      <c r="F11" s="52" t="s">
        <v>110</v>
      </c>
      <c r="G11" s="45"/>
    </row>
    <row r="12" spans="1:7" ht="30" x14ac:dyDescent="0.25">
      <c r="A12" s="42">
        <v>8</v>
      </c>
      <c r="B12" s="44" t="s">
        <v>288</v>
      </c>
      <c r="C12" s="45" t="s">
        <v>289</v>
      </c>
      <c r="D12" s="120">
        <v>43594</v>
      </c>
      <c r="E12" s="91">
        <f t="shared" ca="1" si="0"/>
        <v>249</v>
      </c>
      <c r="F12" s="44" t="s">
        <v>97</v>
      </c>
      <c r="G12" s="45"/>
    </row>
    <row r="13" spans="1:7" ht="30" x14ac:dyDescent="0.25">
      <c r="A13" s="42">
        <v>9</v>
      </c>
      <c r="B13" s="44" t="s">
        <v>294</v>
      </c>
      <c r="C13" s="45" t="s">
        <v>295</v>
      </c>
      <c r="D13" s="120">
        <v>43613</v>
      </c>
      <c r="E13" s="91" t="s">
        <v>33</v>
      </c>
      <c r="F13" s="52" t="s">
        <v>110</v>
      </c>
      <c r="G13" s="45"/>
    </row>
    <row r="14" spans="1:7" ht="63" x14ac:dyDescent="0.25">
      <c r="A14" s="42">
        <v>10</v>
      </c>
      <c r="B14" s="119" t="s">
        <v>345</v>
      </c>
      <c r="C14" s="45" t="s">
        <v>381</v>
      </c>
      <c r="D14" s="120">
        <v>43642</v>
      </c>
      <c r="E14" s="91" t="s">
        <v>33</v>
      </c>
      <c r="F14" s="52" t="s">
        <v>110</v>
      </c>
      <c r="G14" s="45"/>
    </row>
    <row r="15" spans="1:7" ht="45" x14ac:dyDescent="0.25">
      <c r="A15" s="42">
        <v>11</v>
      </c>
      <c r="B15" s="44" t="s">
        <v>349</v>
      </c>
      <c r="C15" s="45" t="s">
        <v>373</v>
      </c>
      <c r="D15" s="120">
        <v>43631</v>
      </c>
      <c r="E15" s="91" t="s">
        <v>33</v>
      </c>
      <c r="F15" s="52" t="s">
        <v>110</v>
      </c>
      <c r="G15" s="45"/>
    </row>
    <row r="16" spans="1:7" ht="31.5" x14ac:dyDescent="0.25">
      <c r="A16" s="42">
        <v>12</v>
      </c>
      <c r="B16" s="281" t="s">
        <v>379</v>
      </c>
      <c r="C16" s="125" t="s">
        <v>380</v>
      </c>
      <c r="D16" s="282">
        <v>43670</v>
      </c>
      <c r="E16" s="123" t="s">
        <v>33</v>
      </c>
      <c r="F16" s="52" t="s">
        <v>110</v>
      </c>
      <c r="G16" s="125"/>
    </row>
    <row r="17" spans="1:7" ht="30" x14ac:dyDescent="0.25">
      <c r="A17" s="42">
        <v>13</v>
      </c>
      <c r="B17" s="124" t="s">
        <v>402</v>
      </c>
      <c r="C17" s="125" t="s">
        <v>405</v>
      </c>
      <c r="D17" s="282">
        <v>43696</v>
      </c>
      <c r="E17" s="123">
        <f t="shared" ca="1" si="0"/>
        <v>147</v>
      </c>
      <c r="F17" s="124" t="s">
        <v>97</v>
      </c>
      <c r="G17" s="125"/>
    </row>
    <row r="18" spans="1:7" ht="26.25" x14ac:dyDescent="0.25">
      <c r="A18" s="91">
        <v>14</v>
      </c>
      <c r="B18" s="283" t="s">
        <v>419</v>
      </c>
      <c r="C18" s="125" t="s">
        <v>421</v>
      </c>
      <c r="D18" s="282">
        <v>43714</v>
      </c>
      <c r="E18" s="123">
        <f t="shared" ca="1" si="0"/>
        <v>129</v>
      </c>
      <c r="F18" s="52" t="s">
        <v>110</v>
      </c>
      <c r="G18" s="125"/>
    </row>
    <row r="19" spans="1:7" ht="31.5" x14ac:dyDescent="0.25">
      <c r="A19" s="91">
        <v>15</v>
      </c>
      <c r="B19" s="117" t="s">
        <v>211</v>
      </c>
      <c r="C19" s="125" t="s">
        <v>471</v>
      </c>
      <c r="D19" s="120">
        <v>43738</v>
      </c>
      <c r="E19" s="123">
        <f t="shared" ca="1" si="0"/>
        <v>105</v>
      </c>
      <c r="F19" s="52" t="s">
        <v>110</v>
      </c>
      <c r="G19" s="45"/>
    </row>
    <row r="20" spans="1:7" ht="47.25" x14ac:dyDescent="0.25">
      <c r="A20" s="91">
        <v>16</v>
      </c>
      <c r="B20" s="358" t="s">
        <v>633</v>
      </c>
      <c r="C20" s="125" t="s">
        <v>634</v>
      </c>
      <c r="D20" s="120">
        <v>43801</v>
      </c>
      <c r="E20" s="123">
        <f t="shared" ca="1" si="0"/>
        <v>42</v>
      </c>
      <c r="F20" s="124" t="s">
        <v>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p:Policy xmlns:p="office.server.policy" id="" local="true">
  <p:Name>Shell Document Base</p:Name>
  <p:Description/>
  <p:Statement/>
  <p:PolicyItems/>
</p:Policy>
</file>

<file path=customXml/item2.xml><?xml version="1.0" encoding="utf-8"?>
<p:properties xmlns:p="http://schemas.microsoft.com/office/2006/metadata/properties" xmlns:xsi="http://www.w3.org/2001/XMLSchema-instance" xmlns:pc="http://schemas.microsoft.com/office/infopath/2007/PartnerControls">
  <documentManagement>
    <Shell_x0020_SharePoint_x0020_SAEF_x0020_LegalEntityTaxHTField0 xmlns="http://schemas.microsoft.com/sharepoint/v3">
      <Terms xmlns="http://schemas.microsoft.com/office/infopath/2007/PartnerControls">
        <TermInfo xmlns="http://schemas.microsoft.com/office/infopath/2007/PartnerControls">
          <TermName xmlns="http://schemas.microsoft.com/office/infopath/2007/PartnerControls">The Shell Petroleum Development Company Of Nigeria Limited</TermName>
          <TermId xmlns="http://schemas.microsoft.com/office/infopath/2007/PartnerControls">b482a97d-f8dd-41c8-ab1c-99b8408fd22e</TermId>
        </TermInfo>
      </Terms>
    </Shell_x0020_SharePoint_x0020_SAEF_x0020_LegalEntityTaxHTField0>
    <Shell_x0020_SharePoint_x0020_SAEF_x0020_CountryOfJurisdictionTaxHTField0 xmlns="http://schemas.microsoft.com/sharepoint/v3">
      <Terms xmlns="http://schemas.microsoft.com/office/infopath/2007/PartnerControls">
        <TermInfo xmlns="http://schemas.microsoft.com/office/infopath/2007/PartnerControls">
          <TermName xmlns="http://schemas.microsoft.com/office/infopath/2007/PartnerControls">NIGERIA</TermName>
          <TermId xmlns="http://schemas.microsoft.com/office/infopath/2007/PartnerControls">973e3eb3-a5f9-4712-a628-787e048af9f3</TermId>
        </TermInfo>
      </Terms>
    </Shell_x0020_SharePoint_x0020_SAEF_x0020_CountryOfJurisdictionTaxHTField0>
    <TaxCatchAll xmlns="2e31e110-39f0-4a6b-ba40-b133c461c67e">
      <Value>4</Value>
      <Value>11</Value>
      <Value>10</Value>
      <Value>9</Value>
      <Value>8</Value>
      <Value>7</Value>
      <Value>6</Value>
      <Value>5</Value>
      <Value>55</Value>
      <Value>3</Value>
      <Value>2</Value>
      <Value>1</Value>
    </TaxCatchAll>
    <Shell_x0020_SharePoint_x0020_SAEF_x0020_BusinessTaxHTField0 xmlns="http://schemas.microsoft.com/sharepoint/v3">
      <Terms xmlns="http://schemas.microsoft.com/office/infopath/2007/PartnerControls">
        <TermInfo xmlns="http://schemas.microsoft.com/office/infopath/2007/PartnerControls">
          <TermName xmlns="http://schemas.microsoft.com/office/infopath/2007/PartnerControls">Upstream International</TermName>
          <TermId xmlns="http://schemas.microsoft.com/office/infopath/2007/PartnerControls">dabf15d9-4f75-4ed1-b8a1-a0c3e2a85888</TermId>
        </TermInfo>
      </Terms>
    </Shell_x0020_SharePoint_x0020_SAEF_x0020_BusinessTaxHTField0>
    <Shell_x0020_SharePoint_x0020_SAEF_x0020_Collection xmlns="http://schemas.microsoft.com/sharepoint/v3">false</Shell_x0020_SharePoint_x0020_SAEF_x0020_Collection>
    <Shell_x0020_SharePoint_x0020_SAEF_x0020_RecordStatus xmlns="http://schemas.microsoft.com/sharepoint/v3" xsi:nil="true"/>
    <Shell_x0020_SharePoint_x0020_SAEF_x0020_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Non-US content - Non Controlled</TermName>
          <TermId xmlns="http://schemas.microsoft.com/office/infopath/2007/PartnerControls">2ac8835e-0587-4096-a6e2-1f68da1e6cb3</TermId>
        </TermInfo>
      </Terms>
    </Shell_x0020_SharePoint_x0020_SAEF_x0020_ExportControlClassificationTaxHTField0>
    <Shell_x0020_SharePoint_x0020_SAEF_x0020_WorkgroupIDTaxHTField0 xmlns="http://schemas.microsoft.com/sharepoint/v3">
      <Terms xmlns="http://schemas.microsoft.com/office/infopath/2007/PartnerControls">
        <TermInfo xmlns="http://schemas.microsoft.com/office/infopath/2007/PartnerControls">
          <TermName xmlns="http://schemas.microsoft.com/office/infopath/2007/PartnerControls">Upstream _ Single File Plan - 22022</TermName>
          <TermId xmlns="http://schemas.microsoft.com/office/infopath/2007/PartnerControls">d3ed65c1-761d-4a84-a678-924ffd6ed182</TermId>
        </TermInfo>
      </Terms>
    </Shell_x0020_SharePoint_x0020_SAEF_x0020_WorkgroupIDTaxHTField0>
    <IconOverlay xmlns="http://schemas.microsoft.com/sharepoint/v4" xsi:nil="true"/>
    <Shell_x0020_SharePoint_x0020_SAEF_x0020_FilePlanRecordType xmlns="http://schemas.microsoft.com/sharepoint/v3" xsi:nil="true"/>
    <Shell_x0020_SharePoint_x0020_SAEF_x0020_BusinessUnitRegionTaxHTField0 xmlns="http://schemas.microsoft.com/sharepoint/v3">
      <Terms xmlns="http://schemas.microsoft.com/office/infopath/2007/PartnerControls">
        <TermInfo xmlns="http://schemas.microsoft.com/office/infopath/2007/PartnerControls">
          <TermName xmlns="http://schemas.microsoft.com/office/infopath/2007/PartnerControls">Sub-Saharan Africa</TermName>
          <TermId xmlns="http://schemas.microsoft.com/office/infopath/2007/PartnerControls">9d13514c-804d-40ff-8e8a-f6825f62fb70</TermId>
        </TermInfo>
      </Terms>
    </Shell_x0020_SharePoint_x0020_SAEF_x0020_BusinessUnitRegionTaxHTField0>
    <Shell_x0020_SharePoint_x0020_SAEF_x0020_BusinessProcessTaxHTField0 xmlns="http://schemas.microsoft.com/sharepoint/v3">
      <Terms xmlns="http://schemas.microsoft.com/office/infopath/2007/PartnerControls">
        <TermInfo xmlns="http://schemas.microsoft.com/office/infopath/2007/PartnerControls">
          <TermName xmlns="http://schemas.microsoft.com/office/infopath/2007/PartnerControls">All - Records Management</TermName>
          <TermId xmlns="http://schemas.microsoft.com/office/infopath/2007/PartnerControls">1f68a0f2-47ab-4887-8df5-7c0616d5ad90</TermId>
        </TermInfo>
      </Terms>
    </Shell_x0020_SharePoint_x0020_SAEF_x0020_BusinessProcessTaxHTField0>
    <Shell_x0020_SharePoint_x0020_SAEF_x0020_KeepFileLocal xmlns="http://schemas.microsoft.com/sharepoint/v3">false</Shell_x0020_SharePoint_x0020_SAEF_x0020_KeepFileLocal>
    <Shell_x0020_SharePoint_x0020_SAEF_x0020_DocumentStatusTaxHTField0 xmlns="http://schemas.microsoft.com/sharepoint/v3">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hell_x0020_SharePoint_x0020_SAEF_x0020_DocumentStatusTaxHTField0>
    <Shell_x0020_SharePoint_x0020_SAEF_x0020_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hell_x0020_SharePoint_x0020_SAEF_x0020_LanguageTaxHTField0>
    <Shell_x0020_SharePoint_x0020_SAEF_x0020_SiteOwner xmlns="http://schemas.microsoft.com/sharepoint/v3">i:0#.w|africa-me\uchenna.okoroafor</Shell_x0020_SharePoint_x0020_SAEF_x0020_SiteOwner>
    <Shell_x0020_SharePoint_x0020_SAEF_x0020_TRIMRecordNumber xmlns="http://schemas.microsoft.com/sharepoint/v3" xsi:nil="true"/>
    <Shell_x0020_SharePoint_x0020_SAEF_x0020_IsRecord xmlns="http://schemas.microsoft.com/sharepoint/v3" xsi:nil="true"/>
    <Shell_x0020_SharePoint_x0020_SAEF_x0020_DocumentTypeTaxHTField0 xmlns="http://schemas.microsoft.com/sharepoint/v3">
      <Terms xmlns="http://schemas.microsoft.com/office/infopath/2007/PartnerControls">
        <TermInfo xmlns="http://schemas.microsoft.com/office/infopath/2007/PartnerControls">
          <TermName xmlns="http://schemas.microsoft.com/office/infopath/2007/PartnerControls">Business Continuity Plans [ARM]</TermName>
          <TermId xmlns="http://schemas.microsoft.com/office/infopath/2007/PartnerControls">c9aa2148-b91f-4b55-a1aa-ec1b6aa23142</TermId>
        </TermInfo>
      </Terms>
    </Shell_x0020_SharePoint_x0020_SAEF_x0020_DocumentTypeTaxHTField0>
    <Shell_x0020_SharePoint_x0020_SAEF_x0020_SiteCollectionName xmlns="http://schemas.microsoft.com/sharepoint/v3">SPDC C&amp;P Logistics</Shell_x0020_SharePoint_x0020_SAEF_x0020_SiteCollectionName>
    <Shell_x0020_SharePoint_x0020_SAEF_x0020_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21aa7f98-4035-4019-a764-107acb7269af</TermId>
        </TermInfo>
      </Terms>
    </Shell_x0020_SharePoint_x0020_SAEF_x0020_SecurityClassificationTaxHTField0>
    <Shell_x0020_SharePoint_x0020_SAEF_x0020_Owner xmlns="http://schemas.microsoft.com/sharepoint/v3" xsi:nil="true"/>
    <Shell_x0020_SharePoint_x0020_SAEF_x0020_GlobalFunctionTaxHTField0 xmlns="http://schemas.microsoft.com/sharepoint/v3">
      <Terms xmlns="http://schemas.microsoft.com/office/infopath/2007/PartnerControls">
        <TermInfo xmlns="http://schemas.microsoft.com/office/infopath/2007/PartnerControls">
          <TermName xmlns="http://schemas.microsoft.com/office/infopath/2007/PartnerControls">Not Applicable</TermName>
          <TermId xmlns="http://schemas.microsoft.com/office/infopath/2007/PartnerControls">ddce64fb-3cb8-4cd9-8e3d-0fe554247fd1</TermId>
        </TermInfo>
      </Terms>
    </Shell_x0020_SharePoint_x0020_SAEF_x0020_GlobalFunctionTaxHTField0>
    <Shell_x0020_SharePoint_x0020_SAEF_x0020_Declarer xmlns="http://schemas.microsoft.com/sharepoint/v3" xsi:nil="true"/>
    <Shell_x0020_SharePoint_x0020_SAEF_x0020_AssetIdentifier xmlns="http://schemas.microsoft.com/sharepoint/v3" xsi:nil="true"/>
    <_dlc_DocId xmlns="2e31e110-39f0-4a6b-ba40-b133c461c67e">AFFAA0440-1864928161-3734</_dlc_DocId>
    <_dlc_DocIdUrl xmlns="2e31e110-39f0-4a6b-ba40-b133c461c67e">
      <Url>https://nga001-sp.shell.com/sites/AFFAA0440/_layouts/15/DocIdRedir.aspx?ID=AFFAA0440-1864928161-3734</Url>
      <Description>AFFAA0440-1864928161-3734</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E694E4318703484F8D6C9C065617E67D" ma:contentTypeVersion="87" ma:contentTypeDescription="Shell Document Content Type" ma:contentTypeScope="" ma:versionID="c3917aba952975e9463a4ecf9482dfe4">
  <xsd:schema xmlns:xsd="http://www.w3.org/2001/XMLSchema" xmlns:xs="http://www.w3.org/2001/XMLSchema" xmlns:p="http://schemas.microsoft.com/office/2006/metadata/properties" xmlns:ns1="http://schemas.microsoft.com/sharepoint/v3" xmlns:ns2="2e31e110-39f0-4a6b-ba40-b133c461c67e" xmlns:ns4="http://schemas.microsoft.com/sharepoint/v4" targetNamespace="http://schemas.microsoft.com/office/2006/metadata/properties" ma:root="true" ma:fieldsID="d14b0fb12d6bbcec2e8881552aaa59a3" ns1:_="" ns2:_="" ns4:_="">
    <xsd:import namespace="http://schemas.microsoft.com/sharepoint/v3"/>
    <xsd:import namespace="2e31e110-39f0-4a6b-ba40-b133c461c67e"/>
    <xsd:import namespace="http://schemas.microsoft.com/sharepoint/v4"/>
    <xsd:element name="properties">
      <xsd:complexType>
        <xsd:sequence>
          <xsd:element name="documentManagement">
            <xsd:complexType>
              <xsd:all>
                <xsd:element ref="ns2:_dlc_DocIdUrl" minOccurs="0"/>
                <xsd:element ref="ns1:Shell_x0020_SharePoint_x0020_SAEF_x0020_SecurityClassificationTaxHTField0" minOccurs="0"/>
                <xsd:element ref="ns1:Shell_x0020_SharePoint_x0020_SAEF_x0020_ExportControlClassificationTaxHTField0" minOccurs="0"/>
                <xsd:element ref="ns1:Shell_x0020_SharePoint_x0020_SAEF_x0020_DocumentStatusTaxHTField0" minOccurs="0"/>
                <xsd:element ref="ns1:Shell_x0020_SharePoint_x0020_SAEF_x0020_DocumentTypeTaxHTField0" minOccurs="0"/>
                <xsd:element ref="ns1:Shell_x0020_SharePoint_x0020_SAEF_x0020_Owner" minOccurs="0"/>
                <xsd:element ref="ns1:Shell_x0020_SharePoint_x0020_SAEF_x0020_BusinessTaxHTField0" minOccurs="0"/>
                <xsd:element ref="ns1:Shell_x0020_SharePoint_x0020_SAEF_x0020_BusinessUnitRegionTaxHTField0" minOccurs="0"/>
                <xsd:element ref="ns1:Shell_x0020_SharePoint_x0020_SAEF_x0020_GlobalFunctionTaxHTField0" minOccurs="0"/>
                <xsd:element ref="ns1:Shell_x0020_SharePoint_x0020_SAEF_x0020_BusinessProcessTaxHTField0" minOccurs="0"/>
                <xsd:element ref="ns1:Shell_x0020_SharePoint_x0020_SAEF_x0020_LegalEntityTaxHTField0" minOccurs="0"/>
                <xsd:element ref="ns1:Shell_x0020_SharePoint_x0020_SAEF_x0020_WorkgroupIDTaxHTField0" minOccurs="0"/>
                <xsd:element ref="ns1:Shell_x0020_SharePoint_x0020_SAEF_x0020_SiteCollectionName"/>
                <xsd:element ref="ns1:Shell_x0020_SharePoint_x0020_SAEF_x0020_SiteOwner"/>
                <xsd:element ref="ns1:Shell_x0020_SharePoint_x0020_SAEF_x0020_LanguageTaxHTField0" minOccurs="0"/>
                <xsd:element ref="ns1:Shell_x0020_SharePoint_x0020_SAEF_x0020_CountryOfJurisdictionTaxHTField0" minOccurs="0"/>
                <xsd:element ref="ns1:Shell_x0020_SharePoint_x0020_SAEF_x0020_Collection"/>
                <xsd:element ref="ns1:Shell_x0020_SharePoint_x0020_SAEF_x0020_KeepFileLocal"/>
                <xsd:element ref="ns1:Shell_x0020_SharePoint_x0020_SAEF_x0020_AssetIdentifier" minOccurs="0"/>
                <xsd:element ref="ns2:_dlc_DocId" minOccurs="0"/>
                <xsd:element ref="ns2:_dlc_DocIdPersistId" minOccurs="0"/>
                <xsd:element ref="ns1:Shell_x0020_SharePoint_x0020_SAEF_x0020_FilePlanRecordType" minOccurs="0"/>
                <xsd:element ref="ns1:Shell_x0020_SharePoint_x0020_SAEF_x0020_RecordStatus" minOccurs="0"/>
                <xsd:element ref="ns1:Shell_x0020_SharePoint_x0020_SAEF_x0020_Declarer" minOccurs="0"/>
                <xsd:element ref="ns1:Shell_x0020_SharePoint_x0020_SAEF_x0020_IsRecord" minOccurs="0"/>
                <xsd:element ref="ns1:Shell_x0020_SharePoint_x0020_SAEF_x0020_TRIMRecordNumber" minOccurs="0"/>
                <xsd:element ref="ns1:_dlc_Exempt" minOccurs="0"/>
                <xsd:element ref="ns1:_dlc_ExpireDateSaved" minOccurs="0"/>
                <xsd:element ref="ns1:_dlc_ExpireDate" minOccurs="0"/>
                <xsd:element ref="ns2:TaxCatchAll" minOccurs="0"/>
                <xsd:element ref="ns2:TaxCatchAllLabel"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hell_x0020_SharePoint_x0020_SAEF_x0020_SecurityClassificationTaxHTField0" ma:index="3" ma:taxonomy="true" ma:internalName="Shell_x0020_SharePoint_x0020_SAEF_x0020_SecurityClassificationTaxHTField0" ma:taxonomyFieldName="Shell_x0020_SharePoint_x0020_SAEF_x0020_SecurityClassification" ma:displayName="Security Classification" ma:default="8;#Restricted|21aa7f98-4035-4019-a764-107acb7269af" ma:fieldId="{2ce2f798-4e95-48f9-a317-73f854109466}" ma:sspId="b9f46dd1-24cc-42ee-81c0-d22fe755409c" ma:termSetId="daf890f0-167e-4ee2-a9fd-a81536ed8167" ma:anchorId="00000000-0000-0000-0000-000000000000" ma:open="false" ma:isKeyword="false">
      <xsd:complexType>
        <xsd:sequence>
          <xsd:element ref="pc:Terms" minOccurs="0" maxOccurs="1"/>
        </xsd:sequence>
      </xsd:complexType>
    </xsd:element>
    <xsd:element name="Shell_x0020_SharePoint_x0020_SAEF_x0020_ExportControlClassificationTaxHTField0" ma:index="5" nillable="true" ma:taxonomy="true" ma:internalName="Shell_x0020_SharePoint_x0020_SAEF_x0020_ExportControlClassificationTaxHTField0" ma:taxonomyFieldName="Shell_x0020_SharePoint_x0020_SAEF_x0020_ExportControlClassification" ma:displayName="Export Control" ma:readOnly="false" ma:default="9;#Non-US content - Non Controlled|2ac8835e-0587-4096-a6e2-1f68da1e6cb3" ma:fieldId="{334f96ae-8e6f-4bca-bd92-9698e8369ad6}" ma:sspId="b9f46dd1-24cc-42ee-81c0-d22fe755409c" ma:termSetId="0a37200c-155d-4bd2-8a71-6ee4023d1aad" ma:anchorId="00000000-0000-0000-0000-000000000000" ma:open="false" ma:isKeyword="false">
      <xsd:complexType>
        <xsd:sequence>
          <xsd:element ref="pc:Terms" minOccurs="0" maxOccurs="1"/>
        </xsd:sequence>
      </xsd:complexType>
    </xsd:element>
    <xsd:element name="Shell_x0020_SharePoint_x0020_SAEF_x0020_DocumentStatusTaxHTField0" ma:index="7" ma:taxonomy="true" ma:internalName="Shell_x0020_SharePoint_x0020_SAEF_x0020_DocumentStatusTaxHTField0" ma:taxonomyFieldName="Shell_x0020_SharePoint_x0020_SAEF_x0020_DocumentStatus" ma:displayName="Document Status" ma:default="11;#Draft|1c86f377-7d91-4c95-bd5b-c18c83fe0aa5" ma:fieldId="{627a77c6-2170-43dd-a0ef-eb6a3870ea75}" ma:sspId="b9f46dd1-24cc-42ee-81c0-d22fe755409c" ma:termSetId="935aba77-d2cb-414d-bb70-87b73a0515d8" ma:anchorId="00000000-0000-0000-0000-000000000000" ma:open="false" ma:isKeyword="false">
      <xsd:complexType>
        <xsd:sequence>
          <xsd:element ref="pc:Terms" minOccurs="0" maxOccurs="1"/>
        </xsd:sequence>
      </xsd:complexType>
    </xsd:element>
    <xsd:element name="Shell_x0020_SharePoint_x0020_SAEF_x0020_DocumentTypeTaxHTField0" ma:index="9" ma:taxonomy="true" ma:internalName="Shell_x0020_SharePoint_x0020_SAEF_x0020_DocumentTypeTaxHTField0" ma:taxonomyFieldName="Shell_x0020_SharePoint_x0020_SAEF_x0020_DocumentType" ma:displayName="Document Type" ma:default="" ma:fieldId="{566fdc14-b4fa-46ee-a88e-e2aac7ad2eac}" ma:sspId="b9f46dd1-24cc-42ee-81c0-d22fe755409c" ma:termSetId="c44bbaaa-530b-481e-814c-1a89fe9de40e" ma:anchorId="352dd3f6-c8ee-4c48-93af-e62c944275c3" ma:open="false" ma:isKeyword="false">
      <xsd:complexType>
        <xsd:sequence>
          <xsd:element ref="pc:Terms" minOccurs="0" maxOccurs="1"/>
        </xsd:sequence>
      </xsd:complexType>
    </xsd:element>
    <xsd:element name="Shell_x0020_SharePoint_x0020_SAEF_x0020_Owner" ma:index="12" nillable="true" ma:displayName="Owner" ma:internalName="Shell_x0020_SharePoint_x0020_SAEF_x0020_Owner">
      <xsd:simpleType>
        <xsd:restriction base="dms:Text"/>
      </xsd:simpleType>
    </xsd:element>
    <xsd:element name="Shell_x0020_SharePoint_x0020_SAEF_x0020_BusinessTaxHTField0" ma:index="13" ma:taxonomy="true" ma:internalName="Shell_x0020_SharePoint_x0020_SAEF_x0020_BusinessTaxHTField0" ma:taxonomyFieldName="Shell_x0020_SharePoint_x0020_SAEF_x0020_Business" ma:displayName="Business" ma:default="1;#Upstream International|dabf15d9-4f75-4ed1-b8a1-a0c3e2a85888" ma:fieldId="{0d7acb72-5c17-4ee6-b184-d60d15597f6a}"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hell_x0020_SharePoint_x0020_SAEF_x0020_BusinessUnitRegionTaxHTField0" ma:index="15" ma:taxonomy="true" ma:internalName="Shell_x0020_SharePoint_x0020_SAEF_x0020_BusinessUnitRegionTaxHTField0" ma:taxonomyFieldName="Shell_x0020_SharePoint_x0020_SAEF_x0020_BusinessUnitRegion" ma:displayName="Business Unit/Region" ma:default="2;#Sub-Saharan Africa|9d13514c-804d-40ff-8e8a-f6825f62fb70" ma:fieldId="{98984985-015b-4079-8918-b5a01b45e4b3}"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hell_x0020_SharePoint_x0020_SAEF_x0020_GlobalFunctionTaxHTField0" ma:index="17" ma:taxonomy="true" ma:internalName="Shell_x0020_SharePoint_x0020_SAEF_x0020_GlobalFunctionTaxHTField0" ma:taxonomyFieldName="Shell_x0020_SharePoint_x0020_SAEF_x0020_GlobalFunction" ma:displayName="Business Function" ma:default="3;#Not Applicable|ddce64fb-3cb8-4cd9-8e3d-0fe554247fd1" ma:fieldId="{1284211f-8330-48b1-a5cc-ec1f0d9b0f7a}" ma:sspId="b9f46dd1-24cc-42ee-81c0-d22fe755409c" ma:termSetId="354c4cc3-2d4b-4608-9bbd-a538d7fca2d9" ma:anchorId="00000000-0000-0000-0000-000000000000" ma:open="false" ma:isKeyword="false">
      <xsd:complexType>
        <xsd:sequence>
          <xsd:element ref="pc:Terms" minOccurs="0" maxOccurs="1"/>
        </xsd:sequence>
      </xsd:complexType>
    </xsd:element>
    <xsd:element name="Shell_x0020_SharePoint_x0020_SAEF_x0020_BusinessProcessTaxHTField0" ma:index="19" nillable="true" ma:taxonomy="true" ma:internalName="Shell_x0020_SharePoint_x0020_SAEF_x0020_BusinessProcessTaxHTField0" ma:taxonomyFieldName="Shell_x0020_SharePoint_x0020_SAEF_x0020_BusinessProcess" ma:displayName="Business Process" ma:default="10;#All - Records Management|1f68a0f2-47ab-4887-8df5-7c0616d5ad90" ma:fieldId="{f7493bb9-5348-44de-a787-5c9f505950a2}" ma:sspId="b9f46dd1-24cc-42ee-81c0-d22fe755409c" ma:termSetId="f105a133-66fc-4406-afa4-8b472c9cdbbb" ma:anchorId="00000000-0000-0000-0000-000000000000" ma:open="false" ma:isKeyword="false">
      <xsd:complexType>
        <xsd:sequence>
          <xsd:element ref="pc:Terms" minOccurs="0" maxOccurs="1"/>
        </xsd:sequence>
      </xsd:complexType>
    </xsd:element>
    <xsd:element name="Shell_x0020_SharePoint_x0020_SAEF_x0020_LegalEntityTaxHTField0" ma:index="21" ma:taxonomy="true" ma:internalName="Shell_x0020_SharePoint_x0020_SAEF_x0020_LegalEntityTaxHTField0" ma:taxonomyFieldName="Shell_x0020_SharePoint_x0020_SAEF_x0020_LegalEntity" ma:displayName="Legal Entity" ma:default="4;#The Shell Petroleum Development Company Of Nigeria Limited|b482a97d-f8dd-41c8-ab1c-99b8408fd22e" ma:fieldId="{529dd253-148e-4d10-9b8c-1444f6695d3b}" ma:sspId="b9f46dd1-24cc-42ee-81c0-d22fe755409c" ma:termSetId="94b6dd6e-4329-4f68-907b-ed5bdd50f8ac" ma:anchorId="00000000-0000-0000-0000-000000000000" ma:open="false" ma:isKeyword="false">
      <xsd:complexType>
        <xsd:sequence>
          <xsd:element ref="pc:Terms" minOccurs="0" maxOccurs="1"/>
        </xsd:sequence>
      </xsd:complexType>
    </xsd:element>
    <xsd:element name="Shell_x0020_SharePoint_x0020_SAEF_x0020_WorkgroupIDTaxHTField0" ma:index="23" ma:taxonomy="true" ma:internalName="Shell_x0020_SharePoint_x0020_SAEF_x0020_WorkgroupIDTaxHTField0" ma:taxonomyFieldName="Shell_x0020_SharePoint_x0020_SAEF_x0020_WorkgroupID" ma:displayName="TRIM Workgroup" ma:default="5;#Upstream _ Single File Plan - 22022|d3ed65c1-761d-4a84-a678-924ffd6ed182" ma:fieldId="{c47cabfe-a1bc-4e26-91b8-d95c8ce41647}" ma:sspId="b9f46dd1-24cc-42ee-81c0-d22fe755409c" ma:termSetId="85736b86-0546-4c3b-b21c-7ab07eee0568" ma:anchorId="00000000-0000-0000-0000-000000000000" ma:open="false" ma:isKeyword="false">
      <xsd:complexType>
        <xsd:sequence>
          <xsd:element ref="pc:Terms" minOccurs="0" maxOccurs="1"/>
        </xsd:sequence>
      </xsd:complexType>
    </xsd:element>
    <xsd:element name="Shell_x0020_SharePoint_x0020_SAEF_x0020_SiteCollectionName" ma:index="25" ma:displayName="Site Collection Name" ma:default="SPDC C&amp;P Logistics" ma:hidden="true" ma:internalName="Shell_x0020_SharePoint_x0020_SAEF_x0020_SiteCollectionName">
      <xsd:simpleType>
        <xsd:restriction base="dms:Text"/>
      </xsd:simpleType>
    </xsd:element>
    <xsd:element name="Shell_x0020_SharePoint_x0020_SAEF_x0020_SiteOwner" ma:index="26" ma:displayName="Site Owner" ma:default="i:0#.w|africa-me\uchenna.okoroafor" ma:hidden="true" ma:internalName="Shell_x0020_SharePoint_x0020_SAEF_x0020_SiteOwner">
      <xsd:simpleType>
        <xsd:restriction base="dms:Text"/>
      </xsd:simpleType>
    </xsd:element>
    <xsd:element name="Shell_x0020_SharePoint_x0020_SAEF_x0020_LanguageTaxHTField0" ma:index="27" ma:taxonomy="true" ma:internalName="Shell_x0020_SharePoint_x0020_SAEF_x0020_LanguageTaxHTField0" ma:taxonomyFieldName="Shell_x0020_SharePoint_x0020_SAEF_x0020_Language" ma:displayName="Language" ma:default="6;#English|bd3ad5ee-f0c3-40aa-8cc8-36ef09940af3" ma:fieldId="{a99e316a-5158-4b34-9a98-5674ef8a1639}" ma:sspId="b9f46dd1-24cc-42ee-81c0-d22fe755409c" ma:termSetId="b2561cd2-09b2-4dce-b5be-021768df6dab" ma:anchorId="00000000-0000-0000-0000-000000000000" ma:open="false" ma:isKeyword="false">
      <xsd:complexType>
        <xsd:sequence>
          <xsd:element ref="pc:Terms" minOccurs="0" maxOccurs="1"/>
        </xsd:sequence>
      </xsd:complexType>
    </xsd:element>
    <xsd:element name="Shell_x0020_SharePoint_x0020_SAEF_x0020_CountryOfJurisdictionTaxHTField0" ma:index="29" ma:taxonomy="true" ma:internalName="Shell_x0020_SharePoint_x0020_SAEF_x0020_CountryOfJurisdictionTaxHTField0" ma:taxonomyFieldName="Shell_x0020_SharePoint_x0020_SAEF_x0020_CountryOfJurisdiction" ma:displayName="Country of Jurisdiction" ma:default="7;#NIGERIA|973e3eb3-a5f9-4712-a628-787e048af9f3" ma:fieldId="{dc07035f-7987-48f5-ba88-2d29e2b62c9e}" ma:sspId="b9f46dd1-24cc-42ee-81c0-d22fe755409c" ma:termSetId="a560ecad-89fd-4dcd-adad-4e15e7baec58" ma:anchorId="00000000-0000-0000-0000-000000000000" ma:open="false" ma:isKeyword="false">
      <xsd:complexType>
        <xsd:sequence>
          <xsd:element ref="pc:Terms" minOccurs="0" maxOccurs="1"/>
        </xsd:sequence>
      </xsd:complexType>
    </xsd:element>
    <xsd:element name="Shell_x0020_SharePoint_x0020_SAEF_x0020_Collection" ma:index="31" ma:displayName="Collection" ma:default="0" ma:hidden="true" ma:internalName="Shell_x0020_SharePoint_x0020_SAEF_x0020_Collection">
      <xsd:simpleType>
        <xsd:restriction base="dms:Boolean"/>
      </xsd:simpleType>
    </xsd:element>
    <xsd:element name="Shell_x0020_SharePoint_x0020_SAEF_x0020_KeepFileLocal" ma:index="32" ma:displayName="Keep File Local" ma:default="0" ma:hidden="true" ma:internalName="Shell_x0020_SharePoint_x0020_SAEF_x0020_KeepFileLocal" ma:readOnly="false">
      <xsd:simpleType>
        <xsd:restriction base="dms:Boolean"/>
      </xsd:simpleType>
    </xsd:element>
    <xsd:element name="Shell_x0020_SharePoint_x0020_SAEF_x0020_AssetIdentifier" ma:index="33" nillable="true" ma:displayName="Asset Identifier" ma:hidden="true" ma:internalName="Shell_x0020_SharePoint_x0020_SAEF_x0020_AssetIdentifier">
      <xsd:simpleType>
        <xsd:restriction base="dms:Text"/>
      </xsd:simpleType>
    </xsd:element>
    <xsd:element name="Shell_x0020_SharePoint_x0020_SAEF_x0020_FilePlanRecordType" ma:index="42" nillable="true" ma:displayName="File Plan Record Type" ma:hidden="true" ma:internalName="Shell_x0020_SharePoint_x0020_SAEF_x0020_FilePlanRecordType">
      <xsd:simpleType>
        <xsd:restriction base="dms:Text"/>
      </xsd:simpleType>
    </xsd:element>
    <xsd:element name="Shell_x0020_SharePoint_x0020_SAEF_x0020_RecordStatus" ma:index="43" nillable="true" ma:displayName="Record Status" ma:hidden="true" ma:internalName="Shell_x0020_SharePoint_x0020_SAEF_x0020_RecordStatus">
      <xsd:simpleType>
        <xsd:restriction base="dms:Text"/>
      </xsd:simpleType>
    </xsd:element>
    <xsd:element name="Shell_x0020_SharePoint_x0020_SAEF_x0020_Declarer" ma:index="44" nillable="true" ma:displayName="Declarer" ma:hidden="true" ma:internalName="Shell_x0020_SharePoint_x0020_SAEF_x0020_Declarer">
      <xsd:simpleType>
        <xsd:restriction base="dms:Text"/>
      </xsd:simpleType>
    </xsd:element>
    <xsd:element name="Shell_x0020_SharePoint_x0020_SAEF_x0020_IsRecord" ma:index="45" nillable="true" ma:displayName="Is Record" ma:hidden="true" ma:internalName="Shell_x0020_SharePoint_x0020_SAEF_x0020_IsRecord">
      <xsd:simpleType>
        <xsd:restriction base="dms:Text"/>
      </xsd:simpleType>
    </xsd:element>
    <xsd:element name="Shell_x0020_SharePoint_x0020_SAEF_x0020_TRIMRecordNumber" ma:index="46" nillable="true" ma:displayName="TRIM Record Number" ma:hidden="true" ma:internalName="Shell_x0020_SharePoint_x0020_SAEF_x0020_TRIMRecordNumber">
      <xsd:simpleType>
        <xsd:restriction base="dms:Text"/>
      </xsd:simpleType>
    </xsd:element>
    <xsd:element name="_dlc_Exempt" ma:index="47" nillable="true" ma:displayName="Exempt from Policy" ma:hidden="true" ma:internalName="_dlc_Exempt" ma:readOnly="true">
      <xsd:simpleType>
        <xsd:restriction base="dms:Unknown"/>
      </xsd:simpleType>
    </xsd:element>
    <xsd:element name="_dlc_ExpireDateSaved" ma:index="48" nillable="true" ma:displayName="Original Expiration Date" ma:hidden="true" ma:internalName="_dlc_ExpireDateSaved" ma:readOnly="true">
      <xsd:simpleType>
        <xsd:restriction base="dms:DateTime"/>
      </xsd:simpleType>
    </xsd:element>
    <xsd:element name="_dlc_ExpireDate" ma:index="49" nillable="true" ma:displayName="Expiration Date"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31e110-39f0-4a6b-ba40-b133c461c67e"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39" nillable="true" ma:displayName="Document ID Value" ma:description="The value of the document ID assigned to this item." ma:internalName="_dlc_DocId" ma:readOnly="true">
      <xsd:simpleType>
        <xsd:restriction base="dms:Text"/>
      </xsd:simpleType>
    </xsd:element>
    <xsd:element name="_dlc_DocIdPersistId" ma:index="41" nillable="true" ma:displayName="Persist ID" ma:description="Keep ID on add." ma:hidden="true" ma:internalName="_dlc_DocIdPersistId" ma:readOnly="true">
      <xsd:simpleType>
        <xsd:restriction base="dms:Boolean"/>
      </xsd:simpleType>
    </xsd:element>
    <xsd:element name="TaxCatchAll" ma:index="50" nillable="true" ma:displayName="Taxonomy Catch All Column" ma:hidden="true" ma:list="{b6061b6f-7fcf-45d5-a7f0-ca888e8d2b9f}" ma:internalName="TaxCatchAll" ma:showField="CatchAllData" ma:web="2e31e110-39f0-4a6b-ba40-b133c461c67e">
      <xsd:complexType>
        <xsd:complexContent>
          <xsd:extension base="dms:MultiChoiceLookup">
            <xsd:sequence>
              <xsd:element name="Value" type="dms:Lookup" maxOccurs="unbounded" minOccurs="0" nillable="true"/>
            </xsd:sequence>
          </xsd:extension>
        </xsd:complexContent>
      </xsd:complexType>
    </xsd:element>
    <xsd:element name="TaxCatchAllLabel" ma:index="51" nillable="true" ma:displayName="Taxonomy Catch All Column1" ma:hidden="true" ma:list="{b6061b6f-7fcf-45d5-a7f0-ca888e8d2b9f}" ma:internalName="TaxCatchAllLabel" ma:readOnly="true" ma:showField="CatchAllDataLabel" ma:web="2e31e110-39f0-4a6b-ba40-b133c461c67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2" nillable="true" ma:displayName="IconOverlay" ma:hidden="true" ma:internalName="IconOverlay"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4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spe:Receivers>
</file>

<file path=customXml/itemProps1.xml><?xml version="1.0" encoding="utf-8"?>
<ds:datastoreItem xmlns:ds="http://schemas.openxmlformats.org/officeDocument/2006/customXml" ds:itemID="{1FB146D8-ABD1-4FF7-A951-333180316798}">
  <ds:schemaRefs>
    <ds:schemaRef ds:uri="office.server.policy"/>
  </ds:schemaRefs>
</ds:datastoreItem>
</file>

<file path=customXml/itemProps2.xml><?xml version="1.0" encoding="utf-8"?>
<ds:datastoreItem xmlns:ds="http://schemas.openxmlformats.org/officeDocument/2006/customXml" ds:itemID="{5A7E8D7F-9CE3-482F-B8F1-648B79AB6EDC}">
  <ds:schemaRefs>
    <ds:schemaRef ds:uri="http://schemas.microsoft.com/office/2006/metadata/properties"/>
    <ds:schemaRef ds:uri="http://purl.org/dc/terms/"/>
    <ds:schemaRef ds:uri="2e31e110-39f0-4a6b-ba40-b133c461c67e"/>
    <ds:schemaRef ds:uri="http://schemas.microsoft.com/sharepoint/v3"/>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schemas.microsoft.com/sharepoint/v4"/>
    <ds:schemaRef ds:uri="http://www.w3.org/XML/1998/namespace"/>
    <ds:schemaRef ds:uri="http://purl.org/dc/dcmitype/"/>
  </ds:schemaRefs>
</ds:datastoreItem>
</file>

<file path=customXml/itemProps3.xml><?xml version="1.0" encoding="utf-8"?>
<ds:datastoreItem xmlns:ds="http://schemas.openxmlformats.org/officeDocument/2006/customXml" ds:itemID="{41F67810-062A-4A29-8261-6B24C7CA51E5}">
  <ds:schemaRefs>
    <ds:schemaRef ds:uri="http://schemas.microsoft.com/sharepoint/v3/contenttype/forms"/>
  </ds:schemaRefs>
</ds:datastoreItem>
</file>

<file path=customXml/itemProps4.xml><?xml version="1.0" encoding="utf-8"?>
<ds:datastoreItem xmlns:ds="http://schemas.openxmlformats.org/officeDocument/2006/customXml" ds:itemID="{A61EB956-AB8E-47D1-A8B8-2D6AF12FE4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e31e110-39f0-4a6b-ba40-b133c461c67e"/>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C2D3E648-9D94-439F-ABBC-CD7BAF69872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2</vt:i4>
      </vt:variant>
    </vt:vector>
  </HeadingPairs>
  <TitlesOfParts>
    <vt:vector size="14" baseType="lpstr">
      <vt:lpstr>Leagcy Assets for Disposal</vt:lpstr>
      <vt:lpstr>Overall status Table</vt:lpstr>
      <vt:lpstr>Asset Disposal Tracker 2019</vt:lpstr>
      <vt:lpstr>2019 SPDC Disposal Records</vt:lpstr>
      <vt:lpstr>Sheet1</vt:lpstr>
      <vt:lpstr>2019 SNEPCo Disposal Records</vt:lpstr>
      <vt:lpstr>Asset Sales</vt:lpstr>
      <vt:lpstr>Awaiting NAPIMS Approval JV</vt:lpstr>
      <vt:lpstr>Awaiting NAPIMS Approval PSC</vt:lpstr>
      <vt:lpstr>Sheet2</vt:lpstr>
      <vt:lpstr>Total Sales YTD</vt:lpstr>
      <vt:lpstr>Sheet3</vt:lpstr>
      <vt:lpstr>Status - Activity</vt:lpstr>
      <vt:lpstr>Status - Value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Disposal Tracker (SPDC &amp; SNEPCo)</dc:title>
  <dc:creator>Adefuye</dc:creator>
  <cp:lastModifiedBy>Nwobi, Sunday U SPDC-PTC/UL</cp:lastModifiedBy>
  <cp:lastPrinted>2019-08-08T15:01:59Z</cp:lastPrinted>
  <dcterms:created xsi:type="dcterms:W3CDTF">2019-02-07T12:07:41Z</dcterms:created>
  <dcterms:modified xsi:type="dcterms:W3CDTF">2020-01-13T07:21:38Z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0x0101006F0A470EEB1140E7AA14F4CE8A50B54C0001CB1477F4DD432AA86DD56CC3887AF400E694E4318703484F8D6C9C065617E67D</vt:lpwstr>
  </property>
  <property fmtid="{D5CDD505-2E9C-101B-9397-08002B2CF9AE}" pid="3" name="_dlc_policyId">
    <vt:lpwstr/>
  </property>
  <property fmtid="{D5CDD505-2E9C-101B-9397-08002B2CF9AE}" pid="4" name="ItemRetentionFormula">
    <vt:lpwstr/>
  </property>
  <property fmtid="{D5CDD505-2E9C-101B-9397-08002B2CF9AE}" pid="5" name="_dlc_DocIdItemGuid">
    <vt:lpwstr>16945dc5-87e4-4024-919c-8f78270c337b</vt:lpwstr>
  </property>
  <property fmtid="{D5CDD505-2E9C-101B-9397-08002B2CF9AE}" pid="6" name="Shell SharePoint SAEF BusinessProcess">
    <vt:lpwstr>10;#All - Records Management|1f68a0f2-47ab-4887-8df5-7c0616d5ad90</vt:lpwstr>
  </property>
  <property fmtid="{D5CDD505-2E9C-101B-9397-08002B2CF9AE}" pid="7" name="Shell SharePoint SAEF SecurityClassification">
    <vt:lpwstr>8;#Restricted|21aa7f98-4035-4019-a764-107acb7269af</vt:lpwstr>
  </property>
  <property fmtid="{D5CDD505-2E9C-101B-9397-08002B2CF9AE}" pid="8" name="Shell SharePoint SAEF DocumentType">
    <vt:lpwstr>55;#Business Continuity Plans [ARM]|c9aa2148-b91f-4b55-a1aa-ec1b6aa23142</vt:lpwstr>
  </property>
  <property fmtid="{D5CDD505-2E9C-101B-9397-08002B2CF9AE}" pid="9" name="Shell SharePoint SAEF LegalEntity">
    <vt:lpwstr>4;#The Shell Petroleum Development Company Of Nigeria Limited|b482a97d-f8dd-41c8-ab1c-99b8408fd22e</vt:lpwstr>
  </property>
  <property fmtid="{D5CDD505-2E9C-101B-9397-08002B2CF9AE}" pid="10" name="Shell SharePoint SAEF BusinessUnitRegion">
    <vt:lpwstr>2;#Sub-Saharan Africa|9d13514c-804d-40ff-8e8a-f6825f62fb70</vt:lpwstr>
  </property>
  <property fmtid="{D5CDD505-2E9C-101B-9397-08002B2CF9AE}" pid="11" name="Shell SharePoint SAEF GlobalFunction">
    <vt:lpwstr>3;#Not Applicable|ddce64fb-3cb8-4cd9-8e3d-0fe554247fd1</vt:lpwstr>
  </property>
  <property fmtid="{D5CDD505-2E9C-101B-9397-08002B2CF9AE}" pid="12" name="Shell SharePoint SAEF WorkgroupID">
    <vt:lpwstr>5;#Upstream _ Single File Plan - 22022|d3ed65c1-761d-4a84-a678-924ffd6ed182</vt:lpwstr>
  </property>
  <property fmtid="{D5CDD505-2E9C-101B-9397-08002B2CF9AE}" pid="13" name="Shell SharePoint SAEF CountryOfJurisdiction">
    <vt:lpwstr>7;#NIGERIA|973e3eb3-a5f9-4712-a628-787e048af9f3</vt:lpwstr>
  </property>
  <property fmtid="{D5CDD505-2E9C-101B-9397-08002B2CF9AE}" pid="14" name="Shell SharePoint SAEF ExportControlClassification">
    <vt:lpwstr>9;#Non-US content - Non Controlled|2ac8835e-0587-4096-a6e2-1f68da1e6cb3</vt:lpwstr>
  </property>
  <property fmtid="{D5CDD505-2E9C-101B-9397-08002B2CF9AE}" pid="15" name="Shell SharePoint SAEF DocumentStatus">
    <vt:lpwstr>11;#Draft|1c86f377-7d91-4c95-bd5b-c18c83fe0aa5</vt:lpwstr>
  </property>
  <property fmtid="{D5CDD505-2E9C-101B-9397-08002B2CF9AE}" pid="16" name="Shell SharePoint SAEF Language">
    <vt:lpwstr>6;#English|bd3ad5ee-f0c3-40aa-8cc8-36ef09940af3</vt:lpwstr>
  </property>
  <property fmtid="{D5CDD505-2E9C-101B-9397-08002B2CF9AE}" pid="17" name="Shell SharePoint SAEF Business">
    <vt:lpwstr>1;#Upstream International|dabf15d9-4f75-4ed1-b8a1-a0c3e2a85888</vt:lpwstr>
  </property>
</Properties>
</file>