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ka.okwuidegbe\Documents\CP\FIT4 2021\"/>
    </mc:Choice>
  </mc:AlternateContent>
  <xr:revisionPtr revIDLastSave="0" documentId="13_ncr:1_{6DF37AC2-7A67-4517-B7AC-E5591F895F34}" xr6:coauthVersionLast="45" xr6:coauthVersionMax="45" xr10:uidLastSave="{00000000-0000-0000-0000-000000000000}"/>
  <bookViews>
    <workbookView xWindow="-108" yWindow="-108" windowWidth="23256" windowHeight="12576" xr2:uid="{7A67C64C-495C-48E2-A8C5-C1117F0C9AF8}"/>
  </bookViews>
  <sheets>
    <sheet name="Savings based on SPDC PA" sheetId="1" r:id="rId1"/>
    <sheet name="Savings based on SNEPCO PA" sheetId="3" r:id="rId2"/>
    <sheet name="Actual Savings From Add-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3" l="1"/>
  <c r="X10" i="1"/>
  <c r="X5" i="1" l="1"/>
  <c r="N5" i="1"/>
  <c r="Q5" i="1"/>
  <c r="R5" i="1" l="1"/>
  <c r="T5" i="1" s="1"/>
  <c r="Q5" i="3" l="1"/>
  <c r="R5" i="3" s="1"/>
  <c r="N5" i="3"/>
  <c r="X5" i="3" l="1"/>
  <c r="T5" i="3"/>
  <c r="Q4" i="3"/>
  <c r="N4" i="3"/>
  <c r="O2" i="2"/>
  <c r="P2" i="2" s="1"/>
  <c r="T2" i="2" s="1"/>
  <c r="Q4" i="1"/>
  <c r="N4" i="1"/>
  <c r="R4" i="3" l="1"/>
  <c r="T4" i="3" s="1"/>
  <c r="R4" i="1"/>
  <c r="T4" i="1" s="1"/>
  <c r="X4" i="3" l="1"/>
  <c r="X4" i="1"/>
  <c r="T1" i="3"/>
</calcChain>
</file>

<file path=xl/sharedStrings.xml><?xml version="1.0" encoding="utf-8"?>
<sst xmlns="http://schemas.openxmlformats.org/spreadsheetml/2006/main" count="139" uniqueCount="78">
  <si>
    <t xml:space="preserve">PA Savings Tracker </t>
  </si>
  <si>
    <t>SN</t>
  </si>
  <si>
    <t>Contract ID</t>
  </si>
  <si>
    <t>SAP number</t>
  </si>
  <si>
    <t>Contract Title</t>
  </si>
  <si>
    <t>Description of initiative</t>
  </si>
  <si>
    <t>Vendor Name</t>
  </si>
  <si>
    <t>Contract Start Date</t>
  </si>
  <si>
    <t>Current Expiry Date</t>
  </si>
  <si>
    <t>Award Contract Currency</t>
  </si>
  <si>
    <t>Category Description</t>
  </si>
  <si>
    <t>Contract Status</t>
  </si>
  <si>
    <t>Old Mark-Up</t>
  </si>
  <si>
    <t>New Mark-Up</t>
  </si>
  <si>
    <t>Percentage Difference between Old and New Mark-up</t>
  </si>
  <si>
    <t>Old Discount</t>
  </si>
  <si>
    <t>New Discount</t>
  </si>
  <si>
    <t>Percentage Difference between Old and New Discount</t>
  </si>
  <si>
    <t>Percentage Savings</t>
  </si>
  <si>
    <t>Contract ACV ($)</t>
  </si>
  <si>
    <t>Potential Savings ($)</t>
  </si>
  <si>
    <t>Saving Lever</t>
  </si>
  <si>
    <t>Factor that leads to the Savings</t>
  </si>
  <si>
    <t>Spent on Contract till date ($)</t>
  </si>
  <si>
    <t>Actual saving ($)</t>
  </si>
  <si>
    <t>Workstream lead</t>
  </si>
  <si>
    <t>LT Sponsor</t>
  </si>
  <si>
    <t>Finance lead</t>
  </si>
  <si>
    <t>USD</t>
  </si>
  <si>
    <t>Reduction in Mark-up</t>
  </si>
  <si>
    <t>Active</t>
  </si>
  <si>
    <t>Negotiation with vendor where extra 1% savings was achieved on the mark-up</t>
  </si>
  <si>
    <t>SNEPCo</t>
  </si>
  <si>
    <t>BEAMCO NIGERIA LIMITED</t>
  </si>
  <si>
    <t>Material Number</t>
  </si>
  <si>
    <t>Material Decription</t>
  </si>
  <si>
    <t>Origina Price ($)</t>
  </si>
  <si>
    <t>Negotiated Discount (%)</t>
  </si>
  <si>
    <t>Discounted Price ($)</t>
  </si>
  <si>
    <t>Actual Savings</t>
  </si>
  <si>
    <t>Qty Purchased</t>
  </si>
  <si>
    <t>Total Savings ($)</t>
  </si>
  <si>
    <t>CW496973</t>
  </si>
  <si>
    <t>SUPPLY OF DRAEGER PRODUCTS</t>
  </si>
  <si>
    <t>Contract is meant for supply of leak detection on production lines activities across SPDC asset</t>
  </si>
  <si>
    <t>22.03.2021</t>
  </si>
  <si>
    <t>21.03.2022</t>
  </si>
  <si>
    <t>static</t>
  </si>
  <si>
    <t>currently in use</t>
  </si>
  <si>
    <t>AFODE, AFORD</t>
  </si>
  <si>
    <t>CW503656</t>
  </si>
  <si>
    <t>Contract is meant for supply of leak detection on production lines activities across Bonga asset</t>
  </si>
  <si>
    <t>ATEBE, OROBOME</t>
  </si>
  <si>
    <t>CW431123</t>
  </si>
  <si>
    <t>ANODE,LONG FLUSH,METEC,LFM6,35kg</t>
  </si>
  <si>
    <t>SUPPLY OF ANODE ALUMINIUM BY METEC WEST AFRICA LIMITED</t>
  </si>
  <si>
    <t>Material is critical for Bonga Operations</t>
  </si>
  <si>
    <t>METEC WEST AFRICA LIMITED</t>
  </si>
  <si>
    <t>17.08.2020</t>
  </si>
  <si>
    <t>16.08.2021</t>
  </si>
  <si>
    <t>Negotiation with vendor where extra 15% extra discount was agreed</t>
  </si>
  <si>
    <t>Extra 15% discount on the OEM Exworks</t>
  </si>
  <si>
    <t>VAN DUUREN. JILLIS</t>
  </si>
  <si>
    <t>CW496934</t>
  </si>
  <si>
    <t>SUPPLY OF ALTAIR
PRODUCTS</t>
  </si>
  <si>
    <t>Contract is meant for supply of hammatan Filters on production lines activities across Bonga asset</t>
  </si>
  <si>
    <t>01.04.2021</t>
  </si>
  <si>
    <t>31.03.2023</t>
  </si>
  <si>
    <t>Supply of Leoni Kerpen Cables Products</t>
  </si>
  <si>
    <t>Contract is meant for supply for supply of Instrument cables needed by the project team for production activities across SPDC asset</t>
  </si>
  <si>
    <t>SAM BASSONS ENTERPRISES LTD</t>
  </si>
  <si>
    <t>IAE- Corporate</t>
  </si>
  <si>
    <t>Increased Discount</t>
  </si>
  <si>
    <t>Negotiation with vendor where additional 3% savings was achieved on the discount only</t>
  </si>
  <si>
    <t>CW444783</t>
  </si>
  <si>
    <t>Chris Ubuane</t>
  </si>
  <si>
    <t>22.09.2020</t>
  </si>
  <si>
    <t>21.09.2022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</si>
</sst>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4"/>
      <color indexed="64"/>
      <name val="Calibri"/>
      <family val="2"/>
      <scheme val="minor"/>
    </font>
    <font>
      <sz val="24"/>
      <color indexed="6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77">
    <xf numFmtId="0" fontId="0" fillId="0" borderId="0" xfId="0"/>
    <xf numFmtId="0" fontId="3" fillId="0" borderId="0" xfId="0" applyFont="1" applyAlignment="1">
      <alignment horizontal="left" wrapText="1"/>
    </xf>
    <xf numFmtId="165" fontId="2" fillId="0" borderId="1" xfId="1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165" fontId="6" fillId="0" borderId="0" xfId="1" applyFont="1" applyAlignment="1">
      <alignment horizontal="left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wrapText="1"/>
    </xf>
    <xf numFmtId="0" fontId="7" fillId="2" borderId="4" xfId="0" applyFont="1" applyFill="1" applyBorder="1" applyAlignment="1">
      <alignment vertical="center" wrapText="1"/>
    </xf>
    <xf numFmtId="9" fontId="5" fillId="2" borderId="4" xfId="3" applyFont="1" applyFill="1" applyBorder="1" applyAlignment="1">
      <alignment wrapText="1"/>
    </xf>
    <xf numFmtId="165" fontId="5" fillId="2" borderId="4" xfId="1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165" fontId="5" fillId="0" borderId="4" xfId="1" applyFont="1" applyBorder="1" applyAlignment="1">
      <alignment wrapText="1"/>
    </xf>
    <xf numFmtId="0" fontId="6" fillId="0" borderId="0" xfId="0" applyFont="1" applyAlignment="1">
      <alignment wrapText="1"/>
    </xf>
    <xf numFmtId="0" fontId="6" fillId="2" borderId="4" xfId="4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6" fillId="2" borderId="4" xfId="4" applyFont="1" applyFill="1" applyBorder="1" applyAlignment="1">
      <alignment wrapText="1"/>
    </xf>
    <xf numFmtId="166" fontId="6" fillId="0" borderId="4" xfId="3" applyNumberFormat="1" applyFont="1" applyBorder="1" applyAlignment="1">
      <alignment wrapText="1"/>
    </xf>
    <xf numFmtId="9" fontId="6" fillId="0" borderId="4" xfId="3" applyFont="1" applyBorder="1" applyAlignment="1">
      <alignment wrapText="1"/>
    </xf>
    <xf numFmtId="166" fontId="6" fillId="2" borderId="4" xfId="3" applyNumberFormat="1" applyFont="1" applyFill="1" applyBorder="1" applyAlignment="1">
      <alignment wrapText="1"/>
    </xf>
    <xf numFmtId="9" fontId="6" fillId="2" borderId="4" xfId="3" applyFont="1" applyFill="1" applyBorder="1" applyAlignment="1">
      <alignment wrapText="1"/>
    </xf>
    <xf numFmtId="165" fontId="6" fillId="2" borderId="4" xfId="1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0" xfId="4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wrapText="1"/>
    </xf>
    <xf numFmtId="0" fontId="6" fillId="2" borderId="0" xfId="4" applyFont="1" applyFill="1" applyAlignment="1">
      <alignment wrapText="1"/>
    </xf>
    <xf numFmtId="166" fontId="6" fillId="2" borderId="0" xfId="3" applyNumberFormat="1" applyFont="1" applyFill="1" applyAlignment="1">
      <alignment wrapText="1"/>
    </xf>
    <xf numFmtId="9" fontId="6" fillId="2" borderId="0" xfId="3" applyFont="1" applyFill="1" applyAlignment="1">
      <alignment wrapText="1"/>
    </xf>
    <xf numFmtId="165" fontId="6" fillId="3" borderId="0" xfId="1" applyFont="1" applyFill="1" applyAlignment="1">
      <alignment wrapText="1"/>
    </xf>
    <xf numFmtId="165" fontId="6" fillId="2" borderId="0" xfId="1" applyFont="1" applyFill="1" applyAlignment="1">
      <alignment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vertical="center" wrapText="1"/>
    </xf>
    <xf numFmtId="9" fontId="6" fillId="4" borderId="0" xfId="3" applyFont="1" applyFill="1" applyAlignment="1">
      <alignment wrapText="1"/>
    </xf>
    <xf numFmtId="165" fontId="6" fillId="4" borderId="0" xfId="1" applyFont="1" applyFill="1" applyAlignment="1">
      <alignment wrapText="1"/>
    </xf>
    <xf numFmtId="9" fontId="6" fillId="3" borderId="0" xfId="3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9" fontId="6" fillId="0" borderId="0" xfId="3" applyFont="1" applyAlignment="1">
      <alignment horizontal="left" wrapText="1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vertical="center"/>
    </xf>
    <xf numFmtId="9" fontId="5" fillId="0" borderId="4" xfId="3" applyFont="1" applyBorder="1" applyAlignment="1">
      <alignment horizontal="left"/>
    </xf>
    <xf numFmtId="165" fontId="5" fillId="0" borderId="4" xfId="1" applyFont="1" applyBorder="1" applyAlignment="1">
      <alignment horizontal="left"/>
    </xf>
    <xf numFmtId="0" fontId="5" fillId="0" borderId="4" xfId="0" applyFont="1" applyBorder="1"/>
    <xf numFmtId="0" fontId="5" fillId="0" borderId="0" xfId="0" applyFont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1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164" fontId="1" fillId="0" borderId="4" xfId="2" applyBorder="1"/>
    <xf numFmtId="9" fontId="6" fillId="0" borderId="4" xfId="3" applyFont="1" applyBorder="1" applyAlignment="1">
      <alignment horizontal="left"/>
    </xf>
    <xf numFmtId="165" fontId="6" fillId="0" borderId="4" xfId="1" applyFont="1" applyBorder="1" applyAlignment="1">
      <alignment horizontal="left"/>
    </xf>
    <xf numFmtId="0" fontId="6" fillId="2" borderId="4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0" fontId="6" fillId="2" borderId="0" xfId="0" applyFont="1" applyFill="1" applyAlignment="1">
      <alignment vertical="center" wrapText="1"/>
    </xf>
    <xf numFmtId="0" fontId="6" fillId="2" borderId="4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6" fillId="2" borderId="4" xfId="0" applyFont="1" applyFill="1" applyBorder="1" applyAlignment="1">
      <alignment vertical="center" wrapText="1"/>
    </xf>
    <xf numFmtId="43" fontId="6" fillId="0" borderId="0" xfId="0" applyNumberFormat="1" applyFont="1" applyAlignment="1">
      <alignment horizontal="left" wrapText="1"/>
    </xf>
    <xf numFmtId="43" fontId="8" fillId="0" borderId="0" xfId="0" applyNumberFormat="1" applyFont="1" applyAlignment="1">
      <alignment horizontal="left" wrapText="1"/>
    </xf>
    <xf numFmtId="43" fontId="9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9" fontId="2" fillId="0" borderId="1" xfId="3" applyFont="1" applyBorder="1" applyAlignment="1">
      <alignment horizontal="left" wrapText="1"/>
    </xf>
    <xf numFmtId="9" fontId="2" fillId="0" borderId="2" xfId="3" applyFont="1" applyBorder="1" applyAlignment="1">
      <alignment horizontal="left" wrapText="1"/>
    </xf>
    <xf numFmtId="9" fontId="5" fillId="0" borderId="1" xfId="3" applyFont="1" applyBorder="1" applyAlignment="1">
      <alignment horizontal="left" wrapText="1"/>
    </xf>
    <xf numFmtId="9" fontId="5" fillId="0" borderId="3" xfId="3" applyFont="1" applyBorder="1" applyAlignment="1">
      <alignment horizontal="left" wrapText="1"/>
    </xf>
    <xf numFmtId="9" fontId="5" fillId="0" borderId="2" xfId="3" applyFont="1" applyBorder="1" applyAlignment="1">
      <alignment horizontal="left" wrapText="1"/>
    </xf>
    <xf numFmtId="0" fontId="5" fillId="3" borderId="5" xfId="0" applyFont="1" applyFill="1" applyBorder="1" applyAlignment="1">
      <alignment wrapText="1"/>
    </xf>
    <xf numFmtId="165" fontId="0" fillId="0" borderId="0" xfId="0" applyNumberFormat="1"/>
  </cellXfs>
  <cellStyles count="5">
    <cellStyle name="Comma" xfId="1" builtinId="3"/>
    <cellStyle name="Currency" xfId="2" builtinId="4"/>
    <cellStyle name="Normal" xfId="0" builtinId="0"/>
    <cellStyle name="Normal 2" xfId="4" xr:uid="{AB456E39-2DB8-4E72-A9EF-4F79DB5544C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4FA3-8FF4-45DE-96E8-7CB3F6679778}">
  <dimension ref="A2:AA19"/>
  <sheetViews>
    <sheetView tabSelected="1" topLeftCell="L1" zoomScale="68" zoomScaleNormal="60" workbookViewId="0">
      <selection activeCell="W21" sqref="W21"/>
    </sheetView>
  </sheetViews>
  <sheetFormatPr defaultColWidth="8.77734375" defaultRowHeight="14.4" x14ac:dyDescent="0.3"/>
  <cols>
    <col min="1" max="1" width="5.21875" style="40" bestFit="1" customWidth="1"/>
    <col min="2" max="2" width="12.5546875" style="3" bestFit="1" customWidth="1"/>
    <col min="3" max="3" width="11.77734375" style="3" customWidth="1"/>
    <col min="4" max="4" width="41.21875" style="3" customWidth="1"/>
    <col min="5" max="5" width="38.77734375" style="3" customWidth="1"/>
    <col min="6" max="6" width="23.44140625" style="41" customWidth="1"/>
    <col min="7" max="7" width="19.77734375" style="3" bestFit="1" customWidth="1"/>
    <col min="8" max="8" width="20" style="3" bestFit="1" customWidth="1"/>
    <col min="9" max="9" width="16.21875" style="3" bestFit="1" customWidth="1"/>
    <col min="10" max="10" width="13.5546875" style="3" customWidth="1"/>
    <col min="11" max="11" width="20.77734375" style="3" customWidth="1"/>
    <col min="12" max="12" width="14.77734375" style="42" bestFit="1" customWidth="1"/>
    <col min="13" max="13" width="17.5546875" style="42" bestFit="1" customWidth="1"/>
    <col min="14" max="14" width="14.5546875" style="42" bestFit="1" customWidth="1"/>
    <col min="15" max="15" width="14.77734375" style="42" bestFit="1" customWidth="1"/>
    <col min="16" max="16" width="17.5546875" style="42" bestFit="1" customWidth="1"/>
    <col min="17" max="17" width="14.5546875" style="42" bestFit="1" customWidth="1"/>
    <col min="18" max="18" width="21.109375" style="42" bestFit="1" customWidth="1"/>
    <col min="19" max="19" width="13.77734375" style="4" bestFit="1" customWidth="1"/>
    <col min="20" max="20" width="11.77734375" style="4" bestFit="1" customWidth="1"/>
    <col min="21" max="21" width="39.5546875" style="3" bestFit="1" customWidth="1"/>
    <col min="22" max="22" width="32.77734375" style="3" customWidth="1"/>
    <col min="23" max="23" width="27.77734375" style="4" bestFit="1" customWidth="1"/>
    <col min="24" max="24" width="16.5546875" style="4" bestFit="1" customWidth="1"/>
    <col min="25" max="25" width="10.77734375" style="3" bestFit="1" customWidth="1"/>
    <col min="26" max="26" width="15.44140625" style="3" bestFit="1" customWidth="1"/>
    <col min="27" max="27" width="11.5546875" style="3" bestFit="1" customWidth="1"/>
    <col min="28" max="16384" width="8.77734375" style="3"/>
  </cols>
  <sheetData>
    <row r="2" spans="1:27" x14ac:dyDescent="0.3">
      <c r="A2" s="69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1"/>
      <c r="L2" s="70"/>
      <c r="M2" s="71"/>
      <c r="N2" s="72"/>
      <c r="O2" s="73"/>
      <c r="P2" s="73"/>
      <c r="Q2" s="73"/>
      <c r="R2" s="73"/>
      <c r="S2" s="74"/>
      <c r="T2" s="2"/>
    </row>
    <row r="3" spans="1:27" s="12" customFormat="1" ht="72" x14ac:dyDescent="0.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9" t="s">
        <v>19</v>
      </c>
      <c r="T3" s="9" t="s">
        <v>20</v>
      </c>
      <c r="U3" s="10" t="s">
        <v>21</v>
      </c>
      <c r="V3" s="10" t="s">
        <v>22</v>
      </c>
      <c r="W3" s="11" t="s">
        <v>23</v>
      </c>
      <c r="X3" s="11" t="s">
        <v>24</v>
      </c>
      <c r="Y3" s="10" t="s">
        <v>26</v>
      </c>
      <c r="Z3" s="10" t="s">
        <v>25</v>
      </c>
      <c r="AA3" s="10" t="s">
        <v>27</v>
      </c>
    </row>
    <row r="4" spans="1:27" s="12" customFormat="1" ht="43.2" x14ac:dyDescent="0.3">
      <c r="A4" s="13">
        <v>1</v>
      </c>
      <c r="B4" s="14" t="s">
        <v>42</v>
      </c>
      <c r="C4" s="14">
        <v>4610054587</v>
      </c>
      <c r="D4" s="15" t="s">
        <v>43</v>
      </c>
      <c r="E4" s="16" t="s">
        <v>44</v>
      </c>
      <c r="F4" s="14" t="s">
        <v>33</v>
      </c>
      <c r="G4" s="16" t="s">
        <v>45</v>
      </c>
      <c r="H4" s="16" t="s">
        <v>46</v>
      </c>
      <c r="I4" s="18" t="s">
        <v>28</v>
      </c>
      <c r="J4" s="18" t="s">
        <v>47</v>
      </c>
      <c r="K4" s="18" t="s">
        <v>48</v>
      </c>
      <c r="L4" s="19">
        <v>0.17</v>
      </c>
      <c r="M4" s="20">
        <v>0.16</v>
      </c>
      <c r="N4" s="21">
        <f t="shared" ref="N4" si="0">L4-M4</f>
        <v>1.0000000000000009E-2</v>
      </c>
      <c r="O4" s="20">
        <v>0.02</v>
      </c>
      <c r="P4" s="22">
        <v>0.02</v>
      </c>
      <c r="Q4" s="22">
        <f t="shared" ref="Q4" si="1">P4-O4</f>
        <v>0</v>
      </c>
      <c r="R4" s="21">
        <f t="shared" ref="R4" si="2">Q4+N4</f>
        <v>1.0000000000000009E-2</v>
      </c>
      <c r="S4" s="23">
        <v>475000</v>
      </c>
      <c r="T4" s="23">
        <f t="shared" ref="T4:T5" si="3">R4*S4</f>
        <v>4750.0000000000045</v>
      </c>
      <c r="U4" s="24" t="s">
        <v>31</v>
      </c>
      <c r="V4" s="24" t="s">
        <v>29</v>
      </c>
      <c r="W4" s="23">
        <v>54814.23</v>
      </c>
      <c r="X4" s="23">
        <f>R4*W4</f>
        <v>548.14230000000055</v>
      </c>
      <c r="Y4" s="24" t="s">
        <v>49</v>
      </c>
      <c r="Z4" s="24"/>
      <c r="AA4" s="24"/>
    </row>
    <row r="5" spans="1:27" s="25" customFormat="1" ht="57.6" x14ac:dyDescent="0.3">
      <c r="A5" s="13">
        <v>2</v>
      </c>
      <c r="B5" s="65" t="s">
        <v>74</v>
      </c>
      <c r="C5" s="65">
        <v>4610053748</v>
      </c>
      <c r="D5" s="24" t="s">
        <v>68</v>
      </c>
      <c r="E5" s="24" t="s">
        <v>69</v>
      </c>
      <c r="F5" s="65" t="s">
        <v>70</v>
      </c>
      <c r="G5" s="24" t="s">
        <v>76</v>
      </c>
      <c r="H5" s="24" t="s">
        <v>77</v>
      </c>
      <c r="I5" s="18" t="s">
        <v>28</v>
      </c>
      <c r="J5" s="18" t="s">
        <v>71</v>
      </c>
      <c r="K5" s="18" t="s">
        <v>30</v>
      </c>
      <c r="L5" s="21">
        <v>0.11</v>
      </c>
      <c r="M5" s="22">
        <v>0.11</v>
      </c>
      <c r="N5" s="21">
        <f>L5-M5</f>
        <v>0</v>
      </c>
      <c r="O5" s="21">
        <v>0.11</v>
      </c>
      <c r="P5" s="22">
        <v>0.14000000000000001</v>
      </c>
      <c r="Q5" s="22">
        <f>P5-O5</f>
        <v>3.0000000000000013E-2</v>
      </c>
      <c r="R5" s="21">
        <f>Q5+N5</f>
        <v>3.0000000000000013E-2</v>
      </c>
      <c r="S5" s="23">
        <v>475000</v>
      </c>
      <c r="T5" s="23">
        <f t="shared" si="3"/>
        <v>14250.000000000005</v>
      </c>
      <c r="U5" s="24" t="s">
        <v>73</v>
      </c>
      <c r="V5" s="24" t="s">
        <v>72</v>
      </c>
      <c r="W5" s="23">
        <v>325964.69</v>
      </c>
      <c r="X5" s="23">
        <f>R5*W5</f>
        <v>9778.9407000000047</v>
      </c>
      <c r="Y5" s="24" t="s">
        <v>75</v>
      </c>
      <c r="Z5" s="24"/>
      <c r="AA5" s="24"/>
    </row>
    <row r="6" spans="1:27" s="25" customFormat="1" x14ac:dyDescent="0.3">
      <c r="A6" s="26"/>
      <c r="B6" s="61"/>
      <c r="C6" s="61"/>
      <c r="F6" s="61"/>
      <c r="I6" s="29"/>
      <c r="J6" s="29"/>
      <c r="K6" s="29"/>
      <c r="L6" s="30"/>
      <c r="M6" s="31"/>
      <c r="N6" s="30"/>
      <c r="O6" s="31"/>
      <c r="P6" s="31"/>
      <c r="Q6" s="31"/>
      <c r="R6" s="30"/>
      <c r="S6" s="33"/>
      <c r="T6" s="33"/>
      <c r="W6" s="33"/>
      <c r="X6" s="33"/>
    </row>
    <row r="7" spans="1:27" s="25" customFormat="1" x14ac:dyDescent="0.3">
      <c r="A7" s="26"/>
      <c r="B7" s="61"/>
      <c r="C7" s="61"/>
      <c r="F7" s="61"/>
      <c r="I7" s="29"/>
      <c r="J7" s="29"/>
      <c r="K7" s="29"/>
      <c r="L7" s="30"/>
      <c r="M7" s="31"/>
      <c r="N7" s="30"/>
      <c r="O7" s="31"/>
      <c r="P7" s="31"/>
      <c r="Q7" s="31"/>
      <c r="R7" s="30"/>
      <c r="S7" s="33"/>
      <c r="T7" s="33"/>
      <c r="W7" s="33"/>
      <c r="X7" s="33"/>
    </row>
    <row r="10" spans="1:27" x14ac:dyDescent="0.3">
      <c r="X10" s="4">
        <f>SUM(X4:X5)</f>
        <v>10327.083000000006</v>
      </c>
    </row>
    <row r="16" spans="1:27" ht="27.6" customHeight="1" x14ac:dyDescent="0.35">
      <c r="V16" s="67"/>
    </row>
    <row r="18" spans="22:22" ht="24" customHeight="1" x14ac:dyDescent="0.3">
      <c r="V18" s="66"/>
    </row>
    <row r="19" spans="22:22" ht="31.2" x14ac:dyDescent="0.6">
      <c r="V19" s="68"/>
    </row>
  </sheetData>
  <mergeCells count="3">
    <mergeCell ref="A2:J2"/>
    <mergeCell ref="L2:M2"/>
    <mergeCell ref="N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C812-0448-46B1-8FAA-26622A1EDA11}">
  <dimension ref="A1:AA9"/>
  <sheetViews>
    <sheetView topLeftCell="K1" zoomScale="70" zoomScaleNormal="70" workbookViewId="0">
      <selection activeCell="N42" sqref="N42"/>
    </sheetView>
  </sheetViews>
  <sheetFormatPr defaultRowHeight="14.4" x14ac:dyDescent="0.3"/>
  <cols>
    <col min="1" max="1" width="6.21875" customWidth="1"/>
    <col min="2" max="2" width="12.6640625" customWidth="1"/>
    <col min="3" max="3" width="10.77734375" bestFit="1" customWidth="1"/>
    <col min="4" max="4" width="38.6640625" bestFit="1" customWidth="1"/>
    <col min="5" max="5" width="35.77734375" bestFit="1" customWidth="1"/>
    <col min="6" max="6" width="32.77734375" bestFit="1" customWidth="1"/>
    <col min="7" max="7" width="10.44140625" bestFit="1" customWidth="1"/>
    <col min="8" max="8" width="9.88671875" bestFit="1" customWidth="1"/>
    <col min="9" max="9" width="10.21875" customWidth="1"/>
    <col min="10" max="11" width="13.21875" bestFit="1" customWidth="1"/>
    <col min="14" max="14" width="21.21875" customWidth="1"/>
    <col min="17" max="17" width="18.6640625" customWidth="1"/>
    <col min="18" max="18" width="11.21875" customWidth="1"/>
    <col min="19" max="19" width="11.109375" bestFit="1" customWidth="1"/>
    <col min="20" max="20" width="12.77734375" customWidth="1"/>
    <col min="21" max="21" width="36.5546875" customWidth="1"/>
    <col min="22" max="22" width="35.109375" bestFit="1" customWidth="1"/>
    <col min="23" max="23" width="16.77734375" customWidth="1"/>
    <col min="24" max="24" width="11.5546875" customWidth="1"/>
    <col min="25" max="25" width="11.44140625" customWidth="1"/>
  </cols>
  <sheetData>
    <row r="1" spans="1:27" s="12" customFormat="1" x14ac:dyDescent="0.3">
      <c r="A1" s="34"/>
      <c r="B1" s="35"/>
      <c r="C1" s="35"/>
      <c r="D1" s="35"/>
      <c r="E1" s="35"/>
      <c r="F1" s="36"/>
      <c r="G1" s="35"/>
      <c r="H1" s="35"/>
      <c r="I1" s="35"/>
      <c r="J1" s="35"/>
      <c r="K1" s="35"/>
      <c r="L1" s="37"/>
      <c r="M1" s="37"/>
      <c r="N1" s="37"/>
      <c r="O1" s="37"/>
      <c r="P1" s="37"/>
      <c r="Q1" s="37"/>
      <c r="R1" s="37"/>
      <c r="S1" s="38"/>
      <c r="T1" s="38">
        <f>SUM('Savings based on SPDC PA'!T5:T7)</f>
        <v>14250.000000000005</v>
      </c>
      <c r="U1" s="35"/>
      <c r="V1" s="35"/>
      <c r="W1" s="38"/>
      <c r="X1" s="38"/>
      <c r="Y1" s="35"/>
      <c r="Z1" s="35"/>
      <c r="AA1" s="35"/>
    </row>
    <row r="2" spans="1:27" s="12" customFormat="1" x14ac:dyDescent="0.3">
      <c r="A2" s="75" t="s">
        <v>32</v>
      </c>
      <c r="B2" s="75"/>
      <c r="C2" s="75"/>
      <c r="D2" s="28"/>
      <c r="E2" s="28"/>
      <c r="F2" s="27"/>
      <c r="G2" s="28"/>
      <c r="H2" s="28"/>
      <c r="I2" s="28"/>
      <c r="J2" s="28"/>
      <c r="K2" s="28"/>
      <c r="L2" s="39"/>
      <c r="M2" s="39"/>
      <c r="N2" s="39"/>
      <c r="O2" s="39"/>
      <c r="P2" s="39"/>
      <c r="Q2" s="39"/>
      <c r="R2" s="39"/>
      <c r="S2" s="32"/>
      <c r="T2" s="32"/>
      <c r="U2" s="28"/>
      <c r="V2" s="28"/>
      <c r="W2" s="32"/>
      <c r="X2" s="32"/>
      <c r="Y2" s="28"/>
      <c r="Z2" s="28"/>
      <c r="AA2" s="28"/>
    </row>
    <row r="3" spans="1:27" s="12" customFormat="1" ht="57.6" x14ac:dyDescent="0.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9" t="s">
        <v>19</v>
      </c>
      <c r="T3" s="9" t="s">
        <v>20</v>
      </c>
      <c r="U3" s="10" t="s">
        <v>21</v>
      </c>
      <c r="V3" s="10" t="s">
        <v>22</v>
      </c>
      <c r="W3" s="11" t="s">
        <v>23</v>
      </c>
      <c r="X3" s="11" t="s">
        <v>24</v>
      </c>
      <c r="Y3" s="10" t="s">
        <v>26</v>
      </c>
      <c r="Z3" s="10" t="s">
        <v>25</v>
      </c>
      <c r="AA3" s="10" t="s">
        <v>27</v>
      </c>
    </row>
    <row r="4" spans="1:27" s="12" customFormat="1" ht="43.2" x14ac:dyDescent="0.3">
      <c r="A4" s="13">
        <v>1</v>
      </c>
      <c r="B4" s="14" t="s">
        <v>50</v>
      </c>
      <c r="C4" s="14">
        <v>4610054363</v>
      </c>
      <c r="D4" s="16" t="s">
        <v>43</v>
      </c>
      <c r="E4" s="16" t="s">
        <v>51</v>
      </c>
      <c r="F4" s="17" t="s">
        <v>33</v>
      </c>
      <c r="G4" s="16" t="s">
        <v>45</v>
      </c>
      <c r="H4" s="16" t="s">
        <v>46</v>
      </c>
      <c r="I4" s="18" t="s">
        <v>28</v>
      </c>
      <c r="J4" s="18" t="s">
        <v>47</v>
      </c>
      <c r="K4" s="18" t="s">
        <v>48</v>
      </c>
      <c r="L4" s="19">
        <v>0.17</v>
      </c>
      <c r="M4" s="20">
        <v>0.16</v>
      </c>
      <c r="N4" s="21">
        <f t="shared" ref="N4" si="0">L4-M4</f>
        <v>1.0000000000000009E-2</v>
      </c>
      <c r="O4" s="20">
        <v>0.02</v>
      </c>
      <c r="P4" s="22">
        <v>0.02</v>
      </c>
      <c r="Q4" s="22">
        <f t="shared" ref="Q4" si="1">P4-O4</f>
        <v>0</v>
      </c>
      <c r="R4" s="21">
        <f t="shared" ref="R4" si="2">Q4+N4</f>
        <v>1.0000000000000009E-2</v>
      </c>
      <c r="S4" s="23">
        <v>800000</v>
      </c>
      <c r="T4" s="23">
        <f t="shared" ref="T4" si="3">R4*S4</f>
        <v>8000.0000000000073</v>
      </c>
      <c r="U4" s="24" t="s">
        <v>31</v>
      </c>
      <c r="V4" s="24" t="s">
        <v>29</v>
      </c>
      <c r="W4" s="23">
        <v>11617.56</v>
      </c>
      <c r="X4" s="23">
        <f>R4*W4</f>
        <v>116.1756000000001</v>
      </c>
      <c r="Y4" s="24" t="s">
        <v>52</v>
      </c>
      <c r="Z4" s="24"/>
      <c r="AA4" s="24"/>
    </row>
    <row r="5" spans="1:27" ht="43.2" x14ac:dyDescent="0.3">
      <c r="B5" t="s">
        <v>63</v>
      </c>
      <c r="C5">
        <v>4610054376</v>
      </c>
      <c r="D5" s="64" t="s">
        <v>64</v>
      </c>
      <c r="E5" s="16" t="s">
        <v>65</v>
      </c>
      <c r="F5" s="17" t="s">
        <v>33</v>
      </c>
      <c r="G5" s="16" t="s">
        <v>66</v>
      </c>
      <c r="H5" s="16" t="s">
        <v>67</v>
      </c>
      <c r="I5" s="18" t="s">
        <v>28</v>
      </c>
      <c r="J5" s="18" t="s">
        <v>47</v>
      </c>
      <c r="K5" s="18" t="s">
        <v>48</v>
      </c>
      <c r="L5" s="19">
        <v>0.17</v>
      </c>
      <c r="M5" s="20">
        <v>0.16</v>
      </c>
      <c r="N5" s="21">
        <f t="shared" ref="N5" si="4">L5-M5</f>
        <v>1.0000000000000009E-2</v>
      </c>
      <c r="O5" s="20">
        <v>0.02</v>
      </c>
      <c r="P5" s="22">
        <v>0.02</v>
      </c>
      <c r="Q5" s="22">
        <f t="shared" ref="Q5" si="5">P5-O5</f>
        <v>0</v>
      </c>
      <c r="R5" s="21">
        <f t="shared" ref="R5" si="6">Q5+N5</f>
        <v>1.0000000000000009E-2</v>
      </c>
      <c r="S5" s="23">
        <v>800000</v>
      </c>
      <c r="T5" s="23">
        <f t="shared" ref="T5" si="7">R5*S5</f>
        <v>8000.0000000000073</v>
      </c>
      <c r="U5" s="24" t="s">
        <v>31</v>
      </c>
      <c r="V5" s="24" t="s">
        <v>29</v>
      </c>
      <c r="W5" s="23">
        <v>790338.5</v>
      </c>
      <c r="X5" s="23">
        <f>R5*W5</f>
        <v>7903.3850000000066</v>
      </c>
      <c r="Y5" s="24" t="s">
        <v>52</v>
      </c>
      <c r="Z5" s="24"/>
    </row>
    <row r="9" spans="1:27" x14ac:dyDescent="0.3">
      <c r="X9" s="76">
        <f>SUM(X4:X5)</f>
        <v>8019.5606000000071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0436-0683-4275-8BCB-EA3D75F93C05}">
  <dimension ref="A1:W2"/>
  <sheetViews>
    <sheetView workbookViewId="0">
      <selection activeCell="E17" sqref="E17"/>
    </sheetView>
  </sheetViews>
  <sheetFormatPr defaultColWidth="8.77734375" defaultRowHeight="14.4" x14ac:dyDescent="0.3"/>
  <cols>
    <col min="1" max="1" width="3" style="60" bestFit="1" customWidth="1"/>
    <col min="2" max="2" width="10.33203125" style="60" bestFit="1" customWidth="1"/>
    <col min="3" max="3" width="11.109375" style="60" bestFit="1" customWidth="1"/>
    <col min="4" max="4" width="15.21875" style="60" bestFit="1" customWidth="1"/>
    <col min="5" max="5" width="40.77734375" style="60" bestFit="1" customWidth="1"/>
    <col min="6" max="6" width="52.44140625" style="60" bestFit="1" customWidth="1"/>
    <col min="7" max="7" width="40.77734375" style="60" bestFit="1" customWidth="1"/>
    <col min="8" max="8" width="25.21875" style="60" bestFit="1" customWidth="1"/>
    <col min="9" max="9" width="17.21875" style="60" bestFit="1" customWidth="1"/>
    <col min="10" max="10" width="17.44140625" style="60" bestFit="1" customWidth="1"/>
    <col min="11" max="11" width="22.21875" style="60" bestFit="1" customWidth="1"/>
    <col min="12" max="12" width="13.88671875" style="60" bestFit="1" customWidth="1"/>
    <col min="13" max="13" width="14.109375" style="60" bestFit="1" customWidth="1"/>
    <col min="14" max="14" width="8.77734375" style="60"/>
    <col min="15" max="15" width="18.77734375" style="60" bestFit="1" customWidth="1"/>
    <col min="16" max="16" width="13.88671875" style="60" bestFit="1" customWidth="1"/>
    <col min="17" max="17" width="57.44140625" style="60" bestFit="1" customWidth="1"/>
    <col min="18" max="18" width="33.77734375" style="60" bestFit="1" customWidth="1"/>
    <col min="19" max="19" width="14.21875" style="60" bestFit="1" customWidth="1"/>
    <col min="20" max="20" width="15.6640625" style="60" bestFit="1" customWidth="1"/>
    <col min="21" max="21" width="17.44140625" style="60" bestFit="1" customWidth="1"/>
    <col min="22" max="22" width="15.44140625" style="60" bestFit="1" customWidth="1"/>
    <col min="23" max="23" width="11.21875" style="60" bestFit="1" customWidth="1"/>
    <col min="24" max="16384" width="8.77734375" style="60"/>
  </cols>
  <sheetData>
    <row r="1" spans="1:23" s="50" customFormat="1" x14ac:dyDescent="0.3">
      <c r="A1" s="43" t="s">
        <v>1</v>
      </c>
      <c r="B1" s="44" t="s">
        <v>2</v>
      </c>
      <c r="C1" s="44" t="s">
        <v>3</v>
      </c>
      <c r="D1" s="45" t="s">
        <v>34</v>
      </c>
      <c r="E1" s="45" t="s">
        <v>35</v>
      </c>
      <c r="F1" s="44" t="s">
        <v>4</v>
      </c>
      <c r="G1" s="44" t="s">
        <v>5</v>
      </c>
      <c r="H1" s="46" t="s">
        <v>6</v>
      </c>
      <c r="I1" s="44" t="s">
        <v>7</v>
      </c>
      <c r="J1" s="44" t="s">
        <v>8</v>
      </c>
      <c r="K1" s="44" t="s">
        <v>9</v>
      </c>
      <c r="L1" s="44" t="s">
        <v>11</v>
      </c>
      <c r="M1" s="47" t="s">
        <v>36</v>
      </c>
      <c r="N1" s="47" t="s">
        <v>37</v>
      </c>
      <c r="O1" s="48" t="s">
        <v>38</v>
      </c>
      <c r="P1" s="48" t="s">
        <v>39</v>
      </c>
      <c r="Q1" s="49" t="s">
        <v>21</v>
      </c>
      <c r="R1" s="49" t="s">
        <v>22</v>
      </c>
      <c r="S1" s="48" t="s">
        <v>40</v>
      </c>
      <c r="T1" s="48" t="s">
        <v>41</v>
      </c>
      <c r="U1" s="49" t="s">
        <v>26</v>
      </c>
      <c r="V1" s="49" t="s">
        <v>25</v>
      </c>
      <c r="W1" s="49" t="s">
        <v>27</v>
      </c>
    </row>
    <row r="2" spans="1:23" s="59" customFormat="1" x14ac:dyDescent="0.3">
      <c r="A2" s="51">
        <v>1</v>
      </c>
      <c r="B2" s="52" t="s">
        <v>53</v>
      </c>
      <c r="C2" s="52">
        <v>4610053332</v>
      </c>
      <c r="D2" s="63">
        <v>1002634748</v>
      </c>
      <c r="E2" s="53" t="s">
        <v>54</v>
      </c>
      <c r="F2" s="52" t="s">
        <v>55</v>
      </c>
      <c r="G2" s="52" t="s">
        <v>56</v>
      </c>
      <c r="H2" s="54" t="s">
        <v>57</v>
      </c>
      <c r="I2" s="52" t="s">
        <v>58</v>
      </c>
      <c r="J2" s="52" t="s">
        <v>59</v>
      </c>
      <c r="K2" s="52" t="s">
        <v>28</v>
      </c>
      <c r="L2" s="52" t="s">
        <v>30</v>
      </c>
      <c r="M2" s="55">
        <v>780</v>
      </c>
      <c r="N2" s="56">
        <v>0.15</v>
      </c>
      <c r="O2" s="57">
        <f>M2-(M2*N2)</f>
        <v>663</v>
      </c>
      <c r="P2" s="57">
        <f>M2-O2</f>
        <v>117</v>
      </c>
      <c r="Q2" s="58" t="s">
        <v>60</v>
      </c>
      <c r="R2" s="52" t="s">
        <v>61</v>
      </c>
      <c r="S2" s="57">
        <v>1</v>
      </c>
      <c r="T2" s="57">
        <f>S2*P2</f>
        <v>117</v>
      </c>
      <c r="U2" s="62" t="s">
        <v>62</v>
      </c>
      <c r="V2" s="52"/>
      <c r="W2" s="5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96EDB0FFF09D4A891D03B4846DB782" ma:contentTypeVersion="8" ma:contentTypeDescription="Create a new document." ma:contentTypeScope="" ma:versionID="ed36e91eefb955b1097af7ab286ee596">
  <xsd:schema xmlns:xsd="http://www.w3.org/2001/XMLSchema" xmlns:xs="http://www.w3.org/2001/XMLSchema" xmlns:p="http://schemas.microsoft.com/office/2006/metadata/properties" xmlns:ns3="6b21dd30-2257-46ea-b56e-591b8dc4973a" targetNamespace="http://schemas.microsoft.com/office/2006/metadata/properties" ma:root="true" ma:fieldsID="b8aa6423f1ff4d6590f229544c9df3ab" ns3:_="">
    <xsd:import namespace="6b21dd30-2257-46ea-b56e-591b8dc497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1dd30-2257-46ea-b56e-591b8dc497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BA0913-DDDD-4487-ADEC-166A89F72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21dd30-2257-46ea-b56e-591b8dc49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7C853F-1C74-4CCE-B4A7-632D0617EE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85FDB2-7BB0-41D5-AE69-C4CEE9E6D56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Savings based on SPDC PA</vt:lpstr>
      <vt:lpstr>Savings based on SNEPCO PA</vt:lpstr>
      <vt:lpstr>Actual Savings From Add-on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Ogidi, Ameh SPDC-PTC/U/GE</dc:creator>
  <cp:lastModifiedBy>Okwuidegbe, Chukwuka D SNEPCO-PTC/U/GE</cp:lastModifiedBy>
  <dcterms:created xsi:type="dcterms:W3CDTF">2020-08-19T14:51:04Z</dcterms:created>
  <dcterms:modified xsi:type="dcterms:W3CDTF">2021-07-11T19:54:04Z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0x0101000F96EDB0FFF09D4A891D03B4846DB782</vt:lpwstr>
  </property>
</Properties>
</file>