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E:\A NOV 16\23_11_2013\19-05-2013\CONTINUOUS IMPROVEMENT PROJECT\WAVE\DSV\VESSEL DEMAND DATA\2019 PLAN\NKADI\UPDATED\"/>
    </mc:Choice>
  </mc:AlternateContent>
  <xr:revisionPtr revIDLastSave="0" documentId="8_{AD8BA7A0-B22B-4460-8CA0-C430288A09CF}" xr6:coauthVersionLast="36" xr6:coauthVersionMax="36" xr10:uidLastSave="{00000000-0000-0000-0000-000000000000}"/>
  <bookViews>
    <workbookView xWindow="0" yWindow="0" windowWidth="28800" windowHeight="12225" activeTab="4" xr2:uid="{00000000-000D-0000-FFFF-FFFF00000000}"/>
  </bookViews>
  <sheets>
    <sheet name="Schedule" sheetId="9" r:id="rId1"/>
    <sheet name="Readiness" sheetId="11" r:id="rId2"/>
    <sheet name="Help" sheetId="2" r:id="rId3"/>
    <sheet name="©" sheetId="10" r:id="rId4"/>
    <sheet name="Schedule UPDATED" sheetId="12" r:id="rId5"/>
    <sheet name="Help (2)" sheetId="14" r:id="rId6"/>
    <sheet name="© (2)" sheetId="15" r:id="rId7"/>
  </sheets>
  <definedNames>
    <definedName name="_xlnm.Print_Titles" localSheetId="0">Schedule!$6:$7</definedName>
    <definedName name="_xlnm.Print_Titles" localSheetId="4">'Schedule UPDATED'!$6:$7</definedName>
    <definedName name="valuevx">42.314159</definedName>
    <definedName name="vertex42_copyright" hidden="1">"© 2017 Vertex42 LLC"</definedName>
    <definedName name="vertex42_id" hidden="1">"construction-schedule-weekly.xlsx"</definedName>
    <definedName name="vertex42_title" hidden="1">"Weekly Construction Schedule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7" i="12" l="1"/>
  <c r="D18" i="12" s="1"/>
  <c r="E18" i="12" s="1"/>
  <c r="D19" i="12" s="1"/>
  <c r="D17" i="12"/>
  <c r="D9" i="12"/>
  <c r="D10" i="12" s="1"/>
  <c r="E10" i="12" s="1"/>
  <c r="D11" i="12" s="1"/>
  <c r="E11" i="12" s="1"/>
  <c r="D12" i="12" s="1"/>
  <c r="E12" i="12" s="1"/>
  <c r="D13" i="12" s="1"/>
  <c r="G7" i="12"/>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I7" i="12" s="1"/>
  <c r="AJ7" i="12" s="1"/>
  <c r="AK7" i="12" s="1"/>
  <c r="AL7" i="12" s="1"/>
  <c r="AM7" i="12" s="1"/>
  <c r="AN7" i="12" s="1"/>
  <c r="AO7" i="12" s="1"/>
  <c r="AP7" i="12" s="1"/>
  <c r="AQ7" i="12" s="1"/>
  <c r="AR7" i="12" s="1"/>
  <c r="AS7" i="12" s="1"/>
  <c r="AT7" i="12" s="1"/>
  <c r="AU7" i="12" s="1"/>
  <c r="AV7" i="12" s="1"/>
  <c r="AW7" i="12" s="1"/>
  <c r="AX7" i="12" s="1"/>
  <c r="AY7" i="12" s="1"/>
  <c r="AZ7" i="12" s="1"/>
  <c r="BA7" i="12" s="1"/>
  <c r="BB7" i="12" s="1"/>
  <c r="BC7" i="12" s="1"/>
  <c r="BD7" i="12" s="1"/>
  <c r="BE7" i="12" s="1"/>
  <c r="BF7" i="12" s="1"/>
  <c r="BG7" i="12" s="1"/>
  <c r="BH7" i="12" s="1"/>
  <c r="G5" i="12"/>
  <c r="H5" i="12" s="1"/>
  <c r="H6" i="12" s="1"/>
  <c r="G6" i="12" l="1"/>
  <c r="E13" i="12"/>
  <c r="I5" i="12"/>
  <c r="B4" i="11"/>
  <c r="C4" i="11"/>
  <c r="E4" i="11"/>
  <c r="B5" i="11"/>
  <c r="C5" i="11"/>
  <c r="E5" i="11"/>
  <c r="B6" i="11"/>
  <c r="C6" i="11"/>
  <c r="E6" i="11"/>
  <c r="B7" i="11"/>
  <c r="C7" i="11"/>
  <c r="E7" i="11"/>
  <c r="B8" i="11"/>
  <c r="C8" i="11"/>
  <c r="E8" i="11"/>
  <c r="B9" i="11"/>
  <c r="C9" i="11"/>
  <c r="E9" i="11"/>
  <c r="B10" i="11"/>
  <c r="C10" i="11"/>
  <c r="E10" i="11"/>
  <c r="B11" i="11"/>
  <c r="C11" i="11"/>
  <c r="D11" i="11"/>
  <c r="E11" i="11"/>
  <c r="B12" i="11"/>
  <c r="C12" i="11"/>
  <c r="D12" i="11"/>
  <c r="E12" i="11"/>
  <c r="B13" i="11"/>
  <c r="C13" i="11"/>
  <c r="D13" i="11"/>
  <c r="E13" i="11"/>
  <c r="B14" i="11"/>
  <c r="C14" i="11"/>
  <c r="D14" i="11"/>
  <c r="E14" i="11"/>
  <c r="B15" i="11"/>
  <c r="C15" i="11"/>
  <c r="D15" i="11"/>
  <c r="E15" i="11"/>
  <c r="B16" i="11"/>
  <c r="C16" i="11"/>
  <c r="D16" i="11"/>
  <c r="E16" i="11"/>
  <c r="E3" i="11"/>
  <c r="C3" i="11"/>
  <c r="B3" i="11"/>
  <c r="D14" i="12" l="1"/>
  <c r="I6" i="12"/>
  <c r="J5" i="12"/>
  <c r="E14" i="12"/>
  <c r="D9" i="9"/>
  <c r="D15" i="12" l="1"/>
  <c r="J6" i="12"/>
  <c r="K5" i="12"/>
  <c r="D10" i="9"/>
  <c r="D3" i="11" s="1"/>
  <c r="L5" i="12" l="1"/>
  <c r="K6" i="12"/>
  <c r="E15" i="12"/>
  <c r="E9" i="12" s="1"/>
  <c r="E10" i="9"/>
  <c r="D11" i="9" s="1"/>
  <c r="L6" i="12" l="1"/>
  <c r="M5" i="12"/>
  <c r="E11" i="9"/>
  <c r="D12" i="9" s="1"/>
  <c r="D4" i="11"/>
  <c r="G7" i="9"/>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BG7" i="9" s="1"/>
  <c r="BH7" i="9" s="1"/>
  <c r="G5" i="9"/>
  <c r="M6" i="12" l="1"/>
  <c r="N5" i="12"/>
  <c r="E12" i="9"/>
  <c r="D13" i="9" s="1"/>
  <c r="D5" i="11"/>
  <c r="H5" i="9"/>
  <c r="H6" i="9" s="1"/>
  <c r="G6" i="9"/>
  <c r="N6" i="12" l="1"/>
  <c r="O5" i="12"/>
  <c r="E13" i="9"/>
  <c r="D14" i="9" s="1"/>
  <c r="D6" i="11"/>
  <c r="E14" i="9"/>
  <c r="D7" i="11"/>
  <c r="I5" i="9"/>
  <c r="I6" i="9" s="1"/>
  <c r="P5" i="12" l="1"/>
  <c r="O6" i="12"/>
  <c r="E19" i="12"/>
  <c r="D15" i="9"/>
  <c r="J5" i="9"/>
  <c r="J6" i="9" s="1"/>
  <c r="D20" i="12" l="1"/>
  <c r="E20" i="12" s="1"/>
  <c r="D21" i="12" s="1"/>
  <c r="E21" i="12" s="1"/>
  <c r="D22" i="12" s="1"/>
  <c r="E22" i="12" s="1"/>
  <c r="P6" i="12"/>
  <c r="Q5" i="12"/>
  <c r="E15" i="9"/>
  <c r="D8" i="11"/>
  <c r="K5" i="9"/>
  <c r="K6" i="9" s="1"/>
  <c r="Q6" i="12" l="1"/>
  <c r="R5" i="12"/>
  <c r="D16" i="9"/>
  <c r="L5" i="9"/>
  <c r="L6" i="9" s="1"/>
  <c r="R6" i="12" l="1"/>
  <c r="S5" i="12"/>
  <c r="E16" i="9"/>
  <c r="D9" i="11"/>
  <c r="M5" i="9"/>
  <c r="M6" i="9" s="1"/>
  <c r="T5" i="12" l="1"/>
  <c r="S6" i="12"/>
  <c r="D17" i="9"/>
  <c r="N5" i="9"/>
  <c r="N6" i="9" s="1"/>
  <c r="T6" i="12" l="1"/>
  <c r="U5" i="12"/>
  <c r="E17" i="9"/>
  <c r="E9" i="9" s="1"/>
  <c r="D10" i="11"/>
  <c r="O5" i="9"/>
  <c r="O6" i="9" s="1"/>
  <c r="U6" i="12" l="1"/>
  <c r="V5" i="12"/>
  <c r="P5" i="9"/>
  <c r="P6" i="9" s="1"/>
  <c r="V6" i="12" l="1"/>
  <c r="W5" i="12"/>
  <c r="Q5" i="9"/>
  <c r="Q6" i="9" s="1"/>
  <c r="X5" i="12" l="1"/>
  <c r="W6" i="12"/>
  <c r="R5" i="9"/>
  <c r="R6" i="9" s="1"/>
  <c r="X6" i="12" l="1"/>
  <c r="Y5" i="12"/>
  <c r="S5" i="9"/>
  <c r="S6" i="9" s="1"/>
  <c r="Y6" i="12" l="1"/>
  <c r="Z5" i="12"/>
  <c r="T5" i="9"/>
  <c r="T6" i="9" s="1"/>
  <c r="Z6" i="12" l="1"/>
  <c r="AA5" i="12"/>
  <c r="U5" i="9"/>
  <c r="U6" i="9" s="1"/>
  <c r="AB5" i="12" l="1"/>
  <c r="AA6" i="12"/>
  <c r="V5" i="9"/>
  <c r="V6" i="9" s="1"/>
  <c r="AB6" i="12" l="1"/>
  <c r="AC5" i="12"/>
  <c r="W5" i="9"/>
  <c r="W6" i="9" s="1"/>
  <c r="AC6" i="12" l="1"/>
  <c r="AD5" i="12"/>
  <c r="X5" i="9"/>
  <c r="X6" i="9" s="1"/>
  <c r="AD6" i="12" l="1"/>
  <c r="AE5" i="12"/>
  <c r="Y5" i="9"/>
  <c r="Y6" i="9" s="1"/>
  <c r="AF5" i="12" l="1"/>
  <c r="AE6" i="12"/>
  <c r="Z5" i="9"/>
  <c r="Z6" i="9" s="1"/>
  <c r="AF6" i="12" l="1"/>
  <c r="AG5" i="12"/>
  <c r="AA5" i="9"/>
  <c r="AA6" i="9" s="1"/>
  <c r="AH5" i="12" l="1"/>
  <c r="AG6" i="12"/>
  <c r="AB5" i="9"/>
  <c r="AB6" i="9" s="1"/>
  <c r="AH6" i="12" l="1"/>
  <c r="AI5" i="12"/>
  <c r="AC5" i="9"/>
  <c r="AC6" i="9" s="1"/>
  <c r="AJ5" i="12" l="1"/>
  <c r="AI6" i="12"/>
  <c r="AD5" i="9"/>
  <c r="AD6" i="9" s="1"/>
  <c r="AJ6" i="12" l="1"/>
  <c r="AK5" i="12"/>
  <c r="AE5" i="9"/>
  <c r="AE6" i="9" s="1"/>
  <c r="AL5" i="12" l="1"/>
  <c r="AK6" i="12"/>
  <c r="AF5" i="9"/>
  <c r="AF6" i="9" s="1"/>
  <c r="AL6" i="12" l="1"/>
  <c r="AM5" i="12"/>
  <c r="AG5" i="9"/>
  <c r="AG6" i="9" s="1"/>
  <c r="AN5" i="12" l="1"/>
  <c r="AM6" i="12"/>
  <c r="AH5" i="9"/>
  <c r="AH6" i="9" s="1"/>
  <c r="AN6" i="12" l="1"/>
  <c r="AO5" i="12"/>
  <c r="AI5" i="9"/>
  <c r="AI6" i="9" s="1"/>
  <c r="AP5" i="12" l="1"/>
  <c r="AO6" i="12"/>
  <c r="AJ5" i="9"/>
  <c r="AJ6" i="9" s="1"/>
  <c r="AP6" i="12" l="1"/>
  <c r="AQ5" i="12"/>
  <c r="AK5" i="9"/>
  <c r="AK6" i="9" s="1"/>
  <c r="AR5" i="12" l="1"/>
  <c r="AQ6" i="12"/>
  <c r="AL5" i="9"/>
  <c r="AL6" i="9" s="1"/>
  <c r="AR6" i="12" l="1"/>
  <c r="AS5" i="12"/>
  <c r="AM5" i="9"/>
  <c r="AM6" i="9" s="1"/>
  <c r="AT5" i="12" l="1"/>
  <c r="AS6" i="12"/>
  <c r="AN5" i="9"/>
  <c r="AN6" i="9" s="1"/>
  <c r="AT6" i="12" l="1"/>
  <c r="AU5" i="12"/>
  <c r="AO5" i="9"/>
  <c r="AO6" i="9" s="1"/>
  <c r="AV5" i="12" l="1"/>
  <c r="AU6" i="12"/>
  <c r="AP5" i="9"/>
  <c r="AP6" i="9" s="1"/>
  <c r="AV6" i="12" l="1"/>
  <c r="AW5" i="12"/>
  <c r="AQ5" i="9"/>
  <c r="AQ6" i="9" s="1"/>
  <c r="AX5" i="12" l="1"/>
  <c r="AW6" i="12"/>
  <c r="AR5" i="9"/>
  <c r="AR6" i="9" s="1"/>
  <c r="AX6" i="12" l="1"/>
  <c r="AY5" i="12"/>
  <c r="AS5" i="9"/>
  <c r="AS6" i="9" s="1"/>
  <c r="AZ5" i="12" l="1"/>
  <c r="AY6" i="12"/>
  <c r="AT5" i="9"/>
  <c r="AT6" i="9" s="1"/>
  <c r="AZ6" i="12" l="1"/>
  <c r="BA5" i="12"/>
  <c r="AU5" i="9"/>
  <c r="AU6" i="9" s="1"/>
  <c r="BB5" i="12" l="1"/>
  <c r="BA6" i="12"/>
  <c r="AV5" i="9"/>
  <c r="AV6" i="9" s="1"/>
  <c r="BB6" i="12" l="1"/>
  <c r="BC5" i="12"/>
  <c r="AW5" i="9"/>
  <c r="AW6" i="9" s="1"/>
  <c r="BD5" i="12" l="1"/>
  <c r="BC6" i="12"/>
  <c r="AX5" i="9"/>
  <c r="AX6" i="9" s="1"/>
  <c r="BD6" i="12" l="1"/>
  <c r="BE5" i="12"/>
  <c r="AY5" i="9"/>
  <c r="AY6" i="9" s="1"/>
  <c r="BF5" i="12" l="1"/>
  <c r="BE6" i="12"/>
  <c r="AZ5" i="9"/>
  <c r="AZ6" i="9" s="1"/>
  <c r="BF6" i="12" l="1"/>
  <c r="BG5" i="12"/>
  <c r="BA5" i="9"/>
  <c r="BA6" i="9" s="1"/>
  <c r="BH5" i="12" l="1"/>
  <c r="BH6" i="12" s="1"/>
  <c r="BG6" i="12"/>
  <c r="BB5" i="9"/>
  <c r="BB6" i="9" s="1"/>
  <c r="BC5" i="9" l="1"/>
  <c r="BC6" i="9" s="1"/>
  <c r="BD5" i="9" l="1"/>
  <c r="BD6" i="9" s="1"/>
  <c r="BE5" i="9" l="1"/>
  <c r="BE6" i="9" s="1"/>
  <c r="BF5" i="9" l="1"/>
  <c r="BF6" i="9" s="1"/>
  <c r="BG5" i="9" l="1"/>
  <c r="BG6" i="9" s="1"/>
  <c r="BH5" i="9" l="1"/>
  <c r="BH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F7" authorId="0" shapeId="0" xr:uid="{00000000-0006-0000-0000-000001000000}">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F7" authorId="0" shapeId="0" xr:uid="{CFCED97C-3C4D-4894-95C3-BFE31293CF9F}">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sharedStrings.xml><?xml version="1.0" encoding="utf-8"?>
<sst xmlns="http://schemas.openxmlformats.org/spreadsheetml/2006/main" count="207" uniqueCount="88">
  <si>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</si>
  <si>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</si>
  <si>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</si>
  <si>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</si>
  <si>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</si>
  <si>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</si>
  <si>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</si>
  <si>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</si>
  <si>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Adding More Rows</t>
  </si>
  <si>
    <t>Get Gantt Chart Template Pro for Excel</t>
  </si>
  <si>
    <t>[42]</t>
  </si>
  <si>
    <t>PLAN
START</t>
  </si>
  <si>
    <t>PLAN
END</t>
  </si>
  <si>
    <t>TASK DESCRIPTION</t>
  </si>
  <si>
    <t>G</t>
  </si>
  <si>
    <t>O</t>
  </si>
  <si>
    <t>X</t>
  </si>
  <si>
    <t>Construction Schedule Template © 2017 Vertex42.com</t>
  </si>
  <si>
    <t>Enter Text Within the Gantt Chart</t>
  </si>
  <si>
    <t>You can add shape objects and text boxes in Excel by going to Insert &gt; Shapes, so what you can do to label your construction schedule is almost limitless. However, adding text boxes and shapes is a manual process and the objects won't move if you adjust the start/end dates.</t>
  </si>
  <si>
    <t>This template was designed to allow you to enter text within the gantt chart area, but that text does not move if you adjust the start/end dates.</t>
  </si>
  <si>
    <t>The text characters ▲ ▼ ◄  ► can be useful if you are adding text within the gantt chart area. Hint: If you want to use these characters frequently, you could add Autocorrect options via File &gt; Options &gt; Proofing to automatically convert (&lt;&lt;-) into ◄ and (-&gt;&gt;) into ►.</t>
  </si>
  <si>
    <t>When you insert new rows, you should insert a blank row between rows that have the formatting you want. If you do that, the formatting will be copied automatically.</t>
  </si>
  <si>
    <t>If you want to edit the colors used in the gantt chart, you will need to edit the conditional formatting rules.</t>
  </si>
  <si>
    <t>Insert new rows ABOVE this one</t>
  </si>
  <si>
    <t>Adding More Columns to the Gantt Chart</t>
  </si>
  <si>
    <t>Changing the Bar Colors</t>
  </si>
  <si>
    <t>The TYPE column can be used to choose a color for the bars in the schedule. If you want to change how this columns works, you will need to edit the conditional formatting rules.</t>
  </si>
  <si>
    <t>https://www.vertex42.com/ExcelTemplates/construction-schedule.html</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</si>
  <si>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</si>
  <si>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</si>
  <si>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</si>
  <si>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</si>
  <si>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</si>
  <si>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</si>
  <si>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t>Construction Schedule Template</t>
  </si>
  <si>
    <t>This construction schedule was designed to provide an extremely simple way to create a professional-looking construction schedule. The bars in the gantt chart are created automatically using conditional formatting. Other formatting is up to you.</t>
  </si>
  <si>
    <t>If you want to increase the time span shown in chart, you can copy the last column in the gantt chart and then paste the copied column to the right of the gantt chart.</t>
  </si>
  <si>
    <t>Project Start:</t>
  </si>
  <si>
    <t>Show Week:</t>
  </si>
  <si>
    <t>Construction Schedule Template © 2017 by Vertex42.com</t>
  </si>
  <si>
    <t>LOCN</t>
  </si>
  <si>
    <t>PLAN DAYS</t>
  </si>
  <si>
    <t>CONFIRMED SCOPE</t>
  </si>
  <si>
    <t>BONNY SPM (1,2,3)</t>
  </si>
  <si>
    <t>FORC SPM (1,2)</t>
  </si>
  <si>
    <t>EA RISER</t>
  </si>
  <si>
    <t>ACTIVITY SCHEDULE</t>
  </si>
  <si>
    <t>DSV PICASSO</t>
  </si>
  <si>
    <t>Underwater Inspection(Riser at EA Field)</t>
  </si>
  <si>
    <t>Anchor Chain Inspection</t>
  </si>
  <si>
    <t>6M Structural Underwater  Inspections</t>
  </si>
  <si>
    <t>In-Water Survey (Class Cert)</t>
  </si>
  <si>
    <t>Free Span Rectification (OGGS)</t>
  </si>
  <si>
    <t>Divers Hang-off Inspection at Bonga</t>
  </si>
  <si>
    <t>FSPM 1 Buoy Change-out</t>
  </si>
  <si>
    <t>?</t>
  </si>
  <si>
    <t>Forcados CLP remedial works</t>
  </si>
  <si>
    <t>Sea Eagle SYMP repairs</t>
  </si>
  <si>
    <t xml:space="preserve">Sea Eagle </t>
  </si>
  <si>
    <t>x</t>
  </si>
  <si>
    <t>◄ Latest Permissible Start</t>
  </si>
  <si>
    <t xml:space="preserve">ADDITIONAL SCOPE ( TBC) </t>
  </si>
  <si>
    <t>OGGS Leak --Ph1</t>
  </si>
  <si>
    <t>OGGS Leak --Ph2</t>
  </si>
  <si>
    <t xml:space="preserve">Clamp Installation </t>
  </si>
  <si>
    <t>Pre-inspection , Preparatory works 
( Trawl cage remediation,DMAs, Chaining the cage, cut members)</t>
  </si>
  <si>
    <t>DIVE CONTRACT</t>
  </si>
  <si>
    <t>DIVE PROCEDURE</t>
  </si>
  <si>
    <t>IAP ( ANY REQD SHUTDOWNS FIRMED)</t>
  </si>
  <si>
    <t>WORK SCOPE FIRM</t>
  </si>
  <si>
    <t>MATERIALS READY</t>
  </si>
  <si>
    <t>READINESS</t>
  </si>
  <si>
    <t>READY</t>
  </si>
  <si>
    <t>READINESS FACTORS (Y/N)</t>
  </si>
  <si>
    <t>Y</t>
  </si>
  <si>
    <t>NA</t>
  </si>
  <si>
    <t>Anchor Chain Inspection
+ CM on SPM1 
(replace broken "cactus - spike" )</t>
  </si>
  <si>
    <t>Boat Catcher Removal at DPA</t>
  </si>
  <si>
    <t>Surface diving requirement to remove existing boat catcher at DPA to enable Drilling by SHENGLI in early Jul '19</t>
  </si>
  <si>
    <t>Surface diving requirement to remove existing boat catcher at DPB to enable Drilling by SHENGLI in Dec '19</t>
  </si>
  <si>
    <t>Boat Catcher Removal at DPB</t>
  </si>
  <si>
    <t>Boat Catcher Re-installation at DPA</t>
  </si>
  <si>
    <t>Boat Catcher Re-installation at DPB</t>
  </si>
  <si>
    <t>Surface diving requirement to reinstate boat catcher at DPA post Drilling by SHENGLI Rig.</t>
  </si>
  <si>
    <t>Surface diving requirement to reinstate boat catcher at DPB post Drilling by SHENGLI Rig.</t>
  </si>
  <si>
    <t xml:space="preserve">Bonny CLP </t>
  </si>
  <si>
    <t>Underwater structural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</si>
</sst>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9"/>
      <color indexed="81"/>
      <name val="Tahoma"/>
      <family val="2"/>
    </font>
    <font>
      <b/>
      <sz val="9"/>
      <color indexed="81"/>
      <name val="Tahoma"/>
      <family val="2"/>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u/>
      <sz val="11"/>
      <color theme="0" tint="-0.499984740745262"/>
      <name val="Arial"/>
      <family val="2"/>
    </font>
    <font>
      <sz val="10"/>
      <color theme="0" tint="-0.499984740745262"/>
      <name val="Arial"/>
      <family val="2"/>
      <scheme val="minor"/>
    </font>
    <font>
      <sz val="11"/>
      <color rgb="FFFF0000"/>
      <name val="Arial"/>
      <family val="2"/>
      <scheme val="minor"/>
    </font>
    <font>
      <sz val="11"/>
      <color theme="1"/>
      <name val="Calibri"/>
      <family val="2"/>
    </font>
    <font>
      <sz val="8"/>
      <color rgb="FFFF0000"/>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s>
  <borders count="12">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right style="thick">
        <color rgb="FFFF0000"/>
      </right>
      <top style="medium">
        <color theme="0" tint="-0.14996795556505021"/>
      </top>
      <bottom style="medium">
        <color theme="0" tint="-0.14996795556505021"/>
      </bottom>
      <diagonal/>
    </border>
  </borders>
  <cellStyleXfs count="2">
    <xf numFmtId="0" fontId="0" fillId="0" borderId="0"/>
    <xf numFmtId="0" fontId="7" fillId="0" borderId="0" applyNumberFormat="0" applyFill="0" applyBorder="0" applyAlignment="0" applyProtection="0">
      <alignment vertical="top"/>
      <protection locked="0"/>
    </xf>
  </cellStyleXfs>
  <cellXfs count="66">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14" fontId="0" fillId="0" borderId="3" xfId="0" applyNumberFormat="1" applyFont="1" applyFill="1" applyBorder="1" applyAlignment="1">
      <alignment horizontal="center" vertical="center"/>
    </xf>
    <xf numFmtId="14" fontId="10" fillId="0" borderId="3" xfId="0" applyNumberFormat="1" applyFont="1" applyFill="1" applyBorder="1" applyAlignment="1">
      <alignment horizontal="center" vertical="center"/>
    </xf>
    <xf numFmtId="0" fontId="0" fillId="0" borderId="4" xfId="0" applyBorder="1" applyAlignment="1">
      <alignment vertical="center"/>
    </xf>
    <xf numFmtId="0" fontId="11" fillId="4" borderId="3" xfId="0" applyFont="1" applyFill="1" applyBorder="1" applyAlignment="1">
      <alignment horizontal="left" vertical="center" indent="1"/>
    </xf>
    <xf numFmtId="14" fontId="0" fillId="4" borderId="3" xfId="0" applyNumberFormat="1" applyFont="1" applyFill="1" applyBorder="1" applyAlignment="1">
      <alignment horizontal="center" vertical="center"/>
    </xf>
    <xf numFmtId="14" fontId="10" fillId="4" borderId="3" xfId="0" applyNumberFormat="1" applyFont="1" applyFill="1" applyBorder="1" applyAlignment="1">
      <alignment horizontal="center" vertical="center"/>
    </xf>
    <xf numFmtId="0" fontId="0" fillId="0" borderId="3" xfId="0" applyFont="1" applyFill="1" applyBorder="1" applyAlignment="1">
      <alignment horizontal="left" vertical="center" indent="2"/>
    </xf>
    <xf numFmtId="0" fontId="0" fillId="0" borderId="4" xfId="0" applyBorder="1" applyAlignment="1">
      <alignment horizontal="right" vertical="center"/>
    </xf>
    <xf numFmtId="0" fontId="16" fillId="2" borderId="3" xfId="0" applyFont="1" applyFill="1" applyBorder="1" applyAlignment="1">
      <alignment horizontal="left" vertical="center" indent="1"/>
    </xf>
    <xf numFmtId="14" fontId="9" fillId="2" borderId="3" xfId="0" applyNumberFormat="1" applyFont="1" applyFill="1" applyBorder="1" applyAlignment="1">
      <alignment horizontal="left" vertical="center"/>
    </xf>
    <xf numFmtId="14" fontId="10" fillId="2" borderId="3" xfId="0" applyNumberFormat="1" applyFont="1" applyFill="1" applyBorder="1" applyAlignment="1">
      <alignment horizontal="center"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9"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20" fillId="0" borderId="6" xfId="0" applyFont="1" applyFill="1" applyBorder="1" applyAlignment="1">
      <alignment horizontal="left" vertical="center"/>
    </xf>
    <xf numFmtId="0" fontId="0" fillId="0" borderId="5" xfId="0" applyBorder="1"/>
    <xf numFmtId="0" fontId="21" fillId="0" borderId="7" xfId="0" applyFont="1" applyBorder="1" applyAlignment="1">
      <alignment horizontal="left" wrapText="1" indent="1"/>
    </xf>
    <xf numFmtId="0" fontId="6" fillId="0" borderId="5" xfId="0" applyFont="1" applyBorder="1"/>
    <xf numFmtId="0" fontId="21" fillId="0" borderId="5" xfId="0" applyFont="1" applyBorder="1" applyAlignment="1">
      <alignment horizontal="left" wrapText="1"/>
    </xf>
    <xf numFmtId="0" fontId="22" fillId="0" borderId="5" xfId="0" applyFont="1" applyBorder="1" applyAlignment="1">
      <alignment horizontal="left" wrapText="1"/>
    </xf>
    <xf numFmtId="0" fontId="21"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3" fillId="0" borderId="5" xfId="1" applyFont="1" applyBorder="1" applyAlignment="1" applyProtection="1">
      <alignment horizontal="left" wrapText="1"/>
    </xf>
    <xf numFmtId="0" fontId="0" fillId="0" borderId="0" xfId="0" applyAlignment="1">
      <alignment horizontal="right" vertical="center"/>
    </xf>
    <xf numFmtId="14" fontId="0" fillId="0" borderId="8" xfId="0" applyNumberFormat="1" applyBorder="1" applyAlignment="1">
      <alignment horizontal="center" vertical="center"/>
    </xf>
    <xf numFmtId="0" fontId="0" fillId="0" borderId="8" xfId="0" applyNumberFormat="1" applyBorder="1" applyAlignment="1">
      <alignment horizontal="center" vertical="center"/>
    </xf>
    <xf numFmtId="14" fontId="26" fillId="0" borderId="2" xfId="0" applyNumberFormat="1" applyFont="1" applyBorder="1"/>
    <xf numFmtId="14" fontId="25"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7" fillId="0" borderId="0" xfId="1" applyFont="1" applyAlignment="1" applyProtection="1"/>
    <xf numFmtId="0" fontId="28" fillId="0" borderId="0" xfId="0" applyFont="1" applyAlignment="1">
      <alignment vertical="center"/>
    </xf>
    <xf numFmtId="0" fontId="25" fillId="0" borderId="3" xfId="0" applyFont="1" applyFill="1" applyBorder="1" applyAlignment="1">
      <alignment horizontal="left" vertical="top" wrapText="1" indent="2"/>
    </xf>
    <xf numFmtId="0" fontId="0" fillId="0" borderId="11" xfId="0" applyBorder="1" applyAlignment="1">
      <alignment vertical="center"/>
    </xf>
    <xf numFmtId="14" fontId="0" fillId="0" borderId="0" xfId="0" applyNumberFormat="1"/>
    <xf numFmtId="0" fontId="0" fillId="0" borderId="0" xfId="0" applyAlignment="1">
      <alignment textRotation="90"/>
    </xf>
    <xf numFmtId="0" fontId="0" fillId="0" borderId="0" xfId="0" applyAlignment="1">
      <alignment textRotation="90" wrapText="1"/>
    </xf>
    <xf numFmtId="0" fontId="0" fillId="0" borderId="0" xfId="0" applyAlignment="1">
      <alignment horizontal="left" textRotation="90" wrapText="1"/>
    </xf>
    <xf numFmtId="0" fontId="12" fillId="3" borderId="0" xfId="0" applyFont="1" applyFill="1" applyBorder="1" applyAlignment="1">
      <alignment horizontal="left" vertical="center" indent="1"/>
    </xf>
    <xf numFmtId="0" fontId="30" fillId="0" borderId="0" xfId="0" applyFont="1"/>
    <xf numFmtId="0" fontId="29" fillId="0" borderId="3" xfId="0" applyFont="1" applyFill="1" applyBorder="1" applyAlignment="1">
      <alignment horizontal="left" vertical="center" indent="2"/>
    </xf>
    <xf numFmtId="0" fontId="31" fillId="0" borderId="3" xfId="0" applyFont="1" applyFill="1" applyBorder="1" applyAlignment="1">
      <alignment horizontal="left" vertical="top" wrapText="1" indent="2"/>
    </xf>
    <xf numFmtId="14" fontId="29" fillId="0" borderId="3" xfId="0" applyNumberFormat="1" applyFont="1" applyFill="1" applyBorder="1" applyAlignment="1">
      <alignment horizontal="center" vertical="center"/>
    </xf>
    <xf numFmtId="0" fontId="29" fillId="0" borderId="4" xfId="0" applyFont="1" applyBorder="1" applyAlignment="1">
      <alignment vertical="center"/>
    </xf>
    <xf numFmtId="0" fontId="29" fillId="0" borderId="3" xfId="0" applyFont="1" applyFill="1" applyBorder="1" applyAlignment="1">
      <alignment horizontal="left" vertical="center" indent="1"/>
    </xf>
    <xf numFmtId="0" fontId="7" fillId="0" borderId="0" xfId="1" applyAlignment="1" applyProtection="1">
      <alignment horizontal="right" vertical="top"/>
    </xf>
  </cellXfs>
  <cellStyles count="2">
    <cellStyle name="Hyperlink" xfId="1" builtinId="8" customBuiltin="1"/>
    <cellStyle name="Normal" xfId="0" builtinId="0"/>
  </cellStyles>
  <dxfs count="63">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D$5" horiz="1" max="100" min="1" page="4"/>
</file>

<file path=xl/ctrlProps/ctrlProp2.xml><?xml version="1.0" encoding="utf-8"?>
<formControlPr xmlns="http://schemas.microsoft.com/office/spreadsheetml/2009/9/main" objectType="Scroll" dx="22" fmlaLink="$D$5"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1</xdr:row>
          <xdr:rowOff>238125</xdr:rowOff>
        </xdr:from>
        <xdr:to>
          <xdr:col>27</xdr:col>
          <xdr:colOff>0</xdr:colOff>
          <xdr:row>3</xdr:row>
          <xdr:rowOff>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1</xdr:row>
          <xdr:rowOff>238125</xdr:rowOff>
        </xdr:from>
        <xdr:to>
          <xdr:col>27</xdr:col>
          <xdr:colOff>0</xdr:colOff>
          <xdr:row>3</xdr:row>
          <xdr:rowOff>0</xdr:rowOff>
        </xdr:to>
        <xdr:sp macro="" textlink="">
          <xdr:nvSpPr>
            <xdr:cNvPr id="5121" name="Scroll Bar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ertex42 - Brown">
      <a:dk1>
        <a:sysClr val="windowText" lastClr="000000"/>
      </a:dk1>
      <a:lt1>
        <a:sysClr val="window" lastClr="FFFFFF"/>
      </a:lt1>
      <a:dk2>
        <a:srgbClr val="5E8BCE"/>
      </a:dk2>
      <a:lt2>
        <a:srgbClr val="EEECE2"/>
      </a:lt2>
      <a:accent1>
        <a:srgbClr val="634C35"/>
      </a:accent1>
      <a:accent2>
        <a:srgbClr val="3A5D9C"/>
      </a:accent2>
      <a:accent3>
        <a:srgbClr val="E68422"/>
      </a:accent3>
      <a:accent4>
        <a:srgbClr val="C00000"/>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H36"/>
  <sheetViews>
    <sheetView showGridLines="0" topLeftCell="A7" zoomScaleNormal="100" zoomScalePageLayoutView="85" workbookViewId="0">
      <selection activeCell="B16" sqref="B16"/>
    </sheetView>
  </sheetViews>
  <sheetFormatPr defaultRowHeight="14.25" x14ac:dyDescent="0.2"/>
  <cols>
    <col min="1" max="1" width="34" customWidth="1"/>
    <col min="2" max="2" width="18.625" customWidth="1"/>
    <col min="3" max="3" width="10.5" bestFit="1" customWidth="1"/>
    <col min="4" max="4" width="11.125" style="10" customWidth="1"/>
    <col min="5" max="5" width="11.125" customWidth="1"/>
    <col min="6" max="6" width="5.875" customWidth="1"/>
    <col min="7" max="60" width="2.75" customWidth="1"/>
  </cols>
  <sheetData>
    <row r="1" spans="1:60" ht="26.25" x14ac:dyDescent="0.4">
      <c r="A1" s="1" t="s">
        <v>47</v>
      </c>
      <c r="B1" s="1"/>
      <c r="C1" s="1"/>
      <c r="D1" s="9"/>
      <c r="E1" s="2"/>
      <c r="F1" s="2"/>
      <c r="G1" s="51" t="s">
        <v>40</v>
      </c>
      <c r="BC1" s="11" t="s">
        <v>10</v>
      </c>
    </row>
    <row r="2" spans="1:60" ht="19.5" customHeight="1" x14ac:dyDescent="0.3">
      <c r="A2" s="14" t="s">
        <v>48</v>
      </c>
      <c r="B2" s="14"/>
      <c r="C2" s="14"/>
    </row>
    <row r="3" spans="1:60" ht="19.5" customHeight="1" x14ac:dyDescent="0.2"/>
    <row r="4" spans="1:60" ht="19.5" customHeight="1" x14ac:dyDescent="0.2">
      <c r="A4" s="44" t="s">
        <v>38</v>
      </c>
      <c r="B4" s="44"/>
      <c r="C4" s="44"/>
      <c r="D4" s="45">
        <v>43573</v>
      </c>
    </row>
    <row r="5" spans="1:60" hidden="1" x14ac:dyDescent="0.2">
      <c r="A5" s="44" t="s">
        <v>39</v>
      </c>
      <c r="B5" s="44"/>
      <c r="C5" s="44"/>
      <c r="D5" s="46">
        <v>1</v>
      </c>
      <c r="G5" s="47">
        <f>D4+7*(D5-1)</f>
        <v>43573</v>
      </c>
      <c r="H5" s="47">
        <f>G5+7</f>
        <v>43580</v>
      </c>
      <c r="I5" s="47">
        <f t="shared" ref="I5:BH5" si="0">H5+7</f>
        <v>43587</v>
      </c>
      <c r="J5" s="47">
        <f t="shared" si="0"/>
        <v>43594</v>
      </c>
      <c r="K5" s="47">
        <f t="shared" si="0"/>
        <v>43601</v>
      </c>
      <c r="L5" s="47">
        <f t="shared" si="0"/>
        <v>43608</v>
      </c>
      <c r="M5" s="47">
        <f t="shared" si="0"/>
        <v>43615</v>
      </c>
      <c r="N5" s="47">
        <f t="shared" si="0"/>
        <v>43622</v>
      </c>
      <c r="O5" s="47">
        <f t="shared" si="0"/>
        <v>43629</v>
      </c>
      <c r="P5" s="47">
        <f t="shared" si="0"/>
        <v>43636</v>
      </c>
      <c r="Q5" s="47">
        <f t="shared" si="0"/>
        <v>43643</v>
      </c>
      <c r="R5" s="47">
        <f t="shared" si="0"/>
        <v>43650</v>
      </c>
      <c r="S5" s="47">
        <f t="shared" si="0"/>
        <v>43657</v>
      </c>
      <c r="T5" s="47">
        <f t="shared" si="0"/>
        <v>43664</v>
      </c>
      <c r="U5" s="47">
        <f t="shared" si="0"/>
        <v>43671</v>
      </c>
      <c r="V5" s="47">
        <f t="shared" si="0"/>
        <v>43678</v>
      </c>
      <c r="W5" s="47">
        <f t="shared" si="0"/>
        <v>43685</v>
      </c>
      <c r="X5" s="47">
        <f t="shared" si="0"/>
        <v>43692</v>
      </c>
      <c r="Y5" s="47">
        <f t="shared" si="0"/>
        <v>43699</v>
      </c>
      <c r="Z5" s="47">
        <f t="shared" si="0"/>
        <v>43706</v>
      </c>
      <c r="AA5" s="47">
        <f t="shared" si="0"/>
        <v>43713</v>
      </c>
      <c r="AB5" s="47">
        <f t="shared" si="0"/>
        <v>43720</v>
      </c>
      <c r="AC5" s="47">
        <f t="shared" si="0"/>
        <v>43727</v>
      </c>
      <c r="AD5" s="47">
        <f t="shared" si="0"/>
        <v>43734</v>
      </c>
      <c r="AE5" s="47">
        <f t="shared" si="0"/>
        <v>43741</v>
      </c>
      <c r="AF5" s="47">
        <f t="shared" si="0"/>
        <v>43748</v>
      </c>
      <c r="AG5" s="47">
        <f t="shared" si="0"/>
        <v>43755</v>
      </c>
      <c r="AH5" s="47">
        <f t="shared" si="0"/>
        <v>43762</v>
      </c>
      <c r="AI5" s="47">
        <f t="shared" si="0"/>
        <v>43769</v>
      </c>
      <c r="AJ5" s="47">
        <f t="shared" si="0"/>
        <v>43776</v>
      </c>
      <c r="AK5" s="47">
        <f t="shared" si="0"/>
        <v>43783</v>
      </c>
      <c r="AL5" s="47">
        <f t="shared" si="0"/>
        <v>43790</v>
      </c>
      <c r="AM5" s="47">
        <f t="shared" si="0"/>
        <v>43797</v>
      </c>
      <c r="AN5" s="47">
        <f t="shared" si="0"/>
        <v>43804</v>
      </c>
      <c r="AO5" s="47">
        <f t="shared" si="0"/>
        <v>43811</v>
      </c>
      <c r="AP5" s="47">
        <f t="shared" si="0"/>
        <v>43818</v>
      </c>
      <c r="AQ5" s="47">
        <f t="shared" si="0"/>
        <v>43825</v>
      </c>
      <c r="AR5" s="47">
        <f t="shared" si="0"/>
        <v>43832</v>
      </c>
      <c r="AS5" s="47">
        <f t="shared" si="0"/>
        <v>43839</v>
      </c>
      <c r="AT5" s="47">
        <f t="shared" si="0"/>
        <v>43846</v>
      </c>
      <c r="AU5" s="47">
        <f t="shared" si="0"/>
        <v>43853</v>
      </c>
      <c r="AV5" s="47">
        <f t="shared" si="0"/>
        <v>43860</v>
      </c>
      <c r="AW5" s="47">
        <f t="shared" si="0"/>
        <v>43867</v>
      </c>
      <c r="AX5" s="47">
        <f t="shared" si="0"/>
        <v>43874</v>
      </c>
      <c r="AY5" s="47">
        <f t="shared" si="0"/>
        <v>43881</v>
      </c>
      <c r="AZ5" s="47">
        <f t="shared" si="0"/>
        <v>43888</v>
      </c>
      <c r="BA5" s="47">
        <f t="shared" si="0"/>
        <v>43895</v>
      </c>
      <c r="BB5" s="47">
        <f t="shared" si="0"/>
        <v>43902</v>
      </c>
      <c r="BC5" s="47">
        <f t="shared" si="0"/>
        <v>43909</v>
      </c>
      <c r="BD5" s="47">
        <f t="shared" si="0"/>
        <v>43916</v>
      </c>
      <c r="BE5" s="47">
        <f t="shared" si="0"/>
        <v>43923</v>
      </c>
      <c r="BF5" s="47">
        <f t="shared" si="0"/>
        <v>43930</v>
      </c>
      <c r="BG5" s="47">
        <f t="shared" si="0"/>
        <v>43937</v>
      </c>
      <c r="BH5" s="47">
        <f t="shared" si="0"/>
        <v>43944</v>
      </c>
    </row>
    <row r="6" spans="1:60" ht="39" customHeight="1" x14ac:dyDescent="0.2">
      <c r="G6" s="48" t="str">
        <f t="shared" ref="G6:AL6" si="1">DAY(G5)&amp;CHAR(10)&amp;LEFT(TEXT(G5,"mmm"),2)&amp;CHAR(10)&amp;RIGHT(YEAR(G5),2)</f>
        <v>18
Ap
19</v>
      </c>
      <c r="H6" s="48" t="str">
        <f t="shared" si="1"/>
        <v>25
Ap
19</v>
      </c>
      <c r="I6" s="48" t="str">
        <f t="shared" si="1"/>
        <v>2
Ma
19</v>
      </c>
      <c r="J6" s="48" t="str">
        <f t="shared" si="1"/>
        <v>9
Ma
19</v>
      </c>
      <c r="K6" s="48" t="str">
        <f t="shared" si="1"/>
        <v>16
Ma
19</v>
      </c>
      <c r="L6" s="48" t="str">
        <f t="shared" si="1"/>
        <v>23
Ma
19</v>
      </c>
      <c r="M6" s="48" t="str">
        <f t="shared" si="1"/>
        <v>30
Ma
19</v>
      </c>
      <c r="N6" s="48" t="str">
        <f t="shared" si="1"/>
        <v>6
Ju
19</v>
      </c>
      <c r="O6" s="48" t="str">
        <f t="shared" si="1"/>
        <v>13
Ju
19</v>
      </c>
      <c r="P6" s="48" t="str">
        <f t="shared" si="1"/>
        <v>20
Ju
19</v>
      </c>
      <c r="Q6" s="48" t="str">
        <f t="shared" si="1"/>
        <v>27
Ju
19</v>
      </c>
      <c r="R6" s="48" t="str">
        <f t="shared" si="1"/>
        <v>4
Ju
19</v>
      </c>
      <c r="S6" s="48" t="str">
        <f t="shared" si="1"/>
        <v>11
Ju
19</v>
      </c>
      <c r="T6" s="48" t="str">
        <f t="shared" si="1"/>
        <v>18
Ju
19</v>
      </c>
      <c r="U6" s="48" t="str">
        <f t="shared" si="1"/>
        <v>25
Ju
19</v>
      </c>
      <c r="V6" s="48" t="str">
        <f t="shared" si="1"/>
        <v>1
Au
19</v>
      </c>
      <c r="W6" s="48" t="str">
        <f t="shared" si="1"/>
        <v>8
Au
19</v>
      </c>
      <c r="X6" s="48" t="str">
        <f t="shared" si="1"/>
        <v>15
Au
19</v>
      </c>
      <c r="Y6" s="48" t="str">
        <f t="shared" si="1"/>
        <v>22
Au
19</v>
      </c>
      <c r="Z6" s="48" t="str">
        <f t="shared" si="1"/>
        <v>29
Au
19</v>
      </c>
      <c r="AA6" s="48" t="str">
        <f t="shared" si="1"/>
        <v>5
Se
19</v>
      </c>
      <c r="AB6" s="48" t="str">
        <f t="shared" si="1"/>
        <v>12
Se
19</v>
      </c>
      <c r="AC6" s="48" t="str">
        <f t="shared" si="1"/>
        <v>19
Se
19</v>
      </c>
      <c r="AD6" s="48" t="str">
        <f t="shared" si="1"/>
        <v>26
Se
19</v>
      </c>
      <c r="AE6" s="48" t="str">
        <f t="shared" si="1"/>
        <v>3
Oc
19</v>
      </c>
      <c r="AF6" s="48" t="str">
        <f t="shared" si="1"/>
        <v>10
Oc
19</v>
      </c>
      <c r="AG6" s="48" t="str">
        <f t="shared" si="1"/>
        <v>17
Oc
19</v>
      </c>
      <c r="AH6" s="48" t="str">
        <f t="shared" si="1"/>
        <v>24
Oc
19</v>
      </c>
      <c r="AI6" s="48" t="str">
        <f t="shared" si="1"/>
        <v>31
Oc
19</v>
      </c>
      <c r="AJ6" s="48" t="str">
        <f t="shared" si="1"/>
        <v>7
No
19</v>
      </c>
      <c r="AK6" s="48" t="str">
        <f t="shared" si="1"/>
        <v>14
No
19</v>
      </c>
      <c r="AL6" s="48" t="str">
        <f t="shared" si="1"/>
        <v>21
No
19</v>
      </c>
      <c r="AM6" s="48" t="str">
        <f t="shared" ref="AM6:BH6" si="2">DAY(AM5)&amp;CHAR(10)&amp;LEFT(TEXT(AM5,"mmm"),2)&amp;CHAR(10)&amp;RIGHT(YEAR(AM5),2)</f>
        <v>28
No
19</v>
      </c>
      <c r="AN6" s="48" t="str">
        <f t="shared" si="2"/>
        <v>5
De
19</v>
      </c>
      <c r="AO6" s="48" t="str">
        <f t="shared" si="2"/>
        <v>12
De
19</v>
      </c>
      <c r="AP6" s="48" t="str">
        <f t="shared" si="2"/>
        <v>19
De
19</v>
      </c>
      <c r="AQ6" s="48" t="str">
        <f t="shared" si="2"/>
        <v>26
De
19</v>
      </c>
      <c r="AR6" s="48" t="str">
        <f t="shared" si="2"/>
        <v>2
Ja
20</v>
      </c>
      <c r="AS6" s="48" t="str">
        <f t="shared" si="2"/>
        <v>9
Ja
20</v>
      </c>
      <c r="AT6" s="48" t="str">
        <f t="shared" si="2"/>
        <v>16
Ja
20</v>
      </c>
      <c r="AU6" s="48" t="str">
        <f t="shared" si="2"/>
        <v>23
Ja
20</v>
      </c>
      <c r="AV6" s="48" t="str">
        <f t="shared" si="2"/>
        <v>30
Ja
20</v>
      </c>
      <c r="AW6" s="48" t="str">
        <f t="shared" si="2"/>
        <v>6
Fe
20</v>
      </c>
      <c r="AX6" s="48" t="str">
        <f t="shared" si="2"/>
        <v>13
Fe
20</v>
      </c>
      <c r="AY6" s="48" t="str">
        <f t="shared" si="2"/>
        <v>20
Fe
20</v>
      </c>
      <c r="AZ6" s="48" t="str">
        <f t="shared" si="2"/>
        <v>27
Fe
20</v>
      </c>
      <c r="BA6" s="48" t="str">
        <f t="shared" si="2"/>
        <v>5
Ma
20</v>
      </c>
      <c r="BB6" s="48" t="str">
        <f t="shared" si="2"/>
        <v>12
Ma
20</v>
      </c>
      <c r="BC6" s="48" t="str">
        <f t="shared" si="2"/>
        <v>19
Ma
20</v>
      </c>
      <c r="BD6" s="48" t="str">
        <f t="shared" si="2"/>
        <v>26
Ma
20</v>
      </c>
      <c r="BE6" s="48" t="str">
        <f t="shared" si="2"/>
        <v>2
Ap
20</v>
      </c>
      <c r="BF6" s="48" t="str">
        <f t="shared" si="2"/>
        <v>9
Ap
20</v>
      </c>
      <c r="BG6" s="48" t="str">
        <f t="shared" si="2"/>
        <v>16
Ap
20</v>
      </c>
      <c r="BH6" s="48" t="str">
        <f t="shared" si="2"/>
        <v>23
Ap
20</v>
      </c>
    </row>
    <row r="7" spans="1:60" ht="29.25" customHeight="1" thickBot="1" x14ac:dyDescent="0.25">
      <c r="A7" s="12" t="s">
        <v>41</v>
      </c>
      <c r="B7" s="12" t="s">
        <v>13</v>
      </c>
      <c r="C7" s="12" t="s">
        <v>42</v>
      </c>
      <c r="D7" s="13" t="s">
        <v>11</v>
      </c>
      <c r="E7" s="13" t="s">
        <v>12</v>
      </c>
      <c r="F7" s="13" t="s">
        <v>73</v>
      </c>
      <c r="G7" s="49">
        <f>D5</f>
        <v>1</v>
      </c>
      <c r="H7" s="49">
        <f>G7+1</f>
        <v>2</v>
      </c>
      <c r="I7" s="49">
        <f t="shared" ref="I7:BH7" si="3">H7+1</f>
        <v>3</v>
      </c>
      <c r="J7" s="49">
        <f t="shared" si="3"/>
        <v>4</v>
      </c>
      <c r="K7" s="49">
        <f t="shared" si="3"/>
        <v>5</v>
      </c>
      <c r="L7" s="49">
        <f t="shared" si="3"/>
        <v>6</v>
      </c>
      <c r="M7" s="49">
        <f t="shared" si="3"/>
        <v>7</v>
      </c>
      <c r="N7" s="49">
        <f t="shared" si="3"/>
        <v>8</v>
      </c>
      <c r="O7" s="49">
        <f t="shared" si="3"/>
        <v>9</v>
      </c>
      <c r="P7" s="49">
        <f t="shared" si="3"/>
        <v>10</v>
      </c>
      <c r="Q7" s="49">
        <f t="shared" si="3"/>
        <v>11</v>
      </c>
      <c r="R7" s="49">
        <f t="shared" si="3"/>
        <v>12</v>
      </c>
      <c r="S7" s="49">
        <f t="shared" si="3"/>
        <v>13</v>
      </c>
      <c r="T7" s="49">
        <f t="shared" si="3"/>
        <v>14</v>
      </c>
      <c r="U7" s="49">
        <f t="shared" si="3"/>
        <v>15</v>
      </c>
      <c r="V7" s="49">
        <f t="shared" si="3"/>
        <v>16</v>
      </c>
      <c r="W7" s="49">
        <f t="shared" si="3"/>
        <v>17</v>
      </c>
      <c r="X7" s="49">
        <f t="shared" si="3"/>
        <v>18</v>
      </c>
      <c r="Y7" s="49">
        <f t="shared" si="3"/>
        <v>19</v>
      </c>
      <c r="Z7" s="49">
        <f t="shared" si="3"/>
        <v>20</v>
      </c>
      <c r="AA7" s="49">
        <f t="shared" si="3"/>
        <v>21</v>
      </c>
      <c r="AB7" s="49">
        <f t="shared" si="3"/>
        <v>22</v>
      </c>
      <c r="AC7" s="49">
        <f t="shared" si="3"/>
        <v>23</v>
      </c>
      <c r="AD7" s="49">
        <f t="shared" si="3"/>
        <v>24</v>
      </c>
      <c r="AE7" s="49">
        <f t="shared" si="3"/>
        <v>25</v>
      </c>
      <c r="AF7" s="49">
        <f t="shared" si="3"/>
        <v>26</v>
      </c>
      <c r="AG7" s="49">
        <f t="shared" si="3"/>
        <v>27</v>
      </c>
      <c r="AH7" s="49">
        <f t="shared" si="3"/>
        <v>28</v>
      </c>
      <c r="AI7" s="49">
        <f t="shared" si="3"/>
        <v>29</v>
      </c>
      <c r="AJ7" s="49">
        <f t="shared" si="3"/>
        <v>30</v>
      </c>
      <c r="AK7" s="49">
        <f t="shared" si="3"/>
        <v>31</v>
      </c>
      <c r="AL7" s="49">
        <f t="shared" si="3"/>
        <v>32</v>
      </c>
      <c r="AM7" s="49">
        <f t="shared" si="3"/>
        <v>33</v>
      </c>
      <c r="AN7" s="49">
        <f t="shared" si="3"/>
        <v>34</v>
      </c>
      <c r="AO7" s="49">
        <f t="shared" si="3"/>
        <v>35</v>
      </c>
      <c r="AP7" s="49">
        <f t="shared" si="3"/>
        <v>36</v>
      </c>
      <c r="AQ7" s="49">
        <f t="shared" si="3"/>
        <v>37</v>
      </c>
      <c r="AR7" s="49">
        <f t="shared" si="3"/>
        <v>38</v>
      </c>
      <c r="AS7" s="49">
        <f t="shared" si="3"/>
        <v>39</v>
      </c>
      <c r="AT7" s="49">
        <f t="shared" si="3"/>
        <v>40</v>
      </c>
      <c r="AU7" s="49">
        <f t="shared" si="3"/>
        <v>41</v>
      </c>
      <c r="AV7" s="49">
        <f t="shared" si="3"/>
        <v>42</v>
      </c>
      <c r="AW7" s="49">
        <f t="shared" si="3"/>
        <v>43</v>
      </c>
      <c r="AX7" s="49">
        <f t="shared" si="3"/>
        <v>44</v>
      </c>
      <c r="AY7" s="49">
        <f t="shared" si="3"/>
        <v>45</v>
      </c>
      <c r="AZ7" s="49">
        <f t="shared" si="3"/>
        <v>46</v>
      </c>
      <c r="BA7" s="49">
        <f t="shared" si="3"/>
        <v>47</v>
      </c>
      <c r="BB7" s="49">
        <f t="shared" si="3"/>
        <v>48</v>
      </c>
      <c r="BC7" s="49">
        <f t="shared" si="3"/>
        <v>49</v>
      </c>
      <c r="BD7" s="49">
        <f t="shared" si="3"/>
        <v>50</v>
      </c>
      <c r="BE7" s="49">
        <f t="shared" si="3"/>
        <v>51</v>
      </c>
      <c r="BF7" s="49">
        <f t="shared" si="3"/>
        <v>52</v>
      </c>
      <c r="BG7" s="49">
        <f t="shared" si="3"/>
        <v>53</v>
      </c>
      <c r="BH7" s="49">
        <f t="shared" si="3"/>
        <v>54</v>
      </c>
    </row>
    <row r="8" spans="1:60" s="8" customFormat="1" ht="15" thickBot="1" x14ac:dyDescent="0.25">
      <c r="A8" s="15"/>
      <c r="B8" s="15"/>
      <c r="C8" s="15"/>
      <c r="D8" s="16"/>
      <c r="E8" s="17"/>
      <c r="F8" s="17"/>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row>
    <row r="9" spans="1:60" s="8" customFormat="1" ht="22.5" customHeight="1" thickBot="1" x14ac:dyDescent="0.25">
      <c r="A9" s="19" t="s">
        <v>43</v>
      </c>
      <c r="B9" s="19"/>
      <c r="C9" s="19"/>
      <c r="D9" s="20">
        <f>$D$4</f>
        <v>43573</v>
      </c>
      <c r="E9" s="21">
        <f>MAX(E10:E17)</f>
        <v>43824</v>
      </c>
      <c r="F9" s="21"/>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row>
    <row r="10" spans="1:60" s="8" customFormat="1" ht="22.5" customHeight="1" thickBot="1" x14ac:dyDescent="0.25">
      <c r="A10" s="22" t="s">
        <v>44</v>
      </c>
      <c r="B10" s="52" t="s">
        <v>77</v>
      </c>
      <c r="C10" s="22">
        <v>7</v>
      </c>
      <c r="D10" s="16">
        <f>D9+1</f>
        <v>43574</v>
      </c>
      <c r="E10" s="17">
        <f>C10+D10</f>
        <v>43581</v>
      </c>
      <c r="F10" s="17" t="s">
        <v>14</v>
      </c>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row>
    <row r="11" spans="1:60" s="8" customFormat="1" ht="22.5" customHeight="1" thickBot="1" x14ac:dyDescent="0.25">
      <c r="A11" s="22" t="s">
        <v>45</v>
      </c>
      <c r="B11" s="52" t="s">
        <v>50</v>
      </c>
      <c r="C11" s="22">
        <v>5</v>
      </c>
      <c r="D11" s="16">
        <f>E10+1</f>
        <v>43582</v>
      </c>
      <c r="E11" s="17">
        <f>D11+C11</f>
        <v>43587</v>
      </c>
      <c r="F11" s="17" t="s">
        <v>14</v>
      </c>
      <c r="G11" s="18"/>
      <c r="H11" s="18"/>
      <c r="I11" s="18"/>
      <c r="J11" s="18"/>
      <c r="K11" s="18"/>
      <c r="L11" s="18"/>
      <c r="M11" s="18"/>
      <c r="N11" s="18"/>
      <c r="O11" s="18"/>
      <c r="P11" s="18"/>
      <c r="Q11" s="18"/>
      <c r="R11" s="18"/>
      <c r="S11" s="23"/>
      <c r="T11" s="23"/>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row>
    <row r="12" spans="1:60" s="8" customFormat="1" ht="22.5" customHeight="1" thickBot="1" x14ac:dyDescent="0.25">
      <c r="A12" s="22" t="s">
        <v>63</v>
      </c>
      <c r="B12" s="52" t="s">
        <v>66</v>
      </c>
      <c r="C12" s="22">
        <v>2</v>
      </c>
      <c r="D12" s="16">
        <f t="shared" ref="D12:D17" si="4">E11+1</f>
        <v>43588</v>
      </c>
      <c r="E12" s="17">
        <f t="shared" ref="E12:E17" si="5">D12+C12</f>
        <v>43590</v>
      </c>
      <c r="F12" s="17" t="s">
        <v>14</v>
      </c>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row>
    <row r="13" spans="1:60" s="8" customFormat="1" ht="22.5" customHeight="1" thickBot="1" x14ac:dyDescent="0.25">
      <c r="A13" s="22" t="s">
        <v>59</v>
      </c>
      <c r="B13" s="52" t="s">
        <v>52</v>
      </c>
      <c r="C13" s="22">
        <v>60</v>
      </c>
      <c r="D13" s="16">
        <f t="shared" si="4"/>
        <v>43591</v>
      </c>
      <c r="E13" s="17">
        <f t="shared" si="5"/>
        <v>43651</v>
      </c>
      <c r="F13" s="17" t="s">
        <v>15</v>
      </c>
      <c r="G13" s="18"/>
      <c r="H13" s="18"/>
      <c r="I13" s="18"/>
      <c r="J13" s="18"/>
      <c r="K13" s="18"/>
      <c r="L13" s="18"/>
      <c r="M13" s="18"/>
      <c r="N13" s="18"/>
      <c r="O13" s="53"/>
      <c r="P13" s="18" t="s">
        <v>61</v>
      </c>
      <c r="Q13" s="18"/>
      <c r="R13" s="18"/>
      <c r="S13" s="18"/>
      <c r="T13" s="18"/>
      <c r="U13" s="18"/>
      <c r="W13" s="23"/>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row>
    <row r="14" spans="1:60" s="8" customFormat="1" ht="22.5" customHeight="1" thickBot="1" x14ac:dyDescent="0.25">
      <c r="A14" s="22" t="s">
        <v>64</v>
      </c>
      <c r="B14" s="52" t="s">
        <v>65</v>
      </c>
      <c r="C14" s="22">
        <v>22</v>
      </c>
      <c r="D14" s="16">
        <f t="shared" si="4"/>
        <v>43652</v>
      </c>
      <c r="E14" s="17">
        <f t="shared" si="5"/>
        <v>43674</v>
      </c>
      <c r="F14" s="17" t="s">
        <v>15</v>
      </c>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row>
    <row r="15" spans="1:60" s="8" customFormat="1" ht="22.5" customHeight="1" thickBot="1" x14ac:dyDescent="0.25">
      <c r="A15" s="22" t="s">
        <v>46</v>
      </c>
      <c r="B15" s="52" t="s">
        <v>49</v>
      </c>
      <c r="C15" s="22">
        <v>40</v>
      </c>
      <c r="D15" s="16">
        <f t="shared" si="4"/>
        <v>43675</v>
      </c>
      <c r="E15" s="17">
        <f t="shared" si="5"/>
        <v>43715</v>
      </c>
      <c r="F15" s="17" t="s">
        <v>16</v>
      </c>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row>
    <row r="16" spans="1:60" s="8" customFormat="1" ht="22.5" customHeight="1" thickBot="1" x14ac:dyDescent="0.25">
      <c r="A16" s="22" t="s">
        <v>44</v>
      </c>
      <c r="B16" s="52" t="s">
        <v>51</v>
      </c>
      <c r="C16" s="22">
        <v>63</v>
      </c>
      <c r="D16" s="16">
        <f>E15+1</f>
        <v>43716</v>
      </c>
      <c r="E16" s="17">
        <f t="shared" si="5"/>
        <v>43779</v>
      </c>
      <c r="F16" s="17" t="s">
        <v>14</v>
      </c>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row>
    <row r="17" spans="1:60" s="8" customFormat="1" ht="22.5" customHeight="1" thickBot="1" x14ac:dyDescent="0.25">
      <c r="A17" s="22" t="s">
        <v>45</v>
      </c>
      <c r="B17" s="52" t="s">
        <v>51</v>
      </c>
      <c r="C17" s="22">
        <v>44</v>
      </c>
      <c r="D17" s="16">
        <f t="shared" si="4"/>
        <v>43780</v>
      </c>
      <c r="E17" s="17">
        <f t="shared" si="5"/>
        <v>43824</v>
      </c>
      <c r="F17" s="17" t="s">
        <v>14</v>
      </c>
      <c r="G17" s="18"/>
      <c r="H17" s="18"/>
      <c r="I17" s="18"/>
      <c r="J17" s="18"/>
      <c r="K17" s="18"/>
      <c r="L17" s="18"/>
      <c r="M17" s="18"/>
      <c r="N17" s="18"/>
      <c r="O17" s="18"/>
      <c r="P17" s="18"/>
      <c r="Q17" s="18"/>
      <c r="R17" s="18"/>
      <c r="S17" s="23"/>
      <c r="T17" s="18"/>
      <c r="U17" s="18"/>
      <c r="V17" s="23"/>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row>
    <row r="18" spans="1:60" s="8" customFormat="1" ht="22.5" customHeight="1" thickBot="1" x14ac:dyDescent="0.25">
      <c r="A18" s="19" t="s">
        <v>62</v>
      </c>
      <c r="B18" s="19"/>
      <c r="C18" s="19"/>
      <c r="D18" s="20"/>
      <c r="E18" s="21"/>
      <c r="F18" s="21"/>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row>
    <row r="19" spans="1:60" s="8" customFormat="1" ht="22.5" customHeight="1" thickBot="1" x14ac:dyDescent="0.25">
      <c r="A19" s="22" t="s">
        <v>53</v>
      </c>
      <c r="C19" s="22">
        <v>20</v>
      </c>
      <c r="D19" s="16"/>
      <c r="E19" s="17"/>
      <c r="F19" s="17" t="s">
        <v>60</v>
      </c>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row>
    <row r="20" spans="1:60" s="8" customFormat="1" ht="22.5" customHeight="1" thickBot="1" x14ac:dyDescent="0.25">
      <c r="A20" s="22" t="s">
        <v>54</v>
      </c>
      <c r="C20" s="22">
        <v>10</v>
      </c>
      <c r="D20" s="16"/>
      <c r="E20" s="17"/>
      <c r="F20" s="17" t="s">
        <v>60</v>
      </c>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row>
    <row r="21" spans="1:60" s="8" customFormat="1" ht="22.5" customHeight="1" thickBot="1" x14ac:dyDescent="0.25">
      <c r="A21" s="22" t="s">
        <v>55</v>
      </c>
      <c r="C21" s="22" t="s">
        <v>56</v>
      </c>
      <c r="D21" s="16"/>
      <c r="E21" s="17"/>
      <c r="F21" s="17" t="s">
        <v>60</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row>
    <row r="22" spans="1:60" s="8" customFormat="1" ht="22.5" customHeight="1" thickBot="1" x14ac:dyDescent="0.25">
      <c r="A22" s="22" t="s">
        <v>57</v>
      </c>
      <c r="C22" s="22" t="s">
        <v>56</v>
      </c>
      <c r="D22" s="16"/>
      <c r="E22" s="17"/>
      <c r="F22" s="17" t="s">
        <v>60</v>
      </c>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row>
    <row r="23" spans="1:60" s="8" customFormat="1" ht="22.5" customHeight="1" thickBot="1" x14ac:dyDescent="0.25">
      <c r="A23" s="22" t="s">
        <v>58</v>
      </c>
      <c r="C23" s="22" t="s">
        <v>56</v>
      </c>
      <c r="D23" s="16"/>
      <c r="E23" s="17"/>
      <c r="F23" s="17" t="s">
        <v>60</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row>
    <row r="24" spans="1:60" s="8" customFormat="1" ht="22.5" customHeight="1" thickBot="1" x14ac:dyDescent="0.25">
      <c r="A24" s="60" t="s">
        <v>78</v>
      </c>
      <c r="B24" s="61" t="s">
        <v>79</v>
      </c>
      <c r="C24" s="60">
        <v>8</v>
      </c>
      <c r="D24" s="62">
        <v>43640</v>
      </c>
      <c r="E24" s="62">
        <v>43647</v>
      </c>
      <c r="F24" s="62"/>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18"/>
      <c r="BF24" s="18"/>
      <c r="BG24" s="18"/>
      <c r="BH24" s="18"/>
    </row>
    <row r="25" spans="1:60" s="8" customFormat="1" ht="22.5" customHeight="1" thickBot="1" x14ac:dyDescent="0.25">
      <c r="A25" s="60" t="s">
        <v>81</v>
      </c>
      <c r="B25" s="61" t="s">
        <v>80</v>
      </c>
      <c r="C25" s="60">
        <v>8</v>
      </c>
      <c r="D25" s="62">
        <v>43824</v>
      </c>
      <c r="E25" s="62">
        <v>43832</v>
      </c>
      <c r="F25" s="62"/>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18"/>
      <c r="BF25" s="18"/>
      <c r="BG25" s="18"/>
      <c r="BH25" s="18"/>
    </row>
    <row r="26" spans="1:60" s="8" customFormat="1" ht="22.5" customHeight="1" thickBot="1" x14ac:dyDescent="0.25">
      <c r="A26" s="60" t="s">
        <v>82</v>
      </c>
      <c r="B26" s="61" t="s">
        <v>84</v>
      </c>
      <c r="C26" s="64">
        <v>10</v>
      </c>
      <c r="D26" s="62">
        <v>43834</v>
      </c>
      <c r="E26" s="62">
        <v>43843</v>
      </c>
      <c r="F26" s="62"/>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18"/>
      <c r="BF26" s="18"/>
      <c r="BG26" s="18"/>
      <c r="BH26" s="18"/>
    </row>
    <row r="27" spans="1:60" s="8" customFormat="1" ht="22.5" customHeight="1" thickBot="1" x14ac:dyDescent="0.25">
      <c r="A27" s="60" t="s">
        <v>83</v>
      </c>
      <c r="B27" s="61" t="s">
        <v>85</v>
      </c>
      <c r="C27" s="64">
        <v>10</v>
      </c>
      <c r="D27" s="62">
        <v>43966</v>
      </c>
      <c r="E27" s="62">
        <v>43975</v>
      </c>
      <c r="F27" s="62"/>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18"/>
      <c r="BF27" s="18"/>
      <c r="BG27" s="18"/>
      <c r="BH27" s="18"/>
    </row>
    <row r="28" spans="1:60" s="8" customFormat="1" ht="22.5" customHeight="1" thickBot="1" x14ac:dyDescent="0.25">
      <c r="A28" s="24" t="s">
        <v>24</v>
      </c>
      <c r="B28" s="24"/>
      <c r="C28" s="24"/>
      <c r="D28" s="25"/>
      <c r="E28" s="26"/>
      <c r="F28" s="26"/>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row>
    <row r="30" spans="1:60" ht="15" x14ac:dyDescent="0.25">
      <c r="A30" s="28" t="s">
        <v>17</v>
      </c>
      <c r="B30" s="28"/>
      <c r="C30" s="28"/>
    </row>
    <row r="31" spans="1:60" x14ac:dyDescent="0.2">
      <c r="A31" s="50" t="s">
        <v>28</v>
      </c>
      <c r="B31" s="50"/>
      <c r="C31" s="50"/>
    </row>
    <row r="33" spans="1:1" ht="15" x14ac:dyDescent="0.25">
      <c r="A33" s="59"/>
    </row>
    <row r="36" spans="1:1" ht="9" customHeight="1" x14ac:dyDescent="0.2"/>
  </sheetData>
  <conditionalFormatting sqref="G8:BH12 G14:BH28 R13:U13 W13:BH13 G13:O13">
    <cfRule type="expression" dxfId="53" priority="28" stopIfTrue="1">
      <formula>NOT(AND($E8&gt;=G$5,$D8&lt;G$5+7))</formula>
    </cfRule>
    <cfRule type="expression" dxfId="52" priority="29" stopIfTrue="1">
      <formula>ISBLANK($F8)</formula>
    </cfRule>
    <cfRule type="expression" dxfId="51" priority="30" stopIfTrue="1">
      <formula>($F8="X")</formula>
    </cfRule>
    <cfRule type="expression" dxfId="50" priority="31" stopIfTrue="1">
      <formula>($F8="Y")</formula>
    </cfRule>
    <cfRule type="expression" dxfId="49" priority="32" stopIfTrue="1">
      <formula>($F8="O")</formula>
    </cfRule>
    <cfRule type="expression" dxfId="48" priority="33" stopIfTrue="1">
      <formula>($F8="R")</formula>
    </cfRule>
    <cfRule type="expression" dxfId="47" priority="34" stopIfTrue="1">
      <formula>($F8="P")</formula>
    </cfRule>
    <cfRule type="expression" dxfId="46" priority="35" stopIfTrue="1">
      <formula>($F8="B")</formula>
    </cfRule>
    <cfRule type="expression" dxfId="45" priority="36" stopIfTrue="1">
      <formula>($F8="G")</formula>
    </cfRule>
  </conditionalFormatting>
  <conditionalFormatting sqref="P13">
    <cfRule type="expression" dxfId="44" priority="73" stopIfTrue="1">
      <formula>NOT(AND($E13&gt;=Q$5,$D13&lt;Q$5+7))</formula>
    </cfRule>
    <cfRule type="expression" dxfId="43" priority="74" stopIfTrue="1">
      <formula>ISBLANK($F13)</formula>
    </cfRule>
    <cfRule type="expression" dxfId="42" priority="75" stopIfTrue="1">
      <formula>($F13="X")</formula>
    </cfRule>
    <cfRule type="expression" dxfId="41" priority="76" stopIfTrue="1">
      <formula>($F13="Y")</formula>
    </cfRule>
    <cfRule type="expression" dxfId="40" priority="77" stopIfTrue="1">
      <formula>($F13="O")</formula>
    </cfRule>
    <cfRule type="expression" dxfId="39" priority="78" stopIfTrue="1">
      <formula>($F13="R")</formula>
    </cfRule>
    <cfRule type="expression" dxfId="38" priority="79" stopIfTrue="1">
      <formula>($F13="P")</formula>
    </cfRule>
    <cfRule type="expression" dxfId="37" priority="80" stopIfTrue="1">
      <formula>($F13="B")</formula>
    </cfRule>
    <cfRule type="expression" dxfId="36" priority="81" stopIfTrue="1">
      <formula>($F13="G")</formula>
    </cfRule>
  </conditionalFormatting>
  <conditionalFormatting sqref="Q13">
    <cfRule type="expression" dxfId="35" priority="1" stopIfTrue="1">
      <formula>NOT(AND($E13&gt;=Q$5,$D13&lt;Q$5+7))</formula>
    </cfRule>
    <cfRule type="expression" dxfId="34" priority="2" stopIfTrue="1">
      <formula>ISBLANK($F13)</formula>
    </cfRule>
    <cfRule type="expression" dxfId="33" priority="3" stopIfTrue="1">
      <formula>($F13="X")</formula>
    </cfRule>
    <cfRule type="expression" dxfId="32" priority="4" stopIfTrue="1">
      <formula>($F13="Y")</formula>
    </cfRule>
    <cfRule type="expression" dxfId="31" priority="5" stopIfTrue="1">
      <formula>($F13="O")</formula>
    </cfRule>
    <cfRule type="expression" dxfId="30" priority="6" stopIfTrue="1">
      <formula>($F13="R")</formula>
    </cfRule>
    <cfRule type="expression" dxfId="29" priority="7" stopIfTrue="1">
      <formula>($F13="P")</formula>
    </cfRule>
    <cfRule type="expression" dxfId="28" priority="8" stopIfTrue="1">
      <formula>($F13="B")</formula>
    </cfRule>
    <cfRule type="expression" dxfId="27" priority="9" stopIfTrue="1">
      <formula>($F13="G")</formula>
    </cfRule>
  </conditionalFormatting>
  <hyperlinks>
    <hyperlink ref="A31" r:id="rId1" xr:uid="{00000000-0004-0000-0000-000000000000}"/>
  </hyperlinks>
  <pageMargins left="0.35" right="0.35" top="0.35" bottom="0.5" header="0.3" footer="0.3"/>
  <pageSetup scale="58"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4" r:id="rId5" name="Scroll Bar 2">
              <controlPr defaultSize="0" print="0" autoPict="0">
                <anchor moveWithCells="1">
                  <from>
                    <xdr:col>6</xdr:col>
                    <xdr:colOff>19050</xdr:colOff>
                    <xdr:row>1</xdr:row>
                    <xdr:rowOff>238125</xdr:rowOff>
                  </from>
                  <to>
                    <xdr:col>27</xdr:col>
                    <xdr:colOff>0</xdr:colOff>
                    <xdr:row>3</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96C4E-6E77-47F9-97A9-372D2B10E5D9}">
  <dimension ref="B1:M24"/>
  <sheetViews>
    <sheetView topLeftCell="B1" workbookViewId="0">
      <selection activeCell="B16" sqref="B16"/>
    </sheetView>
  </sheetViews>
  <sheetFormatPr defaultRowHeight="14.25" x14ac:dyDescent="0.2"/>
  <cols>
    <col min="2" max="2" width="17.625" bestFit="1" customWidth="1"/>
    <col min="3" max="3" width="86.75" bestFit="1" customWidth="1"/>
    <col min="4" max="4" width="9.875" bestFit="1" customWidth="1"/>
    <col min="5" max="5" width="9" customWidth="1"/>
    <col min="6" max="6" width="15.125" customWidth="1"/>
    <col min="7" max="7" width="12.125" customWidth="1"/>
    <col min="8" max="8" width="8.625" customWidth="1"/>
    <col min="9" max="10" width="7.25" customWidth="1"/>
    <col min="11" max="11" width="22.125" customWidth="1"/>
  </cols>
  <sheetData>
    <row r="1" spans="2:13" x14ac:dyDescent="0.2">
      <c r="G1" t="s">
        <v>74</v>
      </c>
    </row>
    <row r="2" spans="2:13" s="55" customFormat="1" ht="106.5" customHeight="1" x14ac:dyDescent="0.2">
      <c r="B2" s="12" t="s">
        <v>41</v>
      </c>
      <c r="C2" s="12" t="s">
        <v>13</v>
      </c>
      <c r="D2" s="13" t="s">
        <v>11</v>
      </c>
      <c r="E2" s="12" t="s">
        <v>42</v>
      </c>
      <c r="F2" s="58" t="s">
        <v>72</v>
      </c>
      <c r="G2" s="57" t="s">
        <v>67</v>
      </c>
      <c r="H2" s="57" t="s">
        <v>68</v>
      </c>
      <c r="I2" s="57" t="s">
        <v>70</v>
      </c>
      <c r="J2" s="57" t="s">
        <v>71</v>
      </c>
      <c r="K2" s="57" t="s">
        <v>69</v>
      </c>
      <c r="L2" s="56"/>
      <c r="M2" s="56"/>
    </row>
    <row r="3" spans="2:13" x14ac:dyDescent="0.2">
      <c r="B3" t="str">
        <f>Schedule!A10</f>
        <v>BONNY SPM (1,2,3)</v>
      </c>
      <c r="C3" t="str">
        <f>Schedule!B10</f>
        <v>Anchor Chain Inspection
+ CM on SPM1 
(replace broken "cactus - spike" )</v>
      </c>
      <c r="D3" s="54">
        <f>Schedule!D10</f>
        <v>43574</v>
      </c>
      <c r="E3">
        <f>Schedule!C10</f>
        <v>7</v>
      </c>
      <c r="G3" t="s">
        <v>75</v>
      </c>
      <c r="H3" t="s">
        <v>75</v>
      </c>
      <c r="I3" t="s">
        <v>75</v>
      </c>
      <c r="J3" t="s">
        <v>75</v>
      </c>
      <c r="K3" t="s">
        <v>76</v>
      </c>
    </row>
    <row r="4" spans="2:13" x14ac:dyDescent="0.2">
      <c r="B4" t="str">
        <f>Schedule!A11</f>
        <v>FORC SPM (1,2)</v>
      </c>
      <c r="C4" t="str">
        <f>Schedule!B11</f>
        <v>Anchor Chain Inspection</v>
      </c>
      <c r="D4" s="54">
        <f>Schedule!D11</f>
        <v>43582</v>
      </c>
      <c r="E4">
        <f>Schedule!C11</f>
        <v>5</v>
      </c>
    </row>
    <row r="5" spans="2:13" x14ac:dyDescent="0.2">
      <c r="B5" t="str">
        <f>Schedule!A12</f>
        <v>OGGS Leak --Ph1</v>
      </c>
      <c r="C5" t="str">
        <f>Schedule!B12</f>
        <v>Pre-inspection , Preparatory works 
( Trawl cage remediation,DMAs, Chaining the cage, cut members)</v>
      </c>
      <c r="D5" s="54">
        <f>Schedule!D12</f>
        <v>43588</v>
      </c>
      <c r="E5">
        <f>Schedule!C12</f>
        <v>2</v>
      </c>
    </row>
    <row r="6" spans="2:13" x14ac:dyDescent="0.2">
      <c r="B6" t="str">
        <f>Schedule!A13</f>
        <v xml:space="preserve">Sea Eagle </v>
      </c>
      <c r="C6" t="str">
        <f>Schedule!B13</f>
        <v>In-Water Survey (Class Cert)</v>
      </c>
      <c r="D6" s="54">
        <f>Schedule!D13</f>
        <v>43591</v>
      </c>
      <c r="E6">
        <f>Schedule!C13</f>
        <v>60</v>
      </c>
    </row>
    <row r="7" spans="2:13" x14ac:dyDescent="0.2">
      <c r="B7" t="str">
        <f>Schedule!A14</f>
        <v>OGGS Leak --Ph2</v>
      </c>
      <c r="C7" t="str">
        <f>Schedule!B14</f>
        <v xml:space="preserve">Clamp Installation </v>
      </c>
      <c r="D7" s="54">
        <f>Schedule!D14</f>
        <v>43652</v>
      </c>
      <c r="E7">
        <f>Schedule!C14</f>
        <v>22</v>
      </c>
    </row>
    <row r="8" spans="2:13" x14ac:dyDescent="0.2">
      <c r="B8" t="str">
        <f>Schedule!A15</f>
        <v>EA RISER</v>
      </c>
      <c r="C8" t="str">
        <f>Schedule!B15</f>
        <v>Underwater Inspection(Riser at EA Field)</v>
      </c>
      <c r="D8" s="54">
        <f>Schedule!D15</f>
        <v>43675</v>
      </c>
      <c r="E8">
        <f>Schedule!C15</f>
        <v>40</v>
      </c>
    </row>
    <row r="9" spans="2:13" x14ac:dyDescent="0.2">
      <c r="B9" t="str">
        <f>Schedule!A16</f>
        <v>BONNY SPM (1,2,3)</v>
      </c>
      <c r="C9" t="str">
        <f>Schedule!B16</f>
        <v>6M Structural Underwater  Inspections</v>
      </c>
      <c r="D9" s="54">
        <f>Schedule!D16</f>
        <v>43716</v>
      </c>
      <c r="E9">
        <f>Schedule!C16</f>
        <v>63</v>
      </c>
    </row>
    <row r="10" spans="2:13" x14ac:dyDescent="0.2">
      <c r="B10" t="str">
        <f>Schedule!A17</f>
        <v>FORC SPM (1,2)</v>
      </c>
      <c r="C10" t="str">
        <f>Schedule!B17</f>
        <v>6M Structural Underwater  Inspections</v>
      </c>
      <c r="D10" s="54">
        <f>Schedule!D17</f>
        <v>43780</v>
      </c>
      <c r="E10">
        <f>Schedule!C17</f>
        <v>44</v>
      </c>
    </row>
    <row r="11" spans="2:13" x14ac:dyDescent="0.2">
      <c r="B11" t="str">
        <f>Schedule!A18</f>
        <v xml:space="preserve">ADDITIONAL SCOPE ( TBC) </v>
      </c>
      <c r="C11">
        <f>Schedule!B18</f>
        <v>0</v>
      </c>
      <c r="D11" s="54">
        <f>Schedule!D18</f>
        <v>0</v>
      </c>
      <c r="E11">
        <f>Schedule!C18</f>
        <v>0</v>
      </c>
    </row>
    <row r="12" spans="2:13" x14ac:dyDescent="0.2">
      <c r="B12" t="str">
        <f>Schedule!A19</f>
        <v>Free Span Rectification (OGGS)</v>
      </c>
      <c r="C12">
        <f>Schedule!B19</f>
        <v>0</v>
      </c>
      <c r="D12" s="54">
        <f>Schedule!D19</f>
        <v>0</v>
      </c>
      <c r="E12">
        <f>Schedule!C19</f>
        <v>20</v>
      </c>
    </row>
    <row r="13" spans="2:13" x14ac:dyDescent="0.2">
      <c r="B13" t="str">
        <f>Schedule!A20</f>
        <v>Divers Hang-off Inspection at Bonga</v>
      </c>
      <c r="C13">
        <f>Schedule!B20</f>
        <v>0</v>
      </c>
      <c r="D13" s="54">
        <f>Schedule!D20</f>
        <v>0</v>
      </c>
      <c r="E13">
        <f>Schedule!C20</f>
        <v>10</v>
      </c>
    </row>
    <row r="14" spans="2:13" x14ac:dyDescent="0.2">
      <c r="B14" t="str">
        <f>Schedule!A21</f>
        <v>FSPM 1 Buoy Change-out</v>
      </c>
      <c r="C14">
        <f>Schedule!B21</f>
        <v>0</v>
      </c>
      <c r="D14" s="54">
        <f>Schedule!D21</f>
        <v>0</v>
      </c>
      <c r="E14" t="str">
        <f>Schedule!C21</f>
        <v>?</v>
      </c>
    </row>
    <row r="15" spans="2:13" x14ac:dyDescent="0.2">
      <c r="B15" t="str">
        <f>Schedule!A22</f>
        <v>Forcados CLP remedial works</v>
      </c>
      <c r="C15">
        <f>Schedule!B22</f>
        <v>0</v>
      </c>
      <c r="D15" s="54">
        <f>Schedule!D22</f>
        <v>0</v>
      </c>
      <c r="E15" t="str">
        <f>Schedule!C22</f>
        <v>?</v>
      </c>
    </row>
    <row r="16" spans="2:13" x14ac:dyDescent="0.2">
      <c r="B16" t="str">
        <f>Schedule!A23</f>
        <v>Sea Eagle SYMP repairs</v>
      </c>
      <c r="C16">
        <f>Schedule!B23</f>
        <v>0</v>
      </c>
      <c r="D16" s="54">
        <f>Schedule!D23</f>
        <v>0</v>
      </c>
      <c r="E16" t="str">
        <f>Schedule!C23</f>
        <v>?</v>
      </c>
    </row>
    <row r="17" spans="4:4" x14ac:dyDescent="0.2">
      <c r="D17" s="54"/>
    </row>
    <row r="18" spans="4:4" x14ac:dyDescent="0.2">
      <c r="D18" s="54"/>
    </row>
    <row r="19" spans="4:4" x14ac:dyDescent="0.2">
      <c r="D19" s="54"/>
    </row>
    <row r="20" spans="4:4" x14ac:dyDescent="0.2">
      <c r="D20" s="54"/>
    </row>
    <row r="21" spans="4:4" x14ac:dyDescent="0.2">
      <c r="D21" s="54"/>
    </row>
    <row r="22" spans="4:4" x14ac:dyDescent="0.2">
      <c r="D22" s="54"/>
    </row>
    <row r="23" spans="4:4" x14ac:dyDescent="0.2">
      <c r="D23" s="54"/>
    </row>
    <row r="24" spans="4:4" x14ac:dyDescent="0.2">
      <c r="D24" s="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workbookViewId="0">
      <selection activeCell="B16" sqref="B16"/>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65" t="s">
        <v>28</v>
      </c>
      <c r="C2" s="65"/>
    </row>
    <row r="3" spans="1:4" x14ac:dyDescent="0.2">
      <c r="C3" s="32" t="s">
        <v>30</v>
      </c>
    </row>
    <row r="4" spans="1:4" ht="15" x14ac:dyDescent="0.25">
      <c r="A4" s="6" t="s">
        <v>1</v>
      </c>
      <c r="B4" s="5"/>
      <c r="D4" s="5"/>
    </row>
    <row r="5" spans="1:4" ht="57" x14ac:dyDescent="0.2">
      <c r="B5" s="7" t="s">
        <v>36</v>
      </c>
      <c r="D5" s="5"/>
    </row>
    <row r="6" spans="1:4" x14ac:dyDescent="0.2">
      <c r="B6" s="7"/>
      <c r="D6" s="5"/>
    </row>
    <row r="7" spans="1:4" x14ac:dyDescent="0.2">
      <c r="B7" s="29"/>
      <c r="D7" s="5"/>
    </row>
    <row r="8" spans="1:4" ht="15" x14ac:dyDescent="0.2">
      <c r="B8" s="30" t="s">
        <v>29</v>
      </c>
      <c r="D8" s="5"/>
    </row>
    <row r="9" spans="1:4" ht="15.75" x14ac:dyDescent="0.2">
      <c r="B9" s="31" t="s">
        <v>9</v>
      </c>
      <c r="D9" s="5"/>
    </row>
    <row r="10" spans="1:4" x14ac:dyDescent="0.2">
      <c r="B10" s="29"/>
      <c r="D10" s="5"/>
    </row>
    <row r="11" spans="1:4" x14ac:dyDescent="0.2">
      <c r="B11" s="7"/>
      <c r="D11" s="5"/>
    </row>
    <row r="12" spans="1:4" ht="15" x14ac:dyDescent="0.25">
      <c r="A12" s="6" t="s">
        <v>8</v>
      </c>
      <c r="B12" s="7"/>
      <c r="D12" s="5"/>
    </row>
    <row r="13" spans="1:4" ht="28.5" x14ac:dyDescent="0.2">
      <c r="B13" s="7" t="s">
        <v>22</v>
      </c>
      <c r="D13" s="5"/>
    </row>
    <row r="14" spans="1:4" x14ac:dyDescent="0.2">
      <c r="B14" s="7"/>
      <c r="D14" s="5"/>
    </row>
    <row r="15" spans="1:4" ht="15" x14ac:dyDescent="0.25">
      <c r="A15" s="6" t="s">
        <v>18</v>
      </c>
      <c r="B15" s="7"/>
      <c r="D15" s="5"/>
    </row>
    <row r="16" spans="1:4" ht="28.5" x14ac:dyDescent="0.2">
      <c r="B16" s="7" t="s">
        <v>20</v>
      </c>
      <c r="D16" s="5"/>
    </row>
    <row r="17" spans="1:4" x14ac:dyDescent="0.2">
      <c r="B17" s="7"/>
      <c r="D17" s="5"/>
    </row>
    <row r="18" spans="1:4" ht="57" x14ac:dyDescent="0.2">
      <c r="B18" s="7" t="s">
        <v>21</v>
      </c>
      <c r="D18" s="5"/>
    </row>
    <row r="19" spans="1:4" x14ac:dyDescent="0.2">
      <c r="B19" s="7"/>
      <c r="D19" s="5"/>
    </row>
    <row r="20" spans="1:4" ht="57" x14ac:dyDescent="0.2">
      <c r="B20" s="7" t="s">
        <v>19</v>
      </c>
      <c r="D20" s="5"/>
    </row>
    <row r="21" spans="1:4" x14ac:dyDescent="0.2">
      <c r="B21" s="7"/>
      <c r="D21" s="5"/>
    </row>
    <row r="22" spans="1:4" ht="15" x14ac:dyDescent="0.25">
      <c r="A22" s="6" t="s">
        <v>25</v>
      </c>
      <c r="B22" s="7"/>
      <c r="D22" s="5"/>
    </row>
    <row r="23" spans="1:4" ht="42.75" x14ac:dyDescent="0.2">
      <c r="B23" s="7" t="s">
        <v>37</v>
      </c>
      <c r="D23" s="5"/>
    </row>
    <row r="24" spans="1:4" x14ac:dyDescent="0.2">
      <c r="B24" s="7"/>
      <c r="D24" s="5"/>
    </row>
    <row r="25" spans="1:4" ht="15" x14ac:dyDescent="0.25">
      <c r="A25" s="6" t="s">
        <v>26</v>
      </c>
      <c r="B25" s="7"/>
      <c r="D25" s="5"/>
    </row>
    <row r="26" spans="1:4" ht="42.75" x14ac:dyDescent="0.2">
      <c r="B26" s="7" t="s">
        <v>27</v>
      </c>
      <c r="D26" s="5"/>
    </row>
    <row r="27" spans="1:4" x14ac:dyDescent="0.2">
      <c r="B27" s="7"/>
      <c r="D27" s="5"/>
    </row>
    <row r="28" spans="1:4" ht="15" x14ac:dyDescent="0.25">
      <c r="A28" s="6" t="s">
        <v>4</v>
      </c>
      <c r="B28" s="7"/>
      <c r="D28" s="5"/>
    </row>
    <row r="29" spans="1:4" ht="28.5" x14ac:dyDescent="0.2">
      <c r="B29" s="7" t="s">
        <v>23</v>
      </c>
    </row>
    <row r="30" spans="1:4" x14ac:dyDescent="0.2">
      <c r="B30" s="7"/>
    </row>
    <row r="31" spans="1:4" ht="28.5" x14ac:dyDescent="0.2">
      <c r="B31" s="7" t="s">
        <v>5</v>
      </c>
    </row>
    <row r="33" spans="1:2" ht="15" x14ac:dyDescent="0.25">
      <c r="A33" s="6" t="s">
        <v>6</v>
      </c>
      <c r="B33" s="7"/>
    </row>
    <row r="34" spans="1:2" ht="28.5" x14ac:dyDescent="0.2">
      <c r="B34" s="7" t="s">
        <v>7</v>
      </c>
    </row>
  </sheetData>
  <mergeCells count="1">
    <mergeCell ref="B2:C2"/>
  </mergeCells>
  <hyperlinks>
    <hyperlink ref="B2" r:id="rId1" xr:uid="{00000000-0004-0000-0100-000000000000}"/>
    <hyperlink ref="B9" r:id="rId2" xr:uid="{00000000-0004-0000-01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election activeCell="B16" sqref="B16"/>
    </sheetView>
  </sheetViews>
  <sheetFormatPr defaultRowHeight="14.25" x14ac:dyDescent="0.2"/>
  <cols>
    <col min="1" max="1" width="2.625" style="41" customWidth="1"/>
    <col min="2" max="2" width="66.5" style="41" customWidth="1"/>
  </cols>
  <sheetData>
    <row r="1" spans="1:3" ht="23.25" x14ac:dyDescent="0.2">
      <c r="A1" s="33"/>
      <c r="B1" s="34" t="s">
        <v>35</v>
      </c>
      <c r="C1" s="35"/>
    </row>
    <row r="2" spans="1:3" ht="15" x14ac:dyDescent="0.2">
      <c r="A2" s="33"/>
      <c r="B2" s="36"/>
      <c r="C2" s="35"/>
    </row>
    <row r="3" spans="1:3" x14ac:dyDescent="0.2">
      <c r="A3" s="33"/>
      <c r="B3" s="37" t="s">
        <v>31</v>
      </c>
      <c r="C3" s="35"/>
    </row>
    <row r="4" spans="1:3" x14ac:dyDescent="0.2">
      <c r="A4" s="33"/>
      <c r="B4" s="42" t="s">
        <v>28</v>
      </c>
      <c r="C4" s="35"/>
    </row>
    <row r="5" spans="1:3" ht="15" x14ac:dyDescent="0.2">
      <c r="A5" s="33"/>
      <c r="B5" s="38"/>
      <c r="C5" s="35"/>
    </row>
    <row r="6" spans="1:3" ht="15.75" x14ac:dyDescent="0.25">
      <c r="A6" s="33"/>
      <c r="B6" s="39" t="s">
        <v>30</v>
      </c>
      <c r="C6" s="35"/>
    </row>
    <row r="7" spans="1:3" ht="15" x14ac:dyDescent="0.2">
      <c r="A7" s="33"/>
      <c r="B7" s="38"/>
      <c r="C7" s="35"/>
    </row>
    <row r="8" spans="1:3" ht="30" x14ac:dyDescent="0.2">
      <c r="A8" s="33"/>
      <c r="B8" s="38" t="s">
        <v>2</v>
      </c>
      <c r="C8" s="35"/>
    </row>
    <row r="9" spans="1:3" ht="15" x14ac:dyDescent="0.2">
      <c r="A9" s="33"/>
      <c r="B9" s="38"/>
      <c r="C9" s="35"/>
    </row>
    <row r="10" spans="1:3" ht="30" x14ac:dyDescent="0.2">
      <c r="A10" s="33"/>
      <c r="B10" s="38" t="s">
        <v>32</v>
      </c>
      <c r="C10" s="35"/>
    </row>
    <row r="11" spans="1:3" ht="15" x14ac:dyDescent="0.2">
      <c r="A11" s="33"/>
      <c r="B11" s="38"/>
      <c r="C11" s="35"/>
    </row>
    <row r="12" spans="1:3" ht="30" x14ac:dyDescent="0.2">
      <c r="A12" s="33"/>
      <c r="B12" s="38" t="s">
        <v>33</v>
      </c>
      <c r="C12" s="35"/>
    </row>
    <row r="13" spans="1:3" ht="15" x14ac:dyDescent="0.2">
      <c r="A13" s="33"/>
      <c r="B13" s="38"/>
      <c r="C13" s="35"/>
    </row>
    <row r="14" spans="1:3" ht="15" x14ac:dyDescent="0.2">
      <c r="A14" s="33"/>
      <c r="B14" s="43" t="s">
        <v>3</v>
      </c>
      <c r="C14" s="35"/>
    </row>
    <row r="15" spans="1:3" ht="15" x14ac:dyDescent="0.2">
      <c r="A15" s="33"/>
      <c r="B15" s="40"/>
      <c r="C15" s="35"/>
    </row>
    <row r="16" spans="1:3" ht="30.75" x14ac:dyDescent="0.2">
      <c r="A16" s="33"/>
      <c r="B16" s="38" t="s">
        <v>34</v>
      </c>
      <c r="C16" s="35"/>
    </row>
    <row r="17" spans="1:3" x14ac:dyDescent="0.2">
      <c r="A17" s="33"/>
      <c r="B17" s="33"/>
      <c r="C17" s="35"/>
    </row>
    <row r="18" spans="1:3" x14ac:dyDescent="0.2">
      <c r="A18" s="33"/>
      <c r="B18" s="33"/>
      <c r="C18" s="35"/>
    </row>
    <row r="19" spans="1:3" x14ac:dyDescent="0.2">
      <c r="A19" s="33"/>
      <c r="B19" s="33"/>
      <c r="C19" s="35"/>
    </row>
    <row r="20" spans="1:3" x14ac:dyDescent="0.2">
      <c r="A20" s="33"/>
      <c r="B20" s="33"/>
      <c r="C20" s="35"/>
    </row>
    <row r="21" spans="1:3" x14ac:dyDescent="0.2">
      <c r="A21" s="33"/>
      <c r="B21" s="33"/>
      <c r="C21" s="35"/>
    </row>
    <row r="22" spans="1:3" x14ac:dyDescent="0.2">
      <c r="A22" s="33"/>
      <c r="B22" s="33"/>
      <c r="C22" s="35"/>
    </row>
    <row r="23" spans="1:3" x14ac:dyDescent="0.2">
      <c r="A23" s="33"/>
      <c r="B23" s="33"/>
      <c r="C23" s="35"/>
    </row>
    <row r="24" spans="1:3" x14ac:dyDescent="0.2">
      <c r="A24" s="33"/>
      <c r="B24" s="33"/>
      <c r="C24" s="35"/>
    </row>
    <row r="25" spans="1:3" x14ac:dyDescent="0.2">
      <c r="A25" s="33"/>
      <c r="B25" s="33"/>
      <c r="C25" s="35"/>
    </row>
    <row r="26" spans="1:3" x14ac:dyDescent="0.2">
      <c r="A26" s="33"/>
      <c r="B26" s="33"/>
      <c r="C26" s="35"/>
    </row>
    <row r="27" spans="1:3" x14ac:dyDescent="0.2">
      <c r="A27" s="33"/>
      <c r="B27" s="33"/>
      <c r="C27" s="35"/>
    </row>
    <row r="28" spans="1:3" x14ac:dyDescent="0.2">
      <c r="A28" s="33"/>
      <c r="B28" s="33"/>
      <c r="C28" s="35"/>
    </row>
  </sheetData>
  <hyperlinks>
    <hyperlink ref="B14" r:id="rId1" xr:uid="{00000000-0004-0000-0200-000000000000}"/>
    <hyperlink ref="B4" r:id="rId2" xr:uid="{00000000-0004-0000-02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C1729-7F6A-436E-9D3B-41CFB4132576}">
  <sheetPr>
    <pageSetUpPr fitToPage="1"/>
  </sheetPr>
  <dimension ref="A1:BH37"/>
  <sheetViews>
    <sheetView showGridLines="0" tabSelected="1" topLeftCell="A7" zoomScaleNormal="100" zoomScalePageLayoutView="85" workbookViewId="0">
      <selection activeCell="E16" sqref="E16"/>
    </sheetView>
  </sheetViews>
  <sheetFormatPr defaultRowHeight="14.25" x14ac:dyDescent="0.2"/>
  <cols>
    <col min="1" max="1" width="34" customWidth="1"/>
    <col min="2" max="2" width="18.625" customWidth="1"/>
    <col min="3" max="3" width="10.5" bestFit="1" customWidth="1"/>
    <col min="4" max="4" width="11.125" style="10" customWidth="1"/>
    <col min="5" max="5" width="11.125" customWidth="1"/>
    <col min="6" max="6" width="5.875" customWidth="1"/>
    <col min="7" max="60" width="2.75" customWidth="1"/>
  </cols>
  <sheetData>
    <row r="1" spans="1:60" ht="26.25" x14ac:dyDescent="0.4">
      <c r="A1" s="1" t="s">
        <v>47</v>
      </c>
      <c r="B1" s="1"/>
      <c r="C1" s="1"/>
      <c r="D1" s="9"/>
      <c r="E1" s="2"/>
      <c r="F1" s="2"/>
      <c r="G1" s="51" t="s">
        <v>40</v>
      </c>
      <c r="BC1" s="11" t="s">
        <v>10</v>
      </c>
    </row>
    <row r="2" spans="1:60" ht="19.5" customHeight="1" x14ac:dyDescent="0.3">
      <c r="A2" s="14" t="s">
        <v>48</v>
      </c>
      <c r="B2" s="14"/>
      <c r="C2" s="14"/>
    </row>
    <row r="3" spans="1:60" ht="19.5" customHeight="1" x14ac:dyDescent="0.2"/>
    <row r="4" spans="1:60" ht="19.5" customHeight="1" x14ac:dyDescent="0.2">
      <c r="A4" s="44" t="s">
        <v>38</v>
      </c>
      <c r="B4" s="44"/>
      <c r="C4" s="44"/>
      <c r="D4" s="45">
        <v>43588</v>
      </c>
    </row>
    <row r="5" spans="1:60" hidden="1" x14ac:dyDescent="0.2">
      <c r="A5" s="44" t="s">
        <v>39</v>
      </c>
      <c r="B5" s="44"/>
      <c r="C5" s="44"/>
      <c r="D5" s="46">
        <v>1</v>
      </c>
      <c r="G5" s="47">
        <f>D4+7*(D5-1)</f>
        <v>43588</v>
      </c>
      <c r="H5" s="47">
        <f>G5+7</f>
        <v>43595</v>
      </c>
      <c r="I5" s="47">
        <f t="shared" ref="I5:BH5" si="0">H5+7</f>
        <v>43602</v>
      </c>
      <c r="J5" s="47">
        <f t="shared" si="0"/>
        <v>43609</v>
      </c>
      <c r="K5" s="47">
        <f t="shared" si="0"/>
        <v>43616</v>
      </c>
      <c r="L5" s="47">
        <f t="shared" si="0"/>
        <v>43623</v>
      </c>
      <c r="M5" s="47">
        <f t="shared" si="0"/>
        <v>43630</v>
      </c>
      <c r="N5" s="47">
        <f t="shared" si="0"/>
        <v>43637</v>
      </c>
      <c r="O5" s="47">
        <f t="shared" si="0"/>
        <v>43644</v>
      </c>
      <c r="P5" s="47">
        <f t="shared" si="0"/>
        <v>43651</v>
      </c>
      <c r="Q5" s="47">
        <f t="shared" si="0"/>
        <v>43658</v>
      </c>
      <c r="R5" s="47">
        <f t="shared" si="0"/>
        <v>43665</v>
      </c>
      <c r="S5" s="47">
        <f t="shared" si="0"/>
        <v>43672</v>
      </c>
      <c r="T5" s="47">
        <f t="shared" si="0"/>
        <v>43679</v>
      </c>
      <c r="U5" s="47">
        <f t="shared" si="0"/>
        <v>43686</v>
      </c>
      <c r="V5" s="47">
        <f t="shared" si="0"/>
        <v>43693</v>
      </c>
      <c r="W5" s="47">
        <f t="shared" si="0"/>
        <v>43700</v>
      </c>
      <c r="X5" s="47">
        <f t="shared" si="0"/>
        <v>43707</v>
      </c>
      <c r="Y5" s="47">
        <f t="shared" si="0"/>
        <v>43714</v>
      </c>
      <c r="Z5" s="47">
        <f t="shared" si="0"/>
        <v>43721</v>
      </c>
      <c r="AA5" s="47">
        <f t="shared" si="0"/>
        <v>43728</v>
      </c>
      <c r="AB5" s="47">
        <f t="shared" si="0"/>
        <v>43735</v>
      </c>
      <c r="AC5" s="47">
        <f t="shared" si="0"/>
        <v>43742</v>
      </c>
      <c r="AD5" s="47">
        <f t="shared" si="0"/>
        <v>43749</v>
      </c>
      <c r="AE5" s="47">
        <f t="shared" si="0"/>
        <v>43756</v>
      </c>
      <c r="AF5" s="47">
        <f t="shared" si="0"/>
        <v>43763</v>
      </c>
      <c r="AG5" s="47">
        <f t="shared" si="0"/>
        <v>43770</v>
      </c>
      <c r="AH5" s="47">
        <f t="shared" si="0"/>
        <v>43777</v>
      </c>
      <c r="AI5" s="47">
        <f t="shared" si="0"/>
        <v>43784</v>
      </c>
      <c r="AJ5" s="47">
        <f t="shared" si="0"/>
        <v>43791</v>
      </c>
      <c r="AK5" s="47">
        <f t="shared" si="0"/>
        <v>43798</v>
      </c>
      <c r="AL5" s="47">
        <f t="shared" si="0"/>
        <v>43805</v>
      </c>
      <c r="AM5" s="47">
        <f t="shared" si="0"/>
        <v>43812</v>
      </c>
      <c r="AN5" s="47">
        <f t="shared" si="0"/>
        <v>43819</v>
      </c>
      <c r="AO5" s="47">
        <f t="shared" si="0"/>
        <v>43826</v>
      </c>
      <c r="AP5" s="47">
        <f t="shared" si="0"/>
        <v>43833</v>
      </c>
      <c r="AQ5" s="47">
        <f t="shared" si="0"/>
        <v>43840</v>
      </c>
      <c r="AR5" s="47">
        <f t="shared" si="0"/>
        <v>43847</v>
      </c>
      <c r="AS5" s="47">
        <f t="shared" si="0"/>
        <v>43854</v>
      </c>
      <c r="AT5" s="47">
        <f t="shared" si="0"/>
        <v>43861</v>
      </c>
      <c r="AU5" s="47">
        <f t="shared" si="0"/>
        <v>43868</v>
      </c>
      <c r="AV5" s="47">
        <f t="shared" si="0"/>
        <v>43875</v>
      </c>
      <c r="AW5" s="47">
        <f t="shared" si="0"/>
        <v>43882</v>
      </c>
      <c r="AX5" s="47">
        <f t="shared" si="0"/>
        <v>43889</v>
      </c>
      <c r="AY5" s="47">
        <f t="shared" si="0"/>
        <v>43896</v>
      </c>
      <c r="AZ5" s="47">
        <f t="shared" si="0"/>
        <v>43903</v>
      </c>
      <c r="BA5" s="47">
        <f t="shared" si="0"/>
        <v>43910</v>
      </c>
      <c r="BB5" s="47">
        <f t="shared" si="0"/>
        <v>43917</v>
      </c>
      <c r="BC5" s="47">
        <f t="shared" si="0"/>
        <v>43924</v>
      </c>
      <c r="BD5" s="47">
        <f t="shared" si="0"/>
        <v>43931</v>
      </c>
      <c r="BE5" s="47">
        <f t="shared" si="0"/>
        <v>43938</v>
      </c>
      <c r="BF5" s="47">
        <f t="shared" si="0"/>
        <v>43945</v>
      </c>
      <c r="BG5" s="47">
        <f t="shared" si="0"/>
        <v>43952</v>
      </c>
      <c r="BH5" s="47">
        <f t="shared" si="0"/>
        <v>43959</v>
      </c>
    </row>
    <row r="6" spans="1:60" ht="39" customHeight="1" x14ac:dyDescent="0.2">
      <c r="G6" s="48" t="str">
        <f t="shared" ref="G6:BH6" si="1">DAY(G5)&amp;CHAR(10)&amp;LEFT(TEXT(G5,"mmm"),2)&amp;CHAR(10)&amp;RIGHT(YEAR(G5),2)</f>
        <v>3
Ma
19</v>
      </c>
      <c r="H6" s="48" t="str">
        <f t="shared" si="1"/>
        <v>10
Ma
19</v>
      </c>
      <c r="I6" s="48" t="str">
        <f t="shared" si="1"/>
        <v>17
Ma
19</v>
      </c>
      <c r="J6" s="48" t="str">
        <f t="shared" si="1"/>
        <v>24
Ma
19</v>
      </c>
      <c r="K6" s="48" t="str">
        <f t="shared" si="1"/>
        <v>31
Ma
19</v>
      </c>
      <c r="L6" s="48" t="str">
        <f t="shared" si="1"/>
        <v>7
Ju
19</v>
      </c>
      <c r="M6" s="48" t="str">
        <f t="shared" si="1"/>
        <v>14
Ju
19</v>
      </c>
      <c r="N6" s="48" t="str">
        <f t="shared" si="1"/>
        <v>21
Ju
19</v>
      </c>
      <c r="O6" s="48" t="str">
        <f t="shared" si="1"/>
        <v>28
Ju
19</v>
      </c>
      <c r="P6" s="48" t="str">
        <f t="shared" si="1"/>
        <v>5
Ju
19</v>
      </c>
      <c r="Q6" s="48" t="str">
        <f t="shared" si="1"/>
        <v>12
Ju
19</v>
      </c>
      <c r="R6" s="48" t="str">
        <f t="shared" si="1"/>
        <v>19
Ju
19</v>
      </c>
      <c r="S6" s="48" t="str">
        <f t="shared" si="1"/>
        <v>26
Ju
19</v>
      </c>
      <c r="T6" s="48" t="str">
        <f t="shared" si="1"/>
        <v>2
Au
19</v>
      </c>
      <c r="U6" s="48" t="str">
        <f t="shared" si="1"/>
        <v>9
Au
19</v>
      </c>
      <c r="V6" s="48" t="str">
        <f t="shared" si="1"/>
        <v>16
Au
19</v>
      </c>
      <c r="W6" s="48" t="str">
        <f t="shared" si="1"/>
        <v>23
Au
19</v>
      </c>
      <c r="X6" s="48" t="str">
        <f t="shared" si="1"/>
        <v>30
Au
19</v>
      </c>
      <c r="Y6" s="48" t="str">
        <f t="shared" si="1"/>
        <v>6
Se
19</v>
      </c>
      <c r="Z6" s="48" t="str">
        <f t="shared" si="1"/>
        <v>13
Se
19</v>
      </c>
      <c r="AA6" s="48" t="str">
        <f t="shared" si="1"/>
        <v>20
Se
19</v>
      </c>
      <c r="AB6" s="48" t="str">
        <f t="shared" si="1"/>
        <v>27
Se
19</v>
      </c>
      <c r="AC6" s="48" t="str">
        <f t="shared" si="1"/>
        <v>4
Oc
19</v>
      </c>
      <c r="AD6" s="48" t="str">
        <f t="shared" si="1"/>
        <v>11
Oc
19</v>
      </c>
      <c r="AE6" s="48" t="str">
        <f t="shared" si="1"/>
        <v>18
Oc
19</v>
      </c>
      <c r="AF6" s="48" t="str">
        <f t="shared" si="1"/>
        <v>25
Oc
19</v>
      </c>
      <c r="AG6" s="48" t="str">
        <f t="shared" si="1"/>
        <v>1
No
19</v>
      </c>
      <c r="AH6" s="48" t="str">
        <f t="shared" si="1"/>
        <v>8
No
19</v>
      </c>
      <c r="AI6" s="48" t="str">
        <f t="shared" si="1"/>
        <v>15
No
19</v>
      </c>
      <c r="AJ6" s="48" t="str">
        <f t="shared" si="1"/>
        <v>22
No
19</v>
      </c>
      <c r="AK6" s="48" t="str">
        <f t="shared" si="1"/>
        <v>29
No
19</v>
      </c>
      <c r="AL6" s="48" t="str">
        <f t="shared" si="1"/>
        <v>6
De
19</v>
      </c>
      <c r="AM6" s="48" t="str">
        <f t="shared" si="1"/>
        <v>13
De
19</v>
      </c>
      <c r="AN6" s="48" t="str">
        <f t="shared" si="1"/>
        <v>20
De
19</v>
      </c>
      <c r="AO6" s="48" t="str">
        <f t="shared" si="1"/>
        <v>27
De
19</v>
      </c>
      <c r="AP6" s="48" t="str">
        <f t="shared" si="1"/>
        <v>3
Ja
20</v>
      </c>
      <c r="AQ6" s="48" t="str">
        <f t="shared" si="1"/>
        <v>10
Ja
20</v>
      </c>
      <c r="AR6" s="48" t="str">
        <f t="shared" si="1"/>
        <v>17
Ja
20</v>
      </c>
      <c r="AS6" s="48" t="str">
        <f t="shared" si="1"/>
        <v>24
Ja
20</v>
      </c>
      <c r="AT6" s="48" t="str">
        <f t="shared" si="1"/>
        <v>31
Ja
20</v>
      </c>
      <c r="AU6" s="48" t="str">
        <f t="shared" si="1"/>
        <v>7
Fe
20</v>
      </c>
      <c r="AV6" s="48" t="str">
        <f t="shared" si="1"/>
        <v>14
Fe
20</v>
      </c>
      <c r="AW6" s="48" t="str">
        <f t="shared" si="1"/>
        <v>21
Fe
20</v>
      </c>
      <c r="AX6" s="48" t="str">
        <f t="shared" si="1"/>
        <v>28
Fe
20</v>
      </c>
      <c r="AY6" s="48" t="str">
        <f t="shared" si="1"/>
        <v>6
Ma
20</v>
      </c>
      <c r="AZ6" s="48" t="str">
        <f t="shared" si="1"/>
        <v>13
Ma
20</v>
      </c>
      <c r="BA6" s="48" t="str">
        <f t="shared" si="1"/>
        <v>20
Ma
20</v>
      </c>
      <c r="BB6" s="48" t="str">
        <f t="shared" si="1"/>
        <v>27
Ma
20</v>
      </c>
      <c r="BC6" s="48" t="str">
        <f t="shared" si="1"/>
        <v>3
Ap
20</v>
      </c>
      <c r="BD6" s="48" t="str">
        <f t="shared" si="1"/>
        <v>10
Ap
20</v>
      </c>
      <c r="BE6" s="48" t="str">
        <f t="shared" si="1"/>
        <v>17
Ap
20</v>
      </c>
      <c r="BF6" s="48" t="str">
        <f t="shared" si="1"/>
        <v>24
Ap
20</v>
      </c>
      <c r="BG6" s="48" t="str">
        <f t="shared" si="1"/>
        <v>1
Ma
20</v>
      </c>
      <c r="BH6" s="48" t="str">
        <f t="shared" si="1"/>
        <v>8
Ma
20</v>
      </c>
    </row>
    <row r="7" spans="1:60" ht="29.25" customHeight="1" thickBot="1" x14ac:dyDescent="0.25">
      <c r="A7" s="12" t="s">
        <v>41</v>
      </c>
      <c r="B7" s="12" t="s">
        <v>13</v>
      </c>
      <c r="C7" s="12" t="s">
        <v>42</v>
      </c>
      <c r="D7" s="13" t="s">
        <v>11</v>
      </c>
      <c r="E7" s="13" t="s">
        <v>12</v>
      </c>
      <c r="F7" s="13" t="s">
        <v>73</v>
      </c>
      <c r="G7" s="49">
        <f>D5</f>
        <v>1</v>
      </c>
      <c r="H7" s="49">
        <f>G7+1</f>
        <v>2</v>
      </c>
      <c r="I7" s="49">
        <f t="shared" ref="I7:BH7" si="2">H7+1</f>
        <v>3</v>
      </c>
      <c r="J7" s="49">
        <f t="shared" si="2"/>
        <v>4</v>
      </c>
      <c r="K7" s="49">
        <f t="shared" si="2"/>
        <v>5</v>
      </c>
      <c r="L7" s="49">
        <f t="shared" si="2"/>
        <v>6</v>
      </c>
      <c r="M7" s="49">
        <f t="shared" si="2"/>
        <v>7</v>
      </c>
      <c r="N7" s="49">
        <f t="shared" si="2"/>
        <v>8</v>
      </c>
      <c r="O7" s="49">
        <f t="shared" si="2"/>
        <v>9</v>
      </c>
      <c r="P7" s="49">
        <f t="shared" si="2"/>
        <v>10</v>
      </c>
      <c r="Q7" s="49">
        <f t="shared" si="2"/>
        <v>11</v>
      </c>
      <c r="R7" s="49">
        <f t="shared" si="2"/>
        <v>12</v>
      </c>
      <c r="S7" s="49">
        <f t="shared" si="2"/>
        <v>13</v>
      </c>
      <c r="T7" s="49">
        <f t="shared" si="2"/>
        <v>14</v>
      </c>
      <c r="U7" s="49">
        <f t="shared" si="2"/>
        <v>15</v>
      </c>
      <c r="V7" s="49">
        <f t="shared" si="2"/>
        <v>16</v>
      </c>
      <c r="W7" s="49">
        <f t="shared" si="2"/>
        <v>17</v>
      </c>
      <c r="X7" s="49">
        <f t="shared" si="2"/>
        <v>18</v>
      </c>
      <c r="Y7" s="49">
        <f t="shared" si="2"/>
        <v>19</v>
      </c>
      <c r="Z7" s="49">
        <f t="shared" si="2"/>
        <v>20</v>
      </c>
      <c r="AA7" s="49">
        <f t="shared" si="2"/>
        <v>21</v>
      </c>
      <c r="AB7" s="49">
        <f t="shared" si="2"/>
        <v>22</v>
      </c>
      <c r="AC7" s="49">
        <f t="shared" si="2"/>
        <v>23</v>
      </c>
      <c r="AD7" s="49">
        <f t="shared" si="2"/>
        <v>24</v>
      </c>
      <c r="AE7" s="49">
        <f t="shared" si="2"/>
        <v>25</v>
      </c>
      <c r="AF7" s="49">
        <f t="shared" si="2"/>
        <v>26</v>
      </c>
      <c r="AG7" s="49">
        <f t="shared" si="2"/>
        <v>27</v>
      </c>
      <c r="AH7" s="49">
        <f t="shared" si="2"/>
        <v>28</v>
      </c>
      <c r="AI7" s="49">
        <f t="shared" si="2"/>
        <v>29</v>
      </c>
      <c r="AJ7" s="49">
        <f t="shared" si="2"/>
        <v>30</v>
      </c>
      <c r="AK7" s="49">
        <f t="shared" si="2"/>
        <v>31</v>
      </c>
      <c r="AL7" s="49">
        <f t="shared" si="2"/>
        <v>32</v>
      </c>
      <c r="AM7" s="49">
        <f t="shared" si="2"/>
        <v>33</v>
      </c>
      <c r="AN7" s="49">
        <f t="shared" si="2"/>
        <v>34</v>
      </c>
      <c r="AO7" s="49">
        <f t="shared" si="2"/>
        <v>35</v>
      </c>
      <c r="AP7" s="49">
        <f t="shared" si="2"/>
        <v>36</v>
      </c>
      <c r="AQ7" s="49">
        <f t="shared" si="2"/>
        <v>37</v>
      </c>
      <c r="AR7" s="49">
        <f t="shared" si="2"/>
        <v>38</v>
      </c>
      <c r="AS7" s="49">
        <f t="shared" si="2"/>
        <v>39</v>
      </c>
      <c r="AT7" s="49">
        <f t="shared" si="2"/>
        <v>40</v>
      </c>
      <c r="AU7" s="49">
        <f t="shared" si="2"/>
        <v>41</v>
      </c>
      <c r="AV7" s="49">
        <f t="shared" si="2"/>
        <v>42</v>
      </c>
      <c r="AW7" s="49">
        <f t="shared" si="2"/>
        <v>43</v>
      </c>
      <c r="AX7" s="49">
        <f t="shared" si="2"/>
        <v>44</v>
      </c>
      <c r="AY7" s="49">
        <f t="shared" si="2"/>
        <v>45</v>
      </c>
      <c r="AZ7" s="49">
        <f t="shared" si="2"/>
        <v>46</v>
      </c>
      <c r="BA7" s="49">
        <f t="shared" si="2"/>
        <v>47</v>
      </c>
      <c r="BB7" s="49">
        <f t="shared" si="2"/>
        <v>48</v>
      </c>
      <c r="BC7" s="49">
        <f t="shared" si="2"/>
        <v>49</v>
      </c>
      <c r="BD7" s="49">
        <f t="shared" si="2"/>
        <v>50</v>
      </c>
      <c r="BE7" s="49">
        <f t="shared" si="2"/>
        <v>51</v>
      </c>
      <c r="BF7" s="49">
        <f t="shared" si="2"/>
        <v>52</v>
      </c>
      <c r="BG7" s="49">
        <f t="shared" si="2"/>
        <v>53</v>
      </c>
      <c r="BH7" s="49">
        <f t="shared" si="2"/>
        <v>54</v>
      </c>
    </row>
    <row r="8" spans="1:60" s="8" customFormat="1" ht="15" thickBot="1" x14ac:dyDescent="0.25">
      <c r="A8" s="15"/>
      <c r="B8" s="15"/>
      <c r="C8" s="15"/>
      <c r="D8" s="16"/>
      <c r="E8" s="17"/>
      <c r="F8" s="17"/>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row>
    <row r="9" spans="1:60" s="8" customFormat="1" ht="22.5" customHeight="1" thickBot="1" x14ac:dyDescent="0.25">
      <c r="A9" s="19" t="s">
        <v>43</v>
      </c>
      <c r="B9" s="19"/>
      <c r="C9" s="19"/>
      <c r="D9" s="20">
        <f>$D$4</f>
        <v>43588</v>
      </c>
      <c r="E9" s="21">
        <f>MAX(E10:E22)</f>
        <v>43897</v>
      </c>
      <c r="F9" s="21"/>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row>
    <row r="10" spans="1:60" s="8" customFormat="1" ht="22.5" customHeight="1" thickBot="1" x14ac:dyDescent="0.25">
      <c r="A10" s="22" t="s">
        <v>44</v>
      </c>
      <c r="B10" s="52" t="s">
        <v>77</v>
      </c>
      <c r="C10" s="22">
        <v>7</v>
      </c>
      <c r="D10" s="16">
        <f>D9+1</f>
        <v>43589</v>
      </c>
      <c r="E10" s="17">
        <f>C10+D10</f>
        <v>43596</v>
      </c>
      <c r="F10" s="17" t="s">
        <v>14</v>
      </c>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row>
    <row r="11" spans="1:60" s="8" customFormat="1" ht="22.5" customHeight="1" thickBot="1" x14ac:dyDescent="0.25">
      <c r="A11" s="22" t="s">
        <v>45</v>
      </c>
      <c r="B11" s="52" t="s">
        <v>50</v>
      </c>
      <c r="C11" s="22">
        <v>5</v>
      </c>
      <c r="D11" s="16">
        <f>E10+1</f>
        <v>43597</v>
      </c>
      <c r="E11" s="17">
        <f>D11+C11</f>
        <v>43602</v>
      </c>
      <c r="F11" s="17" t="s">
        <v>14</v>
      </c>
      <c r="G11" s="18"/>
      <c r="H11" s="18"/>
      <c r="I11" s="18"/>
      <c r="J11" s="18"/>
      <c r="K11" s="18"/>
      <c r="L11" s="18"/>
      <c r="M11" s="18"/>
      <c r="N11" s="18"/>
      <c r="O11" s="18"/>
      <c r="P11" s="18"/>
      <c r="Q11" s="18"/>
      <c r="R11" s="18"/>
      <c r="S11" s="23"/>
      <c r="T11" s="23"/>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row>
    <row r="12" spans="1:60" s="8" customFormat="1" ht="22.5" customHeight="1" thickBot="1" x14ac:dyDescent="0.25">
      <c r="A12" s="22" t="s">
        <v>63</v>
      </c>
      <c r="B12" s="52" t="s">
        <v>66</v>
      </c>
      <c r="C12" s="22">
        <v>2</v>
      </c>
      <c r="D12" s="16">
        <f t="shared" ref="D12:D15" si="3">E11+1</f>
        <v>43603</v>
      </c>
      <c r="E12" s="17">
        <f t="shared" ref="E12:E19" si="4">D12+C12</f>
        <v>43605</v>
      </c>
      <c r="F12" s="17" t="s">
        <v>14</v>
      </c>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row>
    <row r="13" spans="1:60" s="8" customFormat="1" ht="22.5" customHeight="1" thickBot="1" x14ac:dyDescent="0.25">
      <c r="A13" s="22" t="s">
        <v>59</v>
      </c>
      <c r="B13" s="52" t="s">
        <v>52</v>
      </c>
      <c r="C13" s="22">
        <v>60</v>
      </c>
      <c r="D13" s="16">
        <f t="shared" si="3"/>
        <v>43606</v>
      </c>
      <c r="E13" s="17">
        <f t="shared" si="4"/>
        <v>43666</v>
      </c>
      <c r="F13" s="17" t="s">
        <v>15</v>
      </c>
      <c r="G13" s="18"/>
      <c r="H13" s="18"/>
      <c r="I13" s="18"/>
      <c r="J13" s="18"/>
      <c r="K13" s="18"/>
      <c r="L13" s="18"/>
      <c r="M13" s="18"/>
      <c r="N13" s="18"/>
      <c r="O13" s="53"/>
      <c r="P13" s="18" t="s">
        <v>61</v>
      </c>
      <c r="Q13" s="18"/>
      <c r="R13" s="18"/>
      <c r="S13" s="18"/>
      <c r="T13" s="18"/>
      <c r="U13" s="18"/>
      <c r="W13" s="23"/>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row>
    <row r="14" spans="1:60" s="8" customFormat="1" ht="22.5" customHeight="1" thickBot="1" x14ac:dyDescent="0.25">
      <c r="A14" s="22" t="s">
        <v>64</v>
      </c>
      <c r="B14" s="52" t="s">
        <v>65</v>
      </c>
      <c r="C14" s="22">
        <v>22</v>
      </c>
      <c r="D14" s="16">
        <f t="shared" si="3"/>
        <v>43667</v>
      </c>
      <c r="E14" s="17">
        <f t="shared" si="4"/>
        <v>43689</v>
      </c>
      <c r="F14" s="17" t="s">
        <v>15</v>
      </c>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row>
    <row r="15" spans="1:60" s="8" customFormat="1" ht="22.5" customHeight="1" thickBot="1" x14ac:dyDescent="0.25">
      <c r="A15" s="22" t="s">
        <v>46</v>
      </c>
      <c r="B15" s="52" t="s">
        <v>49</v>
      </c>
      <c r="C15" s="22">
        <v>40</v>
      </c>
      <c r="D15" s="16">
        <f t="shared" si="3"/>
        <v>43690</v>
      </c>
      <c r="E15" s="17">
        <f t="shared" si="4"/>
        <v>43730</v>
      </c>
      <c r="F15" s="17" t="s">
        <v>16</v>
      </c>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row>
    <row r="16" spans="1:60" s="8" customFormat="1" ht="22.5" customHeight="1" thickBot="1" x14ac:dyDescent="0.25">
      <c r="A16" s="60" t="s">
        <v>78</v>
      </c>
      <c r="B16" s="61" t="s">
        <v>79</v>
      </c>
      <c r="C16" s="60">
        <v>8</v>
      </c>
      <c r="D16" s="62">
        <v>43715</v>
      </c>
      <c r="E16" s="62">
        <v>43723</v>
      </c>
      <c r="F16" s="17"/>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row>
    <row r="17" spans="1:60" s="8" customFormat="1" ht="22.5" customHeight="1" thickBot="1" x14ac:dyDescent="0.25">
      <c r="A17" s="22" t="s">
        <v>86</v>
      </c>
      <c r="B17" s="52" t="s">
        <v>87</v>
      </c>
      <c r="C17" s="22">
        <v>31</v>
      </c>
      <c r="D17" s="16">
        <f>E16+2</f>
        <v>43725</v>
      </c>
      <c r="E17" s="17">
        <f>D17+C17</f>
        <v>43756</v>
      </c>
      <c r="F17" s="17" t="s">
        <v>14</v>
      </c>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row>
    <row r="18" spans="1:60" s="8" customFormat="1" ht="22.5" customHeight="1" thickBot="1" x14ac:dyDescent="0.25">
      <c r="A18" s="22" t="s">
        <v>44</v>
      </c>
      <c r="B18" s="52" t="s">
        <v>51</v>
      </c>
      <c r="C18" s="22">
        <v>63</v>
      </c>
      <c r="D18" s="16">
        <f>E17+1</f>
        <v>43757</v>
      </c>
      <c r="E18" s="17">
        <f>D18+C18</f>
        <v>43820</v>
      </c>
      <c r="F18" s="17" t="s">
        <v>14</v>
      </c>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row>
    <row r="19" spans="1:60" s="8" customFormat="1" ht="22.5" customHeight="1" thickBot="1" x14ac:dyDescent="0.25">
      <c r="A19" s="22" t="s">
        <v>45</v>
      </c>
      <c r="B19" s="52" t="s">
        <v>51</v>
      </c>
      <c r="C19" s="22">
        <v>44</v>
      </c>
      <c r="D19" s="16">
        <f>E18+2</f>
        <v>43822</v>
      </c>
      <c r="E19" s="17">
        <f t="shared" si="4"/>
        <v>43866</v>
      </c>
      <c r="F19" s="17" t="s">
        <v>14</v>
      </c>
      <c r="G19" s="18"/>
      <c r="H19" s="18"/>
      <c r="I19" s="18"/>
      <c r="J19" s="18"/>
      <c r="K19" s="18"/>
      <c r="L19" s="18"/>
      <c r="M19" s="18"/>
      <c r="N19" s="18"/>
      <c r="O19" s="18"/>
      <c r="P19" s="18"/>
      <c r="Q19" s="18"/>
      <c r="R19" s="18"/>
      <c r="S19" s="23"/>
      <c r="T19" s="18"/>
      <c r="U19" s="18"/>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row>
    <row r="20" spans="1:60" s="8" customFormat="1" ht="22.5" customHeight="1" thickBot="1" x14ac:dyDescent="0.25">
      <c r="A20" s="60" t="s">
        <v>81</v>
      </c>
      <c r="B20" s="61" t="s">
        <v>80</v>
      </c>
      <c r="C20" s="60">
        <v>8</v>
      </c>
      <c r="D20" s="62">
        <f>E19+1</f>
        <v>43867</v>
      </c>
      <c r="E20" s="62">
        <f>D20+C20</f>
        <v>43875</v>
      </c>
      <c r="F20" s="17"/>
      <c r="G20" s="18"/>
      <c r="H20" s="18"/>
      <c r="I20" s="18"/>
      <c r="J20" s="18"/>
      <c r="K20" s="18"/>
      <c r="L20" s="18"/>
      <c r="M20" s="18"/>
      <c r="N20" s="18"/>
      <c r="O20" s="18"/>
      <c r="P20" s="18"/>
      <c r="Q20" s="18"/>
      <c r="R20" s="18"/>
      <c r="S20" s="23"/>
      <c r="T20" s="18"/>
      <c r="U20" s="18"/>
      <c r="V20" s="23"/>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row>
    <row r="21" spans="1:60" s="8" customFormat="1" ht="22.5" customHeight="1" thickBot="1" x14ac:dyDescent="0.25">
      <c r="A21" s="60" t="s">
        <v>82</v>
      </c>
      <c r="B21" s="61" t="s">
        <v>84</v>
      </c>
      <c r="C21" s="64">
        <v>10</v>
      </c>
      <c r="D21" s="62">
        <f t="shared" ref="D21:D22" si="5">E20+1</f>
        <v>43876</v>
      </c>
      <c r="E21" s="62">
        <f t="shared" ref="E21:E22" si="6">D21+C21</f>
        <v>43886</v>
      </c>
      <c r="F21" s="17"/>
      <c r="G21" s="18"/>
      <c r="H21" s="18"/>
      <c r="I21" s="18"/>
      <c r="J21" s="18"/>
      <c r="K21" s="18"/>
      <c r="L21" s="18"/>
      <c r="M21" s="18"/>
      <c r="N21" s="18"/>
      <c r="O21" s="18"/>
      <c r="P21" s="18"/>
      <c r="Q21" s="18"/>
      <c r="R21" s="18"/>
      <c r="S21" s="23"/>
      <c r="T21" s="18"/>
      <c r="U21" s="18"/>
      <c r="V21" s="23"/>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row>
    <row r="22" spans="1:60" s="8" customFormat="1" ht="22.5" customHeight="1" thickBot="1" x14ac:dyDescent="0.25">
      <c r="A22" s="60" t="s">
        <v>83</v>
      </c>
      <c r="B22" s="61" t="s">
        <v>85</v>
      </c>
      <c r="C22" s="64">
        <v>10</v>
      </c>
      <c r="D22" s="62">
        <f t="shared" si="5"/>
        <v>43887</v>
      </c>
      <c r="E22" s="62">
        <f t="shared" si="6"/>
        <v>43897</v>
      </c>
      <c r="F22" s="17"/>
      <c r="G22" s="18"/>
      <c r="H22" s="18"/>
      <c r="I22" s="18"/>
      <c r="J22" s="18"/>
      <c r="K22" s="18"/>
      <c r="L22" s="18"/>
      <c r="M22" s="18"/>
      <c r="N22" s="18"/>
      <c r="O22" s="18"/>
      <c r="P22" s="18"/>
      <c r="Q22" s="18"/>
      <c r="R22" s="18"/>
      <c r="S22" s="23"/>
      <c r="T22" s="18"/>
      <c r="U22" s="18"/>
      <c r="V22" s="23"/>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row>
    <row r="23" spans="1:60" s="8" customFormat="1" ht="22.5" customHeight="1" thickBot="1" x14ac:dyDescent="0.25">
      <c r="A23" s="19" t="s">
        <v>62</v>
      </c>
      <c r="B23" s="19"/>
      <c r="C23" s="19"/>
      <c r="D23" s="20"/>
      <c r="E23" s="21"/>
      <c r="F23" s="21"/>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row>
    <row r="24" spans="1:60" s="8" customFormat="1" ht="22.5" customHeight="1" thickBot="1" x14ac:dyDescent="0.25">
      <c r="A24" s="22" t="s">
        <v>53</v>
      </c>
      <c r="C24" s="22">
        <v>20</v>
      </c>
      <c r="D24" s="16"/>
      <c r="E24" s="17"/>
      <c r="F24" s="17" t="s">
        <v>60</v>
      </c>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row>
    <row r="25" spans="1:60" s="8" customFormat="1" ht="22.5" customHeight="1" thickBot="1" x14ac:dyDescent="0.25">
      <c r="A25" s="22" t="s">
        <v>54</v>
      </c>
      <c r="C25" s="22">
        <v>10</v>
      </c>
      <c r="D25" s="16"/>
      <c r="E25" s="17"/>
      <c r="F25" s="17" t="s">
        <v>60</v>
      </c>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row>
    <row r="26" spans="1:60" s="8" customFormat="1" ht="22.5" customHeight="1" thickBot="1" x14ac:dyDescent="0.25">
      <c r="A26" s="22" t="s">
        <v>55</v>
      </c>
      <c r="C26" s="22" t="s">
        <v>56</v>
      </c>
      <c r="D26" s="16"/>
      <c r="E26" s="17"/>
      <c r="F26" s="17" t="s">
        <v>60</v>
      </c>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row>
    <row r="27" spans="1:60" s="8" customFormat="1" ht="22.5" customHeight="1" thickBot="1" x14ac:dyDescent="0.25">
      <c r="A27" s="22" t="s">
        <v>57</v>
      </c>
      <c r="C27" s="22" t="s">
        <v>56</v>
      </c>
      <c r="D27" s="16"/>
      <c r="E27" s="17"/>
      <c r="F27" s="17" t="s">
        <v>60</v>
      </c>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row>
    <row r="28" spans="1:60" s="8" customFormat="1" ht="22.5" customHeight="1" thickBot="1" x14ac:dyDescent="0.25">
      <c r="A28" s="22" t="s">
        <v>58</v>
      </c>
      <c r="C28" s="22" t="s">
        <v>56</v>
      </c>
      <c r="D28" s="16"/>
      <c r="E28" s="17"/>
      <c r="F28" s="17" t="s">
        <v>60</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row>
    <row r="29" spans="1:60" s="8" customFormat="1" ht="22.5" customHeight="1" thickBot="1" x14ac:dyDescent="0.25">
      <c r="A29" s="24" t="s">
        <v>24</v>
      </c>
      <c r="B29" s="24"/>
      <c r="C29" s="24"/>
      <c r="D29" s="25"/>
      <c r="E29" s="26"/>
      <c r="F29" s="26"/>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row>
    <row r="31" spans="1:60" ht="15" x14ac:dyDescent="0.25">
      <c r="A31" s="28" t="s">
        <v>17</v>
      </c>
      <c r="B31" s="28"/>
      <c r="C31" s="28"/>
    </row>
    <row r="32" spans="1:60" x14ac:dyDescent="0.2">
      <c r="A32" s="50" t="s">
        <v>28</v>
      </c>
      <c r="B32" s="50"/>
      <c r="C32" s="50"/>
    </row>
    <row r="34" spans="1:1" ht="15" x14ac:dyDescent="0.25">
      <c r="A34" s="59"/>
    </row>
    <row r="37" spans="1:1" ht="9" customHeight="1" x14ac:dyDescent="0.2"/>
  </sheetData>
  <conditionalFormatting sqref="G8:BH12 R13:U13 W13:BH13 G13:O13 G14:BH29">
    <cfRule type="expression" dxfId="26" priority="10" stopIfTrue="1">
      <formula>NOT(AND($E8&gt;=G$5,$D8&lt;G$5+7))</formula>
    </cfRule>
    <cfRule type="expression" dxfId="25" priority="11" stopIfTrue="1">
      <formula>ISBLANK($F8)</formula>
    </cfRule>
    <cfRule type="expression" dxfId="24" priority="12" stopIfTrue="1">
      <formula>($F8="X")</formula>
    </cfRule>
    <cfRule type="expression" dxfId="23" priority="13" stopIfTrue="1">
      <formula>($F8="Y")</formula>
    </cfRule>
    <cfRule type="expression" dxfId="22" priority="14" stopIfTrue="1">
      <formula>($F8="O")</formula>
    </cfRule>
    <cfRule type="expression" dxfId="21" priority="15" stopIfTrue="1">
      <formula>($F8="R")</formula>
    </cfRule>
    <cfRule type="expression" dxfId="20" priority="16" stopIfTrue="1">
      <formula>($F8="P")</formula>
    </cfRule>
    <cfRule type="expression" dxfId="19" priority="17" stopIfTrue="1">
      <formula>($F8="B")</formula>
    </cfRule>
    <cfRule type="expression" dxfId="18" priority="18" stopIfTrue="1">
      <formula>($F8="G")</formula>
    </cfRule>
  </conditionalFormatting>
  <conditionalFormatting sqref="P13">
    <cfRule type="expression" dxfId="17" priority="19" stopIfTrue="1">
      <formula>NOT(AND($E13&gt;=Q$5,$D13&lt;Q$5+7))</formula>
    </cfRule>
    <cfRule type="expression" dxfId="16" priority="20" stopIfTrue="1">
      <formula>ISBLANK($F13)</formula>
    </cfRule>
    <cfRule type="expression" dxfId="15" priority="21" stopIfTrue="1">
      <formula>($F13="X")</formula>
    </cfRule>
    <cfRule type="expression" dxfId="14" priority="22" stopIfTrue="1">
      <formula>($F13="Y")</formula>
    </cfRule>
    <cfRule type="expression" dxfId="13" priority="23" stopIfTrue="1">
      <formula>($F13="O")</formula>
    </cfRule>
    <cfRule type="expression" dxfId="12" priority="24" stopIfTrue="1">
      <formula>($F13="R")</formula>
    </cfRule>
    <cfRule type="expression" dxfId="11" priority="25" stopIfTrue="1">
      <formula>($F13="P")</formula>
    </cfRule>
    <cfRule type="expression" dxfId="10" priority="26" stopIfTrue="1">
      <formula>($F13="B")</formula>
    </cfRule>
    <cfRule type="expression" dxfId="9" priority="27" stopIfTrue="1">
      <formula>($F13="G")</formula>
    </cfRule>
  </conditionalFormatting>
  <conditionalFormatting sqref="Q13">
    <cfRule type="expression" dxfId="8" priority="1" stopIfTrue="1">
      <formula>NOT(AND($E13&gt;=Q$5,$D13&lt;Q$5+7))</formula>
    </cfRule>
    <cfRule type="expression" dxfId="7" priority="2" stopIfTrue="1">
      <formula>ISBLANK($F13)</formula>
    </cfRule>
    <cfRule type="expression" dxfId="6" priority="3" stopIfTrue="1">
      <formula>($F13="X")</formula>
    </cfRule>
    <cfRule type="expression" dxfId="5" priority="4" stopIfTrue="1">
      <formula>($F13="Y")</formula>
    </cfRule>
    <cfRule type="expression" dxfId="4" priority="5" stopIfTrue="1">
      <formula>($F13="O")</formula>
    </cfRule>
    <cfRule type="expression" dxfId="3" priority="6" stopIfTrue="1">
      <formula>($F13="R")</formula>
    </cfRule>
    <cfRule type="expression" dxfId="2" priority="7" stopIfTrue="1">
      <formula>($F13="P")</formula>
    </cfRule>
    <cfRule type="expression" dxfId="1" priority="8" stopIfTrue="1">
      <formula>($F13="B")</formula>
    </cfRule>
    <cfRule type="expression" dxfId="0" priority="9" stopIfTrue="1">
      <formula>($F13="G")</formula>
    </cfRule>
  </conditionalFormatting>
  <hyperlinks>
    <hyperlink ref="A32" r:id="rId1" xr:uid="{923AA9A5-B9C0-444A-B872-2A24022B3B6F}"/>
  </hyperlinks>
  <pageMargins left="0.35" right="0.35" top="0.35" bottom="0.5" header="0.3" footer="0.3"/>
  <pageSetup scale="58"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5121" r:id="rId5" name="Scroll Bar 1">
              <controlPr defaultSize="0" print="0" autoPict="0">
                <anchor moveWithCells="1">
                  <from>
                    <xdr:col>6</xdr:col>
                    <xdr:colOff>19050</xdr:colOff>
                    <xdr:row>1</xdr:row>
                    <xdr:rowOff>238125</xdr:rowOff>
                  </from>
                  <to>
                    <xdr:col>27</xdr:col>
                    <xdr:colOff>0</xdr:colOff>
                    <xdr:row>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B350-0039-4ABC-8D1F-B05B49A8BDD1}">
  <dimension ref="A1:D34"/>
  <sheetViews>
    <sheetView showGridLines="0" workbookViewId="0">
      <selection activeCell="B16" sqref="B16"/>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65" t="s">
        <v>28</v>
      </c>
      <c r="C2" s="65"/>
    </row>
    <row r="3" spans="1:4" x14ac:dyDescent="0.2">
      <c r="C3" s="32" t="s">
        <v>30</v>
      </c>
    </row>
    <row r="4" spans="1:4" ht="15" x14ac:dyDescent="0.25">
      <c r="A4" s="6" t="s">
        <v>1</v>
      </c>
      <c r="B4" s="5"/>
      <c r="D4" s="5"/>
    </row>
    <row r="5" spans="1:4" ht="57" x14ac:dyDescent="0.2">
      <c r="B5" s="7" t="s">
        <v>36</v>
      </c>
      <c r="D5" s="5"/>
    </row>
    <row r="6" spans="1:4" x14ac:dyDescent="0.2">
      <c r="B6" s="7"/>
      <c r="D6" s="5"/>
    </row>
    <row r="7" spans="1:4" x14ac:dyDescent="0.2">
      <c r="B7" s="29"/>
      <c r="D7" s="5"/>
    </row>
    <row r="8" spans="1:4" ht="15" x14ac:dyDescent="0.2">
      <c r="B8" s="30" t="s">
        <v>29</v>
      </c>
      <c r="D8" s="5"/>
    </row>
    <row r="9" spans="1:4" ht="15.75" x14ac:dyDescent="0.2">
      <c r="B9" s="31" t="s">
        <v>9</v>
      </c>
      <c r="D9" s="5"/>
    </row>
    <row r="10" spans="1:4" x14ac:dyDescent="0.2">
      <c r="B10" s="29"/>
      <c r="D10" s="5"/>
    </row>
    <row r="11" spans="1:4" x14ac:dyDescent="0.2">
      <c r="B11" s="7"/>
      <c r="D11" s="5"/>
    </row>
    <row r="12" spans="1:4" ht="15" x14ac:dyDescent="0.25">
      <c r="A12" s="6" t="s">
        <v>8</v>
      </c>
      <c r="B12" s="7"/>
      <c r="D12" s="5"/>
    </row>
    <row r="13" spans="1:4" ht="28.5" x14ac:dyDescent="0.2">
      <c r="B13" s="7" t="s">
        <v>22</v>
      </c>
      <c r="D13" s="5"/>
    </row>
    <row r="14" spans="1:4" x14ac:dyDescent="0.2">
      <c r="B14" s="7"/>
      <c r="D14" s="5"/>
    </row>
    <row r="15" spans="1:4" ht="15" x14ac:dyDescent="0.25">
      <c r="A15" s="6" t="s">
        <v>18</v>
      </c>
      <c r="B15" s="7"/>
      <c r="D15" s="5"/>
    </row>
    <row r="16" spans="1:4" ht="28.5" x14ac:dyDescent="0.2">
      <c r="B16" s="7" t="s">
        <v>20</v>
      </c>
      <c r="D16" s="5"/>
    </row>
    <row r="17" spans="1:4" x14ac:dyDescent="0.2">
      <c r="B17" s="7"/>
      <c r="D17" s="5"/>
    </row>
    <row r="18" spans="1:4" ht="57" x14ac:dyDescent="0.2">
      <c r="B18" s="7" t="s">
        <v>21</v>
      </c>
      <c r="D18" s="5"/>
    </row>
    <row r="19" spans="1:4" x14ac:dyDescent="0.2">
      <c r="B19" s="7"/>
      <c r="D19" s="5"/>
    </row>
    <row r="20" spans="1:4" ht="57" x14ac:dyDescent="0.2">
      <c r="B20" s="7" t="s">
        <v>19</v>
      </c>
      <c r="D20" s="5"/>
    </row>
    <row r="21" spans="1:4" x14ac:dyDescent="0.2">
      <c r="B21" s="7"/>
      <c r="D21" s="5"/>
    </row>
    <row r="22" spans="1:4" ht="15" x14ac:dyDescent="0.25">
      <c r="A22" s="6" t="s">
        <v>25</v>
      </c>
      <c r="B22" s="7"/>
      <c r="D22" s="5"/>
    </row>
    <row r="23" spans="1:4" ht="42.75" x14ac:dyDescent="0.2">
      <c r="B23" s="7" t="s">
        <v>37</v>
      </c>
      <c r="D23" s="5"/>
    </row>
    <row r="24" spans="1:4" x14ac:dyDescent="0.2">
      <c r="B24" s="7"/>
      <c r="D24" s="5"/>
    </row>
    <row r="25" spans="1:4" ht="15" x14ac:dyDescent="0.25">
      <c r="A25" s="6" t="s">
        <v>26</v>
      </c>
      <c r="B25" s="7"/>
      <c r="D25" s="5"/>
    </row>
    <row r="26" spans="1:4" ht="42.75" x14ac:dyDescent="0.2">
      <c r="B26" s="7" t="s">
        <v>27</v>
      </c>
      <c r="D26" s="5"/>
    </row>
    <row r="27" spans="1:4" x14ac:dyDescent="0.2">
      <c r="B27" s="7"/>
      <c r="D27" s="5"/>
    </row>
    <row r="28" spans="1:4" ht="15" x14ac:dyDescent="0.25">
      <c r="A28" s="6" t="s">
        <v>4</v>
      </c>
      <c r="B28" s="7"/>
      <c r="D28" s="5"/>
    </row>
    <row r="29" spans="1:4" ht="28.5" x14ac:dyDescent="0.2">
      <c r="B29" s="7" t="s">
        <v>23</v>
      </c>
    </row>
    <row r="30" spans="1:4" x14ac:dyDescent="0.2">
      <c r="B30" s="7"/>
    </row>
    <row r="31" spans="1:4" ht="28.5" x14ac:dyDescent="0.2">
      <c r="B31" s="7" t="s">
        <v>5</v>
      </c>
    </row>
    <row r="33" spans="1:2" ht="15" x14ac:dyDescent="0.25">
      <c r="A33" s="6" t="s">
        <v>6</v>
      </c>
      <c r="B33" s="7"/>
    </row>
    <row r="34" spans="1:2" ht="28.5" x14ac:dyDescent="0.2">
      <c r="B34" s="7" t="s">
        <v>7</v>
      </c>
    </row>
  </sheetData>
  <mergeCells count="1">
    <mergeCell ref="B2:C2"/>
  </mergeCells>
  <hyperlinks>
    <hyperlink ref="B2" r:id="rId1" xr:uid="{C76BACC6-2050-4082-83A1-FC39E5FB37C9}"/>
    <hyperlink ref="B9" r:id="rId2" xr:uid="{8F80C9EF-FEDE-497C-8822-6D838678AAD6}"/>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7B27-5F52-4CF8-9346-4A07191CF33A}">
  <dimension ref="A1:C28"/>
  <sheetViews>
    <sheetView showGridLines="0" workbookViewId="0">
      <selection activeCell="B16" sqref="B16"/>
    </sheetView>
  </sheetViews>
  <sheetFormatPr defaultRowHeight="14.25" x14ac:dyDescent="0.2"/>
  <cols>
    <col min="1" max="1" width="2.625" style="41" customWidth="1"/>
    <col min="2" max="2" width="66.5" style="41" customWidth="1"/>
  </cols>
  <sheetData>
    <row r="1" spans="1:3" ht="23.25" x14ac:dyDescent="0.2">
      <c r="A1" s="33"/>
      <c r="B1" s="34" t="s">
        <v>35</v>
      </c>
      <c r="C1" s="35"/>
    </row>
    <row r="2" spans="1:3" ht="15" x14ac:dyDescent="0.2">
      <c r="A2" s="33"/>
      <c r="B2" s="36"/>
      <c r="C2" s="35"/>
    </row>
    <row r="3" spans="1:3" x14ac:dyDescent="0.2">
      <c r="A3" s="33"/>
      <c r="B3" s="37" t="s">
        <v>31</v>
      </c>
      <c r="C3" s="35"/>
    </row>
    <row r="4" spans="1:3" x14ac:dyDescent="0.2">
      <c r="A4" s="33"/>
      <c r="B4" s="42" t="s">
        <v>28</v>
      </c>
      <c r="C4" s="35"/>
    </row>
    <row r="5" spans="1:3" ht="15" x14ac:dyDescent="0.2">
      <c r="A5" s="33"/>
      <c r="B5" s="38"/>
      <c r="C5" s="35"/>
    </row>
    <row r="6" spans="1:3" ht="15.75" x14ac:dyDescent="0.25">
      <c r="A6" s="33"/>
      <c r="B6" s="39" t="s">
        <v>30</v>
      </c>
      <c r="C6" s="35"/>
    </row>
    <row r="7" spans="1:3" ht="15" x14ac:dyDescent="0.2">
      <c r="A7" s="33"/>
      <c r="B7" s="38"/>
      <c r="C7" s="35"/>
    </row>
    <row r="8" spans="1:3" ht="30" x14ac:dyDescent="0.2">
      <c r="A8" s="33"/>
      <c r="B8" s="38" t="s">
        <v>2</v>
      </c>
      <c r="C8" s="35"/>
    </row>
    <row r="9" spans="1:3" ht="15" x14ac:dyDescent="0.2">
      <c r="A9" s="33"/>
      <c r="B9" s="38"/>
      <c r="C9" s="35"/>
    </row>
    <row r="10" spans="1:3" ht="30" x14ac:dyDescent="0.2">
      <c r="A10" s="33"/>
      <c r="B10" s="38" t="s">
        <v>32</v>
      </c>
      <c r="C10" s="35"/>
    </row>
    <row r="11" spans="1:3" ht="15" x14ac:dyDescent="0.2">
      <c r="A11" s="33"/>
      <c r="B11" s="38"/>
      <c r="C11" s="35"/>
    </row>
    <row r="12" spans="1:3" ht="30" x14ac:dyDescent="0.2">
      <c r="A12" s="33"/>
      <c r="B12" s="38" t="s">
        <v>33</v>
      </c>
      <c r="C12" s="35"/>
    </row>
    <row r="13" spans="1:3" ht="15" x14ac:dyDescent="0.2">
      <c r="A13" s="33"/>
      <c r="B13" s="38"/>
      <c r="C13" s="35"/>
    </row>
    <row r="14" spans="1:3" ht="15" x14ac:dyDescent="0.2">
      <c r="A14" s="33"/>
      <c r="B14" s="43" t="s">
        <v>3</v>
      </c>
      <c r="C14" s="35"/>
    </row>
    <row r="15" spans="1:3" ht="15" x14ac:dyDescent="0.2">
      <c r="A15" s="33"/>
      <c r="B15" s="40"/>
      <c r="C15" s="35"/>
    </row>
    <row r="16" spans="1:3" ht="30.75" x14ac:dyDescent="0.2">
      <c r="A16" s="33"/>
      <c r="B16" s="38" t="s">
        <v>34</v>
      </c>
      <c r="C16" s="35"/>
    </row>
    <row r="17" spans="1:3" x14ac:dyDescent="0.2">
      <c r="A17" s="33"/>
      <c r="B17" s="33"/>
      <c r="C17" s="35"/>
    </row>
    <row r="18" spans="1:3" x14ac:dyDescent="0.2">
      <c r="A18" s="33"/>
      <c r="B18" s="33"/>
      <c r="C18" s="35"/>
    </row>
    <row r="19" spans="1:3" x14ac:dyDescent="0.2">
      <c r="A19" s="33"/>
      <c r="B19" s="33"/>
      <c r="C19" s="35"/>
    </row>
    <row r="20" spans="1:3" x14ac:dyDescent="0.2">
      <c r="A20" s="33"/>
      <c r="B20" s="33"/>
      <c r="C20" s="35"/>
    </row>
    <row r="21" spans="1:3" x14ac:dyDescent="0.2">
      <c r="A21" s="33"/>
      <c r="B21" s="33"/>
      <c r="C21" s="35"/>
    </row>
    <row r="22" spans="1:3" x14ac:dyDescent="0.2">
      <c r="A22" s="33"/>
      <c r="B22" s="33"/>
      <c r="C22" s="35"/>
    </row>
    <row r="23" spans="1:3" x14ac:dyDescent="0.2">
      <c r="A23" s="33"/>
      <c r="B23" s="33"/>
      <c r="C23" s="35"/>
    </row>
    <row r="24" spans="1:3" x14ac:dyDescent="0.2">
      <c r="A24" s="33"/>
      <c r="B24" s="33"/>
      <c r="C24" s="35"/>
    </row>
    <row r="25" spans="1:3" x14ac:dyDescent="0.2">
      <c r="A25" s="33"/>
      <c r="B25" s="33"/>
      <c r="C25" s="35"/>
    </row>
    <row r="26" spans="1:3" x14ac:dyDescent="0.2">
      <c r="A26" s="33"/>
      <c r="B26" s="33"/>
      <c r="C26" s="35"/>
    </row>
    <row r="27" spans="1:3" x14ac:dyDescent="0.2">
      <c r="A27" s="33"/>
      <c r="B27" s="33"/>
      <c r="C27" s="35"/>
    </row>
    <row r="28" spans="1:3" x14ac:dyDescent="0.2">
      <c r="A28" s="33"/>
      <c r="B28" s="33"/>
      <c r="C28" s="35"/>
    </row>
  </sheetData>
  <hyperlinks>
    <hyperlink ref="B14" r:id="rId1" xr:uid="{0436FD36-B0B4-4B0D-8819-899644F7CF6E}"/>
    <hyperlink ref="B4" r:id="rId2" xr:uid="{A2C18E97-E580-4C37-847D-E38599ED42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Schedule</vt:lpstr>
      <vt:lpstr>Readiness</vt:lpstr>
      <vt:lpstr>Help</vt:lpstr>
      <vt:lpstr>©</vt:lpstr>
      <vt:lpstr>Schedule UPDATED</vt:lpstr>
      <vt:lpstr>Help (2)</vt:lpstr>
      <vt:lpstr>© (2)</vt:lpstr>
      <vt:lpstr>Schedule!Print_Titles</vt:lpstr>
      <vt:lpstr>'Schedule UPDATED'!Print_Titles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Construction Schedule Template</dc:title>
  <dc:creator>Vertex42.com</dc:creator>
  <dc:description>(c) 2017 Vertex42 LLC. All Rights Reserved.</dc:description>
  <cp:lastModifiedBy>Chime, Eustace A SPDC-UPO/G/USMI</cp:lastModifiedBy>
  <cp:lastPrinted>2017-01-24T17:08:25Z</cp:lastPrinted>
  <dcterms:created xsi:type="dcterms:W3CDTF">2017-01-09T18:01:51Z</dcterms:created>
  <dcterms:modified xsi:type="dcterms:W3CDTF">2019-05-02T22:19:42Z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