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 NOV 16\23_11_2013\19-05-2013\CONTINUOUS IMPROVEMENT PROJECT\WAVE\DSV\VESSEL DEMAND DATA\"/>
    </mc:Choice>
  </mc:AlternateContent>
  <xr:revisionPtr revIDLastSave="0" documentId="10_ncr:100000_{215CC266-7353-4D83-B131-10F845C8E281}" xr6:coauthVersionLast="31" xr6:coauthVersionMax="40" xr10:uidLastSave="{00000000-0000-0000-0000-000000000000}"/>
  <bookViews>
    <workbookView xWindow="0" yWindow="0" windowWidth="28800" windowHeight="12225" firstSheet="1" activeTab="3" xr2:uid="{00000000-000D-0000-FFFF-FFFF00000000}"/>
  </bookViews>
  <sheets>
    <sheet name="Sheet1" sheetId="1" r:id="rId1"/>
    <sheet name="DATA" sheetId="4" r:id="rId2"/>
    <sheet name="2018" sheetId="5" r:id="rId3"/>
    <sheet name="2019" sheetId="6" r:id="rId4"/>
    <sheet name="2020" sheetId="7" r:id="rId5"/>
    <sheet name="BONNY 2018-2023" sheetId="10" r:id="rId6"/>
    <sheet name="FORCADOS 2018-2023" sheetId="11" r:id="rId7"/>
    <sheet name="CRITICAL ACTIVITIES" sheetId="12" r:id="rId8"/>
    <sheet name="FORCADOS 2018-2023 (2)" sheetId="13" r:id="rId9"/>
  </sheets>
  <definedNames>
    <definedName name="_xlnm.Print_Area" localSheetId="6">'FORCADOS 2018-2023'!$A$1:$L$134</definedName>
    <definedName name="_xlnm.Print_Area" localSheetId="8">'FORCADOS 2018-2023 (2)'!$A$1:$L$23</definedName>
  </definedNames>
  <calcPr calcId="179017"/>
</workbook>
</file>

<file path=xl/calcChain.xml><?xml version="1.0" encoding="utf-8"?>
<calcChain xmlns="http://schemas.openxmlformats.org/spreadsheetml/2006/main">
  <c r="D21" i="6" l="1"/>
  <c r="D10" i="6"/>
  <c r="D17" i="7"/>
  <c r="D13" i="7"/>
  <c r="D27" i="6"/>
  <c r="K17" i="11"/>
  <c r="H33" i="11"/>
  <c r="F7" i="6"/>
  <c r="G56" i="11"/>
  <c r="H55" i="11"/>
  <c r="H54" i="11"/>
  <c r="H53" i="11"/>
  <c r="H52" i="11"/>
  <c r="H51" i="11"/>
  <c r="H50" i="11"/>
  <c r="H49" i="11"/>
  <c r="H46" i="11"/>
  <c r="H45" i="11"/>
  <c r="H44" i="11"/>
  <c r="H47" i="11" s="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17" i="11"/>
  <c r="H21" i="11"/>
  <c r="H20" i="11"/>
  <c r="H19" i="11"/>
  <c r="G15" i="11"/>
  <c r="H14" i="11"/>
  <c r="H13" i="11"/>
  <c r="H12" i="11"/>
  <c r="H11" i="11"/>
  <c r="H10" i="11"/>
  <c r="H9" i="11"/>
  <c r="H8" i="11"/>
  <c r="H83" i="10"/>
  <c r="H79" i="10"/>
  <c r="H78" i="10"/>
  <c r="H77" i="10"/>
  <c r="H80" i="10" s="1"/>
  <c r="H74" i="10"/>
  <c r="H73" i="10"/>
  <c r="H72" i="10"/>
  <c r="H71" i="10"/>
  <c r="H70" i="10"/>
  <c r="H69" i="10"/>
  <c r="H68" i="10"/>
  <c r="H65" i="10"/>
  <c r="H64" i="10"/>
  <c r="H63" i="10"/>
  <c r="H62" i="10"/>
  <c r="H61" i="10"/>
  <c r="H60" i="10"/>
  <c r="H59" i="10"/>
  <c r="H55" i="10"/>
  <c r="H54" i="10"/>
  <c r="H53" i="10"/>
  <c r="H50" i="10"/>
  <c r="H49" i="10"/>
  <c r="H48" i="10"/>
  <c r="H47" i="10"/>
  <c r="H46" i="10"/>
  <c r="H45" i="10"/>
  <c r="H44" i="10"/>
  <c r="H41" i="10"/>
  <c r="H39" i="10"/>
  <c r="H40" i="10"/>
  <c r="H25" i="10"/>
  <c r="H24" i="10"/>
  <c r="H28" i="10"/>
  <c r="H36" i="10"/>
  <c r="H35" i="10"/>
  <c r="H34" i="10"/>
  <c r="H33" i="10"/>
  <c r="H32" i="10"/>
  <c r="H31" i="10"/>
  <c r="H30" i="10"/>
  <c r="H20" i="10"/>
  <c r="H19" i="10"/>
  <c r="H18" i="10"/>
  <c r="H17" i="10"/>
  <c r="H9" i="10"/>
  <c r="H10" i="10"/>
  <c r="H11" i="10"/>
  <c r="H12" i="10"/>
  <c r="H13" i="10"/>
  <c r="H14" i="10"/>
  <c r="H8" i="10"/>
  <c r="G21" i="10"/>
  <c r="G15" i="10"/>
  <c r="D34" i="6" l="1"/>
  <c r="H56" i="11"/>
  <c r="H22" i="11"/>
  <c r="H15" i="11"/>
  <c r="H23" i="11"/>
  <c r="H75" i="10"/>
  <c r="H66" i="10"/>
  <c r="H81" i="10"/>
  <c r="H51" i="10"/>
  <c r="H37" i="10"/>
  <c r="H56" i="10"/>
  <c r="H42" i="11"/>
  <c r="H32" i="11"/>
  <c r="H26" i="10"/>
  <c r="H21" i="10"/>
  <c r="H15" i="10"/>
  <c r="D14" i="12"/>
  <c r="E14" i="12" s="1"/>
  <c r="D11" i="12"/>
  <c r="D13" i="12"/>
  <c r="D12" i="12"/>
  <c r="E12" i="12" s="1"/>
  <c r="D10" i="12"/>
  <c r="E13" i="12" s="1"/>
  <c r="D8" i="12"/>
  <c r="F5" i="12"/>
  <c r="F7" i="12"/>
  <c r="H57" i="11" l="1"/>
  <c r="H22" i="10"/>
  <c r="H58" i="11"/>
  <c r="E11" i="12"/>
  <c r="D9" i="7"/>
  <c r="D19" i="7" s="1"/>
  <c r="D13" i="6"/>
  <c r="F18" i="6"/>
  <c r="F17" i="6"/>
  <c r="F16" i="6"/>
  <c r="F15" i="6"/>
  <c r="D15" i="5"/>
  <c r="F14" i="5"/>
  <c r="F13" i="5"/>
  <c r="F12" i="5"/>
  <c r="F8" i="7"/>
  <c r="F7" i="7"/>
  <c r="F6" i="7"/>
  <c r="F5" i="7"/>
  <c r="F19" i="6"/>
  <c r="F9" i="6"/>
  <c r="F8" i="6"/>
  <c r="F17" i="5"/>
  <c r="F11" i="5"/>
  <c r="F10" i="5"/>
  <c r="F4" i="5"/>
  <c r="F37" i="4"/>
  <c r="F36" i="4"/>
  <c r="F35" i="4"/>
  <c r="F34" i="4"/>
  <c r="F33" i="4"/>
  <c r="F32" i="4"/>
  <c r="F31" i="4"/>
  <c r="F30" i="4"/>
  <c r="F29" i="4"/>
  <c r="F28" i="4"/>
  <c r="F27" i="4"/>
  <c r="F26" i="4"/>
  <c r="F21" i="4"/>
  <c r="F20" i="4"/>
  <c r="F19" i="4"/>
  <c r="F18" i="4"/>
  <c r="F17" i="4"/>
  <c r="F10" i="4"/>
  <c r="F9" i="4"/>
  <c r="F4" i="4"/>
  <c r="F37" i="1" l="1"/>
  <c r="F35" i="1"/>
  <c r="F34" i="1"/>
  <c r="F32" i="1"/>
  <c r="F31" i="1"/>
  <c r="F30" i="1"/>
  <c r="F29" i="1"/>
  <c r="F26" i="1"/>
  <c r="F21" i="1"/>
  <c r="F20" i="1"/>
  <c r="F18" i="1"/>
  <c r="F36" i="1" l="1"/>
  <c r="F33" i="1"/>
  <c r="F28" i="1"/>
  <c r="F27" i="1"/>
  <c r="F19" i="1"/>
  <c r="F17" i="1"/>
  <c r="F10" i="1" l="1"/>
  <c r="F9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Chime, Eustace A SPDC-UPO/G/USMI</author>
  </authors>
  <commentList>
    <comment ref="B82" authorId="0" shapeId="0" xr:uid="{44D4BF95-6777-4316-BCC8-017C2A864AE0}">
      <text>
        <r>
          <rPr>
            <b/>
            <sz val="9"/>
            <color indexed="81"/>
            <rFont val="Tahoma"/>
            <family val="2"/>
          </rPr>
          <t>Chime, Eustace A SPDC-UPO/G/USMI: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Chime, Eustace A SPDC-UPO/G/USMI</author>
  </authors>
  <commentList>
    <comment ref="C104" authorId="0" shapeId="0" xr:uid="{8600F815-6895-43DB-9BAB-1B9561C97D06}">
      <text>
        <r>
          <rPr>
            <b/>
            <sz val="9"/>
            <color indexed="81"/>
            <rFont val="Tahoma"/>
            <charset val="1"/>
          </rPr>
          <t>Chime, Eustace A SPDC-UPO/G/USMI: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<sst xmlns="http://schemas.openxmlformats.org/spreadsheetml/2006/main" count="1981" uniqueCount="246">
  <si>
    <t>Project</t>
  </si>
  <si>
    <t>Year</t>
  </si>
  <si>
    <t>Estimated Start</t>
  </si>
  <si>
    <t>Estimated Finish</t>
  </si>
  <si>
    <t>IAP (Y/N)</t>
  </si>
  <si>
    <t>Vessel Required</t>
  </si>
  <si>
    <t>item</t>
  </si>
  <si>
    <t>duration</t>
  </si>
  <si>
    <t>Past Vessel Used</t>
  </si>
  <si>
    <t>Contract Type</t>
  </si>
  <si>
    <t>Fuel (m3/d)</t>
  </si>
  <si>
    <t>Mob/Demob Strategy</t>
  </si>
  <si>
    <t>Security Vessel</t>
  </si>
  <si>
    <t>Daily Rate (only Vessel)</t>
  </si>
  <si>
    <t>Call off</t>
  </si>
  <si>
    <t>Working Schedule</t>
  </si>
  <si>
    <t>24 h</t>
  </si>
  <si>
    <t>Y</t>
  </si>
  <si>
    <t>MPV with ROV</t>
  </si>
  <si>
    <t>African Vision</t>
  </si>
  <si>
    <t>Pool</t>
  </si>
  <si>
    <t>Location</t>
  </si>
  <si>
    <t>Bonga Field</t>
  </si>
  <si>
    <t>OGGS Clamp Installation and Trawl Cage Remediation</t>
  </si>
  <si>
    <t>H-Block</t>
  </si>
  <si>
    <t>12 h</t>
  </si>
  <si>
    <t xml:space="preserve">DSV </t>
  </si>
  <si>
    <t>N/A</t>
  </si>
  <si>
    <t>dedicated</t>
  </si>
  <si>
    <t>Jascon 65</t>
  </si>
  <si>
    <t>Charge for mob/demob</t>
  </si>
  <si>
    <t>No Charges</t>
  </si>
  <si>
    <t>12h</t>
  </si>
  <si>
    <t>EA Field</t>
  </si>
  <si>
    <t>Jascon 55</t>
  </si>
  <si>
    <t>Free Span Rectification</t>
  </si>
  <si>
    <t>Underwater Inspection(Riser</t>
  </si>
  <si>
    <t>SEA EAGLE</t>
  </si>
  <si>
    <t>BONGA</t>
  </si>
  <si>
    <t>BONNY</t>
  </si>
  <si>
    <t>FORCADOS</t>
  </si>
  <si>
    <t>ENGINEERING MATRIX</t>
  </si>
  <si>
    <t>DWP</t>
  </si>
  <si>
    <t>DSV OPTIMIZATION IN SCIN</t>
  </si>
  <si>
    <t>SPM Buoy Change-out</t>
  </si>
  <si>
    <t>SPM-1</t>
  </si>
  <si>
    <t>24h</t>
  </si>
  <si>
    <t>N</t>
  </si>
  <si>
    <t>HD Pioneer + ROV</t>
  </si>
  <si>
    <t>HD Pioneer</t>
  </si>
  <si>
    <t>Lumpsum</t>
  </si>
  <si>
    <t>31/12/2018</t>
  </si>
  <si>
    <t>12/24hr</t>
  </si>
  <si>
    <t>DSV with ROV</t>
  </si>
  <si>
    <t>Larissa/UTAI</t>
  </si>
  <si>
    <t>30M Bonga IWS (Diver + ROV)</t>
  </si>
  <si>
    <t>30M EA IWS (Diver + ROV)</t>
  </si>
  <si>
    <t>30/04/2019</t>
  </si>
  <si>
    <t>12hr</t>
  </si>
  <si>
    <t>MV Melody/UTAI</t>
  </si>
  <si>
    <t>In-Water Inspection (ROV) - BOORS Pressure Test</t>
  </si>
  <si>
    <t xml:space="preserve">In-Water Inspection (ROV) - BOORS </t>
  </si>
  <si>
    <t>3D Inspection of Flex Joints</t>
  </si>
  <si>
    <t>Insp of Bonga Water Inj F/lines (WFL1, WFL2, WFL3 &amp; WFL4)</t>
  </si>
  <si>
    <t>BOOR Screening/Integrity and Fatigue Assessment</t>
  </si>
  <si>
    <t>Annual Riser ROV Inspection (Depth &lt;100M)</t>
  </si>
  <si>
    <t>Diver Survey (Hang off/Flex Joint)</t>
  </si>
  <si>
    <t>POSH</t>
  </si>
  <si>
    <t>LARISSA</t>
  </si>
  <si>
    <t>Free Span Rectification (OGGS)</t>
  </si>
  <si>
    <t>DATE OF COMPLETION OF TEMPLATE:</t>
  </si>
  <si>
    <t>S/N</t>
  </si>
  <si>
    <t>PROJECT DESCRIPTION</t>
  </si>
  <si>
    <t>PROJECT LOCATION</t>
  </si>
  <si>
    <t>MARINE SERVICE REQUIRED</t>
  </si>
  <si>
    <t>PROJECTED TIMELINE (MM/YY)</t>
  </si>
  <si>
    <t>DURATION (Days)</t>
  </si>
  <si>
    <t xml:space="preserve">VESSEL TYPE REQUIRED </t>
  </si>
  <si>
    <t>VESSEL SPECIFICATION</t>
  </si>
  <si>
    <t>NUMBER REQUIRED</t>
  </si>
  <si>
    <t>6M SPM PLEM CAMERON BALL VLV INSP - BNC</t>
  </si>
  <si>
    <t>Bonny SPM offshore</t>
  </si>
  <si>
    <t>Diving</t>
  </si>
  <si>
    <t>Diving Support Vessel</t>
  </si>
  <si>
    <t>DP2 capable vessel</t>
  </si>
  <si>
    <t>6M SPM SUBSEA HOSE STRING INSP - BNCLP</t>
  </si>
  <si>
    <t>6M SPM PIPE LINE END MANIFOLD INSP - BN</t>
  </si>
  <si>
    <t>6M SPM PLEM VALVE REMOTE UMBILICAL - BN</t>
  </si>
  <si>
    <t>6M SPM SPAR BUOY INSP &amp; MTCE PM - BNCLP</t>
  </si>
  <si>
    <t>6M SPM UNDERBUOY 24/20" REDUCER - BNCLP</t>
  </si>
  <si>
    <t>6M SPM ANCHORING CHAIN INSP &amp; MTCE- BNC</t>
  </si>
  <si>
    <t>1Y SPM ANCHOR PILES INSPECTION - BNCLP</t>
  </si>
  <si>
    <t>1Y SPM ANCHORING CHAIN INSP &amp; MTCE- BNC</t>
  </si>
  <si>
    <t>1Y SPM CATHODIC PROTECTION INSP - BNCLP</t>
  </si>
  <si>
    <t>3Y SPM1 MOORING HAWSER CHANGEOUT</t>
  </si>
  <si>
    <t>7Y SBM2 SUBSEA HOSESTRINGI CHANGEOUT -</t>
  </si>
  <si>
    <t>7Y SBM3 SUBSEA HOSESTRINGI CHANGEOUT -</t>
  </si>
  <si>
    <t>3Y SBM2 SUPERSAMSON HOSE CHANGEOUT -</t>
  </si>
  <si>
    <t>3Y SBM3 SUPERSAMSON HOSE CHANGEOUT -</t>
  </si>
  <si>
    <t>3Y SBM2 TANKER RAIL HOSE CHANGEOUT -</t>
  </si>
  <si>
    <t>3Y SBM3 TANKER RAIL HOSE CHANGEOUT -</t>
  </si>
  <si>
    <t>BONNY CLP UNDERWATER STRUCTURE INSPECTION</t>
  </si>
  <si>
    <t>Self Elevating Work Over Platform</t>
  </si>
  <si>
    <t>3Y SPM2 MOORING HAWSER CHANGEOUT</t>
  </si>
  <si>
    <t>3Y SPM3 MOORING HAWSER CHANGEOUT</t>
  </si>
  <si>
    <t>3Y SBM1 SUPERSAMSON HOSE CHANGEOUT -</t>
  </si>
  <si>
    <t>3Y SBM1 TANKER RAIL HOSE CHANGEOUT -</t>
  </si>
  <si>
    <t>5Y SBM1  MARINE BREAKAWAY CPLG  CHGEOUT-</t>
  </si>
  <si>
    <t>5Y SBM2  MARINE BREAKAWAY CPLG  CHGEOUT-</t>
  </si>
  <si>
    <t>7Y SBM2 FLOATING HOSESTRINGI CHANGEOUT -</t>
  </si>
  <si>
    <t>FORECAST PERIOD (18-23):</t>
  </si>
  <si>
    <t>BONNY/FORCADOS ANCHORE PILE INSPECTIONS</t>
  </si>
  <si>
    <t>OPERATOR/COMPANY NAME: FOT UNDERWATER MAINTENANCE</t>
  </si>
  <si>
    <t>FORECAST PERIOD (2019 - 2024)</t>
  </si>
  <si>
    <t>6M SPM PLEM CAMERON BALL VLV INSP - FOC</t>
  </si>
  <si>
    <t>Forcados SPM offshore</t>
  </si>
  <si>
    <t>6M SPM SUBSEA HOSE STRING INSP - FOCLP</t>
  </si>
  <si>
    <t>6M SPM PIPE LINE END MANIFOLD INSP - FO</t>
  </si>
  <si>
    <t>6M SPM PLEM VALVE REMOTE UMBILICAL - FO</t>
  </si>
  <si>
    <t>6M SPM SPAR BUOY INSP &amp; MTCE PM - FOCLP</t>
  </si>
  <si>
    <t>6M SPM UNDERBUOY 24/20" REDUCER - FOCLP</t>
  </si>
  <si>
    <t>6M SPM ANCHORING CHAIN INSP &amp; MTCE- FOC</t>
  </si>
  <si>
    <t>1Y SPM ANCHOR PILES INSPECTION - FOCLP</t>
  </si>
  <si>
    <t>1Y SPM ANCHORING CHAIN INSP &amp; MTCE- FOC</t>
  </si>
  <si>
    <t>1Y SPM CATHODIC PROTECTION INSP - FOCLP</t>
  </si>
  <si>
    <t>MOORING HAWSER CHANGE-OUT</t>
  </si>
  <si>
    <t>TANKER RAIL CHANGE-OUT</t>
  </si>
  <si>
    <t>SUPERSAMPSON CHANGE-OUT</t>
  </si>
  <si>
    <t>CRITICAL ACTIVITIES</t>
  </si>
  <si>
    <t>BNY/FORC</t>
  </si>
  <si>
    <t>HYPROPS</t>
  </si>
  <si>
    <t>YEUXEN OCEAN at $36,860pd</t>
  </si>
  <si>
    <t>PETROLOG</t>
  </si>
  <si>
    <t>MIDEN</t>
  </si>
  <si>
    <t>Liechtenstein at $45,000pd</t>
  </si>
  <si>
    <t>HYDRODIVE</t>
  </si>
  <si>
    <t>HD Pioneer at $70,000p.d</t>
  </si>
  <si>
    <t>COMPARATIVE VESSEL COST /IMPACTS</t>
  </si>
  <si>
    <t>Vinnice at $57,000pd + DIVE SPREAD $10.000</t>
  </si>
  <si>
    <t>TOTAL</t>
  </si>
  <si>
    <t>% Difference</t>
  </si>
  <si>
    <t>OTHER VESSEL RATES OPERATING FOR OTHER IOCs</t>
  </si>
  <si>
    <t>BONGA IWS</t>
  </si>
  <si>
    <t>Olympic triton AT $56,000pd + Spread $10,000</t>
  </si>
  <si>
    <t>MOBIL</t>
  </si>
  <si>
    <t>AVAILABILITY</t>
  </si>
  <si>
    <t>LOCATION</t>
  </si>
  <si>
    <t>CHINA</t>
  </si>
  <si>
    <t>SINGAPORE</t>
  </si>
  <si>
    <t>BNY SPM 3</t>
  </si>
  <si>
    <t>JUNE</t>
  </si>
  <si>
    <t>TBC</t>
  </si>
  <si>
    <t>JAN/FEB</t>
  </si>
  <si>
    <t>JANUARY</t>
  </si>
  <si>
    <t>MAR/APR</t>
  </si>
  <si>
    <t>Evolution 808 at $80k pd</t>
  </si>
  <si>
    <t>q1/q2</t>
  </si>
  <si>
    <t>Florence</t>
  </si>
  <si>
    <t>Mien Merline</t>
  </si>
  <si>
    <t>TBA</t>
  </si>
  <si>
    <t>ANNUAL INSPECTIONS DUE APRIL 2019</t>
  </si>
  <si>
    <t>SIX MONTHLY INSPECTIONS DUE APRIL 2019</t>
  </si>
  <si>
    <t>SIX MONTHLY ISPECTIONS DUE OCTOBER 2019</t>
  </si>
  <si>
    <t>SIX MONTHLY INSPECTIONS DUE APRIL 2020</t>
  </si>
  <si>
    <t>ANNUAL INSPECTIONS DUE APRIL 2020</t>
  </si>
  <si>
    <t>SIX MONTHLY ACTIVITIES DUE OCT 2020</t>
  </si>
  <si>
    <t>SIX MONTHLY ACTIVITIES DUE APRIL 21</t>
  </si>
  <si>
    <t>ANNUAL ACTIVITIES DUE APRIL 2021</t>
  </si>
  <si>
    <t xml:space="preserve"> </t>
  </si>
  <si>
    <t>CHANGEOUT ACTIVITIES DUE JUNE 2021</t>
  </si>
  <si>
    <t>SIX MONTHLY INSPECTIONS DUE OCTOBER 2021</t>
  </si>
  <si>
    <t>ANNUAL INSPECTIONS DUE APRIL 2022</t>
  </si>
  <si>
    <t>SIX MONTHLY INSPECTIONS DUE 2022</t>
  </si>
  <si>
    <t xml:space="preserve">ANNUAL INSPECTIONS DUE 2023 </t>
  </si>
  <si>
    <t>SIX MONTHLY INSPECTIONS DUE 2023</t>
  </si>
  <si>
    <t>SIX MONTHLY INSPECTION DUE APRIL 2024</t>
  </si>
  <si>
    <t>ANNUAL INSPECTIONS DUE APRIL 2024</t>
  </si>
  <si>
    <t>OPERATOR/COMPANY NAME: BNY UNDERWATER MAINTENANCE</t>
  </si>
  <si>
    <t>6 MONTHLY INSPECTIONS DEC 2018</t>
  </si>
  <si>
    <t>ANNUAL INSPECTIONS DEC 2018</t>
  </si>
  <si>
    <t>SIX MONTHLY INSPECTIONS JUNE 2019</t>
  </si>
  <si>
    <t>7 YEARLY FLOATING HOSES CHANGEOUT JAN 2019</t>
  </si>
  <si>
    <t>6 MONTHLY INSPECTIONS DEC 2019</t>
  </si>
  <si>
    <t>ANNUAL INSPECTIONS OF ANCHOR PILES DEC 19</t>
  </si>
  <si>
    <t>6 MONTHLY INSPECTIONS JUN 2020</t>
  </si>
  <si>
    <t>ANNUAL INSPECTIONS DEC 2020</t>
  </si>
  <si>
    <t>MOORING HAWSER CHANGEOUT JAN 2021</t>
  </si>
  <si>
    <t>6 MONTHLY INSPECTIONS 2021</t>
  </si>
  <si>
    <t>Annual activities Dec 2021</t>
  </si>
  <si>
    <t>3 YEARLY CHANGEOUT DEC 2021</t>
  </si>
  <si>
    <t>6 MONTHLY INSPECTION JUNE 2022</t>
  </si>
  <si>
    <t>6 monthly inspections Dec 2022</t>
  </si>
  <si>
    <t>Annual Inspections DEC 20122</t>
  </si>
  <si>
    <t>3YEARLY INSPECTIONS DEC 2022</t>
  </si>
  <si>
    <t>6 MONTHLY INSPECTIONS DEC 2022</t>
  </si>
  <si>
    <t>6 MONTHLY INSPECTIONS DEC 2023</t>
  </si>
  <si>
    <t>7 YEARLY FLOATING HOSESTRING CHANGEOUT JUNE 2023</t>
  </si>
  <si>
    <t>Annual inspections 2023</t>
  </si>
  <si>
    <t>6 monthly inspections December 2021</t>
  </si>
  <si>
    <t>SIX MONTHLY INSPECTIONS DEC 2020</t>
  </si>
  <si>
    <t>6 monthly inspections due APRIL 2021</t>
  </si>
  <si>
    <t>ANNUAL INSPECTIONS DUE APRIL 2023</t>
  </si>
  <si>
    <t>SAP DATE</t>
  </si>
  <si>
    <t>SCOPE OF INSPECTION</t>
  </si>
  <si>
    <t>Including valve recycling, check actuators, clean marine growth around valve. Check connectors</t>
  </si>
  <si>
    <t>Check configuration, check beads, clean marine growth, CVI, Flanges, etc</t>
  </si>
  <si>
    <t>Marine growth cleaning, Anodes Inspection, CVI</t>
  </si>
  <si>
    <t>GVI/CVI, Check brackets, check avaiability</t>
  </si>
  <si>
    <t>Check centrality, check entanglement, remove marine growth</t>
  </si>
  <si>
    <t>Clean marine growth and barnacles, CVI, Check Anodes, Sound compartments.</t>
  </si>
  <si>
    <t>Chain Angles and Chain wear measurments</t>
  </si>
  <si>
    <t>Marine growth and barnacles removal, CVI at selected links from stopper to touchdown.</t>
  </si>
  <si>
    <t>Plan for five years</t>
  </si>
  <si>
    <t>Conduct CP survey and retrofit depleted anodes.</t>
  </si>
  <si>
    <t>5 yearly CLP structural underwater Inspections</t>
  </si>
  <si>
    <t>Detailed statutory inspections</t>
  </si>
  <si>
    <t>3Y TANKER RAIL AND fob Floating hoses replacement</t>
  </si>
  <si>
    <t>7 YEARLY SUBSEA HOSES REPLACMENT</t>
  </si>
  <si>
    <t xml:space="preserve">7 YEARLY FLOATING HOSES REPLACMENT </t>
  </si>
  <si>
    <t>2 YEARLY GROMMET ROPES REPLACMENT.</t>
  </si>
  <si>
    <t>Backflush, diconnection and replacement</t>
  </si>
  <si>
    <t>Removal and replacement</t>
  </si>
  <si>
    <t>Forcados SPM 1&amp;2offshore</t>
  </si>
  <si>
    <t>DURATION (Days)//SPM</t>
  </si>
  <si>
    <t>No of SPMS</t>
  </si>
  <si>
    <t>TOTAL TIME/LOCN</t>
  </si>
  <si>
    <t>TOTAL FOR 6 MONTHS IMR WORKS IN 2018</t>
  </si>
  <si>
    <t>TOTAL FOR ANNUAL IMRs</t>
  </si>
  <si>
    <t>TOTAL VESSEL DEMAND IN 2018</t>
  </si>
  <si>
    <t>3Y SBM2 FOB/ TR HOSE CHANGEOUT -</t>
  </si>
  <si>
    <t>7 YEARLY SUBSEA HOSE CHANGEOUT JAN 2019</t>
  </si>
  <si>
    <t>3Y SBM3 FOB/ TANKER RAIL HOSE CHANGEOUT -</t>
  </si>
  <si>
    <t>CLP UNDERWATER INSPECTION DEC JUN 2019</t>
  </si>
  <si>
    <t>JUB</t>
  </si>
  <si>
    <t>Ongoing</t>
  </si>
  <si>
    <t>Completed</t>
  </si>
  <si>
    <t>Still in plan</t>
  </si>
  <si>
    <t xml:space="preserve">Asigned </t>
  </si>
  <si>
    <t>Q1</t>
  </si>
  <si>
    <t>7 Yearly SPM 1 Subsea hoses Changeout</t>
  </si>
  <si>
    <t xml:space="preserve">1 Yearly Anchor Chains/ CP Surveys </t>
  </si>
  <si>
    <t>3Y FOB/TR and 7Y Subsea hoses changeout for BSPM2</t>
  </si>
  <si>
    <t>6M SPM Structural Underwater  Inspections SPM 1 and 2</t>
  </si>
  <si>
    <t>6M SPM Structural Underwater  Inspections 3 SPMs</t>
  </si>
  <si>
    <t>SPM3 INSPECTION</t>
  </si>
  <si>
    <t>TOTAL DEMAND BASED ON AVAILABLE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</si>
</sst>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2" fillId="0" borderId="1" xfId="1" applyFont="1" applyBorder="1" applyAlignment="1">
      <alignment horizontal="center" vertical="center" wrapText="1"/>
    </xf>
    <xf numFmtId="164" fontId="0" fillId="0" borderId="1" xfId="1" applyFont="1" applyBorder="1"/>
    <xf numFmtId="164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/>
    <xf numFmtId="0" fontId="5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0" borderId="18" xfId="0" quotePrefix="1" applyNumberFormat="1" applyFont="1" applyFill="1" applyBorder="1"/>
    <xf numFmtId="0" fontId="6" fillId="0" borderId="5" xfId="0" quotePrefix="1" applyNumberFormat="1" applyFont="1" applyFill="1" applyBorder="1"/>
    <xf numFmtId="0" fontId="6" fillId="0" borderId="19" xfId="0" quotePrefix="1" applyNumberFormat="1" applyFont="1" applyFill="1" applyBorder="1"/>
    <xf numFmtId="0" fontId="6" fillId="0" borderId="20" xfId="0" quotePrefix="1" applyNumberFormat="1" applyFont="1" applyFill="1" applyBorder="1"/>
    <xf numFmtId="0" fontId="6" fillId="0" borderId="21" xfId="0" quotePrefix="1" applyNumberFormat="1" applyFont="1" applyFill="1" applyBorder="1"/>
    <xf numFmtId="0" fontId="6" fillId="0" borderId="22" xfId="0" quotePrefix="1" applyNumberFormat="1" applyFont="1" applyFill="1" applyBorder="1"/>
    <xf numFmtId="0" fontId="7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" fontId="5" fillId="0" borderId="13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" fontId="5" fillId="0" borderId="1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21" xfId="0" applyNumberFormat="1" applyFont="1" applyFill="1" applyBorder="1"/>
    <xf numFmtId="0" fontId="6" fillId="0" borderId="22" xfId="0" applyNumberFormat="1" applyFont="1" applyFill="1" applyBorder="1"/>
    <xf numFmtId="0" fontId="6" fillId="0" borderId="25" xfId="0" quotePrefix="1" applyNumberFormat="1" applyFont="1" applyFill="1" applyBorder="1"/>
    <xf numFmtId="0" fontId="6" fillId="0" borderId="20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14" fontId="2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7" xfId="0" applyBorder="1"/>
    <xf numFmtId="14" fontId="0" fillId="0" borderId="27" xfId="0" applyNumberFormat="1" applyBorder="1"/>
    <xf numFmtId="164" fontId="0" fillId="0" borderId="27" xfId="1" applyFont="1" applyBorder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0" fillId="0" borderId="32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vertical="center"/>
    </xf>
    <xf numFmtId="14" fontId="0" fillId="0" borderId="34" xfId="0" applyNumberFormat="1" applyBorder="1" applyAlignment="1">
      <alignment vertical="center"/>
    </xf>
    <xf numFmtId="164" fontId="0" fillId="0" borderId="34" xfId="1" applyFont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horizontal="center"/>
    </xf>
    <xf numFmtId="0" fontId="0" fillId="0" borderId="37" xfId="0" applyBorder="1"/>
    <xf numFmtId="0" fontId="2" fillId="0" borderId="37" xfId="0" applyFont="1" applyBorder="1"/>
    <xf numFmtId="14" fontId="0" fillId="0" borderId="37" xfId="0" applyNumberFormat="1" applyBorder="1"/>
    <xf numFmtId="164" fontId="0" fillId="0" borderId="37" xfId="1" applyFont="1" applyBorder="1"/>
    <xf numFmtId="0" fontId="0" fillId="0" borderId="27" xfId="0" applyBorder="1" applyAlignment="1">
      <alignment horizontal="left"/>
    </xf>
    <xf numFmtId="0" fontId="0" fillId="0" borderId="36" xfId="0" applyBorder="1" applyAlignment="1">
      <alignment horizontal="center"/>
    </xf>
    <xf numFmtId="0" fontId="2" fillId="4" borderId="36" xfId="0" applyFont="1" applyFill="1" applyBorder="1"/>
    <xf numFmtId="0" fontId="0" fillId="0" borderId="36" xfId="0" applyBorder="1"/>
    <xf numFmtId="0" fontId="2" fillId="0" borderId="36" xfId="0" applyFont="1" applyBorder="1"/>
    <xf numFmtId="14" fontId="0" fillId="0" borderId="36" xfId="0" applyNumberFormat="1" applyBorder="1"/>
    <xf numFmtId="164" fontId="0" fillId="0" borderId="36" xfId="1" applyFont="1" applyBorder="1"/>
    <xf numFmtId="0" fontId="0" fillId="0" borderId="31" xfId="0" applyFill="1" applyBorder="1" applyAlignment="1">
      <alignment horizontal="center" vertical="center"/>
    </xf>
    <xf numFmtId="3" fontId="0" fillId="0" borderId="27" xfId="0" applyNumberFormat="1" applyBorder="1"/>
    <xf numFmtId="3" fontId="0" fillId="0" borderId="1" xfId="0" applyNumberFormat="1" applyBorder="1"/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 applyAlignment="1">
      <alignment vertical="center"/>
    </xf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 applyAlignment="1">
      <alignment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17" fontId="5" fillId="0" borderId="17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8" xfId="0" applyNumberFormat="1" applyFont="1" applyFill="1" applyBorder="1"/>
    <xf numFmtId="0" fontId="7" fillId="0" borderId="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6" fillId="0" borderId="14" xfId="0" quotePrefix="1" applyNumberFormat="1" applyFont="1" applyFill="1" applyBorder="1"/>
    <xf numFmtId="0" fontId="6" fillId="2" borderId="5" xfId="0" quotePrefix="1" applyNumberFormat="1" applyFont="1" applyFill="1" applyBorder="1"/>
    <xf numFmtId="0" fontId="5" fillId="0" borderId="0" xfId="0" applyFont="1" applyBorder="1" applyAlignment="1">
      <alignment horizontal="center" vertical="center" wrapText="1"/>
    </xf>
    <xf numFmtId="0" fontId="6" fillId="0" borderId="0" xfId="0" quotePrefix="1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8" fillId="0" borderId="15" xfId="0" quotePrefix="1" applyNumberFormat="1" applyFont="1" applyFill="1" applyBorder="1" applyAlignment="1">
      <alignment horizontal="center"/>
    </xf>
    <xf numFmtId="0" fontId="6" fillId="0" borderId="16" xfId="0" quotePrefix="1" applyNumberFormat="1" applyFont="1" applyFill="1" applyBorder="1" applyAlignment="1">
      <alignment horizontal="center"/>
    </xf>
    <xf numFmtId="0" fontId="6" fillId="0" borderId="17" xfId="0" quotePrefix="1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2" borderId="28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left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6" fillId="0" borderId="0" xfId="0" quotePrefix="1" applyNumberFormat="1" applyFont="1" applyFill="1" applyBorder="1"/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" fontId="5" fillId="0" borderId="12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" fontId="5" fillId="0" borderId="0" xfId="0" applyNumberFormat="1" applyFont="1" applyBorder="1" applyAlignment="1">
      <alignment horizontal="center" vertical="center"/>
    </xf>
    <xf numFmtId="0" fontId="6" fillId="0" borderId="16" xfId="0" quotePrefix="1" applyNumberFormat="1" applyFont="1" applyFill="1" applyBorder="1"/>
    <xf numFmtId="0" fontId="7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7" fontId="5" fillId="0" borderId="1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6" fillId="0" borderId="38" xfId="0" quotePrefix="1" applyNumberFormat="1" applyFont="1" applyFill="1" applyBorder="1"/>
    <xf numFmtId="0" fontId="5" fillId="0" borderId="3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" fontId="5" fillId="0" borderId="5" xfId="0" applyNumberFormat="1" applyFont="1" applyBorder="1" applyAlignment="1">
      <alignment horizontal="center" vertical="center"/>
    </xf>
    <xf numFmtId="0" fontId="13" fillId="0" borderId="15" xfId="0" quotePrefix="1" applyNumberFormat="1" applyFont="1" applyFill="1" applyBorder="1" applyAlignment="1">
      <alignment horizontal="center"/>
    </xf>
    <xf numFmtId="0" fontId="13" fillId="0" borderId="16" xfId="0" quotePrefix="1" applyNumberFormat="1" applyFont="1" applyFill="1" applyBorder="1" applyAlignment="1">
      <alignment horizontal="center"/>
    </xf>
    <xf numFmtId="0" fontId="13" fillId="0" borderId="17" xfId="0" quotePrefix="1" applyNumberFormat="1" applyFont="1" applyFill="1" applyBorder="1" applyAlignment="1">
      <alignment horizontal="center"/>
    </xf>
    <xf numFmtId="0" fontId="6" fillId="0" borderId="7" xfId="0" quotePrefix="1" applyNumberFormat="1" applyFont="1" applyFill="1" applyBorder="1"/>
    <xf numFmtId="0" fontId="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Border="1"/>
    <xf numFmtId="0" fontId="14" fillId="0" borderId="13" xfId="0" applyFont="1" applyBorder="1" applyAlignment="1">
      <alignment horizontal="center" vertical="center"/>
    </xf>
    <xf numFmtId="0" fontId="0" fillId="12" borderId="1" xfId="0" applyFill="1" applyBorder="1"/>
    <xf numFmtId="0" fontId="18" fillId="0" borderId="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"/>
  <sheetViews>
    <sheetView view="pageBreakPreview" topLeftCell="A7" zoomScale="130" zoomScaleNormal="100" zoomScaleSheetLayoutView="130" workbookViewId="0">
      <selection activeCell="B17" sqref="B17"/>
    </sheetView>
  </sheetViews>
  <sheetFormatPr defaultRowHeight="15" x14ac:dyDescent="0.25"/>
  <cols>
    <col min="1" max="1" width="10.42578125" customWidth="1"/>
    <col min="2" max="2" width="53.5703125" customWidth="1"/>
    <col min="5" max="8" width="11.42578125" customWidth="1"/>
    <col min="10" max="10" width="17.140625" customWidth="1"/>
    <col min="11" max="11" width="16" bestFit="1" customWidth="1"/>
    <col min="12" max="12" width="16" style="9" customWidth="1"/>
    <col min="13" max="13" width="12.140625" customWidth="1"/>
    <col min="14" max="14" width="9.28515625" customWidth="1"/>
    <col min="15" max="15" width="27.5703125" customWidth="1"/>
    <col min="16" max="16" width="14.5703125" bestFit="1" customWidth="1"/>
  </cols>
  <sheetData>
    <row r="1" spans="1:17" x14ac:dyDescent="0.25">
      <c r="A1" s="117" t="s">
        <v>43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7" x14ac:dyDescent="0.25">
      <c r="A2" s="116" t="s">
        <v>37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7" ht="30" x14ac:dyDescent="0.25">
      <c r="A3" s="4" t="s">
        <v>6</v>
      </c>
      <c r="B3" s="4" t="s">
        <v>0</v>
      </c>
      <c r="C3" s="4" t="s">
        <v>1</v>
      </c>
      <c r="D3" s="4" t="s">
        <v>7</v>
      </c>
      <c r="E3" s="4" t="s">
        <v>2</v>
      </c>
      <c r="F3" s="4" t="s">
        <v>3</v>
      </c>
      <c r="G3" s="4" t="s">
        <v>21</v>
      </c>
      <c r="H3" s="4" t="s">
        <v>15</v>
      </c>
      <c r="I3" s="4" t="s">
        <v>4</v>
      </c>
      <c r="J3" s="4" t="s">
        <v>5</v>
      </c>
      <c r="K3" s="4" t="s">
        <v>8</v>
      </c>
      <c r="L3" s="7" t="s">
        <v>13</v>
      </c>
      <c r="M3" s="4" t="s">
        <v>9</v>
      </c>
      <c r="N3" s="4" t="s">
        <v>10</v>
      </c>
      <c r="O3" s="4" t="s">
        <v>11</v>
      </c>
      <c r="P3" s="4" t="s">
        <v>12</v>
      </c>
      <c r="Q3" s="1"/>
    </row>
    <row r="4" spans="1:17" s="15" customFormat="1" x14ac:dyDescent="0.25">
      <c r="A4" s="10">
        <v>1</v>
      </c>
      <c r="B4" s="11" t="s">
        <v>23</v>
      </c>
      <c r="C4" s="12">
        <v>2018</v>
      </c>
      <c r="D4" s="12">
        <v>42</v>
      </c>
      <c r="E4" s="13">
        <v>43151</v>
      </c>
      <c r="F4" s="13">
        <f t="shared" ref="F4" si="0">D4+E4</f>
        <v>43193</v>
      </c>
      <c r="G4" s="12" t="s">
        <v>24</v>
      </c>
      <c r="H4" s="12" t="s">
        <v>25</v>
      </c>
      <c r="I4" s="12" t="s">
        <v>17</v>
      </c>
      <c r="J4" s="12" t="s">
        <v>26</v>
      </c>
      <c r="K4" s="12" t="s">
        <v>27</v>
      </c>
      <c r="L4" s="14">
        <v>26500</v>
      </c>
      <c r="M4" s="12" t="s">
        <v>14</v>
      </c>
      <c r="N4" s="12">
        <v>10</v>
      </c>
      <c r="O4" s="12" t="s">
        <v>31</v>
      </c>
      <c r="P4" s="12" t="s">
        <v>28</v>
      </c>
    </row>
    <row r="5" spans="1:17" s="15" customFormat="1" x14ac:dyDescent="0.25">
      <c r="A5" s="10"/>
      <c r="B5" s="11"/>
      <c r="C5" s="12"/>
      <c r="D5" s="12"/>
      <c r="E5" s="13"/>
      <c r="F5" s="13"/>
      <c r="G5" s="12"/>
      <c r="H5" s="12"/>
      <c r="I5" s="12"/>
      <c r="J5" s="12"/>
      <c r="K5" s="12"/>
      <c r="L5" s="14"/>
      <c r="M5" s="12"/>
      <c r="N5" s="12"/>
      <c r="O5" s="12"/>
      <c r="P5" s="12"/>
    </row>
    <row r="6" spans="1:17" s="15" customFormat="1" x14ac:dyDescent="0.25">
      <c r="A6" s="10"/>
      <c r="B6" s="11"/>
      <c r="C6" s="12"/>
      <c r="D6" s="12"/>
      <c r="E6" s="13"/>
      <c r="F6" s="13"/>
      <c r="G6" s="12"/>
      <c r="H6" s="12"/>
      <c r="I6" s="12"/>
      <c r="J6" s="12"/>
      <c r="K6" s="12"/>
      <c r="L6" s="14"/>
      <c r="M6" s="12"/>
      <c r="N6" s="12"/>
      <c r="O6" s="12"/>
      <c r="P6" s="12"/>
    </row>
    <row r="7" spans="1:17" s="15" customFormat="1" x14ac:dyDescent="0.25">
      <c r="A7" s="10"/>
      <c r="B7" s="11"/>
      <c r="C7" s="12"/>
      <c r="D7" s="12"/>
      <c r="E7" s="13"/>
      <c r="F7" s="13"/>
      <c r="G7" s="12"/>
      <c r="H7" s="12"/>
      <c r="I7" s="12"/>
      <c r="J7" s="12"/>
      <c r="K7" s="12"/>
      <c r="L7" s="14"/>
      <c r="M7" s="12"/>
      <c r="N7" s="12"/>
      <c r="O7" s="12"/>
      <c r="P7" s="12"/>
    </row>
    <row r="8" spans="1:17" s="15" customFormat="1" x14ac:dyDescent="0.25">
      <c r="A8" s="10"/>
      <c r="B8" s="11"/>
      <c r="C8" s="12"/>
      <c r="D8" s="12"/>
      <c r="E8" s="13"/>
      <c r="F8" s="13"/>
      <c r="G8" s="12"/>
      <c r="H8" s="12"/>
      <c r="I8" s="12"/>
      <c r="J8" s="12"/>
      <c r="K8" s="12"/>
      <c r="L8" s="14"/>
      <c r="M8" s="12"/>
      <c r="N8" s="12"/>
      <c r="O8" s="12"/>
      <c r="P8" s="12"/>
    </row>
    <row r="9" spans="1:17" s="15" customFormat="1" x14ac:dyDescent="0.25">
      <c r="A9" s="10">
        <v>2</v>
      </c>
      <c r="B9" s="12" t="s">
        <v>36</v>
      </c>
      <c r="C9" s="12">
        <v>2019</v>
      </c>
      <c r="D9" s="12">
        <v>35</v>
      </c>
      <c r="E9" s="13">
        <v>43525</v>
      </c>
      <c r="F9" s="13">
        <f t="shared" ref="F9:F10" si="1">D9+E9</f>
        <v>43560</v>
      </c>
      <c r="G9" s="12" t="s">
        <v>33</v>
      </c>
      <c r="H9" s="12" t="s">
        <v>32</v>
      </c>
      <c r="I9" s="12" t="s">
        <v>17</v>
      </c>
      <c r="J9" s="12" t="s">
        <v>26</v>
      </c>
      <c r="K9" s="12" t="s">
        <v>34</v>
      </c>
      <c r="L9" s="14">
        <v>40000</v>
      </c>
      <c r="M9" s="12" t="s">
        <v>14</v>
      </c>
      <c r="N9" s="12">
        <v>5</v>
      </c>
      <c r="O9" s="12" t="s">
        <v>30</v>
      </c>
      <c r="P9" s="12" t="s">
        <v>20</v>
      </c>
    </row>
    <row r="10" spans="1:17" s="15" customFormat="1" x14ac:dyDescent="0.25">
      <c r="A10" s="10">
        <v>3</v>
      </c>
      <c r="B10" s="12" t="s">
        <v>35</v>
      </c>
      <c r="C10" s="12">
        <v>2019</v>
      </c>
      <c r="D10" s="12">
        <v>20</v>
      </c>
      <c r="E10" s="13">
        <v>43561</v>
      </c>
      <c r="F10" s="13">
        <f t="shared" si="1"/>
        <v>43581</v>
      </c>
      <c r="G10" s="12" t="s">
        <v>33</v>
      </c>
      <c r="H10" s="12" t="s">
        <v>32</v>
      </c>
      <c r="I10" s="12" t="s">
        <v>17</v>
      </c>
      <c r="J10" s="12" t="s">
        <v>26</v>
      </c>
      <c r="K10" s="12" t="s">
        <v>34</v>
      </c>
      <c r="L10" s="14">
        <v>40000</v>
      </c>
      <c r="M10" s="12" t="s">
        <v>14</v>
      </c>
      <c r="N10" s="12">
        <v>5</v>
      </c>
      <c r="O10" s="12" t="s">
        <v>30</v>
      </c>
      <c r="P10" s="12" t="s">
        <v>20</v>
      </c>
    </row>
    <row r="11" spans="1:17" s="15" customFormat="1" x14ac:dyDescent="0.25">
      <c r="A11" s="10">
        <v>4</v>
      </c>
      <c r="B11" s="12" t="s">
        <v>56</v>
      </c>
      <c r="C11" s="12">
        <v>2019</v>
      </c>
      <c r="D11" s="12">
        <v>75</v>
      </c>
      <c r="E11" s="13">
        <v>43801</v>
      </c>
      <c r="F11" s="13" t="s">
        <v>57</v>
      </c>
      <c r="G11" s="12" t="s">
        <v>33</v>
      </c>
      <c r="H11" s="12" t="s">
        <v>58</v>
      </c>
      <c r="I11" s="12" t="s">
        <v>17</v>
      </c>
      <c r="J11" s="12" t="s">
        <v>53</v>
      </c>
      <c r="K11" s="12" t="s">
        <v>59</v>
      </c>
      <c r="L11" s="14">
        <v>26000</v>
      </c>
      <c r="M11" s="12" t="s">
        <v>14</v>
      </c>
      <c r="N11" s="12">
        <v>8</v>
      </c>
      <c r="O11" s="12" t="s">
        <v>30</v>
      </c>
      <c r="P11" s="12" t="s">
        <v>20</v>
      </c>
    </row>
    <row r="12" spans="1:17" x14ac:dyDescent="0.25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8"/>
      <c r="M12" s="3"/>
      <c r="N12" s="3"/>
      <c r="O12" s="3"/>
      <c r="P12" s="3"/>
    </row>
    <row r="13" spans="1:17" x14ac:dyDescent="0.25">
      <c r="A13" s="6"/>
      <c r="B13" s="3"/>
      <c r="C13" s="3"/>
      <c r="D13" s="3"/>
      <c r="E13" s="5"/>
      <c r="F13" s="5"/>
      <c r="G13" s="5"/>
      <c r="H13" s="5"/>
      <c r="I13" s="3"/>
      <c r="J13" s="3"/>
      <c r="K13" s="3"/>
      <c r="L13" s="8"/>
      <c r="M13" s="3"/>
      <c r="N13" s="3"/>
      <c r="O13" s="3"/>
      <c r="P13" s="3"/>
    </row>
    <row r="14" spans="1:17" x14ac:dyDescent="0.25">
      <c r="A14" s="113" t="s">
        <v>38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5"/>
    </row>
    <row r="15" spans="1:17" x14ac:dyDescent="0.25">
      <c r="A15" s="6">
        <v>1</v>
      </c>
      <c r="B15" s="3" t="s">
        <v>55</v>
      </c>
      <c r="C15" s="3">
        <v>2018</v>
      </c>
      <c r="D15" s="3">
        <v>60</v>
      </c>
      <c r="E15" s="5">
        <v>43111</v>
      </c>
      <c r="F15" s="5" t="s">
        <v>51</v>
      </c>
      <c r="G15" s="3" t="s">
        <v>22</v>
      </c>
      <c r="H15" s="3" t="s">
        <v>52</v>
      </c>
      <c r="I15" s="3" t="s">
        <v>17</v>
      </c>
      <c r="J15" s="3" t="s">
        <v>53</v>
      </c>
      <c r="K15" s="3" t="s">
        <v>54</v>
      </c>
      <c r="L15" s="8">
        <v>47000</v>
      </c>
      <c r="M15" s="3" t="s">
        <v>14</v>
      </c>
      <c r="N15" s="3">
        <v>10</v>
      </c>
      <c r="O15" s="3" t="s">
        <v>30</v>
      </c>
      <c r="P15" s="3" t="s">
        <v>20</v>
      </c>
    </row>
    <row r="16" spans="1:17" x14ac:dyDescent="0.25">
      <c r="A16" s="6">
        <v>2</v>
      </c>
      <c r="B16" s="3" t="s">
        <v>55</v>
      </c>
      <c r="C16" s="3">
        <v>2019</v>
      </c>
      <c r="D16" s="3">
        <v>40</v>
      </c>
      <c r="E16" s="5">
        <v>43466</v>
      </c>
      <c r="F16" s="5">
        <v>43730</v>
      </c>
      <c r="G16" s="3" t="s">
        <v>22</v>
      </c>
      <c r="H16" s="3" t="s">
        <v>52</v>
      </c>
      <c r="I16" s="3" t="s">
        <v>17</v>
      </c>
      <c r="J16" s="3" t="s">
        <v>53</v>
      </c>
      <c r="K16" s="3" t="s">
        <v>54</v>
      </c>
      <c r="L16" s="8">
        <v>47000</v>
      </c>
      <c r="M16" s="3" t="s">
        <v>14</v>
      </c>
      <c r="N16" s="3">
        <v>10</v>
      </c>
      <c r="O16" s="3" t="s">
        <v>30</v>
      </c>
      <c r="P16" s="3" t="s">
        <v>20</v>
      </c>
    </row>
    <row r="17" spans="1:16" ht="14.25" customHeight="1" x14ac:dyDescent="0.25">
      <c r="A17" s="6">
        <v>3</v>
      </c>
      <c r="B17" s="3" t="s">
        <v>62</v>
      </c>
      <c r="C17" s="3">
        <v>2018</v>
      </c>
      <c r="D17" s="3">
        <v>21</v>
      </c>
      <c r="E17" s="5">
        <v>43117</v>
      </c>
      <c r="F17" s="5">
        <f>D17+E17</f>
        <v>43138</v>
      </c>
      <c r="G17" s="3" t="s">
        <v>22</v>
      </c>
      <c r="H17" s="3" t="s">
        <v>16</v>
      </c>
      <c r="I17" s="3" t="s">
        <v>17</v>
      </c>
      <c r="J17" s="3" t="s">
        <v>18</v>
      </c>
      <c r="K17" s="3" t="s">
        <v>19</v>
      </c>
      <c r="L17" s="8">
        <v>56000</v>
      </c>
      <c r="M17" s="3" t="s">
        <v>14</v>
      </c>
      <c r="N17" s="3">
        <v>12</v>
      </c>
      <c r="O17" s="3" t="s">
        <v>30</v>
      </c>
      <c r="P17" s="3" t="s">
        <v>20</v>
      </c>
    </row>
    <row r="18" spans="1:16" x14ac:dyDescent="0.25">
      <c r="A18" s="6">
        <v>4</v>
      </c>
      <c r="B18" s="3" t="s">
        <v>61</v>
      </c>
      <c r="C18" s="3">
        <v>2018</v>
      </c>
      <c r="D18" s="3">
        <v>5</v>
      </c>
      <c r="E18" s="5">
        <v>43166</v>
      </c>
      <c r="F18" s="5">
        <f>E18+D18-1</f>
        <v>43170</v>
      </c>
      <c r="G18" s="3" t="s">
        <v>22</v>
      </c>
      <c r="H18" s="3" t="s">
        <v>16</v>
      </c>
      <c r="I18" s="3" t="s">
        <v>17</v>
      </c>
      <c r="J18" s="3" t="s">
        <v>18</v>
      </c>
      <c r="K18" s="3" t="s">
        <v>19</v>
      </c>
      <c r="L18" s="8">
        <v>56000</v>
      </c>
      <c r="M18" s="3" t="s">
        <v>14</v>
      </c>
      <c r="N18" s="3">
        <v>12</v>
      </c>
      <c r="O18" s="3" t="s">
        <v>30</v>
      </c>
      <c r="P18" s="3" t="s">
        <v>20</v>
      </c>
    </row>
    <row r="19" spans="1:16" x14ac:dyDescent="0.25">
      <c r="A19" s="6">
        <v>5</v>
      </c>
      <c r="B19" s="3" t="s">
        <v>66</v>
      </c>
      <c r="C19" s="3">
        <v>2018</v>
      </c>
      <c r="D19" s="3">
        <v>10</v>
      </c>
      <c r="E19" s="5">
        <v>43133</v>
      </c>
      <c r="F19" s="5">
        <f t="shared" ref="F19" si="2">D19+E19</f>
        <v>43143</v>
      </c>
      <c r="G19" s="3" t="s">
        <v>22</v>
      </c>
      <c r="H19" s="3" t="s">
        <v>32</v>
      </c>
      <c r="I19" s="3" t="s">
        <v>17</v>
      </c>
      <c r="J19" s="3" t="s">
        <v>26</v>
      </c>
      <c r="K19" s="3" t="s">
        <v>29</v>
      </c>
      <c r="L19" s="8">
        <v>12000</v>
      </c>
      <c r="M19" s="3" t="s">
        <v>14</v>
      </c>
      <c r="N19" s="3">
        <v>5</v>
      </c>
      <c r="O19" s="3" t="s">
        <v>30</v>
      </c>
      <c r="P19" s="3" t="s">
        <v>20</v>
      </c>
    </row>
    <row r="20" spans="1:16" x14ac:dyDescent="0.25">
      <c r="A20" s="6">
        <v>6</v>
      </c>
      <c r="B20" s="3" t="s">
        <v>63</v>
      </c>
      <c r="C20" s="3">
        <v>2018</v>
      </c>
      <c r="D20" s="3">
        <v>5</v>
      </c>
      <c r="E20" s="5">
        <v>43195</v>
      </c>
      <c r="F20" s="5">
        <f t="shared" ref="F20:F26" si="3">E20+D20-1</f>
        <v>43199</v>
      </c>
      <c r="G20" s="3" t="s">
        <v>22</v>
      </c>
      <c r="H20" s="3" t="s">
        <v>46</v>
      </c>
      <c r="I20" s="3" t="s">
        <v>17</v>
      </c>
      <c r="J20" s="3" t="s">
        <v>18</v>
      </c>
      <c r="K20" s="3" t="s">
        <v>19</v>
      </c>
      <c r="L20" s="8">
        <v>56000</v>
      </c>
      <c r="M20" s="3" t="s">
        <v>14</v>
      </c>
      <c r="N20" s="3">
        <v>12</v>
      </c>
      <c r="O20" s="3" t="s">
        <v>30</v>
      </c>
      <c r="P20" s="3" t="s">
        <v>20</v>
      </c>
    </row>
    <row r="21" spans="1:16" x14ac:dyDescent="0.25">
      <c r="A21" s="6">
        <v>7</v>
      </c>
      <c r="B21" s="3" t="s">
        <v>64</v>
      </c>
      <c r="C21" s="3">
        <v>2018</v>
      </c>
      <c r="D21" s="3">
        <v>16</v>
      </c>
      <c r="E21" s="5">
        <v>43202</v>
      </c>
      <c r="F21" s="5">
        <f t="shared" si="3"/>
        <v>43217</v>
      </c>
      <c r="G21" s="3" t="s">
        <v>22</v>
      </c>
      <c r="H21" s="3" t="s">
        <v>46</v>
      </c>
      <c r="I21" s="3" t="s">
        <v>17</v>
      </c>
      <c r="J21" s="3" t="s">
        <v>18</v>
      </c>
      <c r="K21" s="3" t="s">
        <v>19</v>
      </c>
      <c r="L21" s="8">
        <v>56000</v>
      </c>
      <c r="M21" s="3" t="s">
        <v>14</v>
      </c>
      <c r="N21" s="3">
        <v>12</v>
      </c>
      <c r="O21" s="3" t="s">
        <v>30</v>
      </c>
      <c r="P21" s="3" t="s">
        <v>20</v>
      </c>
    </row>
    <row r="22" spans="1:16" x14ac:dyDescent="0.25">
      <c r="A22" s="6"/>
      <c r="B22" s="3"/>
      <c r="C22" s="3"/>
      <c r="D22" s="3"/>
      <c r="E22" s="5"/>
      <c r="F22" s="5"/>
      <c r="G22" s="3"/>
      <c r="H22" s="3"/>
      <c r="I22" s="3"/>
      <c r="J22" s="3"/>
      <c r="K22" s="3"/>
      <c r="L22" s="8"/>
      <c r="M22" s="3"/>
      <c r="N22" s="3"/>
      <c r="O22" s="3"/>
      <c r="P22" s="3"/>
    </row>
    <row r="23" spans="1:16" x14ac:dyDescent="0.25">
      <c r="A23" s="6"/>
      <c r="B23" s="3"/>
      <c r="C23" s="3"/>
      <c r="D23" s="3"/>
      <c r="E23" s="5"/>
      <c r="F23" s="5"/>
      <c r="G23" s="3"/>
      <c r="H23" s="3"/>
      <c r="I23" s="3"/>
      <c r="J23" s="3"/>
      <c r="K23" s="3"/>
      <c r="L23" s="8"/>
      <c r="M23" s="3"/>
      <c r="N23" s="3"/>
      <c r="O23" s="3"/>
      <c r="P23" s="3"/>
    </row>
    <row r="24" spans="1:16" x14ac:dyDescent="0.25">
      <c r="A24" s="6"/>
      <c r="B24" s="3"/>
      <c r="C24" s="3"/>
      <c r="D24" s="3"/>
      <c r="E24" s="5"/>
      <c r="F24" s="5"/>
      <c r="G24" s="3"/>
      <c r="H24" s="3"/>
      <c r="I24" s="3"/>
      <c r="J24" s="3"/>
      <c r="K24" s="3"/>
      <c r="L24" s="8"/>
      <c r="M24" s="3"/>
      <c r="N24" s="3"/>
      <c r="O24" s="3"/>
      <c r="P24" s="3"/>
    </row>
    <row r="25" spans="1:16" x14ac:dyDescent="0.25">
      <c r="A25" s="6"/>
      <c r="B25" s="3"/>
      <c r="C25" s="3"/>
      <c r="D25" s="3"/>
      <c r="E25" s="5"/>
      <c r="F25" s="5"/>
      <c r="G25" s="3"/>
      <c r="H25" s="3"/>
      <c r="I25" s="3"/>
      <c r="J25" s="3"/>
      <c r="K25" s="3"/>
      <c r="L25" s="8"/>
      <c r="M25" s="3"/>
      <c r="N25" s="3"/>
      <c r="O25" s="3"/>
      <c r="P25" s="3"/>
    </row>
    <row r="26" spans="1:16" x14ac:dyDescent="0.25">
      <c r="A26" s="6">
        <v>8</v>
      </c>
      <c r="B26" s="3" t="s">
        <v>65</v>
      </c>
      <c r="C26" s="3">
        <v>2018</v>
      </c>
      <c r="D26" s="3">
        <v>15</v>
      </c>
      <c r="E26" s="5">
        <v>43227</v>
      </c>
      <c r="F26" s="5">
        <f t="shared" si="3"/>
        <v>43241</v>
      </c>
      <c r="G26" s="3" t="s">
        <v>22</v>
      </c>
      <c r="H26" s="3" t="s">
        <v>46</v>
      </c>
      <c r="I26" s="3" t="s">
        <v>17</v>
      </c>
      <c r="J26" s="3" t="s">
        <v>18</v>
      </c>
      <c r="K26" s="3" t="s">
        <v>19</v>
      </c>
      <c r="L26" s="8">
        <v>56000</v>
      </c>
      <c r="M26" s="3" t="s">
        <v>14</v>
      </c>
      <c r="N26" s="3">
        <v>12</v>
      </c>
      <c r="O26" s="3" t="s">
        <v>30</v>
      </c>
      <c r="P26" s="3" t="s">
        <v>20</v>
      </c>
    </row>
    <row r="27" spans="1:16" x14ac:dyDescent="0.25">
      <c r="A27" s="6">
        <v>9</v>
      </c>
      <c r="B27" s="3" t="s">
        <v>62</v>
      </c>
      <c r="C27" s="3">
        <v>2019</v>
      </c>
      <c r="D27" s="3">
        <v>21</v>
      </c>
      <c r="E27" s="5">
        <v>43482</v>
      </c>
      <c r="F27" s="5">
        <f>D27+E27</f>
        <v>43503</v>
      </c>
      <c r="G27" s="3" t="s">
        <v>22</v>
      </c>
      <c r="H27" s="3" t="s">
        <v>16</v>
      </c>
      <c r="I27" s="3" t="s">
        <v>17</v>
      </c>
      <c r="J27" s="3" t="s">
        <v>18</v>
      </c>
      <c r="K27" s="3" t="s">
        <v>19</v>
      </c>
      <c r="L27" s="8">
        <v>56000</v>
      </c>
      <c r="M27" s="3" t="s">
        <v>14</v>
      </c>
      <c r="N27" s="3">
        <v>12</v>
      </c>
      <c r="O27" s="3" t="s">
        <v>30</v>
      </c>
      <c r="P27" s="3" t="s">
        <v>20</v>
      </c>
    </row>
    <row r="28" spans="1:16" x14ac:dyDescent="0.25">
      <c r="A28" s="6">
        <v>10</v>
      </c>
      <c r="B28" s="3" t="s">
        <v>66</v>
      </c>
      <c r="C28" s="3">
        <v>2019</v>
      </c>
      <c r="D28" s="3">
        <v>10</v>
      </c>
      <c r="E28" s="5">
        <v>43499</v>
      </c>
      <c r="F28" s="5">
        <f t="shared" ref="F28" si="4">D28+E28</f>
        <v>43509</v>
      </c>
      <c r="G28" s="3" t="s">
        <v>22</v>
      </c>
      <c r="H28" s="3" t="s">
        <v>32</v>
      </c>
      <c r="I28" s="3" t="s">
        <v>17</v>
      </c>
      <c r="J28" s="3" t="s">
        <v>26</v>
      </c>
      <c r="K28" s="3" t="s">
        <v>29</v>
      </c>
      <c r="L28" s="8">
        <v>12000</v>
      </c>
      <c r="M28" s="3" t="s">
        <v>14</v>
      </c>
      <c r="N28" s="3">
        <v>5</v>
      </c>
      <c r="O28" s="3" t="s">
        <v>30</v>
      </c>
      <c r="P28" s="3" t="s">
        <v>20</v>
      </c>
    </row>
    <row r="29" spans="1:16" x14ac:dyDescent="0.25">
      <c r="A29" s="6">
        <v>11</v>
      </c>
      <c r="B29" s="3" t="s">
        <v>64</v>
      </c>
      <c r="C29" s="3">
        <v>2019</v>
      </c>
      <c r="D29" s="3">
        <v>16</v>
      </c>
      <c r="E29" s="5">
        <v>43503</v>
      </c>
      <c r="F29" s="5">
        <f t="shared" ref="F29:F31" si="5">E29+D29-1</f>
        <v>43518</v>
      </c>
      <c r="G29" s="3" t="s">
        <v>22</v>
      </c>
      <c r="H29" s="3" t="s">
        <v>46</v>
      </c>
      <c r="I29" s="3" t="s">
        <v>17</v>
      </c>
      <c r="J29" s="3" t="s">
        <v>18</v>
      </c>
      <c r="K29" s="3" t="s">
        <v>19</v>
      </c>
      <c r="L29" s="8">
        <v>56000</v>
      </c>
      <c r="M29" s="3" t="s">
        <v>14</v>
      </c>
      <c r="N29" s="3">
        <v>12</v>
      </c>
      <c r="O29" s="3" t="s">
        <v>30</v>
      </c>
      <c r="P29" s="3" t="s">
        <v>20</v>
      </c>
    </row>
    <row r="30" spans="1:16" x14ac:dyDescent="0.25">
      <c r="A30" s="6">
        <v>12</v>
      </c>
      <c r="B30" s="3" t="s">
        <v>60</v>
      </c>
      <c r="C30" s="3">
        <v>2019</v>
      </c>
      <c r="D30" s="3">
        <v>10</v>
      </c>
      <c r="E30" s="5">
        <v>43527</v>
      </c>
      <c r="F30" s="5">
        <f t="shared" si="5"/>
        <v>43536</v>
      </c>
      <c r="G30" s="3" t="s">
        <v>22</v>
      </c>
      <c r="H30" s="3" t="s">
        <v>46</v>
      </c>
      <c r="I30" s="3" t="s">
        <v>17</v>
      </c>
      <c r="J30" s="3" t="s">
        <v>18</v>
      </c>
      <c r="K30" s="3" t="s">
        <v>19</v>
      </c>
      <c r="L30" s="8">
        <v>56000</v>
      </c>
      <c r="M30" s="3" t="s">
        <v>14</v>
      </c>
      <c r="N30" s="3">
        <v>12</v>
      </c>
      <c r="O30" s="3" t="s">
        <v>30</v>
      </c>
      <c r="P30" s="3" t="s">
        <v>20</v>
      </c>
    </row>
    <row r="31" spans="1:16" x14ac:dyDescent="0.25">
      <c r="A31" s="6">
        <v>13</v>
      </c>
      <c r="B31" s="3" t="s">
        <v>61</v>
      </c>
      <c r="C31" s="3">
        <v>2019</v>
      </c>
      <c r="D31" s="3">
        <v>5</v>
      </c>
      <c r="E31" s="5">
        <v>43603</v>
      </c>
      <c r="F31" s="5">
        <f t="shared" si="5"/>
        <v>43607</v>
      </c>
      <c r="G31" s="3" t="s">
        <v>22</v>
      </c>
      <c r="H31" s="3" t="s">
        <v>46</v>
      </c>
      <c r="I31" s="3" t="s">
        <v>17</v>
      </c>
      <c r="J31" s="3" t="s">
        <v>18</v>
      </c>
      <c r="K31" s="3" t="s">
        <v>19</v>
      </c>
      <c r="L31" s="8">
        <v>56000</v>
      </c>
      <c r="M31" s="3" t="s">
        <v>14</v>
      </c>
      <c r="N31" s="3">
        <v>12</v>
      </c>
      <c r="O31" s="3" t="s">
        <v>30</v>
      </c>
      <c r="P31" s="3" t="s">
        <v>20</v>
      </c>
    </row>
    <row r="32" spans="1:16" x14ac:dyDescent="0.25">
      <c r="A32" s="6">
        <v>14</v>
      </c>
      <c r="B32" s="3" t="s">
        <v>65</v>
      </c>
      <c r="C32" s="3">
        <v>2019</v>
      </c>
      <c r="D32" s="3">
        <v>15</v>
      </c>
      <c r="E32" s="5">
        <v>43623</v>
      </c>
      <c r="F32" s="5">
        <f t="shared" ref="F32" si="6">E32+D32-1</f>
        <v>43637</v>
      </c>
      <c r="G32" s="3" t="s">
        <v>22</v>
      </c>
      <c r="H32" s="3" t="s">
        <v>16</v>
      </c>
      <c r="I32" s="3" t="s">
        <v>17</v>
      </c>
      <c r="J32" s="3" t="s">
        <v>18</v>
      </c>
      <c r="K32" s="3" t="s">
        <v>19</v>
      </c>
      <c r="L32" s="8">
        <v>56000</v>
      </c>
      <c r="M32" s="3" t="s">
        <v>14</v>
      </c>
      <c r="N32" s="3">
        <v>12</v>
      </c>
      <c r="O32" s="3" t="s">
        <v>30</v>
      </c>
      <c r="P32" s="3" t="s">
        <v>20</v>
      </c>
    </row>
    <row r="33" spans="1:16" x14ac:dyDescent="0.25">
      <c r="A33" s="6">
        <v>15</v>
      </c>
      <c r="B33" s="3" t="s">
        <v>62</v>
      </c>
      <c r="C33" s="3">
        <v>2020</v>
      </c>
      <c r="D33" s="3">
        <v>21</v>
      </c>
      <c r="E33" s="5">
        <v>43847</v>
      </c>
      <c r="F33" s="5">
        <f>D33+E33</f>
        <v>43868</v>
      </c>
      <c r="G33" s="3" t="s">
        <v>22</v>
      </c>
      <c r="H33" s="3" t="s">
        <v>16</v>
      </c>
      <c r="I33" s="3" t="s">
        <v>17</v>
      </c>
      <c r="J33" s="3" t="s">
        <v>18</v>
      </c>
      <c r="K33" s="3" t="s">
        <v>19</v>
      </c>
      <c r="L33" s="8">
        <v>56000</v>
      </c>
      <c r="M33" s="3" t="s">
        <v>14</v>
      </c>
      <c r="N33" s="3">
        <v>12</v>
      </c>
      <c r="O33" s="3" t="s">
        <v>30</v>
      </c>
      <c r="P33" s="3" t="s">
        <v>20</v>
      </c>
    </row>
    <row r="34" spans="1:16" x14ac:dyDescent="0.25">
      <c r="A34" s="6">
        <v>16</v>
      </c>
      <c r="B34" s="3" t="s">
        <v>61</v>
      </c>
      <c r="C34" s="3">
        <v>2020</v>
      </c>
      <c r="D34" s="3">
        <v>5</v>
      </c>
      <c r="E34" s="5">
        <v>43958</v>
      </c>
      <c r="F34" s="5">
        <f t="shared" ref="F34:F35" si="7">E34+D34-1</f>
        <v>43962</v>
      </c>
      <c r="G34" s="3" t="s">
        <v>22</v>
      </c>
      <c r="H34" s="3" t="s">
        <v>16</v>
      </c>
      <c r="I34" s="3" t="s">
        <v>17</v>
      </c>
      <c r="J34" s="3" t="s">
        <v>18</v>
      </c>
      <c r="K34" s="3" t="s">
        <v>19</v>
      </c>
      <c r="L34" s="8">
        <v>56000</v>
      </c>
      <c r="M34" s="3" t="s">
        <v>14</v>
      </c>
      <c r="N34" s="3">
        <v>12</v>
      </c>
      <c r="O34" s="3" t="s">
        <v>30</v>
      </c>
      <c r="P34" s="3" t="s">
        <v>20</v>
      </c>
    </row>
    <row r="35" spans="1:16" x14ac:dyDescent="0.25">
      <c r="A35" s="6">
        <v>17</v>
      </c>
      <c r="B35" s="3" t="s">
        <v>64</v>
      </c>
      <c r="C35" s="3">
        <v>2020</v>
      </c>
      <c r="D35" s="3">
        <v>16</v>
      </c>
      <c r="E35" s="5">
        <v>43958</v>
      </c>
      <c r="F35" s="5">
        <f t="shared" si="7"/>
        <v>43973</v>
      </c>
      <c r="G35" s="3" t="s">
        <v>22</v>
      </c>
      <c r="H35" s="3" t="s">
        <v>16</v>
      </c>
      <c r="I35" s="3" t="s">
        <v>17</v>
      </c>
      <c r="J35" s="3" t="s">
        <v>18</v>
      </c>
      <c r="K35" s="3" t="s">
        <v>19</v>
      </c>
      <c r="L35" s="8">
        <v>56000</v>
      </c>
      <c r="M35" s="3" t="s">
        <v>14</v>
      </c>
      <c r="N35" s="3">
        <v>12</v>
      </c>
      <c r="O35" s="3" t="s">
        <v>30</v>
      </c>
      <c r="P35" s="3" t="s">
        <v>20</v>
      </c>
    </row>
    <row r="36" spans="1:16" x14ac:dyDescent="0.25">
      <c r="A36" s="6">
        <v>18</v>
      </c>
      <c r="B36" s="3" t="s">
        <v>66</v>
      </c>
      <c r="C36" s="3">
        <v>2020</v>
      </c>
      <c r="D36" s="3">
        <v>10</v>
      </c>
      <c r="E36" s="5">
        <v>43864</v>
      </c>
      <c r="F36" s="5">
        <f t="shared" ref="F36" si="8">D36+E36</f>
        <v>43874</v>
      </c>
      <c r="G36" s="3" t="s">
        <v>22</v>
      </c>
      <c r="H36" s="3" t="s">
        <v>32</v>
      </c>
      <c r="I36" s="3" t="s">
        <v>17</v>
      </c>
      <c r="J36" s="3" t="s">
        <v>26</v>
      </c>
      <c r="K36" s="3" t="s">
        <v>29</v>
      </c>
      <c r="L36" s="8">
        <v>12000</v>
      </c>
      <c r="M36" s="3" t="s">
        <v>14</v>
      </c>
      <c r="N36" s="3">
        <v>5</v>
      </c>
      <c r="O36" s="3" t="s">
        <v>30</v>
      </c>
      <c r="P36" s="3" t="s">
        <v>20</v>
      </c>
    </row>
    <row r="37" spans="1:16" x14ac:dyDescent="0.25">
      <c r="A37" s="6">
        <v>19</v>
      </c>
      <c r="B37" s="3" t="s">
        <v>65</v>
      </c>
      <c r="C37" s="3">
        <v>2020</v>
      </c>
      <c r="D37" s="3">
        <v>15</v>
      </c>
      <c r="E37" s="5">
        <v>44142</v>
      </c>
      <c r="F37" s="5">
        <f t="shared" ref="F37" si="9">E37+D37-1</f>
        <v>44156</v>
      </c>
      <c r="G37" s="3" t="s">
        <v>22</v>
      </c>
      <c r="H37" s="3" t="s">
        <v>16</v>
      </c>
      <c r="I37" s="3" t="s">
        <v>17</v>
      </c>
      <c r="J37" s="3" t="s">
        <v>18</v>
      </c>
      <c r="K37" s="3" t="s">
        <v>19</v>
      </c>
      <c r="L37" s="8">
        <v>56000</v>
      </c>
      <c r="M37" s="3" t="s">
        <v>14</v>
      </c>
      <c r="N37" s="3">
        <v>12</v>
      </c>
      <c r="O37" s="3" t="s">
        <v>30</v>
      </c>
      <c r="P37" s="3" t="s">
        <v>20</v>
      </c>
    </row>
    <row r="38" spans="1:16" x14ac:dyDescent="0.25">
      <c r="A38" s="6"/>
      <c r="B38" s="3"/>
      <c r="C38" s="3"/>
      <c r="D38" s="3"/>
      <c r="E38" s="5"/>
      <c r="F38" s="5"/>
      <c r="G38" s="3"/>
      <c r="H38" s="3"/>
      <c r="I38" s="3"/>
      <c r="J38" s="3"/>
      <c r="K38" s="3"/>
      <c r="L38" s="8"/>
      <c r="M38" s="3"/>
      <c r="N38" s="3"/>
      <c r="O38" s="3"/>
      <c r="P38" s="3"/>
    </row>
    <row r="39" spans="1:16" x14ac:dyDescent="0.25">
      <c r="A39" s="6"/>
      <c r="B39" s="3"/>
      <c r="C39" s="3"/>
      <c r="D39" s="3"/>
      <c r="E39" s="5"/>
      <c r="F39" s="5"/>
      <c r="G39" s="3"/>
      <c r="H39" s="3"/>
      <c r="I39" s="3"/>
      <c r="J39" s="3"/>
      <c r="K39" s="3"/>
      <c r="L39" s="8"/>
      <c r="M39" s="3"/>
      <c r="N39" s="3"/>
      <c r="O39" s="3"/>
      <c r="P39" s="3"/>
    </row>
    <row r="40" spans="1:16" x14ac:dyDescent="0.25">
      <c r="A40" s="113" t="s">
        <v>39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5"/>
    </row>
    <row r="41" spans="1:16" x14ac:dyDescent="0.25">
      <c r="A41" s="6"/>
      <c r="B41" s="3"/>
      <c r="C41" s="3"/>
      <c r="D41" s="3"/>
      <c r="E41" s="5"/>
      <c r="F41" s="5"/>
      <c r="G41" s="5"/>
      <c r="H41" s="3"/>
      <c r="I41" s="3"/>
      <c r="J41" s="3"/>
      <c r="K41" s="3"/>
      <c r="L41" s="8"/>
      <c r="M41" s="3"/>
      <c r="N41" s="3"/>
      <c r="O41" s="3"/>
      <c r="P41" s="3"/>
    </row>
    <row r="42" spans="1:16" x14ac:dyDescent="0.25">
      <c r="A42" s="6"/>
      <c r="B42" s="2"/>
      <c r="C42" s="3"/>
      <c r="D42" s="3"/>
      <c r="E42" s="5"/>
      <c r="F42" s="5"/>
      <c r="G42" s="3"/>
      <c r="H42" s="3"/>
      <c r="I42" s="3"/>
      <c r="J42" s="3"/>
      <c r="K42" s="3"/>
      <c r="L42" s="8"/>
      <c r="M42" s="3"/>
      <c r="N42" s="3"/>
      <c r="O42" s="3"/>
      <c r="P42" s="3"/>
    </row>
    <row r="43" spans="1:16" x14ac:dyDescent="0.25">
      <c r="A43" s="6"/>
      <c r="B43" s="3"/>
      <c r="C43" s="3"/>
      <c r="D43" s="3"/>
      <c r="E43" s="5"/>
      <c r="F43" s="5"/>
      <c r="G43" s="5"/>
      <c r="H43" s="5"/>
      <c r="I43" s="3"/>
      <c r="J43" s="3"/>
      <c r="K43" s="3"/>
      <c r="L43" s="8"/>
      <c r="M43" s="3"/>
      <c r="N43" s="3"/>
      <c r="O43" s="3"/>
      <c r="P43" s="3"/>
    </row>
    <row r="44" spans="1:16" x14ac:dyDescent="0.25">
      <c r="A44" s="6"/>
      <c r="B44" s="3"/>
      <c r="C44" s="3"/>
      <c r="D44" s="3"/>
      <c r="E44" s="5"/>
      <c r="F44" s="5"/>
      <c r="G44" s="5"/>
      <c r="H44" s="3"/>
      <c r="I44" s="3"/>
      <c r="J44" s="3"/>
      <c r="K44" s="3"/>
      <c r="L44" s="8"/>
      <c r="M44" s="3"/>
      <c r="N44" s="3"/>
      <c r="O44" s="3"/>
      <c r="P44" s="3"/>
    </row>
    <row r="45" spans="1:16" x14ac:dyDescent="0.25">
      <c r="A45" s="6"/>
      <c r="B45" s="3"/>
      <c r="C45" s="3"/>
      <c r="D45" s="3"/>
      <c r="E45" s="5"/>
      <c r="F45" s="5"/>
      <c r="G45" s="3"/>
      <c r="H45" s="3"/>
      <c r="I45" s="3"/>
      <c r="J45" s="3"/>
      <c r="K45" s="3"/>
      <c r="L45" s="8"/>
      <c r="M45" s="3"/>
      <c r="N45" s="3"/>
      <c r="O45" s="3"/>
      <c r="P45" s="3"/>
    </row>
    <row r="46" spans="1:16" x14ac:dyDescent="0.25">
      <c r="A46" s="6"/>
      <c r="B46" s="3"/>
      <c r="C46" s="3"/>
      <c r="D46" s="3"/>
      <c r="E46" s="5"/>
      <c r="F46" s="5"/>
      <c r="G46" s="3"/>
      <c r="H46" s="3"/>
      <c r="I46" s="3"/>
      <c r="J46" s="3"/>
      <c r="K46" s="3"/>
      <c r="L46" s="8"/>
      <c r="M46" s="3"/>
      <c r="N46" s="3"/>
      <c r="O46" s="3"/>
      <c r="P46" s="3"/>
    </row>
    <row r="47" spans="1:16" x14ac:dyDescent="0.25">
      <c r="A47" s="6"/>
      <c r="B47" s="3"/>
      <c r="C47" s="3"/>
      <c r="D47" s="3"/>
      <c r="E47" s="5"/>
      <c r="F47" s="5"/>
      <c r="G47" s="5"/>
      <c r="H47" s="5"/>
      <c r="I47" s="3"/>
      <c r="J47" s="3"/>
      <c r="K47" s="3"/>
      <c r="L47" s="8"/>
      <c r="M47" s="3"/>
      <c r="N47" s="3"/>
      <c r="O47" s="3"/>
      <c r="P47" s="3"/>
    </row>
    <row r="48" spans="1:16" x14ac:dyDescent="0.25">
      <c r="A48" s="6"/>
      <c r="B48" s="3"/>
      <c r="C48" s="3"/>
      <c r="D48" s="3"/>
      <c r="E48" s="5"/>
      <c r="F48" s="5"/>
      <c r="G48" s="5"/>
      <c r="H48" s="3"/>
      <c r="I48" s="3"/>
      <c r="J48" s="3"/>
      <c r="K48" s="3"/>
      <c r="L48" s="8"/>
      <c r="M48" s="3"/>
      <c r="N48" s="3"/>
      <c r="O48" s="3"/>
      <c r="P48" s="3"/>
    </row>
    <row r="49" spans="1:16" x14ac:dyDescent="0.25">
      <c r="A49" s="6"/>
      <c r="B49" s="3"/>
      <c r="C49" s="3"/>
      <c r="D49" s="3"/>
      <c r="E49" s="3"/>
      <c r="F49" s="5"/>
      <c r="G49" s="3"/>
      <c r="H49" s="3"/>
      <c r="I49" s="3"/>
      <c r="J49" s="3"/>
      <c r="K49" s="3"/>
      <c r="L49" s="8"/>
      <c r="M49" s="3"/>
      <c r="N49" s="3"/>
      <c r="O49" s="3"/>
      <c r="P49" s="3"/>
    </row>
    <row r="50" spans="1:16" x14ac:dyDescent="0.25">
      <c r="A50" s="6"/>
      <c r="B50" s="3"/>
      <c r="C50" s="3"/>
      <c r="D50" s="3"/>
      <c r="E50" s="3"/>
      <c r="F50" s="3"/>
      <c r="G50" s="3"/>
      <c r="H50" s="3"/>
      <c r="I50" s="3"/>
      <c r="J50" s="3"/>
      <c r="K50" s="3"/>
      <c r="L50" s="8"/>
      <c r="M50" s="3"/>
      <c r="N50" s="3"/>
      <c r="O50" s="3"/>
      <c r="P50" s="3"/>
    </row>
    <row r="51" spans="1:16" x14ac:dyDescent="0.25">
      <c r="A51" s="113" t="s">
        <v>40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5"/>
    </row>
    <row r="52" spans="1:16" x14ac:dyDescent="0.25">
      <c r="A52" s="6"/>
      <c r="B52" s="3"/>
      <c r="C52" s="3"/>
      <c r="D52" s="3"/>
      <c r="E52" s="5"/>
      <c r="F52" s="5"/>
      <c r="G52" s="3"/>
      <c r="H52" s="3"/>
      <c r="I52" s="3"/>
      <c r="J52" s="3"/>
      <c r="K52" s="3"/>
      <c r="L52" s="8"/>
      <c r="M52" s="3"/>
      <c r="N52" s="3"/>
      <c r="O52" s="3"/>
      <c r="P52" s="3"/>
    </row>
    <row r="53" spans="1:16" x14ac:dyDescent="0.25">
      <c r="A53" s="6"/>
      <c r="B53" s="3"/>
      <c r="C53" s="3"/>
      <c r="D53" s="3"/>
      <c r="E53" s="5"/>
      <c r="F53" s="5"/>
      <c r="G53" s="5"/>
      <c r="H53" s="5"/>
      <c r="I53" s="3"/>
      <c r="J53" s="3"/>
      <c r="K53" s="3"/>
      <c r="L53" s="8"/>
      <c r="M53" s="3"/>
      <c r="N53" s="3"/>
      <c r="O53" s="3"/>
      <c r="P53" s="3"/>
    </row>
    <row r="54" spans="1:16" x14ac:dyDescent="0.25">
      <c r="A54" s="6"/>
      <c r="B54" s="3"/>
      <c r="C54" s="3"/>
      <c r="D54" s="3"/>
      <c r="E54" s="5"/>
      <c r="F54" s="5"/>
      <c r="G54" s="5"/>
      <c r="H54" s="3"/>
      <c r="I54" s="3"/>
      <c r="J54" s="3"/>
      <c r="K54" s="3"/>
      <c r="L54" s="8"/>
      <c r="M54" s="3"/>
      <c r="N54" s="3"/>
      <c r="O54" s="3"/>
      <c r="P54" s="3"/>
    </row>
    <row r="55" spans="1:16" x14ac:dyDescent="0.25">
      <c r="A55" s="6"/>
      <c r="B55" s="2"/>
      <c r="C55" s="3"/>
      <c r="D55" s="3"/>
      <c r="E55" s="5"/>
      <c r="F55" s="5"/>
      <c r="G55" s="3"/>
      <c r="H55" s="3"/>
      <c r="I55" s="3"/>
      <c r="J55" s="3"/>
      <c r="K55" s="3"/>
      <c r="L55" s="8"/>
      <c r="M55" s="3"/>
      <c r="N55" s="3"/>
      <c r="O55" s="3"/>
      <c r="P55" s="3"/>
    </row>
    <row r="56" spans="1:16" x14ac:dyDescent="0.25">
      <c r="A56" s="6"/>
      <c r="B56" s="3"/>
      <c r="C56" s="3"/>
      <c r="D56" s="3"/>
      <c r="E56" s="5"/>
      <c r="F56" s="5"/>
      <c r="G56" s="5"/>
      <c r="H56" s="5"/>
      <c r="I56" s="3"/>
      <c r="J56" s="3"/>
      <c r="K56" s="3"/>
      <c r="L56" s="8"/>
      <c r="M56" s="3"/>
      <c r="N56" s="3"/>
      <c r="O56" s="3"/>
      <c r="P56" s="3"/>
    </row>
    <row r="57" spans="1:16" x14ac:dyDescent="0.25">
      <c r="A57" s="6"/>
      <c r="B57" s="3"/>
      <c r="C57" s="3"/>
      <c r="D57" s="3"/>
      <c r="E57" s="5"/>
      <c r="F57" s="5"/>
      <c r="G57" s="5"/>
      <c r="H57" s="3"/>
      <c r="I57" s="3"/>
      <c r="J57" s="3"/>
      <c r="K57" s="3"/>
      <c r="L57" s="8"/>
      <c r="M57" s="3"/>
      <c r="N57" s="3"/>
      <c r="O57" s="3"/>
      <c r="P57" s="3"/>
    </row>
    <row r="58" spans="1:16" x14ac:dyDescent="0.25">
      <c r="A58" s="6"/>
      <c r="B58" s="3"/>
      <c r="C58" s="3"/>
      <c r="D58" s="3"/>
      <c r="E58" s="5"/>
      <c r="F58" s="5"/>
      <c r="G58" s="3"/>
      <c r="H58" s="3"/>
      <c r="I58" s="3"/>
      <c r="J58" s="3"/>
      <c r="K58" s="3"/>
      <c r="L58" s="8"/>
      <c r="M58" s="3"/>
      <c r="N58" s="3"/>
      <c r="O58" s="3"/>
      <c r="P58" s="3"/>
    </row>
    <row r="59" spans="1:16" x14ac:dyDescent="0.25">
      <c r="A59" s="6"/>
      <c r="B59" s="3"/>
      <c r="C59" s="3"/>
      <c r="D59" s="3"/>
      <c r="E59" s="5"/>
      <c r="F59" s="5"/>
      <c r="G59" s="3"/>
      <c r="H59" s="3"/>
      <c r="I59" s="3"/>
      <c r="J59" s="3"/>
      <c r="K59" s="3"/>
      <c r="L59" s="8"/>
      <c r="M59" s="3"/>
      <c r="N59" s="3"/>
      <c r="O59" s="3"/>
      <c r="P59" s="3"/>
    </row>
    <row r="60" spans="1:16" x14ac:dyDescent="0.25">
      <c r="A60" s="6"/>
      <c r="B60" s="3"/>
      <c r="C60" s="3"/>
      <c r="D60" s="3"/>
      <c r="E60" s="5"/>
      <c r="F60" s="5"/>
      <c r="G60" s="5"/>
      <c r="H60" s="5"/>
      <c r="I60" s="3"/>
      <c r="J60" s="3"/>
      <c r="K60" s="3"/>
      <c r="L60" s="8"/>
      <c r="M60" s="3"/>
      <c r="N60" s="3"/>
      <c r="O60" s="3"/>
      <c r="P60" s="3"/>
    </row>
    <row r="61" spans="1:16" x14ac:dyDescent="0.25">
      <c r="A61" s="6"/>
      <c r="B61" s="3"/>
      <c r="C61" s="3"/>
      <c r="D61" s="3"/>
      <c r="E61" s="5"/>
      <c r="F61" s="5"/>
      <c r="G61" s="5"/>
      <c r="H61" s="3"/>
      <c r="I61" s="3"/>
      <c r="J61" s="3"/>
      <c r="K61" s="3"/>
      <c r="L61" s="8"/>
      <c r="M61" s="3"/>
      <c r="N61" s="3"/>
      <c r="O61" s="3"/>
      <c r="P61" s="3"/>
    </row>
    <row r="62" spans="1:16" x14ac:dyDescent="0.25">
      <c r="A62" s="113" t="s">
        <v>41</v>
      </c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5"/>
    </row>
    <row r="63" spans="1:16" x14ac:dyDescent="0.25">
      <c r="A63" s="6">
        <v>1</v>
      </c>
      <c r="B63" s="3" t="s">
        <v>44</v>
      </c>
      <c r="C63" s="3">
        <v>2019</v>
      </c>
      <c r="D63" s="3">
        <v>21</v>
      </c>
      <c r="E63" s="5">
        <v>43595</v>
      </c>
      <c r="F63" s="5">
        <v>43769</v>
      </c>
      <c r="G63" s="3" t="s">
        <v>45</v>
      </c>
      <c r="H63" s="3" t="s">
        <v>46</v>
      </c>
      <c r="I63" s="3" t="s">
        <v>47</v>
      </c>
      <c r="J63" s="3" t="s">
        <v>48</v>
      </c>
      <c r="K63" s="3" t="s">
        <v>49</v>
      </c>
      <c r="L63" s="8" t="s">
        <v>50</v>
      </c>
      <c r="M63" s="3" t="s">
        <v>50</v>
      </c>
      <c r="N63" s="3" t="s">
        <v>27</v>
      </c>
      <c r="O63" s="3" t="s">
        <v>50</v>
      </c>
      <c r="P63" s="3" t="s">
        <v>20</v>
      </c>
    </row>
    <row r="64" spans="1:16" x14ac:dyDescent="0.25">
      <c r="A64" s="6"/>
      <c r="B64" s="3"/>
      <c r="C64" s="3"/>
      <c r="D64" s="3"/>
      <c r="E64" s="3"/>
      <c r="F64" s="5"/>
      <c r="G64" s="3"/>
      <c r="H64" s="3"/>
      <c r="I64" s="3"/>
      <c r="J64" s="3"/>
      <c r="K64" s="3"/>
      <c r="L64" s="8"/>
      <c r="M64" s="3"/>
      <c r="N64" s="3"/>
      <c r="O64" s="3"/>
      <c r="P64" s="3"/>
    </row>
    <row r="65" spans="1:16" x14ac:dyDescent="0.25">
      <c r="A65" s="6"/>
      <c r="B65" s="3"/>
      <c r="C65" s="3"/>
      <c r="D65" s="3"/>
      <c r="E65" s="3"/>
      <c r="F65" s="3"/>
      <c r="G65" s="3"/>
      <c r="H65" s="3"/>
      <c r="I65" s="3"/>
      <c r="J65" s="3"/>
      <c r="K65" s="3"/>
      <c r="L65" s="8"/>
      <c r="M65" s="3"/>
      <c r="N65" s="3"/>
      <c r="O65" s="3"/>
      <c r="P65" s="3"/>
    </row>
    <row r="66" spans="1:16" x14ac:dyDescent="0.25">
      <c r="A66" s="6"/>
      <c r="B66" s="3"/>
      <c r="C66" s="3"/>
      <c r="D66" s="3"/>
      <c r="E66" s="5"/>
      <c r="F66" s="5"/>
      <c r="G66" s="5"/>
      <c r="H66" s="5"/>
      <c r="I66" s="3"/>
      <c r="J66" s="3"/>
      <c r="K66" s="3"/>
      <c r="L66" s="8"/>
      <c r="M66" s="3"/>
      <c r="N66" s="3"/>
      <c r="O66" s="3"/>
      <c r="P66" s="3"/>
    </row>
    <row r="67" spans="1:16" x14ac:dyDescent="0.25">
      <c r="A67" s="6"/>
      <c r="B67" s="3"/>
      <c r="C67" s="3"/>
      <c r="D67" s="3"/>
      <c r="E67" s="5"/>
      <c r="F67" s="5"/>
      <c r="G67" s="5"/>
      <c r="H67" s="3"/>
      <c r="I67" s="3"/>
      <c r="J67" s="3"/>
      <c r="K67" s="3"/>
      <c r="L67" s="8"/>
      <c r="M67" s="3"/>
      <c r="N67" s="3"/>
      <c r="O67" s="3"/>
      <c r="P67" s="3"/>
    </row>
    <row r="68" spans="1:16" x14ac:dyDescent="0.25">
      <c r="A68" s="6"/>
      <c r="B68" s="2"/>
      <c r="C68" s="3"/>
      <c r="D68" s="3"/>
      <c r="E68" s="5"/>
      <c r="F68" s="5"/>
      <c r="G68" s="3"/>
      <c r="H68" s="3"/>
      <c r="I68" s="3"/>
      <c r="J68" s="3"/>
      <c r="K68" s="3"/>
      <c r="L68" s="8"/>
      <c r="M68" s="3"/>
      <c r="N68" s="3"/>
      <c r="O68" s="3"/>
      <c r="P68" s="3"/>
    </row>
    <row r="69" spans="1:16" x14ac:dyDescent="0.25">
      <c r="A69" s="6"/>
      <c r="B69" s="3"/>
      <c r="C69" s="3"/>
      <c r="D69" s="3"/>
      <c r="E69" s="5"/>
      <c r="F69" s="5"/>
      <c r="G69" s="5"/>
      <c r="H69" s="5"/>
      <c r="I69" s="3"/>
      <c r="J69" s="3"/>
      <c r="K69" s="3"/>
      <c r="L69" s="8"/>
      <c r="M69" s="3"/>
      <c r="N69" s="3"/>
      <c r="O69" s="3"/>
      <c r="P69" s="3"/>
    </row>
    <row r="70" spans="1:16" x14ac:dyDescent="0.25">
      <c r="A70" s="6"/>
      <c r="B70" s="3"/>
      <c r="C70" s="3"/>
      <c r="D70" s="3"/>
      <c r="E70" s="5"/>
      <c r="F70" s="5"/>
      <c r="G70" s="5"/>
      <c r="H70" s="3"/>
      <c r="I70" s="3"/>
      <c r="J70" s="3"/>
      <c r="K70" s="3"/>
      <c r="L70" s="8"/>
      <c r="M70" s="3"/>
      <c r="N70" s="3"/>
      <c r="O70" s="3"/>
      <c r="P70" s="3"/>
    </row>
    <row r="71" spans="1:16" x14ac:dyDescent="0.25">
      <c r="A71" s="6"/>
      <c r="B71" s="3"/>
      <c r="C71" s="3"/>
      <c r="D71" s="3"/>
      <c r="E71" s="5"/>
      <c r="F71" s="5"/>
      <c r="G71" s="3"/>
      <c r="H71" s="3"/>
      <c r="I71" s="3"/>
      <c r="J71" s="3"/>
      <c r="K71" s="3"/>
      <c r="L71" s="8"/>
      <c r="M71" s="3"/>
      <c r="N71" s="3"/>
      <c r="O71" s="3"/>
      <c r="P71" s="3"/>
    </row>
    <row r="72" spans="1:16" x14ac:dyDescent="0.25">
      <c r="A72" s="6"/>
      <c r="B72" s="3"/>
      <c r="C72" s="3"/>
      <c r="D72" s="3"/>
      <c r="E72" s="5"/>
      <c r="F72" s="5"/>
      <c r="G72" s="3"/>
      <c r="H72" s="3"/>
      <c r="I72" s="3"/>
      <c r="J72" s="3"/>
      <c r="K72" s="3"/>
      <c r="L72" s="8"/>
      <c r="M72" s="3"/>
      <c r="N72" s="3"/>
      <c r="O72" s="3"/>
      <c r="P72" s="3"/>
    </row>
    <row r="73" spans="1:16" x14ac:dyDescent="0.25">
      <c r="A73" s="6"/>
      <c r="B73" s="3"/>
      <c r="C73" s="3"/>
      <c r="D73" s="3"/>
      <c r="E73" s="5"/>
      <c r="F73" s="5"/>
      <c r="G73" s="5"/>
      <c r="H73" s="5"/>
      <c r="I73" s="3"/>
      <c r="J73" s="3"/>
      <c r="K73" s="3"/>
      <c r="L73" s="8"/>
      <c r="M73" s="3"/>
      <c r="N73" s="3"/>
      <c r="O73" s="3"/>
      <c r="P73" s="3"/>
    </row>
    <row r="74" spans="1:16" x14ac:dyDescent="0.25">
      <c r="A74" s="113" t="s">
        <v>42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5"/>
    </row>
    <row r="75" spans="1:16" x14ac:dyDescent="0.25">
      <c r="A75" s="6"/>
      <c r="B75" s="3"/>
      <c r="C75" s="3"/>
      <c r="D75" s="3"/>
      <c r="E75" s="3"/>
      <c r="F75" s="5"/>
      <c r="G75" s="3"/>
      <c r="H75" s="3"/>
      <c r="I75" s="3"/>
      <c r="J75" s="3"/>
      <c r="K75" s="3"/>
      <c r="L75" s="8"/>
      <c r="M75" s="3"/>
      <c r="N75" s="3"/>
      <c r="O75" s="3"/>
      <c r="P75" s="3"/>
    </row>
    <row r="76" spans="1:16" x14ac:dyDescent="0.25">
      <c r="A76" s="6"/>
      <c r="B76" s="3"/>
      <c r="C76" s="3"/>
      <c r="D76" s="3"/>
      <c r="E76" s="3"/>
      <c r="F76" s="3"/>
      <c r="G76" s="3"/>
      <c r="H76" s="3"/>
      <c r="I76" s="3"/>
      <c r="J76" s="3"/>
      <c r="K76" s="3"/>
      <c r="L76" s="8"/>
      <c r="M76" s="3"/>
      <c r="N76" s="3"/>
      <c r="O76" s="3"/>
      <c r="P76" s="3"/>
    </row>
    <row r="77" spans="1:16" x14ac:dyDescent="0.25">
      <c r="A77" s="6"/>
      <c r="B77" s="3"/>
      <c r="C77" s="3"/>
      <c r="D77" s="3"/>
      <c r="E77" s="3"/>
      <c r="F77" s="5"/>
      <c r="G77" s="3"/>
      <c r="H77" s="3"/>
      <c r="I77" s="3"/>
      <c r="J77" s="3"/>
      <c r="K77" s="3"/>
      <c r="L77" s="8"/>
      <c r="M77" s="3"/>
      <c r="N77" s="3"/>
      <c r="O77" s="3"/>
      <c r="P77" s="3"/>
    </row>
    <row r="78" spans="1:16" x14ac:dyDescent="0.25">
      <c r="A78" s="6"/>
      <c r="B78" s="3"/>
      <c r="C78" s="3"/>
      <c r="D78" s="3"/>
      <c r="E78" s="3"/>
      <c r="F78" s="3"/>
      <c r="G78" s="3"/>
      <c r="H78" s="3"/>
      <c r="I78" s="3"/>
      <c r="J78" s="3"/>
      <c r="K78" s="3"/>
      <c r="L78" s="8"/>
      <c r="M78" s="3"/>
      <c r="N78" s="3"/>
      <c r="O78" s="3"/>
      <c r="P78" s="3"/>
    </row>
    <row r="79" spans="1:16" x14ac:dyDescent="0.25">
      <c r="A79" s="6"/>
      <c r="B79" s="3"/>
      <c r="C79" s="3"/>
      <c r="D79" s="3"/>
      <c r="E79" s="5"/>
      <c r="F79" s="5"/>
      <c r="G79" s="5"/>
      <c r="H79" s="5"/>
      <c r="I79" s="3"/>
      <c r="J79" s="3"/>
      <c r="K79" s="3"/>
      <c r="L79" s="8"/>
      <c r="M79" s="3"/>
      <c r="N79" s="3"/>
      <c r="O79" s="3"/>
      <c r="P79" s="3"/>
    </row>
    <row r="80" spans="1:16" x14ac:dyDescent="0.25">
      <c r="A80" s="6"/>
      <c r="B80" s="3"/>
      <c r="C80" s="3"/>
      <c r="D80" s="3"/>
      <c r="E80" s="5"/>
      <c r="F80" s="5"/>
      <c r="G80" s="5"/>
      <c r="H80" s="3"/>
      <c r="I80" s="3"/>
      <c r="J80" s="3"/>
      <c r="K80" s="3"/>
      <c r="L80" s="8"/>
      <c r="M80" s="3"/>
      <c r="N80" s="3"/>
      <c r="O80" s="3"/>
      <c r="P80" s="3"/>
    </row>
    <row r="81" spans="1:16" x14ac:dyDescent="0.25">
      <c r="A81" s="6"/>
      <c r="B81" s="2"/>
      <c r="C81" s="3"/>
      <c r="D81" s="3"/>
      <c r="E81" s="5"/>
      <c r="F81" s="5"/>
      <c r="G81" s="3"/>
      <c r="H81" s="3"/>
      <c r="I81" s="3"/>
      <c r="J81" s="3"/>
      <c r="K81" s="3"/>
      <c r="L81" s="8"/>
      <c r="M81" s="3"/>
      <c r="N81" s="3"/>
      <c r="O81" s="3"/>
      <c r="P81" s="3"/>
    </row>
    <row r="82" spans="1:16" x14ac:dyDescent="0.25">
      <c r="A82" s="6"/>
      <c r="B82" s="3"/>
      <c r="C82" s="3"/>
      <c r="D82" s="3"/>
      <c r="E82" s="5"/>
      <c r="F82" s="5"/>
      <c r="G82" s="5"/>
      <c r="H82" s="5"/>
      <c r="I82" s="3"/>
      <c r="J82" s="3"/>
      <c r="K82" s="3"/>
      <c r="L82" s="8"/>
      <c r="M82" s="3"/>
      <c r="N82" s="3"/>
      <c r="O82" s="3"/>
      <c r="P82" s="3"/>
    </row>
    <row r="83" spans="1:16" x14ac:dyDescent="0.25">
      <c r="A83" s="6"/>
      <c r="B83" s="3"/>
      <c r="C83" s="3"/>
      <c r="D83" s="3"/>
      <c r="E83" s="5"/>
      <c r="F83" s="5"/>
      <c r="G83" s="5"/>
      <c r="H83" s="3"/>
      <c r="I83" s="3"/>
      <c r="J83" s="3"/>
      <c r="K83" s="3"/>
      <c r="L83" s="8"/>
      <c r="M83" s="3"/>
      <c r="N83" s="3"/>
      <c r="O83" s="3"/>
      <c r="P83" s="3"/>
    </row>
    <row r="84" spans="1:16" x14ac:dyDescent="0.25">
      <c r="A84" s="6"/>
      <c r="B84" s="3"/>
      <c r="C84" s="3"/>
      <c r="D84" s="3"/>
      <c r="E84" s="5"/>
      <c r="F84" s="5"/>
      <c r="G84" s="3"/>
      <c r="H84" s="3"/>
      <c r="I84" s="3"/>
      <c r="J84" s="3"/>
      <c r="K84" s="3"/>
      <c r="L84" s="8"/>
      <c r="M84" s="3"/>
      <c r="N84" s="3"/>
      <c r="O84" s="3"/>
      <c r="P84" s="3"/>
    </row>
    <row r="85" spans="1:16" x14ac:dyDescent="0.25">
      <c r="A85" s="6"/>
      <c r="B85" s="3"/>
      <c r="C85" s="3"/>
      <c r="D85" s="3"/>
      <c r="E85" s="5"/>
      <c r="F85" s="5"/>
      <c r="G85" s="3"/>
      <c r="H85" s="3"/>
      <c r="I85" s="3"/>
      <c r="J85" s="3"/>
      <c r="K85" s="3"/>
      <c r="L85" s="8"/>
      <c r="M85" s="3"/>
      <c r="N85" s="3"/>
      <c r="O85" s="3"/>
      <c r="P85" s="3"/>
    </row>
    <row r="86" spans="1:16" x14ac:dyDescent="0.25">
      <c r="A86" s="6"/>
      <c r="B86" s="3"/>
      <c r="C86" s="3"/>
      <c r="D86" s="3"/>
      <c r="E86" s="5"/>
      <c r="F86" s="5"/>
      <c r="G86" s="5"/>
      <c r="H86" s="5"/>
      <c r="I86" s="3"/>
      <c r="J86" s="3"/>
      <c r="K86" s="3"/>
      <c r="L86" s="8"/>
      <c r="M86" s="3"/>
      <c r="N86" s="3"/>
      <c r="O86" s="3"/>
      <c r="P86" s="3"/>
    </row>
    <row r="87" spans="1:16" x14ac:dyDescent="0.25">
      <c r="A87" s="6"/>
      <c r="B87" s="3"/>
      <c r="C87" s="3"/>
      <c r="D87" s="3"/>
      <c r="E87" s="5"/>
      <c r="F87" s="5"/>
      <c r="G87" s="5"/>
      <c r="H87" s="3"/>
      <c r="I87" s="3"/>
      <c r="J87" s="3"/>
      <c r="K87" s="3"/>
      <c r="L87" s="8"/>
      <c r="M87" s="3"/>
      <c r="N87" s="3"/>
      <c r="O87" s="3"/>
      <c r="P87" s="3"/>
    </row>
    <row r="88" spans="1:16" x14ac:dyDescent="0.25">
      <c r="A88" s="6"/>
      <c r="B88" s="3"/>
      <c r="C88" s="3"/>
      <c r="D88" s="3"/>
      <c r="E88" s="3"/>
      <c r="F88" s="5"/>
      <c r="G88" s="3"/>
      <c r="H88" s="3"/>
      <c r="I88" s="3"/>
      <c r="J88" s="3"/>
      <c r="K88" s="3"/>
      <c r="L88" s="8"/>
      <c r="M88" s="3"/>
      <c r="N88" s="3"/>
      <c r="O88" s="3"/>
      <c r="P88" s="3"/>
    </row>
    <row r="89" spans="1:16" x14ac:dyDescent="0.25">
      <c r="A89" s="6"/>
      <c r="B89" s="3"/>
      <c r="C89" s="3"/>
      <c r="D89" s="3"/>
      <c r="E89" s="3"/>
      <c r="F89" s="3"/>
      <c r="G89" s="3"/>
      <c r="H89" s="3"/>
      <c r="I89" s="3"/>
      <c r="J89" s="3"/>
      <c r="K89" s="3"/>
      <c r="L89" s="8"/>
      <c r="M89" s="3"/>
      <c r="N89" s="3"/>
      <c r="O89" s="3"/>
      <c r="P89" s="3"/>
    </row>
  </sheetData>
  <mergeCells count="7">
    <mergeCell ref="A74:P74"/>
    <mergeCell ref="A2:P2"/>
    <mergeCell ref="A1:P1"/>
    <mergeCell ref="A14:P14"/>
    <mergeCell ref="A40:P40"/>
    <mergeCell ref="A51:P51"/>
    <mergeCell ref="A62:P62"/>
  </mergeCells>
  <dataValidations count="1">
    <dataValidation allowBlank="1" showInputMessage="1" showErrorMessage="1" promptTitle="BOOR Screening" prompt="Increased cost for 2019 and 2020 is because of diffetrent tool / technology. Frequecy to be rationalized following the selection of a more  value appropriate technology" sqref="B35 B29 B21:B25" xr:uid="{00000000-0002-0000-0000-000000000000}"/>
  </dataValidations>
  <pageMargins left="0.7" right="0.7" top="0.75" bottom="0.75" header="0.3" footer="0.3"/>
  <pageSetup paperSize="8" scale="77" orientation="landscape" r:id="rId1"/>
  <rowBreaks count="1" manualBreakCount="1">
    <brk id="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9"/>
  <sheetViews>
    <sheetView view="pageBreakPreview" zoomScale="130" zoomScaleNormal="100" zoomScaleSheetLayoutView="130" workbookViewId="0">
      <selection activeCell="B21" sqref="B21"/>
    </sheetView>
  </sheetViews>
  <sheetFormatPr defaultRowHeight="15" x14ac:dyDescent="0.25"/>
  <cols>
    <col min="1" max="1" width="10.42578125" customWidth="1"/>
    <col min="2" max="2" width="53.5703125" customWidth="1"/>
    <col min="5" max="8" width="11.42578125" customWidth="1"/>
    <col min="10" max="10" width="17.140625" customWidth="1"/>
    <col min="11" max="11" width="16" customWidth="1"/>
    <col min="12" max="12" width="16" style="9" customWidth="1"/>
    <col min="13" max="13" width="12.140625" customWidth="1"/>
    <col min="14" max="14" width="9.28515625" customWidth="1"/>
    <col min="15" max="15" width="27.5703125" customWidth="1"/>
    <col min="16" max="16" width="14.5703125" customWidth="1"/>
  </cols>
  <sheetData>
    <row r="1" spans="1:17" x14ac:dyDescent="0.25">
      <c r="A1" s="117" t="s">
        <v>43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7" x14ac:dyDescent="0.25">
      <c r="A2" s="116" t="s">
        <v>37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7" ht="30" x14ac:dyDescent="0.25">
      <c r="A3" s="4" t="s">
        <v>6</v>
      </c>
      <c r="B3" s="4" t="s">
        <v>0</v>
      </c>
      <c r="C3" s="4" t="s">
        <v>1</v>
      </c>
      <c r="D3" s="4" t="s">
        <v>7</v>
      </c>
      <c r="E3" s="4" t="s">
        <v>2</v>
      </c>
      <c r="F3" s="4" t="s">
        <v>3</v>
      </c>
      <c r="G3" s="4" t="s">
        <v>21</v>
      </c>
      <c r="H3" s="4" t="s">
        <v>15</v>
      </c>
      <c r="I3" s="4" t="s">
        <v>4</v>
      </c>
      <c r="J3" s="4" t="s">
        <v>5</v>
      </c>
      <c r="K3" s="4" t="s">
        <v>8</v>
      </c>
      <c r="L3" s="7" t="s">
        <v>13</v>
      </c>
      <c r="M3" s="4" t="s">
        <v>9</v>
      </c>
      <c r="N3" s="4" t="s">
        <v>10</v>
      </c>
      <c r="O3" s="4" t="s">
        <v>11</v>
      </c>
      <c r="P3" s="4" t="s">
        <v>12</v>
      </c>
      <c r="Q3" s="1"/>
    </row>
    <row r="4" spans="1:17" s="15" customFormat="1" x14ac:dyDescent="0.25">
      <c r="A4" s="16">
        <v>2018</v>
      </c>
      <c r="B4" s="11" t="s">
        <v>23</v>
      </c>
      <c r="C4" s="12">
        <v>2018</v>
      </c>
      <c r="D4" s="12">
        <v>42</v>
      </c>
      <c r="E4" s="13">
        <v>43151</v>
      </c>
      <c r="F4" s="13">
        <f t="shared" ref="F4" si="0">D4+E4</f>
        <v>43193</v>
      </c>
      <c r="G4" s="12" t="s">
        <v>24</v>
      </c>
      <c r="H4" s="12" t="s">
        <v>25</v>
      </c>
      <c r="I4" s="12" t="s">
        <v>17</v>
      </c>
      <c r="J4" s="12" t="s">
        <v>26</v>
      </c>
      <c r="K4" s="12" t="s">
        <v>27</v>
      </c>
      <c r="L4" s="14">
        <v>26500</v>
      </c>
      <c r="M4" s="12" t="s">
        <v>14</v>
      </c>
      <c r="N4" s="12">
        <v>10</v>
      </c>
      <c r="O4" s="12" t="s">
        <v>31</v>
      </c>
      <c r="P4" s="12" t="s">
        <v>28</v>
      </c>
    </row>
    <row r="5" spans="1:17" s="15" customFormat="1" x14ac:dyDescent="0.25">
      <c r="A5" s="10"/>
      <c r="B5" s="11"/>
      <c r="C5" s="12"/>
      <c r="D5" s="12"/>
      <c r="E5" s="13"/>
      <c r="F5" s="13"/>
      <c r="G5" s="12"/>
      <c r="H5" s="12"/>
      <c r="I5" s="12"/>
      <c r="J5" s="12"/>
      <c r="K5" s="12"/>
      <c r="L5" s="14"/>
      <c r="M5" s="12"/>
      <c r="N5" s="12"/>
      <c r="O5" s="12"/>
      <c r="P5" s="12"/>
    </row>
    <row r="6" spans="1:17" s="15" customFormat="1" x14ac:dyDescent="0.25">
      <c r="A6" s="10"/>
      <c r="B6" s="11"/>
      <c r="C6" s="12"/>
      <c r="D6" s="12"/>
      <c r="E6" s="13"/>
      <c r="F6" s="13"/>
      <c r="G6" s="12"/>
      <c r="H6" s="12"/>
      <c r="I6" s="12"/>
      <c r="J6" s="12"/>
      <c r="K6" s="12"/>
      <c r="L6" s="14"/>
      <c r="M6" s="12"/>
      <c r="N6" s="12"/>
      <c r="O6" s="12"/>
      <c r="P6" s="12"/>
    </row>
    <row r="7" spans="1:17" s="15" customFormat="1" x14ac:dyDescent="0.25">
      <c r="A7" s="10"/>
      <c r="B7" s="11"/>
      <c r="C7" s="12"/>
      <c r="D7" s="12"/>
      <c r="E7" s="13"/>
      <c r="F7" s="13"/>
      <c r="G7" s="12"/>
      <c r="H7" s="12"/>
      <c r="I7" s="12"/>
      <c r="J7" s="12"/>
      <c r="K7" s="12"/>
      <c r="L7" s="14"/>
      <c r="M7" s="12"/>
      <c r="N7" s="12"/>
      <c r="O7" s="12"/>
      <c r="P7" s="12"/>
    </row>
    <row r="8" spans="1:17" s="15" customFormat="1" x14ac:dyDescent="0.25">
      <c r="A8" s="10"/>
      <c r="B8" s="11"/>
      <c r="C8" s="12"/>
      <c r="D8" s="12"/>
      <c r="E8" s="13"/>
      <c r="F8" s="13"/>
      <c r="G8" s="12"/>
      <c r="H8" s="12"/>
      <c r="I8" s="12"/>
      <c r="J8" s="12"/>
      <c r="K8" s="12"/>
      <c r="L8" s="14"/>
      <c r="M8" s="12"/>
      <c r="N8" s="12"/>
      <c r="O8" s="12"/>
      <c r="P8" s="12"/>
    </row>
    <row r="9" spans="1:17" s="15" customFormat="1" x14ac:dyDescent="0.25">
      <c r="A9" s="10">
        <v>2</v>
      </c>
      <c r="B9" s="12" t="s">
        <v>36</v>
      </c>
      <c r="C9" s="12">
        <v>2019</v>
      </c>
      <c r="D9" s="12">
        <v>35</v>
      </c>
      <c r="E9" s="13">
        <v>43525</v>
      </c>
      <c r="F9" s="13">
        <f t="shared" ref="F9:F10" si="1">D9+E9</f>
        <v>43560</v>
      </c>
      <c r="G9" s="12" t="s">
        <v>33</v>
      </c>
      <c r="H9" s="12" t="s">
        <v>32</v>
      </c>
      <c r="I9" s="12" t="s">
        <v>17</v>
      </c>
      <c r="J9" s="12" t="s">
        <v>26</v>
      </c>
      <c r="K9" s="12" t="s">
        <v>34</v>
      </c>
      <c r="L9" s="14">
        <v>40000</v>
      </c>
      <c r="M9" s="12" t="s">
        <v>14</v>
      </c>
      <c r="N9" s="12">
        <v>5</v>
      </c>
      <c r="O9" s="12" t="s">
        <v>30</v>
      </c>
      <c r="P9" s="12" t="s">
        <v>20</v>
      </c>
    </row>
    <row r="10" spans="1:17" s="15" customFormat="1" x14ac:dyDescent="0.25">
      <c r="A10" s="10">
        <v>3</v>
      </c>
      <c r="B10" s="12" t="s">
        <v>35</v>
      </c>
      <c r="C10" s="12">
        <v>2019</v>
      </c>
      <c r="D10" s="12">
        <v>20</v>
      </c>
      <c r="E10" s="13">
        <v>43561</v>
      </c>
      <c r="F10" s="13">
        <f t="shared" si="1"/>
        <v>43581</v>
      </c>
      <c r="G10" s="12" t="s">
        <v>33</v>
      </c>
      <c r="H10" s="12" t="s">
        <v>32</v>
      </c>
      <c r="I10" s="12" t="s">
        <v>17</v>
      </c>
      <c r="J10" s="12" t="s">
        <v>26</v>
      </c>
      <c r="K10" s="12" t="s">
        <v>34</v>
      </c>
      <c r="L10" s="14">
        <v>40000</v>
      </c>
      <c r="M10" s="12" t="s">
        <v>14</v>
      </c>
      <c r="N10" s="12">
        <v>5</v>
      </c>
      <c r="O10" s="12" t="s">
        <v>30</v>
      </c>
      <c r="P10" s="12" t="s">
        <v>20</v>
      </c>
    </row>
    <row r="11" spans="1:17" s="15" customFormat="1" x14ac:dyDescent="0.25">
      <c r="A11" s="10">
        <v>4</v>
      </c>
      <c r="B11" s="12" t="s">
        <v>56</v>
      </c>
      <c r="C11" s="12">
        <v>2019</v>
      </c>
      <c r="D11" s="12">
        <v>75</v>
      </c>
      <c r="E11" s="13">
        <v>43801</v>
      </c>
      <c r="F11" s="13" t="s">
        <v>57</v>
      </c>
      <c r="G11" s="12" t="s">
        <v>33</v>
      </c>
      <c r="H11" s="12" t="s">
        <v>58</v>
      </c>
      <c r="I11" s="12" t="s">
        <v>17</v>
      </c>
      <c r="J11" s="12" t="s">
        <v>53</v>
      </c>
      <c r="K11" s="12" t="s">
        <v>59</v>
      </c>
      <c r="L11" s="14">
        <v>26000</v>
      </c>
      <c r="M11" s="12" t="s">
        <v>14</v>
      </c>
      <c r="N11" s="12">
        <v>8</v>
      </c>
      <c r="O11" s="12" t="s">
        <v>30</v>
      </c>
      <c r="P11" s="12" t="s">
        <v>20</v>
      </c>
    </row>
    <row r="12" spans="1:17" x14ac:dyDescent="0.25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8"/>
      <c r="M12" s="3"/>
      <c r="N12" s="3"/>
      <c r="O12" s="3"/>
      <c r="P12" s="3"/>
    </row>
    <row r="13" spans="1:17" x14ac:dyDescent="0.25">
      <c r="A13" s="6"/>
      <c r="B13" s="3"/>
      <c r="C13" s="3"/>
      <c r="D13" s="3"/>
      <c r="E13" s="5"/>
      <c r="F13" s="5"/>
      <c r="G13" s="5"/>
      <c r="H13" s="5"/>
      <c r="I13" s="3"/>
      <c r="J13" s="3"/>
      <c r="K13" s="3"/>
      <c r="L13" s="8"/>
      <c r="M13" s="3"/>
      <c r="N13" s="3"/>
      <c r="O13" s="3"/>
      <c r="P13" s="3"/>
    </row>
    <row r="14" spans="1:17" x14ac:dyDescent="0.25">
      <c r="A14" s="113" t="s">
        <v>38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5"/>
    </row>
    <row r="15" spans="1:17" x14ac:dyDescent="0.25">
      <c r="A15" s="6">
        <v>1</v>
      </c>
      <c r="B15" s="3" t="s">
        <v>55</v>
      </c>
      <c r="C15" s="3">
        <v>2018</v>
      </c>
      <c r="D15" s="3">
        <v>60</v>
      </c>
      <c r="E15" s="5">
        <v>43111</v>
      </c>
      <c r="F15" s="5" t="s">
        <v>51</v>
      </c>
      <c r="G15" s="3" t="s">
        <v>22</v>
      </c>
      <c r="H15" s="3" t="s">
        <v>52</v>
      </c>
      <c r="I15" s="3" t="s">
        <v>17</v>
      </c>
      <c r="J15" s="3" t="s">
        <v>53</v>
      </c>
      <c r="K15" s="3" t="s">
        <v>54</v>
      </c>
      <c r="L15" s="8">
        <v>47000</v>
      </c>
      <c r="M15" s="3" t="s">
        <v>14</v>
      </c>
      <c r="N15" s="3">
        <v>10</v>
      </c>
      <c r="O15" s="3" t="s">
        <v>30</v>
      </c>
      <c r="P15" s="3" t="s">
        <v>20</v>
      </c>
    </row>
    <row r="16" spans="1:17" x14ac:dyDescent="0.25">
      <c r="A16" s="6">
        <v>2</v>
      </c>
      <c r="B16" s="3" t="s">
        <v>55</v>
      </c>
      <c r="C16" s="3">
        <v>2019</v>
      </c>
      <c r="D16" s="3">
        <v>40</v>
      </c>
      <c r="E16" s="5">
        <v>43466</v>
      </c>
      <c r="F16" s="5">
        <v>43730</v>
      </c>
      <c r="G16" s="3" t="s">
        <v>22</v>
      </c>
      <c r="H16" s="3" t="s">
        <v>52</v>
      </c>
      <c r="I16" s="3" t="s">
        <v>17</v>
      </c>
      <c r="J16" s="3" t="s">
        <v>53</v>
      </c>
      <c r="K16" s="3" t="s">
        <v>54</v>
      </c>
      <c r="L16" s="8">
        <v>47000</v>
      </c>
      <c r="M16" s="3" t="s">
        <v>14</v>
      </c>
      <c r="N16" s="3">
        <v>10</v>
      </c>
      <c r="O16" s="3" t="s">
        <v>30</v>
      </c>
      <c r="P16" s="3" t="s">
        <v>20</v>
      </c>
    </row>
    <row r="17" spans="1:16" ht="14.25" customHeight="1" x14ac:dyDescent="0.25">
      <c r="A17" s="6">
        <v>3</v>
      </c>
      <c r="B17" s="3" t="s">
        <v>62</v>
      </c>
      <c r="C17" s="3">
        <v>2018</v>
      </c>
      <c r="D17" s="3">
        <v>21</v>
      </c>
      <c r="E17" s="5">
        <v>43117</v>
      </c>
      <c r="F17" s="5">
        <f>D17+E17</f>
        <v>43138</v>
      </c>
      <c r="G17" s="3" t="s">
        <v>22</v>
      </c>
      <c r="H17" s="3" t="s">
        <v>16</v>
      </c>
      <c r="I17" s="3" t="s">
        <v>17</v>
      </c>
      <c r="J17" s="3" t="s">
        <v>18</v>
      </c>
      <c r="K17" s="3" t="s">
        <v>19</v>
      </c>
      <c r="L17" s="8">
        <v>56000</v>
      </c>
      <c r="M17" s="3" t="s">
        <v>14</v>
      </c>
      <c r="N17" s="3">
        <v>12</v>
      </c>
      <c r="O17" s="3" t="s">
        <v>30</v>
      </c>
      <c r="P17" s="3" t="s">
        <v>20</v>
      </c>
    </row>
    <row r="18" spans="1:16" x14ac:dyDescent="0.25">
      <c r="A18" s="6">
        <v>4</v>
      </c>
      <c r="B18" s="3" t="s">
        <v>61</v>
      </c>
      <c r="C18" s="3">
        <v>2018</v>
      </c>
      <c r="D18" s="3">
        <v>5</v>
      </c>
      <c r="E18" s="5">
        <v>43166</v>
      </c>
      <c r="F18" s="5">
        <f>E18+D18-1</f>
        <v>43170</v>
      </c>
      <c r="G18" s="3" t="s">
        <v>22</v>
      </c>
      <c r="H18" s="3" t="s">
        <v>16</v>
      </c>
      <c r="I18" s="3" t="s">
        <v>17</v>
      </c>
      <c r="J18" s="3" t="s">
        <v>18</v>
      </c>
      <c r="K18" s="3" t="s">
        <v>19</v>
      </c>
      <c r="L18" s="8">
        <v>56000</v>
      </c>
      <c r="M18" s="3" t="s">
        <v>14</v>
      </c>
      <c r="N18" s="3">
        <v>12</v>
      </c>
      <c r="O18" s="3" t="s">
        <v>30</v>
      </c>
      <c r="P18" s="3" t="s">
        <v>20</v>
      </c>
    </row>
    <row r="19" spans="1:16" x14ac:dyDescent="0.25">
      <c r="A19" s="6">
        <v>5</v>
      </c>
      <c r="B19" s="3" t="s">
        <v>66</v>
      </c>
      <c r="C19" s="3">
        <v>2018</v>
      </c>
      <c r="D19" s="3">
        <v>10</v>
      </c>
      <c r="E19" s="5">
        <v>43133</v>
      </c>
      <c r="F19" s="5">
        <f t="shared" ref="F19" si="2">D19+E19</f>
        <v>43143</v>
      </c>
      <c r="G19" s="3" t="s">
        <v>22</v>
      </c>
      <c r="H19" s="3" t="s">
        <v>32</v>
      </c>
      <c r="I19" s="3" t="s">
        <v>17</v>
      </c>
      <c r="J19" s="3" t="s">
        <v>26</v>
      </c>
      <c r="K19" s="3" t="s">
        <v>29</v>
      </c>
      <c r="L19" s="8">
        <v>12000</v>
      </c>
      <c r="M19" s="3" t="s">
        <v>14</v>
      </c>
      <c r="N19" s="3">
        <v>5</v>
      </c>
      <c r="O19" s="3" t="s">
        <v>30</v>
      </c>
      <c r="P19" s="3" t="s">
        <v>20</v>
      </c>
    </row>
    <row r="20" spans="1:16" x14ac:dyDescent="0.25">
      <c r="A20" s="6">
        <v>6</v>
      </c>
      <c r="B20" s="3" t="s">
        <v>63</v>
      </c>
      <c r="C20" s="3">
        <v>2018</v>
      </c>
      <c r="D20" s="3">
        <v>5</v>
      </c>
      <c r="E20" s="5">
        <v>43195</v>
      </c>
      <c r="F20" s="5">
        <f t="shared" ref="F20:F26" si="3">E20+D20-1</f>
        <v>43199</v>
      </c>
      <c r="G20" s="3" t="s">
        <v>22</v>
      </c>
      <c r="H20" s="3" t="s">
        <v>46</v>
      </c>
      <c r="I20" s="3" t="s">
        <v>17</v>
      </c>
      <c r="J20" s="3" t="s">
        <v>18</v>
      </c>
      <c r="K20" s="3" t="s">
        <v>19</v>
      </c>
      <c r="L20" s="8">
        <v>56000</v>
      </c>
      <c r="M20" s="3" t="s">
        <v>14</v>
      </c>
      <c r="N20" s="3">
        <v>12</v>
      </c>
      <c r="O20" s="3" t="s">
        <v>30</v>
      </c>
      <c r="P20" s="3" t="s">
        <v>20</v>
      </c>
    </row>
    <row r="21" spans="1:16" x14ac:dyDescent="0.25">
      <c r="A21" s="6">
        <v>7</v>
      </c>
      <c r="B21" s="3" t="s">
        <v>64</v>
      </c>
      <c r="C21" s="3">
        <v>2018</v>
      </c>
      <c r="D21" s="3">
        <v>16</v>
      </c>
      <c r="E21" s="5">
        <v>43202</v>
      </c>
      <c r="F21" s="5">
        <f t="shared" si="3"/>
        <v>43217</v>
      </c>
      <c r="G21" s="3" t="s">
        <v>22</v>
      </c>
      <c r="H21" s="3" t="s">
        <v>46</v>
      </c>
      <c r="I21" s="3" t="s">
        <v>17</v>
      </c>
      <c r="J21" s="3" t="s">
        <v>18</v>
      </c>
      <c r="K21" s="3" t="s">
        <v>19</v>
      </c>
      <c r="L21" s="8">
        <v>56000</v>
      </c>
      <c r="M21" s="3" t="s">
        <v>14</v>
      </c>
      <c r="N21" s="3">
        <v>12</v>
      </c>
      <c r="O21" s="3" t="s">
        <v>30</v>
      </c>
      <c r="P21" s="3" t="s">
        <v>20</v>
      </c>
    </row>
    <row r="22" spans="1:16" x14ac:dyDescent="0.25">
      <c r="A22" s="6"/>
      <c r="B22" s="3"/>
      <c r="C22" s="3"/>
      <c r="D22" s="3"/>
      <c r="E22" s="5"/>
      <c r="F22" s="5"/>
      <c r="G22" s="3"/>
      <c r="H22" s="3"/>
      <c r="I22" s="3"/>
      <c r="J22" s="3"/>
      <c r="K22" s="3"/>
      <c r="L22" s="8"/>
      <c r="M22" s="3"/>
      <c r="N22" s="3"/>
      <c r="O22" s="3"/>
      <c r="P22" s="3"/>
    </row>
    <row r="23" spans="1:16" x14ac:dyDescent="0.25">
      <c r="A23" s="6"/>
      <c r="B23" s="3"/>
      <c r="C23" s="3"/>
      <c r="D23" s="3"/>
      <c r="E23" s="5"/>
      <c r="F23" s="5"/>
      <c r="G23" s="3"/>
      <c r="H23" s="3"/>
      <c r="I23" s="3"/>
      <c r="J23" s="3"/>
      <c r="K23" s="3"/>
      <c r="L23" s="8"/>
      <c r="M23" s="3"/>
      <c r="N23" s="3"/>
      <c r="O23" s="3"/>
      <c r="P23" s="3"/>
    </row>
    <row r="24" spans="1:16" x14ac:dyDescent="0.25">
      <c r="A24" s="6"/>
      <c r="B24" s="3"/>
      <c r="C24" s="3"/>
      <c r="D24" s="3"/>
      <c r="E24" s="5"/>
      <c r="F24" s="5"/>
      <c r="G24" s="3"/>
      <c r="H24" s="3"/>
      <c r="I24" s="3"/>
      <c r="J24" s="3"/>
      <c r="K24" s="3"/>
      <c r="L24" s="8"/>
      <c r="M24" s="3"/>
      <c r="N24" s="3"/>
      <c r="O24" s="3"/>
      <c r="P24" s="3"/>
    </row>
    <row r="25" spans="1:16" x14ac:dyDescent="0.25">
      <c r="A25" s="6"/>
      <c r="B25" s="3"/>
      <c r="C25" s="3"/>
      <c r="D25" s="3"/>
      <c r="E25" s="5"/>
      <c r="F25" s="5"/>
      <c r="G25" s="3"/>
      <c r="H25" s="3"/>
      <c r="I25" s="3"/>
      <c r="J25" s="3"/>
      <c r="K25" s="3"/>
      <c r="L25" s="8"/>
      <c r="M25" s="3"/>
      <c r="N25" s="3"/>
      <c r="O25" s="3"/>
      <c r="P25" s="3"/>
    </row>
    <row r="26" spans="1:16" x14ac:dyDescent="0.25">
      <c r="A26" s="6">
        <v>8</v>
      </c>
      <c r="B26" s="3" t="s">
        <v>65</v>
      </c>
      <c r="C26" s="3">
        <v>2018</v>
      </c>
      <c r="D26" s="3">
        <v>15</v>
      </c>
      <c r="E26" s="5">
        <v>43227</v>
      </c>
      <c r="F26" s="5">
        <f t="shared" si="3"/>
        <v>43241</v>
      </c>
      <c r="G26" s="3" t="s">
        <v>22</v>
      </c>
      <c r="H26" s="3" t="s">
        <v>46</v>
      </c>
      <c r="I26" s="3" t="s">
        <v>17</v>
      </c>
      <c r="J26" s="3" t="s">
        <v>18</v>
      </c>
      <c r="K26" s="3" t="s">
        <v>19</v>
      </c>
      <c r="L26" s="8">
        <v>56000</v>
      </c>
      <c r="M26" s="3" t="s">
        <v>14</v>
      </c>
      <c r="N26" s="3">
        <v>12</v>
      </c>
      <c r="O26" s="3" t="s">
        <v>30</v>
      </c>
      <c r="P26" s="3" t="s">
        <v>20</v>
      </c>
    </row>
    <row r="27" spans="1:16" x14ac:dyDescent="0.25">
      <c r="A27" s="6">
        <v>9</v>
      </c>
      <c r="B27" s="3" t="s">
        <v>62</v>
      </c>
      <c r="C27" s="3">
        <v>2019</v>
      </c>
      <c r="D27" s="3">
        <v>21</v>
      </c>
      <c r="E27" s="5">
        <v>43482</v>
      </c>
      <c r="F27" s="5">
        <f>D27+E27</f>
        <v>43503</v>
      </c>
      <c r="G27" s="3" t="s">
        <v>22</v>
      </c>
      <c r="H27" s="3" t="s">
        <v>16</v>
      </c>
      <c r="I27" s="3" t="s">
        <v>17</v>
      </c>
      <c r="J27" s="3" t="s">
        <v>18</v>
      </c>
      <c r="K27" s="3" t="s">
        <v>19</v>
      </c>
      <c r="L27" s="8">
        <v>56000</v>
      </c>
      <c r="M27" s="3" t="s">
        <v>14</v>
      </c>
      <c r="N27" s="3">
        <v>12</v>
      </c>
      <c r="O27" s="3" t="s">
        <v>30</v>
      </c>
      <c r="P27" s="3" t="s">
        <v>20</v>
      </c>
    </row>
    <row r="28" spans="1:16" x14ac:dyDescent="0.25">
      <c r="A28" s="6">
        <v>10</v>
      </c>
      <c r="B28" s="3" t="s">
        <v>66</v>
      </c>
      <c r="C28" s="3">
        <v>2019</v>
      </c>
      <c r="D28" s="3">
        <v>10</v>
      </c>
      <c r="E28" s="5">
        <v>43499</v>
      </c>
      <c r="F28" s="5">
        <f t="shared" ref="F28" si="4">D28+E28</f>
        <v>43509</v>
      </c>
      <c r="G28" s="3" t="s">
        <v>22</v>
      </c>
      <c r="H28" s="3" t="s">
        <v>32</v>
      </c>
      <c r="I28" s="3" t="s">
        <v>17</v>
      </c>
      <c r="J28" s="3" t="s">
        <v>26</v>
      </c>
      <c r="K28" s="3" t="s">
        <v>29</v>
      </c>
      <c r="L28" s="8">
        <v>12000</v>
      </c>
      <c r="M28" s="3" t="s">
        <v>14</v>
      </c>
      <c r="N28" s="3">
        <v>5</v>
      </c>
      <c r="O28" s="3" t="s">
        <v>30</v>
      </c>
      <c r="P28" s="3" t="s">
        <v>20</v>
      </c>
    </row>
    <row r="29" spans="1:16" x14ac:dyDescent="0.25">
      <c r="A29" s="6">
        <v>11</v>
      </c>
      <c r="B29" s="3" t="s">
        <v>64</v>
      </c>
      <c r="C29" s="3">
        <v>2019</v>
      </c>
      <c r="D29" s="3">
        <v>16</v>
      </c>
      <c r="E29" s="5">
        <v>43503</v>
      </c>
      <c r="F29" s="5">
        <f t="shared" ref="F29:F32" si="5">E29+D29-1</f>
        <v>43518</v>
      </c>
      <c r="G29" s="3" t="s">
        <v>22</v>
      </c>
      <c r="H29" s="3" t="s">
        <v>46</v>
      </c>
      <c r="I29" s="3" t="s">
        <v>17</v>
      </c>
      <c r="J29" s="3" t="s">
        <v>18</v>
      </c>
      <c r="K29" s="3" t="s">
        <v>19</v>
      </c>
      <c r="L29" s="8">
        <v>56000</v>
      </c>
      <c r="M29" s="3" t="s">
        <v>14</v>
      </c>
      <c r="N29" s="3">
        <v>12</v>
      </c>
      <c r="O29" s="3" t="s">
        <v>30</v>
      </c>
      <c r="P29" s="3" t="s">
        <v>20</v>
      </c>
    </row>
    <row r="30" spans="1:16" x14ac:dyDescent="0.25">
      <c r="A30" s="6">
        <v>12</v>
      </c>
      <c r="B30" s="3" t="s">
        <v>60</v>
      </c>
      <c r="C30" s="3">
        <v>2019</v>
      </c>
      <c r="D30" s="3">
        <v>10</v>
      </c>
      <c r="E30" s="5">
        <v>43527</v>
      </c>
      <c r="F30" s="5">
        <f t="shared" si="5"/>
        <v>43536</v>
      </c>
      <c r="G30" s="3" t="s">
        <v>22</v>
      </c>
      <c r="H30" s="3" t="s">
        <v>46</v>
      </c>
      <c r="I30" s="3" t="s">
        <v>17</v>
      </c>
      <c r="J30" s="3" t="s">
        <v>18</v>
      </c>
      <c r="K30" s="3" t="s">
        <v>19</v>
      </c>
      <c r="L30" s="8">
        <v>56000</v>
      </c>
      <c r="M30" s="3" t="s">
        <v>14</v>
      </c>
      <c r="N30" s="3">
        <v>12</v>
      </c>
      <c r="O30" s="3" t="s">
        <v>30</v>
      </c>
      <c r="P30" s="3" t="s">
        <v>20</v>
      </c>
    </row>
    <row r="31" spans="1:16" x14ac:dyDescent="0.25">
      <c r="A31" s="6">
        <v>13</v>
      </c>
      <c r="B31" s="3" t="s">
        <v>61</v>
      </c>
      <c r="C31" s="3">
        <v>2019</v>
      </c>
      <c r="D31" s="3">
        <v>5</v>
      </c>
      <c r="E31" s="5">
        <v>43603</v>
      </c>
      <c r="F31" s="5">
        <f t="shared" si="5"/>
        <v>43607</v>
      </c>
      <c r="G31" s="3" t="s">
        <v>22</v>
      </c>
      <c r="H31" s="3" t="s">
        <v>46</v>
      </c>
      <c r="I31" s="3" t="s">
        <v>17</v>
      </c>
      <c r="J31" s="3" t="s">
        <v>18</v>
      </c>
      <c r="K31" s="3" t="s">
        <v>19</v>
      </c>
      <c r="L31" s="8">
        <v>56000</v>
      </c>
      <c r="M31" s="3" t="s">
        <v>14</v>
      </c>
      <c r="N31" s="3">
        <v>12</v>
      </c>
      <c r="O31" s="3" t="s">
        <v>30</v>
      </c>
      <c r="P31" s="3" t="s">
        <v>20</v>
      </c>
    </row>
    <row r="32" spans="1:16" x14ac:dyDescent="0.25">
      <c r="A32" s="6">
        <v>14</v>
      </c>
      <c r="B32" s="3" t="s">
        <v>65</v>
      </c>
      <c r="C32" s="3">
        <v>2019</v>
      </c>
      <c r="D32" s="3">
        <v>15</v>
      </c>
      <c r="E32" s="5">
        <v>43623</v>
      </c>
      <c r="F32" s="5">
        <f t="shared" si="5"/>
        <v>43637</v>
      </c>
      <c r="G32" s="3" t="s">
        <v>22</v>
      </c>
      <c r="H32" s="3" t="s">
        <v>16</v>
      </c>
      <c r="I32" s="3" t="s">
        <v>17</v>
      </c>
      <c r="J32" s="3" t="s">
        <v>18</v>
      </c>
      <c r="K32" s="3" t="s">
        <v>19</v>
      </c>
      <c r="L32" s="8">
        <v>56000</v>
      </c>
      <c r="M32" s="3" t="s">
        <v>14</v>
      </c>
      <c r="N32" s="3">
        <v>12</v>
      </c>
      <c r="O32" s="3" t="s">
        <v>30</v>
      </c>
      <c r="P32" s="3" t="s">
        <v>20</v>
      </c>
    </row>
    <row r="33" spans="1:16" x14ac:dyDescent="0.25">
      <c r="A33" s="6">
        <v>15</v>
      </c>
      <c r="B33" s="3" t="s">
        <v>62</v>
      </c>
      <c r="C33" s="3">
        <v>2020</v>
      </c>
      <c r="D33" s="3">
        <v>21</v>
      </c>
      <c r="E33" s="5">
        <v>43847</v>
      </c>
      <c r="F33" s="5">
        <f>D33+E33</f>
        <v>43868</v>
      </c>
      <c r="G33" s="3" t="s">
        <v>22</v>
      </c>
      <c r="H33" s="3" t="s">
        <v>16</v>
      </c>
      <c r="I33" s="3" t="s">
        <v>17</v>
      </c>
      <c r="J33" s="3" t="s">
        <v>18</v>
      </c>
      <c r="K33" s="3" t="s">
        <v>19</v>
      </c>
      <c r="L33" s="8">
        <v>56000</v>
      </c>
      <c r="M33" s="3" t="s">
        <v>14</v>
      </c>
      <c r="N33" s="3">
        <v>12</v>
      </c>
      <c r="O33" s="3" t="s">
        <v>30</v>
      </c>
      <c r="P33" s="3" t="s">
        <v>20</v>
      </c>
    </row>
    <row r="34" spans="1:16" x14ac:dyDescent="0.25">
      <c r="A34" s="6">
        <v>16</v>
      </c>
      <c r="B34" s="3" t="s">
        <v>61</v>
      </c>
      <c r="C34" s="3">
        <v>2020</v>
      </c>
      <c r="D34" s="3">
        <v>5</v>
      </c>
      <c r="E34" s="5">
        <v>43958</v>
      </c>
      <c r="F34" s="5">
        <f t="shared" ref="F34:F35" si="6">E34+D34-1</f>
        <v>43962</v>
      </c>
      <c r="G34" s="3" t="s">
        <v>22</v>
      </c>
      <c r="H34" s="3" t="s">
        <v>16</v>
      </c>
      <c r="I34" s="3" t="s">
        <v>17</v>
      </c>
      <c r="J34" s="3" t="s">
        <v>18</v>
      </c>
      <c r="K34" s="3" t="s">
        <v>19</v>
      </c>
      <c r="L34" s="8">
        <v>56000</v>
      </c>
      <c r="M34" s="3" t="s">
        <v>14</v>
      </c>
      <c r="N34" s="3">
        <v>12</v>
      </c>
      <c r="O34" s="3" t="s">
        <v>30</v>
      </c>
      <c r="P34" s="3" t="s">
        <v>20</v>
      </c>
    </row>
    <row r="35" spans="1:16" x14ac:dyDescent="0.25">
      <c r="A35" s="6">
        <v>17</v>
      </c>
      <c r="B35" s="3" t="s">
        <v>64</v>
      </c>
      <c r="C35" s="3">
        <v>2020</v>
      </c>
      <c r="D35" s="3">
        <v>16</v>
      </c>
      <c r="E35" s="5">
        <v>43958</v>
      </c>
      <c r="F35" s="5">
        <f t="shared" si="6"/>
        <v>43973</v>
      </c>
      <c r="G35" s="3" t="s">
        <v>22</v>
      </c>
      <c r="H35" s="3" t="s">
        <v>16</v>
      </c>
      <c r="I35" s="3" t="s">
        <v>17</v>
      </c>
      <c r="J35" s="3" t="s">
        <v>18</v>
      </c>
      <c r="K35" s="3" t="s">
        <v>19</v>
      </c>
      <c r="L35" s="8">
        <v>56000</v>
      </c>
      <c r="M35" s="3" t="s">
        <v>14</v>
      </c>
      <c r="N35" s="3">
        <v>12</v>
      </c>
      <c r="O35" s="3" t="s">
        <v>30</v>
      </c>
      <c r="P35" s="3" t="s">
        <v>20</v>
      </c>
    </row>
    <row r="36" spans="1:16" x14ac:dyDescent="0.25">
      <c r="A36" s="6">
        <v>18</v>
      </c>
      <c r="B36" s="3" t="s">
        <v>66</v>
      </c>
      <c r="C36" s="3">
        <v>2020</v>
      </c>
      <c r="D36" s="3">
        <v>10</v>
      </c>
      <c r="E36" s="5">
        <v>43864</v>
      </c>
      <c r="F36" s="5">
        <f t="shared" ref="F36" si="7">D36+E36</f>
        <v>43874</v>
      </c>
      <c r="G36" s="3" t="s">
        <v>22</v>
      </c>
      <c r="H36" s="3" t="s">
        <v>32</v>
      </c>
      <c r="I36" s="3" t="s">
        <v>17</v>
      </c>
      <c r="J36" s="3" t="s">
        <v>26</v>
      </c>
      <c r="K36" s="3" t="s">
        <v>29</v>
      </c>
      <c r="L36" s="8">
        <v>12000</v>
      </c>
      <c r="M36" s="3" t="s">
        <v>14</v>
      </c>
      <c r="N36" s="3">
        <v>5</v>
      </c>
      <c r="O36" s="3" t="s">
        <v>30</v>
      </c>
      <c r="P36" s="3" t="s">
        <v>20</v>
      </c>
    </row>
    <row r="37" spans="1:16" x14ac:dyDescent="0.25">
      <c r="A37" s="6">
        <v>19</v>
      </c>
      <c r="B37" s="3" t="s">
        <v>65</v>
      </c>
      <c r="C37" s="3">
        <v>2020</v>
      </c>
      <c r="D37" s="3">
        <v>15</v>
      </c>
      <c r="E37" s="5">
        <v>44142</v>
      </c>
      <c r="F37" s="5">
        <f t="shared" ref="F37" si="8">E37+D37-1</f>
        <v>44156</v>
      </c>
      <c r="G37" s="3" t="s">
        <v>22</v>
      </c>
      <c r="H37" s="3" t="s">
        <v>16</v>
      </c>
      <c r="I37" s="3" t="s">
        <v>17</v>
      </c>
      <c r="J37" s="3" t="s">
        <v>18</v>
      </c>
      <c r="K37" s="3" t="s">
        <v>19</v>
      </c>
      <c r="L37" s="8">
        <v>56000</v>
      </c>
      <c r="M37" s="3" t="s">
        <v>14</v>
      </c>
      <c r="N37" s="3">
        <v>12</v>
      </c>
      <c r="O37" s="3" t="s">
        <v>30</v>
      </c>
      <c r="P37" s="3" t="s">
        <v>20</v>
      </c>
    </row>
    <row r="38" spans="1:16" x14ac:dyDescent="0.25">
      <c r="A38" s="6"/>
      <c r="B38" s="3"/>
      <c r="C38" s="3"/>
      <c r="D38" s="3"/>
      <c r="E38" s="5"/>
      <c r="F38" s="5"/>
      <c r="G38" s="3"/>
      <c r="H38" s="3"/>
      <c r="I38" s="3"/>
      <c r="J38" s="3"/>
      <c r="K38" s="3"/>
      <c r="L38" s="8"/>
      <c r="M38" s="3"/>
      <c r="N38" s="3"/>
      <c r="O38" s="3"/>
      <c r="P38" s="3"/>
    </row>
    <row r="39" spans="1:16" x14ac:dyDescent="0.25">
      <c r="A39" s="6"/>
      <c r="B39" s="3"/>
      <c r="C39" s="3"/>
      <c r="D39" s="3"/>
      <c r="E39" s="5"/>
      <c r="F39" s="5"/>
      <c r="G39" s="3"/>
      <c r="H39" s="3"/>
      <c r="I39" s="3"/>
      <c r="J39" s="3"/>
      <c r="K39" s="3"/>
      <c r="L39" s="8"/>
      <c r="M39" s="3"/>
      <c r="N39" s="3"/>
      <c r="O39" s="3"/>
      <c r="P39" s="3"/>
    </row>
    <row r="40" spans="1:16" x14ac:dyDescent="0.25">
      <c r="A40" s="113" t="s">
        <v>39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5"/>
    </row>
    <row r="41" spans="1:16" x14ac:dyDescent="0.25">
      <c r="A41" s="6"/>
      <c r="B41" s="3"/>
      <c r="C41" s="3"/>
      <c r="D41" s="3"/>
      <c r="E41" s="5"/>
      <c r="F41" s="5"/>
      <c r="G41" s="5"/>
      <c r="H41" s="3"/>
      <c r="I41" s="3"/>
      <c r="J41" s="3"/>
      <c r="K41" s="3"/>
      <c r="L41" s="8"/>
      <c r="M41" s="3"/>
      <c r="N41" s="3"/>
      <c r="O41" s="3"/>
      <c r="P41" s="3"/>
    </row>
    <row r="42" spans="1:16" x14ac:dyDescent="0.25">
      <c r="A42" s="6"/>
      <c r="B42" s="2"/>
      <c r="C42" s="3"/>
      <c r="D42" s="3"/>
      <c r="E42" s="5"/>
      <c r="F42" s="5"/>
      <c r="G42" s="3"/>
      <c r="H42" s="3"/>
      <c r="I42" s="3"/>
      <c r="J42" s="3"/>
      <c r="K42" s="3"/>
      <c r="L42" s="8"/>
      <c r="M42" s="3"/>
      <c r="N42" s="3"/>
      <c r="O42" s="3"/>
      <c r="P42" s="3"/>
    </row>
    <row r="43" spans="1:16" x14ac:dyDescent="0.25">
      <c r="A43" s="6"/>
      <c r="B43" s="3"/>
      <c r="C43" s="3"/>
      <c r="D43" s="3"/>
      <c r="E43" s="5"/>
      <c r="F43" s="5"/>
      <c r="G43" s="5"/>
      <c r="H43" s="5"/>
      <c r="I43" s="3"/>
      <c r="J43" s="3"/>
      <c r="K43" s="3"/>
      <c r="L43" s="8"/>
      <c r="M43" s="3"/>
      <c r="N43" s="3"/>
      <c r="O43" s="3"/>
      <c r="P43" s="3"/>
    </row>
    <row r="44" spans="1:16" x14ac:dyDescent="0.25">
      <c r="A44" s="6"/>
      <c r="B44" s="3"/>
      <c r="C44" s="3"/>
      <c r="D44" s="3"/>
      <c r="E44" s="5"/>
      <c r="F44" s="5"/>
      <c r="G44" s="5"/>
      <c r="H44" s="3"/>
      <c r="I44" s="3"/>
      <c r="J44" s="3"/>
      <c r="K44" s="3"/>
      <c r="L44" s="8"/>
      <c r="M44" s="3"/>
      <c r="N44" s="3"/>
      <c r="O44" s="3"/>
      <c r="P44" s="3"/>
    </row>
    <row r="45" spans="1:16" x14ac:dyDescent="0.25">
      <c r="A45" s="6"/>
      <c r="B45" s="3"/>
      <c r="C45" s="3"/>
      <c r="D45" s="3"/>
      <c r="E45" s="5"/>
      <c r="F45" s="5"/>
      <c r="G45" s="3"/>
      <c r="H45" s="3"/>
      <c r="I45" s="3"/>
      <c r="J45" s="3"/>
      <c r="K45" s="3"/>
      <c r="L45" s="8"/>
      <c r="M45" s="3"/>
      <c r="N45" s="3"/>
      <c r="O45" s="3"/>
      <c r="P45" s="3"/>
    </row>
    <row r="46" spans="1:16" x14ac:dyDescent="0.25">
      <c r="A46" s="6"/>
      <c r="B46" s="3"/>
      <c r="C46" s="3"/>
      <c r="D46" s="3"/>
      <c r="E46" s="5"/>
      <c r="F46" s="5"/>
      <c r="G46" s="3"/>
      <c r="H46" s="3"/>
      <c r="I46" s="3"/>
      <c r="J46" s="3"/>
      <c r="K46" s="3"/>
      <c r="L46" s="8"/>
      <c r="M46" s="3"/>
      <c r="N46" s="3"/>
      <c r="O46" s="3"/>
      <c r="P46" s="3"/>
    </row>
    <row r="47" spans="1:16" x14ac:dyDescent="0.25">
      <c r="A47" s="6"/>
      <c r="B47" s="3"/>
      <c r="C47" s="3"/>
      <c r="D47" s="3"/>
      <c r="E47" s="5"/>
      <c r="F47" s="5"/>
      <c r="G47" s="5"/>
      <c r="H47" s="5"/>
      <c r="I47" s="3"/>
      <c r="J47" s="3"/>
      <c r="K47" s="3"/>
      <c r="L47" s="8"/>
      <c r="M47" s="3"/>
      <c r="N47" s="3"/>
      <c r="O47" s="3"/>
      <c r="P47" s="3"/>
    </row>
    <row r="48" spans="1:16" x14ac:dyDescent="0.25">
      <c r="A48" s="6"/>
      <c r="B48" s="3"/>
      <c r="C48" s="3"/>
      <c r="D48" s="3"/>
      <c r="E48" s="5"/>
      <c r="F48" s="5"/>
      <c r="G48" s="5"/>
      <c r="H48" s="3"/>
      <c r="I48" s="3"/>
      <c r="J48" s="3"/>
      <c r="K48" s="3"/>
      <c r="L48" s="8"/>
      <c r="M48" s="3"/>
      <c r="N48" s="3"/>
      <c r="O48" s="3"/>
      <c r="P48" s="3"/>
    </row>
    <row r="49" spans="1:16" x14ac:dyDescent="0.25">
      <c r="A49" s="6"/>
      <c r="B49" s="3"/>
      <c r="C49" s="3"/>
      <c r="D49" s="3"/>
      <c r="E49" s="3"/>
      <c r="F49" s="5"/>
      <c r="G49" s="3"/>
      <c r="H49" s="3"/>
      <c r="I49" s="3"/>
      <c r="J49" s="3"/>
      <c r="K49" s="3"/>
      <c r="L49" s="8"/>
      <c r="M49" s="3"/>
      <c r="N49" s="3"/>
      <c r="O49" s="3"/>
      <c r="P49" s="3"/>
    </row>
    <row r="50" spans="1:16" x14ac:dyDescent="0.25">
      <c r="A50" s="6"/>
      <c r="B50" s="3"/>
      <c r="C50" s="3"/>
      <c r="D50" s="3"/>
      <c r="E50" s="3"/>
      <c r="F50" s="3"/>
      <c r="G50" s="3"/>
      <c r="H50" s="3"/>
      <c r="I50" s="3"/>
      <c r="J50" s="3"/>
      <c r="K50" s="3"/>
      <c r="L50" s="8"/>
      <c r="M50" s="3"/>
      <c r="N50" s="3"/>
      <c r="O50" s="3"/>
      <c r="P50" s="3"/>
    </row>
    <row r="51" spans="1:16" x14ac:dyDescent="0.25">
      <c r="A51" s="113" t="s">
        <v>40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5"/>
    </row>
    <row r="52" spans="1:16" x14ac:dyDescent="0.25">
      <c r="A52" s="6"/>
      <c r="B52" s="3"/>
      <c r="C52" s="3"/>
      <c r="D52" s="3"/>
      <c r="E52" s="5"/>
      <c r="F52" s="5"/>
      <c r="G52" s="3"/>
      <c r="H52" s="3"/>
      <c r="I52" s="3"/>
      <c r="J52" s="3"/>
      <c r="K52" s="3"/>
      <c r="L52" s="8"/>
      <c r="M52" s="3"/>
      <c r="N52" s="3"/>
      <c r="O52" s="3"/>
      <c r="P52" s="3"/>
    </row>
    <row r="53" spans="1:16" x14ac:dyDescent="0.25">
      <c r="A53" s="6"/>
      <c r="B53" s="3"/>
      <c r="C53" s="3"/>
      <c r="D53" s="3"/>
      <c r="E53" s="5"/>
      <c r="F53" s="5"/>
      <c r="G53" s="5"/>
      <c r="H53" s="5"/>
      <c r="I53" s="3"/>
      <c r="J53" s="3"/>
      <c r="K53" s="3"/>
      <c r="L53" s="8"/>
      <c r="M53" s="3"/>
      <c r="N53" s="3"/>
      <c r="O53" s="3"/>
      <c r="P53" s="3"/>
    </row>
    <row r="54" spans="1:16" x14ac:dyDescent="0.25">
      <c r="A54" s="6"/>
      <c r="B54" s="3"/>
      <c r="C54" s="3"/>
      <c r="D54" s="3"/>
      <c r="E54" s="5"/>
      <c r="F54" s="5"/>
      <c r="G54" s="5"/>
      <c r="H54" s="3"/>
      <c r="I54" s="3"/>
      <c r="J54" s="3"/>
      <c r="K54" s="3"/>
      <c r="L54" s="8"/>
      <c r="M54" s="3"/>
      <c r="N54" s="3"/>
      <c r="O54" s="3"/>
      <c r="P54" s="3"/>
    </row>
    <row r="55" spans="1:16" x14ac:dyDescent="0.25">
      <c r="A55" s="6"/>
      <c r="B55" s="2"/>
      <c r="C55" s="3"/>
      <c r="D55" s="3"/>
      <c r="E55" s="5"/>
      <c r="F55" s="5"/>
      <c r="G55" s="3"/>
      <c r="H55" s="3"/>
      <c r="I55" s="3"/>
      <c r="J55" s="3"/>
      <c r="K55" s="3"/>
      <c r="L55" s="8"/>
      <c r="M55" s="3"/>
      <c r="N55" s="3"/>
      <c r="O55" s="3"/>
      <c r="P55" s="3"/>
    </row>
    <row r="56" spans="1:16" x14ac:dyDescent="0.25">
      <c r="A56" s="6"/>
      <c r="B56" s="3"/>
      <c r="C56" s="3"/>
      <c r="D56" s="3"/>
      <c r="E56" s="5"/>
      <c r="F56" s="5"/>
      <c r="G56" s="5"/>
      <c r="H56" s="5"/>
      <c r="I56" s="3"/>
      <c r="J56" s="3"/>
      <c r="K56" s="3"/>
      <c r="L56" s="8"/>
      <c r="M56" s="3"/>
      <c r="N56" s="3"/>
      <c r="O56" s="3"/>
      <c r="P56" s="3"/>
    </row>
    <row r="57" spans="1:16" x14ac:dyDescent="0.25">
      <c r="A57" s="6"/>
      <c r="B57" s="3"/>
      <c r="C57" s="3"/>
      <c r="D57" s="3"/>
      <c r="E57" s="5"/>
      <c r="F57" s="5"/>
      <c r="G57" s="5"/>
      <c r="H57" s="3"/>
      <c r="I57" s="3"/>
      <c r="J57" s="3"/>
      <c r="K57" s="3"/>
      <c r="L57" s="8"/>
      <c r="M57" s="3"/>
      <c r="N57" s="3"/>
      <c r="O57" s="3"/>
      <c r="P57" s="3"/>
    </row>
    <row r="58" spans="1:16" x14ac:dyDescent="0.25">
      <c r="A58" s="6"/>
      <c r="B58" s="3"/>
      <c r="C58" s="3"/>
      <c r="D58" s="3"/>
      <c r="E58" s="5"/>
      <c r="F58" s="5"/>
      <c r="G58" s="3"/>
      <c r="H58" s="3"/>
      <c r="I58" s="3"/>
      <c r="J58" s="3"/>
      <c r="K58" s="3"/>
      <c r="L58" s="8"/>
      <c r="M58" s="3"/>
      <c r="N58" s="3"/>
      <c r="O58" s="3"/>
      <c r="P58" s="3"/>
    </row>
    <row r="59" spans="1:16" x14ac:dyDescent="0.25">
      <c r="A59" s="6"/>
      <c r="B59" s="3"/>
      <c r="C59" s="3"/>
      <c r="D59" s="3"/>
      <c r="E59" s="5"/>
      <c r="F59" s="5"/>
      <c r="G59" s="3"/>
      <c r="H59" s="3"/>
      <c r="I59" s="3"/>
      <c r="J59" s="3"/>
      <c r="K59" s="3"/>
      <c r="L59" s="8"/>
      <c r="M59" s="3"/>
      <c r="N59" s="3"/>
      <c r="O59" s="3"/>
      <c r="P59" s="3"/>
    </row>
    <row r="60" spans="1:16" x14ac:dyDescent="0.25">
      <c r="A60" s="6"/>
      <c r="B60" s="3"/>
      <c r="C60" s="3"/>
      <c r="D60" s="3"/>
      <c r="E60" s="5"/>
      <c r="F60" s="5"/>
      <c r="G60" s="5"/>
      <c r="H60" s="5"/>
      <c r="I60" s="3"/>
      <c r="J60" s="3"/>
      <c r="K60" s="3"/>
      <c r="L60" s="8"/>
      <c r="M60" s="3"/>
      <c r="N60" s="3"/>
      <c r="O60" s="3"/>
      <c r="P60" s="3"/>
    </row>
    <row r="61" spans="1:16" x14ac:dyDescent="0.25">
      <c r="A61" s="6"/>
      <c r="B61" s="3"/>
      <c r="C61" s="3"/>
      <c r="D61" s="3"/>
      <c r="E61" s="5"/>
      <c r="F61" s="5"/>
      <c r="G61" s="5"/>
      <c r="H61" s="3"/>
      <c r="I61" s="3"/>
      <c r="J61" s="3"/>
      <c r="K61" s="3"/>
      <c r="L61" s="8"/>
      <c r="M61" s="3"/>
      <c r="N61" s="3"/>
      <c r="O61" s="3"/>
      <c r="P61" s="3"/>
    </row>
    <row r="62" spans="1:16" x14ac:dyDescent="0.25">
      <c r="A62" s="113" t="s">
        <v>41</v>
      </c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5"/>
    </row>
    <row r="63" spans="1:16" x14ac:dyDescent="0.25">
      <c r="A63" s="6">
        <v>1</v>
      </c>
      <c r="B63" s="3" t="s">
        <v>44</v>
      </c>
      <c r="C63" s="3">
        <v>2019</v>
      </c>
      <c r="D63" s="3">
        <v>21</v>
      </c>
      <c r="E63" s="5">
        <v>43595</v>
      </c>
      <c r="F63" s="5">
        <v>43769</v>
      </c>
      <c r="G63" s="3" t="s">
        <v>45</v>
      </c>
      <c r="H63" s="3" t="s">
        <v>46</v>
      </c>
      <c r="I63" s="3" t="s">
        <v>47</v>
      </c>
      <c r="J63" s="3" t="s">
        <v>48</v>
      </c>
      <c r="K63" s="3" t="s">
        <v>49</v>
      </c>
      <c r="L63" s="8" t="s">
        <v>50</v>
      </c>
      <c r="M63" s="3" t="s">
        <v>50</v>
      </c>
      <c r="N63" s="3" t="s">
        <v>27</v>
      </c>
      <c r="O63" s="3" t="s">
        <v>50</v>
      </c>
      <c r="P63" s="3" t="s">
        <v>20</v>
      </c>
    </row>
    <row r="64" spans="1:16" x14ac:dyDescent="0.25">
      <c r="A64" s="6"/>
      <c r="B64" s="3"/>
      <c r="C64" s="3"/>
      <c r="D64" s="3"/>
      <c r="E64" s="3"/>
      <c r="F64" s="5"/>
      <c r="G64" s="3"/>
      <c r="H64" s="3"/>
      <c r="I64" s="3"/>
      <c r="J64" s="3"/>
      <c r="K64" s="3"/>
      <c r="L64" s="8"/>
      <c r="M64" s="3"/>
      <c r="N64" s="3"/>
      <c r="O64" s="3"/>
      <c r="P64" s="3"/>
    </row>
    <row r="65" spans="1:16" x14ac:dyDescent="0.25">
      <c r="A65" s="6"/>
      <c r="B65" s="3"/>
      <c r="C65" s="3"/>
      <c r="D65" s="3"/>
      <c r="E65" s="3"/>
      <c r="F65" s="3"/>
      <c r="G65" s="3"/>
      <c r="H65" s="3"/>
      <c r="I65" s="3"/>
      <c r="J65" s="3"/>
      <c r="K65" s="3"/>
      <c r="L65" s="8"/>
      <c r="M65" s="3"/>
      <c r="N65" s="3"/>
      <c r="O65" s="3"/>
      <c r="P65" s="3"/>
    </row>
    <row r="66" spans="1:16" x14ac:dyDescent="0.25">
      <c r="A66" s="6"/>
      <c r="B66" s="3"/>
      <c r="C66" s="3"/>
      <c r="D66" s="3"/>
      <c r="E66" s="5"/>
      <c r="F66" s="5"/>
      <c r="G66" s="5"/>
      <c r="H66" s="5"/>
      <c r="I66" s="3"/>
      <c r="J66" s="3"/>
      <c r="K66" s="3"/>
      <c r="L66" s="8"/>
      <c r="M66" s="3"/>
      <c r="N66" s="3"/>
      <c r="O66" s="3"/>
      <c r="P66" s="3"/>
    </row>
    <row r="67" spans="1:16" x14ac:dyDescent="0.25">
      <c r="A67" s="6"/>
      <c r="B67" s="3"/>
      <c r="C67" s="3"/>
      <c r="D67" s="3"/>
      <c r="E67" s="5"/>
      <c r="F67" s="5"/>
      <c r="G67" s="5"/>
      <c r="H67" s="3"/>
      <c r="I67" s="3"/>
      <c r="J67" s="3"/>
      <c r="K67" s="3"/>
      <c r="L67" s="8"/>
      <c r="M67" s="3"/>
      <c r="N67" s="3"/>
      <c r="O67" s="3"/>
      <c r="P67" s="3"/>
    </row>
    <row r="68" spans="1:16" x14ac:dyDescent="0.25">
      <c r="A68" s="6"/>
      <c r="B68" s="2"/>
      <c r="C68" s="3"/>
      <c r="D68" s="3"/>
      <c r="E68" s="5"/>
      <c r="F68" s="5"/>
      <c r="G68" s="3"/>
      <c r="H68" s="3"/>
      <c r="I68" s="3"/>
      <c r="J68" s="3"/>
      <c r="K68" s="3"/>
      <c r="L68" s="8"/>
      <c r="M68" s="3"/>
      <c r="N68" s="3"/>
      <c r="O68" s="3"/>
      <c r="P68" s="3"/>
    </row>
    <row r="69" spans="1:16" x14ac:dyDescent="0.25">
      <c r="A69" s="6"/>
      <c r="B69" s="3"/>
      <c r="C69" s="3"/>
      <c r="D69" s="3"/>
      <c r="E69" s="5"/>
      <c r="F69" s="5"/>
      <c r="G69" s="5"/>
      <c r="H69" s="5"/>
      <c r="I69" s="3"/>
      <c r="J69" s="3"/>
      <c r="K69" s="3"/>
      <c r="L69" s="8"/>
      <c r="M69" s="3"/>
      <c r="N69" s="3"/>
      <c r="O69" s="3"/>
      <c r="P69" s="3"/>
    </row>
    <row r="70" spans="1:16" x14ac:dyDescent="0.25">
      <c r="A70" s="6"/>
      <c r="B70" s="3"/>
      <c r="C70" s="3"/>
      <c r="D70" s="3"/>
      <c r="E70" s="5"/>
      <c r="F70" s="5"/>
      <c r="G70" s="5"/>
      <c r="H70" s="3"/>
      <c r="I70" s="3"/>
      <c r="J70" s="3"/>
      <c r="K70" s="3"/>
      <c r="L70" s="8"/>
      <c r="M70" s="3"/>
      <c r="N70" s="3"/>
      <c r="O70" s="3"/>
      <c r="P70" s="3"/>
    </row>
    <row r="71" spans="1:16" x14ac:dyDescent="0.25">
      <c r="A71" s="6"/>
      <c r="B71" s="3"/>
      <c r="C71" s="3"/>
      <c r="D71" s="3"/>
      <c r="E71" s="5"/>
      <c r="F71" s="5"/>
      <c r="G71" s="3"/>
      <c r="H71" s="3"/>
      <c r="I71" s="3"/>
      <c r="J71" s="3"/>
      <c r="K71" s="3"/>
      <c r="L71" s="8"/>
      <c r="M71" s="3"/>
      <c r="N71" s="3"/>
      <c r="O71" s="3"/>
      <c r="P71" s="3"/>
    </row>
    <row r="72" spans="1:16" x14ac:dyDescent="0.25">
      <c r="A72" s="6"/>
      <c r="B72" s="3"/>
      <c r="C72" s="3"/>
      <c r="D72" s="3"/>
      <c r="E72" s="5"/>
      <c r="F72" s="5"/>
      <c r="G72" s="3"/>
      <c r="H72" s="3"/>
      <c r="I72" s="3"/>
      <c r="J72" s="3"/>
      <c r="K72" s="3"/>
      <c r="L72" s="8"/>
      <c r="M72" s="3"/>
      <c r="N72" s="3"/>
      <c r="O72" s="3"/>
      <c r="P72" s="3"/>
    </row>
    <row r="73" spans="1:16" x14ac:dyDescent="0.25">
      <c r="A73" s="6"/>
      <c r="B73" s="3"/>
      <c r="C73" s="3"/>
      <c r="D73" s="3"/>
      <c r="E73" s="5"/>
      <c r="F73" s="5"/>
      <c r="G73" s="5"/>
      <c r="H73" s="5"/>
      <c r="I73" s="3"/>
      <c r="J73" s="3"/>
      <c r="K73" s="3"/>
      <c r="L73" s="8"/>
      <c r="M73" s="3"/>
      <c r="N73" s="3"/>
      <c r="O73" s="3"/>
      <c r="P73" s="3"/>
    </row>
    <row r="74" spans="1:16" x14ac:dyDescent="0.25">
      <c r="A74" s="113" t="s">
        <v>42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5"/>
    </row>
    <row r="75" spans="1:16" x14ac:dyDescent="0.25">
      <c r="A75" s="6"/>
      <c r="B75" s="3"/>
      <c r="C75" s="3"/>
      <c r="D75" s="3"/>
      <c r="E75" s="3"/>
      <c r="F75" s="5"/>
      <c r="G75" s="3"/>
      <c r="H75" s="3"/>
      <c r="I75" s="3"/>
      <c r="J75" s="3"/>
      <c r="K75" s="3"/>
      <c r="L75" s="8"/>
      <c r="M75" s="3"/>
      <c r="N75" s="3"/>
      <c r="O75" s="3"/>
      <c r="P75" s="3"/>
    </row>
    <row r="76" spans="1:16" x14ac:dyDescent="0.25">
      <c r="A76" s="6"/>
      <c r="B76" s="3"/>
      <c r="C76" s="3"/>
      <c r="D76" s="3"/>
      <c r="E76" s="3"/>
      <c r="F76" s="3"/>
      <c r="G76" s="3"/>
      <c r="H76" s="3"/>
      <c r="I76" s="3"/>
      <c r="J76" s="3"/>
      <c r="K76" s="3"/>
      <c r="L76" s="8"/>
      <c r="M76" s="3"/>
      <c r="N76" s="3"/>
      <c r="O76" s="3"/>
      <c r="P76" s="3"/>
    </row>
    <row r="77" spans="1:16" x14ac:dyDescent="0.25">
      <c r="A77" s="6"/>
      <c r="B77" s="3"/>
      <c r="C77" s="3"/>
      <c r="D77" s="3"/>
      <c r="E77" s="3"/>
      <c r="F77" s="5"/>
      <c r="G77" s="3"/>
      <c r="H77" s="3"/>
      <c r="I77" s="3"/>
      <c r="J77" s="3"/>
      <c r="K77" s="3"/>
      <c r="L77" s="8"/>
      <c r="M77" s="3"/>
      <c r="N77" s="3"/>
      <c r="O77" s="3"/>
      <c r="P77" s="3"/>
    </row>
    <row r="78" spans="1:16" x14ac:dyDescent="0.25">
      <c r="A78" s="6"/>
      <c r="B78" s="3"/>
      <c r="C78" s="3"/>
      <c r="D78" s="3"/>
      <c r="E78" s="3"/>
      <c r="F78" s="3"/>
      <c r="G78" s="3"/>
      <c r="H78" s="3"/>
      <c r="I78" s="3"/>
      <c r="J78" s="3"/>
      <c r="K78" s="3"/>
      <c r="L78" s="8"/>
      <c r="M78" s="3"/>
      <c r="N78" s="3"/>
      <c r="O78" s="3"/>
      <c r="P78" s="3"/>
    </row>
    <row r="79" spans="1:16" x14ac:dyDescent="0.25">
      <c r="A79" s="6"/>
      <c r="B79" s="3"/>
      <c r="C79" s="3"/>
      <c r="D79" s="3"/>
      <c r="E79" s="5"/>
      <c r="F79" s="5"/>
      <c r="G79" s="5"/>
      <c r="H79" s="5"/>
      <c r="I79" s="3"/>
      <c r="J79" s="3"/>
      <c r="K79" s="3"/>
      <c r="L79" s="8"/>
      <c r="M79" s="3"/>
      <c r="N79" s="3"/>
      <c r="O79" s="3"/>
      <c r="P79" s="3"/>
    </row>
    <row r="80" spans="1:16" x14ac:dyDescent="0.25">
      <c r="A80" s="6"/>
      <c r="B80" s="3"/>
      <c r="C80" s="3"/>
      <c r="D80" s="3"/>
      <c r="E80" s="5"/>
      <c r="F80" s="5"/>
      <c r="G80" s="5"/>
      <c r="H80" s="3"/>
      <c r="I80" s="3"/>
      <c r="J80" s="3"/>
      <c r="K80" s="3"/>
      <c r="L80" s="8"/>
      <c r="M80" s="3"/>
      <c r="N80" s="3"/>
      <c r="O80" s="3"/>
      <c r="P80" s="3"/>
    </row>
    <row r="81" spans="1:16" x14ac:dyDescent="0.25">
      <c r="A81" s="6"/>
      <c r="B81" s="2"/>
      <c r="C81" s="3"/>
      <c r="D81" s="3"/>
      <c r="E81" s="5"/>
      <c r="F81" s="5"/>
      <c r="G81" s="3"/>
      <c r="H81" s="3"/>
      <c r="I81" s="3"/>
      <c r="J81" s="3"/>
      <c r="K81" s="3"/>
      <c r="L81" s="8"/>
      <c r="M81" s="3"/>
      <c r="N81" s="3"/>
      <c r="O81" s="3"/>
      <c r="P81" s="3"/>
    </row>
    <row r="82" spans="1:16" x14ac:dyDescent="0.25">
      <c r="A82" s="6"/>
      <c r="B82" s="3"/>
      <c r="C82" s="3"/>
      <c r="D82" s="3"/>
      <c r="E82" s="5"/>
      <c r="F82" s="5"/>
      <c r="G82" s="5"/>
      <c r="H82" s="5"/>
      <c r="I82" s="3"/>
      <c r="J82" s="3"/>
      <c r="K82" s="3"/>
      <c r="L82" s="8"/>
      <c r="M82" s="3"/>
      <c r="N82" s="3"/>
      <c r="O82" s="3"/>
      <c r="P82" s="3"/>
    </row>
    <row r="83" spans="1:16" x14ac:dyDescent="0.25">
      <c r="A83" s="6"/>
      <c r="B83" s="3"/>
      <c r="C83" s="3"/>
      <c r="D83" s="3"/>
      <c r="E83" s="5"/>
      <c r="F83" s="5"/>
      <c r="G83" s="5"/>
      <c r="H83" s="3"/>
      <c r="I83" s="3"/>
      <c r="J83" s="3"/>
      <c r="K83" s="3"/>
      <c r="L83" s="8"/>
      <c r="M83" s="3"/>
      <c r="N83" s="3"/>
      <c r="O83" s="3"/>
      <c r="P83" s="3"/>
    </row>
    <row r="84" spans="1:16" x14ac:dyDescent="0.25">
      <c r="A84" s="6"/>
      <c r="B84" s="3"/>
      <c r="C84" s="3"/>
      <c r="D84" s="3"/>
      <c r="E84" s="5"/>
      <c r="F84" s="5"/>
      <c r="G84" s="3"/>
      <c r="H84" s="3"/>
      <c r="I84" s="3"/>
      <c r="J84" s="3"/>
      <c r="K84" s="3"/>
      <c r="L84" s="8"/>
      <c r="M84" s="3"/>
      <c r="N84" s="3"/>
      <c r="O84" s="3"/>
      <c r="P84" s="3"/>
    </row>
    <row r="85" spans="1:16" x14ac:dyDescent="0.25">
      <c r="A85" s="6"/>
      <c r="B85" s="3"/>
      <c r="C85" s="3"/>
      <c r="D85" s="3"/>
      <c r="E85" s="5"/>
      <c r="F85" s="5"/>
      <c r="G85" s="3"/>
      <c r="H85" s="3"/>
      <c r="I85" s="3"/>
      <c r="J85" s="3"/>
      <c r="K85" s="3"/>
      <c r="L85" s="8"/>
      <c r="M85" s="3"/>
      <c r="N85" s="3"/>
      <c r="O85" s="3"/>
      <c r="P85" s="3"/>
    </row>
    <row r="86" spans="1:16" x14ac:dyDescent="0.25">
      <c r="A86" s="6"/>
      <c r="B86" s="3"/>
      <c r="C86" s="3"/>
      <c r="D86" s="3"/>
      <c r="E86" s="5"/>
      <c r="F86" s="5"/>
      <c r="G86" s="5"/>
      <c r="H86" s="5"/>
      <c r="I86" s="3"/>
      <c r="J86" s="3"/>
      <c r="K86" s="3"/>
      <c r="L86" s="8"/>
      <c r="M86" s="3"/>
      <c r="N86" s="3"/>
      <c r="O86" s="3"/>
      <c r="P86" s="3"/>
    </row>
    <row r="87" spans="1:16" x14ac:dyDescent="0.25">
      <c r="A87" s="6"/>
      <c r="B87" s="3"/>
      <c r="C87" s="3"/>
      <c r="D87" s="3"/>
      <c r="E87" s="5"/>
      <c r="F87" s="5"/>
      <c r="G87" s="5"/>
      <c r="H87" s="3"/>
      <c r="I87" s="3"/>
      <c r="J87" s="3"/>
      <c r="K87" s="3"/>
      <c r="L87" s="8"/>
      <c r="M87" s="3"/>
      <c r="N87" s="3"/>
      <c r="O87" s="3"/>
      <c r="P87" s="3"/>
    </row>
    <row r="88" spans="1:16" x14ac:dyDescent="0.25">
      <c r="A88" s="6"/>
      <c r="B88" s="3"/>
      <c r="C88" s="3"/>
      <c r="D88" s="3"/>
      <c r="E88" s="3"/>
      <c r="F88" s="5"/>
      <c r="G88" s="3"/>
      <c r="H88" s="3"/>
      <c r="I88" s="3"/>
      <c r="J88" s="3"/>
      <c r="K88" s="3"/>
      <c r="L88" s="8"/>
      <c r="M88" s="3"/>
      <c r="N88" s="3"/>
      <c r="O88" s="3"/>
      <c r="P88" s="3"/>
    </row>
    <row r="89" spans="1:16" x14ac:dyDescent="0.25">
      <c r="A89" s="6"/>
      <c r="B89" s="3"/>
      <c r="C89" s="3"/>
      <c r="D89" s="3"/>
      <c r="E89" s="3"/>
      <c r="F89" s="3"/>
      <c r="G89" s="3"/>
      <c r="H89" s="3"/>
      <c r="I89" s="3"/>
      <c r="J89" s="3"/>
      <c r="K89" s="3"/>
      <c r="L89" s="8"/>
      <c r="M89" s="3"/>
      <c r="N89" s="3"/>
      <c r="O89" s="3"/>
      <c r="P89" s="3"/>
    </row>
  </sheetData>
  <mergeCells count="7">
    <mergeCell ref="A74:P74"/>
    <mergeCell ref="A1:P1"/>
    <mergeCell ref="A2:P2"/>
    <mergeCell ref="A14:P14"/>
    <mergeCell ref="A40:P40"/>
    <mergeCell ref="A51:P51"/>
    <mergeCell ref="A62:P62"/>
  </mergeCells>
  <dataValidations count="1">
    <dataValidation allowBlank="1" showInputMessage="1" showErrorMessage="1" promptTitle="BOOR Screening" prompt="Increased cost for 2019 and 2020 is because of diffetrent tool / technology. Frequecy to be rationalized following the selection of a more  value appropriate technology" sqref="B35 B29 B21:B25" xr:uid="{00000000-0002-0000-0100-000000000000}"/>
  </dataValidations>
  <pageMargins left="0.7" right="0.7" top="0.75" bottom="0.75" header="0.3" footer="0.3"/>
  <pageSetup paperSize="8" scale="77" orientation="landscape" r:id="rId1"/>
  <rowBreaks count="1" manualBreakCount="1">
    <brk id="3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9"/>
  <sheetViews>
    <sheetView view="pageBreakPreview" zoomScale="130" zoomScaleNormal="100" zoomScaleSheetLayoutView="130" workbookViewId="0">
      <selection activeCell="B10" sqref="B10:B12"/>
    </sheetView>
  </sheetViews>
  <sheetFormatPr defaultRowHeight="15" x14ac:dyDescent="0.25"/>
  <cols>
    <col min="1" max="1" width="10.42578125" customWidth="1"/>
    <col min="2" max="2" width="53.5703125" customWidth="1"/>
    <col min="5" max="8" width="11.42578125" customWidth="1"/>
    <col min="10" max="10" width="17.140625" customWidth="1"/>
    <col min="11" max="11" width="16" customWidth="1"/>
    <col min="12" max="12" width="16" style="9" customWidth="1"/>
    <col min="13" max="13" width="12.140625" customWidth="1"/>
    <col min="14" max="14" width="9.28515625" customWidth="1"/>
    <col min="15" max="15" width="27.5703125" customWidth="1"/>
    <col min="16" max="16" width="14.5703125" customWidth="1"/>
  </cols>
  <sheetData>
    <row r="1" spans="1:17" x14ac:dyDescent="0.25">
      <c r="A1" s="117" t="s">
        <v>43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7" x14ac:dyDescent="0.25">
      <c r="A2" s="116" t="s">
        <v>37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7" ht="30" x14ac:dyDescent="0.25">
      <c r="A3" s="4" t="s">
        <v>6</v>
      </c>
      <c r="B3" s="4" t="s">
        <v>0</v>
      </c>
      <c r="C3" s="4" t="s">
        <v>1</v>
      </c>
      <c r="D3" s="4" t="s">
        <v>7</v>
      </c>
      <c r="E3" s="4" t="s">
        <v>2</v>
      </c>
      <c r="F3" s="4" t="s">
        <v>3</v>
      </c>
      <c r="G3" s="4" t="s">
        <v>21</v>
      </c>
      <c r="H3" s="4" t="s">
        <v>15</v>
      </c>
      <c r="I3" s="4" t="s">
        <v>4</v>
      </c>
      <c r="J3" s="4" t="s">
        <v>5</v>
      </c>
      <c r="K3" s="4" t="s">
        <v>8</v>
      </c>
      <c r="L3" s="7" t="s">
        <v>13</v>
      </c>
      <c r="M3" s="4" t="s">
        <v>9</v>
      </c>
      <c r="N3" s="4" t="s">
        <v>10</v>
      </c>
      <c r="O3" s="4" t="s">
        <v>11</v>
      </c>
      <c r="P3" s="4" t="s">
        <v>12</v>
      </c>
      <c r="Q3" s="1"/>
    </row>
    <row r="4" spans="1:17" s="15" customFormat="1" x14ac:dyDescent="0.25">
      <c r="A4" s="16">
        <v>2018</v>
      </c>
      <c r="B4" s="83" t="s">
        <v>23</v>
      </c>
      <c r="C4" s="12" t="s">
        <v>156</v>
      </c>
      <c r="D4" s="19">
        <v>42</v>
      </c>
      <c r="E4" s="13">
        <v>43151</v>
      </c>
      <c r="F4" s="13">
        <f t="shared" ref="F4" si="0">D4+E4</f>
        <v>43193</v>
      </c>
      <c r="G4" s="12" t="s">
        <v>24</v>
      </c>
      <c r="H4" s="12" t="s">
        <v>25</v>
      </c>
      <c r="I4" s="12" t="s">
        <v>17</v>
      </c>
      <c r="J4" s="12" t="s">
        <v>26</v>
      </c>
      <c r="K4" s="12" t="s">
        <v>159</v>
      </c>
      <c r="L4" s="14">
        <v>26500</v>
      </c>
      <c r="M4" s="12" t="s">
        <v>14</v>
      </c>
      <c r="N4" s="12">
        <v>10</v>
      </c>
      <c r="O4" s="12" t="s">
        <v>31</v>
      </c>
      <c r="P4" s="12" t="s">
        <v>28</v>
      </c>
    </row>
    <row r="5" spans="1:17" x14ac:dyDescent="0.25">
      <c r="A5" s="6"/>
      <c r="B5" s="3"/>
      <c r="C5" s="3"/>
      <c r="D5" s="3"/>
      <c r="E5" s="5"/>
      <c r="F5" s="5"/>
      <c r="G5" s="5"/>
      <c r="H5" s="5"/>
      <c r="I5" s="3"/>
      <c r="J5" s="3"/>
      <c r="K5" s="3"/>
      <c r="L5" s="8"/>
      <c r="M5" s="3"/>
      <c r="N5" s="3"/>
      <c r="O5" s="3"/>
      <c r="P5" s="3"/>
    </row>
    <row r="6" spans="1:17" x14ac:dyDescent="0.25">
      <c r="A6" s="113" t="s">
        <v>38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1:17" x14ac:dyDescent="0.25">
      <c r="A7" s="6">
        <v>1</v>
      </c>
      <c r="B7" s="85" t="s">
        <v>55</v>
      </c>
      <c r="C7" s="3">
        <v>2018</v>
      </c>
      <c r="D7" s="17">
        <v>60</v>
      </c>
      <c r="E7" s="5">
        <v>43111</v>
      </c>
      <c r="F7" s="5" t="s">
        <v>51</v>
      </c>
      <c r="G7" s="3" t="s">
        <v>22</v>
      </c>
      <c r="H7" s="3" t="s">
        <v>52</v>
      </c>
      <c r="I7" s="3" t="s">
        <v>17</v>
      </c>
      <c r="J7" s="3" t="s">
        <v>53</v>
      </c>
      <c r="K7" s="3" t="s">
        <v>54</v>
      </c>
      <c r="L7" s="8">
        <v>47000</v>
      </c>
      <c r="M7" s="3" t="s">
        <v>14</v>
      </c>
      <c r="N7" s="3">
        <v>10</v>
      </c>
      <c r="O7" s="3" t="s">
        <v>30</v>
      </c>
      <c r="P7" s="3" t="s">
        <v>20</v>
      </c>
    </row>
    <row r="8" spans="1:17" x14ac:dyDescent="0.25">
      <c r="A8" s="6"/>
      <c r="B8" s="3"/>
      <c r="C8" s="3"/>
      <c r="D8" s="3"/>
      <c r="E8" s="5"/>
      <c r="F8" s="5"/>
      <c r="G8" s="3"/>
      <c r="H8" s="3"/>
      <c r="I8" s="3"/>
      <c r="J8" s="3"/>
      <c r="K8" s="3"/>
      <c r="L8" s="8"/>
      <c r="M8" s="3"/>
      <c r="N8" s="3"/>
      <c r="O8" s="3"/>
      <c r="P8" s="3"/>
    </row>
    <row r="9" spans="1:17" x14ac:dyDescent="0.25">
      <c r="A9" s="6"/>
      <c r="B9" s="3"/>
      <c r="C9" s="3"/>
      <c r="D9" s="3"/>
      <c r="E9" s="5"/>
      <c r="F9" s="5"/>
      <c r="G9" s="3"/>
      <c r="H9" s="3"/>
      <c r="I9" s="3"/>
      <c r="J9" s="3"/>
      <c r="K9" s="3"/>
      <c r="L9" s="8"/>
      <c r="M9" s="3"/>
      <c r="N9" s="3"/>
      <c r="O9" s="3"/>
      <c r="P9" s="3"/>
    </row>
    <row r="10" spans="1:17" ht="14.25" customHeight="1" x14ac:dyDescent="0.25">
      <c r="A10" s="6">
        <v>3</v>
      </c>
      <c r="B10" s="84" t="s">
        <v>62</v>
      </c>
      <c r="C10" s="3">
        <v>2018</v>
      </c>
      <c r="D10" s="3">
        <v>21</v>
      </c>
      <c r="E10" s="5">
        <v>43117</v>
      </c>
      <c r="F10" s="5">
        <f>D10+E10</f>
        <v>43138</v>
      </c>
      <c r="G10" s="3" t="s">
        <v>22</v>
      </c>
      <c r="H10" s="3" t="s">
        <v>16</v>
      </c>
      <c r="I10" s="3" t="s">
        <v>17</v>
      </c>
      <c r="J10" s="3" t="s">
        <v>18</v>
      </c>
      <c r="K10" s="3" t="s">
        <v>158</v>
      </c>
      <c r="L10" s="8">
        <v>56000</v>
      </c>
      <c r="M10" s="3" t="s">
        <v>14</v>
      </c>
      <c r="N10" s="3">
        <v>12</v>
      </c>
      <c r="O10" s="3" t="s">
        <v>30</v>
      </c>
      <c r="P10" s="3" t="s">
        <v>20</v>
      </c>
    </row>
    <row r="11" spans="1:17" x14ac:dyDescent="0.25">
      <c r="A11" s="6">
        <v>4</v>
      </c>
      <c r="B11" s="84" t="s">
        <v>61</v>
      </c>
      <c r="C11" s="3">
        <v>2018</v>
      </c>
      <c r="D11" s="3">
        <v>5</v>
      </c>
      <c r="E11" s="5">
        <v>43166</v>
      </c>
      <c r="F11" s="5">
        <f>E11+D11-1</f>
        <v>43170</v>
      </c>
      <c r="G11" s="3" t="s">
        <v>22</v>
      </c>
      <c r="H11" s="3" t="s">
        <v>16</v>
      </c>
      <c r="I11" s="3" t="s">
        <v>17</v>
      </c>
      <c r="J11" s="3" t="s">
        <v>18</v>
      </c>
      <c r="K11" s="3" t="s">
        <v>19</v>
      </c>
      <c r="L11" s="8">
        <v>56000</v>
      </c>
      <c r="M11" s="3" t="s">
        <v>14</v>
      </c>
      <c r="N11" s="3">
        <v>12</v>
      </c>
      <c r="O11" s="3" t="s">
        <v>30</v>
      </c>
      <c r="P11" s="3" t="s">
        <v>20</v>
      </c>
    </row>
    <row r="12" spans="1:17" x14ac:dyDescent="0.25">
      <c r="A12" s="6">
        <v>6</v>
      </c>
      <c r="B12" s="84" t="s">
        <v>63</v>
      </c>
      <c r="C12" s="3">
        <v>2018</v>
      </c>
      <c r="D12" s="3">
        <v>5</v>
      </c>
      <c r="E12" s="5">
        <v>43195</v>
      </c>
      <c r="F12" s="5">
        <f t="shared" ref="F12:F14" si="1">E12+D12-1</f>
        <v>43199</v>
      </c>
      <c r="G12" s="3" t="s">
        <v>22</v>
      </c>
      <c r="H12" s="3" t="s">
        <v>46</v>
      </c>
      <c r="I12" s="3" t="s">
        <v>17</v>
      </c>
      <c r="J12" s="3" t="s">
        <v>18</v>
      </c>
      <c r="K12" s="3" t="s">
        <v>19</v>
      </c>
      <c r="L12" s="8">
        <v>56000</v>
      </c>
      <c r="M12" s="3" t="s">
        <v>14</v>
      </c>
      <c r="N12" s="3">
        <v>12</v>
      </c>
      <c r="O12" s="3" t="s">
        <v>30</v>
      </c>
      <c r="P12" s="3" t="s">
        <v>20</v>
      </c>
    </row>
    <row r="13" spans="1:17" x14ac:dyDescent="0.25">
      <c r="A13" s="6">
        <v>7</v>
      </c>
      <c r="B13" s="85" t="s">
        <v>64</v>
      </c>
      <c r="C13" s="3">
        <v>2018</v>
      </c>
      <c r="D13" s="3">
        <v>16</v>
      </c>
      <c r="E13" s="5">
        <v>43202</v>
      </c>
      <c r="F13" s="5">
        <f t="shared" si="1"/>
        <v>43217</v>
      </c>
      <c r="G13" s="3" t="s">
        <v>22</v>
      </c>
      <c r="H13" s="3" t="s">
        <v>46</v>
      </c>
      <c r="I13" s="3" t="s">
        <v>17</v>
      </c>
      <c r="J13" s="3" t="s">
        <v>18</v>
      </c>
      <c r="K13" s="3" t="s">
        <v>19</v>
      </c>
      <c r="L13" s="8">
        <v>56000</v>
      </c>
      <c r="M13" s="3" t="s">
        <v>14</v>
      </c>
      <c r="N13" s="3">
        <v>12</v>
      </c>
      <c r="O13" s="3" t="s">
        <v>30</v>
      </c>
      <c r="P13" s="3" t="s">
        <v>20</v>
      </c>
    </row>
    <row r="14" spans="1:17" x14ac:dyDescent="0.25">
      <c r="A14" s="6">
        <v>8</v>
      </c>
      <c r="B14" s="84" t="s">
        <v>65</v>
      </c>
      <c r="C14" s="3">
        <v>2018</v>
      </c>
      <c r="D14" s="3">
        <v>15</v>
      </c>
      <c r="E14" s="5">
        <v>43227</v>
      </c>
      <c r="F14" s="5">
        <f t="shared" si="1"/>
        <v>43241</v>
      </c>
      <c r="G14" s="3" t="s">
        <v>22</v>
      </c>
      <c r="H14" s="3" t="s">
        <v>46</v>
      </c>
      <c r="I14" s="3" t="s">
        <v>17</v>
      </c>
      <c r="J14" s="3" t="s">
        <v>18</v>
      </c>
      <c r="K14" s="3" t="s">
        <v>19</v>
      </c>
      <c r="L14" s="8">
        <v>56000</v>
      </c>
      <c r="M14" s="3" t="s">
        <v>14</v>
      </c>
      <c r="N14" s="3">
        <v>12</v>
      </c>
      <c r="O14" s="3" t="s">
        <v>30</v>
      </c>
      <c r="P14" s="3" t="s">
        <v>20</v>
      </c>
    </row>
    <row r="15" spans="1:17" x14ac:dyDescent="0.25">
      <c r="A15" s="6"/>
      <c r="B15" s="3"/>
      <c r="C15" s="3"/>
      <c r="D15" s="17">
        <f>SUM(D10:D14)</f>
        <v>62</v>
      </c>
      <c r="E15" s="5"/>
      <c r="F15" s="5"/>
      <c r="G15" s="3"/>
      <c r="H15" s="3"/>
      <c r="I15" s="3"/>
      <c r="J15" s="3"/>
      <c r="K15" s="3"/>
      <c r="L15" s="8"/>
      <c r="M15" s="3"/>
      <c r="N15" s="3"/>
      <c r="O15" s="3"/>
      <c r="P15" s="3"/>
    </row>
    <row r="16" spans="1:17" x14ac:dyDescent="0.25">
      <c r="A16" s="6"/>
      <c r="B16" s="3"/>
      <c r="C16" s="3"/>
      <c r="D16" s="3"/>
      <c r="E16" s="5"/>
      <c r="F16" s="5"/>
      <c r="G16" s="3"/>
      <c r="H16" s="3"/>
      <c r="I16" s="3"/>
      <c r="J16" s="3"/>
      <c r="K16" s="3"/>
      <c r="L16" s="8"/>
      <c r="M16" s="3"/>
      <c r="N16" s="3"/>
      <c r="O16" s="3"/>
      <c r="P16" s="3"/>
    </row>
    <row r="17" spans="1:16" x14ac:dyDescent="0.25">
      <c r="A17" s="6">
        <v>5</v>
      </c>
      <c r="B17" s="85" t="s">
        <v>66</v>
      </c>
      <c r="C17" s="3">
        <v>2018</v>
      </c>
      <c r="D17" s="17">
        <v>10</v>
      </c>
      <c r="E17" s="5">
        <v>43133</v>
      </c>
      <c r="F17" s="5">
        <f t="shared" ref="F17" si="2">D17+E17</f>
        <v>43143</v>
      </c>
      <c r="G17" s="3" t="s">
        <v>22</v>
      </c>
      <c r="H17" s="3" t="s">
        <v>32</v>
      </c>
      <c r="I17" s="3" t="s">
        <v>17</v>
      </c>
      <c r="J17" s="3" t="s">
        <v>26</v>
      </c>
      <c r="K17" s="3" t="s">
        <v>157</v>
      </c>
      <c r="L17" s="8">
        <v>12000</v>
      </c>
      <c r="M17" s="3" t="s">
        <v>14</v>
      </c>
      <c r="N17" s="3">
        <v>5</v>
      </c>
      <c r="O17" s="3" t="s">
        <v>30</v>
      </c>
      <c r="P17" s="3" t="s">
        <v>20</v>
      </c>
    </row>
    <row r="18" spans="1:16" x14ac:dyDescent="0.25">
      <c r="A18" s="6"/>
      <c r="B18" s="3"/>
      <c r="C18" s="3"/>
      <c r="D18" s="3"/>
      <c r="E18" s="5"/>
      <c r="F18" s="5"/>
      <c r="G18" s="3"/>
      <c r="H18" s="3"/>
      <c r="I18" s="3"/>
      <c r="J18" s="3"/>
      <c r="K18" s="3"/>
      <c r="L18" s="8"/>
      <c r="M18" s="3"/>
      <c r="N18" s="3"/>
      <c r="O18" s="3"/>
      <c r="P18" s="3"/>
    </row>
    <row r="19" spans="1:16" x14ac:dyDescent="0.25">
      <c r="A19" s="6"/>
      <c r="B19" s="3"/>
      <c r="C19" s="3"/>
      <c r="D19" s="3"/>
      <c r="E19" s="5"/>
      <c r="F19" s="5"/>
      <c r="G19" s="3"/>
      <c r="H19" s="3"/>
      <c r="I19" s="3"/>
      <c r="J19" s="3"/>
      <c r="K19" s="3"/>
      <c r="L19" s="8"/>
      <c r="M19" s="3"/>
      <c r="N19" s="3"/>
      <c r="O19" s="3"/>
      <c r="P19" s="3"/>
    </row>
    <row r="20" spans="1:16" x14ac:dyDescent="0.25">
      <c r="A20" s="6"/>
      <c r="B20" s="3"/>
      <c r="C20" s="3"/>
      <c r="D20" s="3"/>
      <c r="E20" s="5"/>
      <c r="F20" s="5"/>
      <c r="G20" s="3"/>
      <c r="H20" s="3"/>
      <c r="I20" s="3"/>
      <c r="J20" s="3"/>
      <c r="K20" s="3"/>
      <c r="L20" s="8"/>
      <c r="M20" s="3"/>
      <c r="N20" s="3"/>
      <c r="O20" s="3"/>
      <c r="P20" s="3"/>
    </row>
    <row r="21" spans="1:16" x14ac:dyDescent="0.25">
      <c r="A21" s="113" t="s">
        <v>39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5"/>
    </row>
    <row r="22" spans="1:16" x14ac:dyDescent="0.25">
      <c r="A22" s="184"/>
      <c r="B22" s="3" t="s">
        <v>234</v>
      </c>
      <c r="C22" s="3"/>
      <c r="D22" s="3"/>
      <c r="E22" s="5"/>
      <c r="F22" s="5"/>
      <c r="G22" s="5"/>
      <c r="H22" s="3"/>
      <c r="I22" s="3"/>
      <c r="J22" s="3"/>
      <c r="K22" s="3"/>
      <c r="L22" s="8"/>
      <c r="M22" s="3"/>
      <c r="N22" s="3"/>
      <c r="O22" s="3"/>
      <c r="P22" s="3"/>
    </row>
    <row r="23" spans="1:16" x14ac:dyDescent="0.25">
      <c r="A23" s="185"/>
      <c r="B23" s="2" t="s">
        <v>235</v>
      </c>
      <c r="C23" s="3"/>
      <c r="D23" s="3"/>
      <c r="E23" s="5"/>
      <c r="F23" s="5"/>
      <c r="G23" s="3"/>
      <c r="H23" s="3"/>
      <c r="I23" s="3"/>
      <c r="J23" s="3"/>
      <c r="K23" s="3"/>
      <c r="L23" s="8"/>
      <c r="M23" s="3"/>
      <c r="N23" s="3"/>
      <c r="O23" s="3"/>
      <c r="P23" s="3"/>
    </row>
    <row r="24" spans="1:16" x14ac:dyDescent="0.25">
      <c r="A24" s="186"/>
      <c r="B24" s="3" t="s">
        <v>236</v>
      </c>
      <c r="C24" s="3"/>
      <c r="D24" s="3"/>
      <c r="E24" s="5"/>
      <c r="F24" s="5"/>
      <c r="G24" s="5"/>
      <c r="H24" s="5"/>
      <c r="I24" s="3"/>
      <c r="J24" s="3"/>
      <c r="K24" s="3"/>
      <c r="L24" s="8"/>
      <c r="M24" s="3"/>
      <c r="N24" s="3"/>
      <c r="O24" s="3"/>
      <c r="P24" s="3"/>
    </row>
    <row r="25" spans="1:16" x14ac:dyDescent="0.25">
      <c r="A25" s="187"/>
      <c r="B25" s="3" t="s">
        <v>237</v>
      </c>
      <c r="C25" s="3"/>
      <c r="D25" s="3"/>
      <c r="E25" s="5"/>
      <c r="F25" s="5"/>
      <c r="G25" s="5"/>
      <c r="H25" s="3"/>
      <c r="I25" s="3"/>
      <c r="J25" s="3"/>
      <c r="K25" s="3"/>
      <c r="L25" s="8"/>
      <c r="M25" s="3"/>
      <c r="N25" s="3"/>
      <c r="O25" s="3"/>
      <c r="P25" s="3"/>
    </row>
    <row r="26" spans="1:16" x14ac:dyDescent="0.25">
      <c r="A26" s="6"/>
      <c r="B26" s="3"/>
      <c r="C26" s="3"/>
      <c r="D26" s="3"/>
      <c r="E26" s="5"/>
      <c r="F26" s="5"/>
      <c r="G26" s="3"/>
      <c r="H26" s="3"/>
      <c r="I26" s="3"/>
      <c r="J26" s="3"/>
      <c r="K26" s="3"/>
      <c r="L26" s="8"/>
      <c r="M26" s="3"/>
      <c r="N26" s="3"/>
      <c r="O26" s="3"/>
      <c r="P26" s="3"/>
    </row>
    <row r="27" spans="1:16" x14ac:dyDescent="0.25">
      <c r="A27" s="6"/>
      <c r="B27" s="3"/>
      <c r="C27" s="3"/>
      <c r="D27" s="3"/>
      <c r="E27" s="5"/>
      <c r="F27" s="5"/>
      <c r="G27" s="3"/>
      <c r="H27" s="3"/>
      <c r="I27" s="3"/>
      <c r="J27" s="3"/>
      <c r="K27" s="3"/>
      <c r="L27" s="8"/>
      <c r="M27" s="3"/>
      <c r="N27" s="3"/>
      <c r="O27" s="3"/>
      <c r="P27" s="3"/>
    </row>
    <row r="28" spans="1:16" x14ac:dyDescent="0.25">
      <c r="A28" s="6"/>
      <c r="B28" s="3"/>
      <c r="C28" s="3"/>
      <c r="D28" s="3"/>
      <c r="E28" s="5"/>
      <c r="F28" s="5"/>
      <c r="G28" s="5"/>
      <c r="H28" s="5"/>
      <c r="I28" s="3"/>
      <c r="J28" s="3"/>
      <c r="K28" s="3"/>
      <c r="L28" s="8"/>
      <c r="M28" s="3"/>
      <c r="N28" s="3"/>
      <c r="O28" s="3"/>
      <c r="P28" s="3"/>
    </row>
    <row r="29" spans="1:16" x14ac:dyDescent="0.25">
      <c r="A29" s="6"/>
      <c r="B29" s="3"/>
      <c r="C29" s="3"/>
      <c r="D29" s="3"/>
      <c r="E29" s="5"/>
      <c r="F29" s="5"/>
      <c r="G29" s="5"/>
      <c r="H29" s="3"/>
      <c r="I29" s="3"/>
      <c r="J29" s="3"/>
      <c r="K29" s="3"/>
      <c r="L29" s="8"/>
      <c r="M29" s="3"/>
      <c r="N29" s="3"/>
      <c r="O29" s="3"/>
      <c r="P29" s="3"/>
    </row>
    <row r="30" spans="1:16" x14ac:dyDescent="0.25">
      <c r="A30" s="6"/>
      <c r="B30" s="3"/>
      <c r="C30" s="3"/>
      <c r="D30" s="3"/>
      <c r="E30" s="3"/>
      <c r="F30" s="5"/>
      <c r="G30" s="3"/>
      <c r="H30" s="3"/>
      <c r="I30" s="3"/>
      <c r="J30" s="3"/>
      <c r="K30" s="3"/>
      <c r="L30" s="8"/>
      <c r="M30" s="3"/>
      <c r="N30" s="3"/>
      <c r="O30" s="3"/>
      <c r="P30" s="3"/>
    </row>
    <row r="31" spans="1:16" x14ac:dyDescent="0.25">
      <c r="A31" s="6"/>
      <c r="B31" s="3"/>
      <c r="C31" s="3"/>
      <c r="D31" s="3"/>
      <c r="E31" s="3"/>
      <c r="F31" s="3"/>
      <c r="G31" s="3"/>
      <c r="H31" s="3"/>
      <c r="I31" s="3"/>
      <c r="J31" s="3"/>
      <c r="K31" s="3"/>
      <c r="L31" s="8"/>
      <c r="M31" s="3"/>
      <c r="N31" s="3"/>
      <c r="O31" s="3"/>
      <c r="P31" s="3"/>
    </row>
    <row r="32" spans="1:16" x14ac:dyDescent="0.25">
      <c r="A32" s="113" t="s">
        <v>40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5"/>
    </row>
    <row r="33" spans="1:16" x14ac:dyDescent="0.25">
      <c r="A33" s="6"/>
      <c r="B33" s="3"/>
      <c r="C33" s="3"/>
      <c r="D33" s="3"/>
      <c r="E33" s="5"/>
      <c r="F33" s="5"/>
      <c r="G33" s="3"/>
      <c r="H33" s="3"/>
      <c r="I33" s="3"/>
      <c r="J33" s="3"/>
      <c r="K33" s="3"/>
      <c r="L33" s="8"/>
      <c r="M33" s="3"/>
      <c r="N33" s="3"/>
      <c r="O33" s="3"/>
      <c r="P33" s="3"/>
    </row>
    <row r="34" spans="1:16" x14ac:dyDescent="0.25">
      <c r="A34" s="6"/>
      <c r="B34" s="3"/>
      <c r="C34" s="3"/>
      <c r="D34" s="3"/>
      <c r="E34" s="5"/>
      <c r="F34" s="5"/>
      <c r="G34" s="5"/>
      <c r="H34" s="5"/>
      <c r="I34" s="3"/>
      <c r="J34" s="3"/>
      <c r="K34" s="3"/>
      <c r="L34" s="8"/>
      <c r="M34" s="3"/>
      <c r="N34" s="3"/>
      <c r="O34" s="3"/>
      <c r="P34" s="3"/>
    </row>
    <row r="35" spans="1:16" x14ac:dyDescent="0.25">
      <c r="A35" s="6"/>
      <c r="B35" s="3"/>
      <c r="C35" s="3"/>
      <c r="D35" s="3"/>
      <c r="E35" s="5"/>
      <c r="F35" s="5"/>
      <c r="G35" s="5"/>
      <c r="H35" s="3"/>
      <c r="I35" s="3"/>
      <c r="J35" s="3"/>
      <c r="K35" s="3"/>
      <c r="L35" s="8"/>
      <c r="M35" s="3"/>
      <c r="N35" s="3"/>
      <c r="O35" s="3"/>
      <c r="P35" s="3"/>
    </row>
    <row r="36" spans="1:16" x14ac:dyDescent="0.25">
      <c r="A36" s="6"/>
      <c r="B36" s="2"/>
      <c r="C36" s="3"/>
      <c r="D36" s="3"/>
      <c r="E36" s="5"/>
      <c r="F36" s="5"/>
      <c r="G36" s="3"/>
      <c r="H36" s="3"/>
      <c r="I36" s="3"/>
      <c r="J36" s="3"/>
      <c r="K36" s="3"/>
      <c r="L36" s="8"/>
      <c r="M36" s="3"/>
      <c r="N36" s="3"/>
      <c r="O36" s="3"/>
      <c r="P36" s="3"/>
    </row>
    <row r="37" spans="1:16" x14ac:dyDescent="0.25">
      <c r="A37" s="6"/>
      <c r="B37" s="3"/>
      <c r="C37" s="3"/>
      <c r="D37" s="3"/>
      <c r="E37" s="5"/>
      <c r="F37" s="5"/>
      <c r="G37" s="5"/>
      <c r="H37" s="5"/>
      <c r="I37" s="3"/>
      <c r="J37" s="3"/>
      <c r="K37" s="3"/>
      <c r="L37" s="8"/>
      <c r="M37" s="3"/>
      <c r="N37" s="3"/>
      <c r="O37" s="3"/>
      <c r="P37" s="3"/>
    </row>
    <row r="38" spans="1:16" x14ac:dyDescent="0.25">
      <c r="A38" s="6"/>
      <c r="B38" s="3"/>
      <c r="C38" s="3"/>
      <c r="D38" s="3"/>
      <c r="E38" s="5"/>
      <c r="F38" s="5"/>
      <c r="G38" s="5"/>
      <c r="H38" s="3"/>
      <c r="I38" s="3"/>
      <c r="J38" s="3"/>
      <c r="K38" s="3"/>
      <c r="L38" s="8"/>
      <c r="M38" s="3"/>
      <c r="N38" s="3"/>
      <c r="O38" s="3"/>
      <c r="P38" s="3"/>
    </row>
    <row r="39" spans="1:16" x14ac:dyDescent="0.25">
      <c r="A39" s="6"/>
      <c r="B39" s="3"/>
      <c r="C39" s="3"/>
      <c r="D39" s="3"/>
      <c r="E39" s="5"/>
      <c r="F39" s="5"/>
      <c r="G39" s="3"/>
      <c r="H39" s="3"/>
      <c r="I39" s="3"/>
      <c r="J39" s="3"/>
      <c r="K39" s="3"/>
      <c r="L39" s="8"/>
      <c r="M39" s="3"/>
      <c r="N39" s="3"/>
      <c r="O39" s="3"/>
      <c r="P39" s="3"/>
    </row>
    <row r="40" spans="1:16" x14ac:dyDescent="0.25">
      <c r="A40" s="6"/>
      <c r="B40" s="3"/>
      <c r="C40" s="3"/>
      <c r="D40" s="3"/>
      <c r="E40" s="5"/>
      <c r="F40" s="5"/>
      <c r="G40" s="3"/>
      <c r="H40" s="3"/>
      <c r="I40" s="3"/>
      <c r="J40" s="3"/>
      <c r="K40" s="3"/>
      <c r="L40" s="8"/>
      <c r="M40" s="3"/>
      <c r="N40" s="3"/>
      <c r="O40" s="3"/>
      <c r="P40" s="3"/>
    </row>
    <row r="41" spans="1:16" x14ac:dyDescent="0.25">
      <c r="A41" s="6"/>
      <c r="B41" s="3"/>
      <c r="C41" s="3"/>
      <c r="D41" s="3"/>
      <c r="E41" s="5"/>
      <c r="F41" s="5"/>
      <c r="G41" s="5"/>
      <c r="H41" s="5"/>
      <c r="I41" s="3"/>
      <c r="J41" s="3"/>
      <c r="K41" s="3"/>
      <c r="L41" s="8"/>
      <c r="M41" s="3"/>
      <c r="N41" s="3"/>
      <c r="O41" s="3"/>
      <c r="P41" s="3"/>
    </row>
    <row r="42" spans="1:16" x14ac:dyDescent="0.25">
      <c r="A42" s="6"/>
      <c r="B42" s="3"/>
      <c r="C42" s="3"/>
      <c r="D42" s="3"/>
      <c r="E42" s="5"/>
      <c r="F42" s="5"/>
      <c r="G42" s="5"/>
      <c r="H42" s="3"/>
      <c r="I42" s="3"/>
      <c r="J42" s="3"/>
      <c r="K42" s="3"/>
      <c r="L42" s="8"/>
      <c r="M42" s="3"/>
      <c r="N42" s="3"/>
      <c r="O42" s="3"/>
      <c r="P42" s="3"/>
    </row>
    <row r="43" spans="1:16" x14ac:dyDescent="0.25">
      <c r="A43" s="113" t="s">
        <v>41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/>
    </row>
    <row r="44" spans="1:16" x14ac:dyDescent="0.25">
      <c r="A44" s="6"/>
      <c r="B44" s="3"/>
      <c r="C44" s="3"/>
      <c r="D44" s="3"/>
      <c r="E44" s="3"/>
      <c r="F44" s="5"/>
      <c r="G44" s="3"/>
      <c r="H44" s="3"/>
      <c r="I44" s="3"/>
      <c r="J44" s="3"/>
      <c r="K44" s="3"/>
      <c r="L44" s="8"/>
      <c r="M44" s="3"/>
      <c r="N44" s="3"/>
      <c r="O44" s="3"/>
      <c r="P44" s="3"/>
    </row>
    <row r="45" spans="1:16" x14ac:dyDescent="0.25">
      <c r="A45" s="6"/>
      <c r="B45" s="3"/>
      <c r="C45" s="3"/>
      <c r="D45" s="3"/>
      <c r="E45" s="3"/>
      <c r="F45" s="3"/>
      <c r="G45" s="3"/>
      <c r="H45" s="3"/>
      <c r="I45" s="3"/>
      <c r="J45" s="3"/>
      <c r="K45" s="3"/>
      <c r="L45" s="8"/>
      <c r="M45" s="3"/>
      <c r="N45" s="3"/>
      <c r="O45" s="3"/>
      <c r="P45" s="3"/>
    </row>
    <row r="46" spans="1:16" x14ac:dyDescent="0.25">
      <c r="A46" s="6"/>
      <c r="B46" s="3"/>
      <c r="C46" s="3"/>
      <c r="D46" s="3"/>
      <c r="E46" s="5"/>
      <c r="F46" s="5"/>
      <c r="G46" s="5"/>
      <c r="H46" s="5"/>
      <c r="I46" s="3"/>
      <c r="J46" s="3"/>
      <c r="K46" s="3"/>
      <c r="L46" s="8"/>
      <c r="M46" s="3"/>
      <c r="N46" s="3"/>
      <c r="O46" s="3"/>
      <c r="P46" s="3"/>
    </row>
    <row r="47" spans="1:16" x14ac:dyDescent="0.25">
      <c r="A47" s="6"/>
      <c r="B47" s="3"/>
      <c r="C47" s="3"/>
      <c r="D47" s="3"/>
      <c r="E47" s="5"/>
      <c r="F47" s="5"/>
      <c r="G47" s="5"/>
      <c r="H47" s="3"/>
      <c r="I47" s="3"/>
      <c r="J47" s="3"/>
      <c r="K47" s="3"/>
      <c r="L47" s="8"/>
      <c r="M47" s="3"/>
      <c r="N47" s="3"/>
      <c r="O47" s="3"/>
      <c r="P47" s="3"/>
    </row>
    <row r="48" spans="1:16" x14ac:dyDescent="0.25">
      <c r="A48" s="6"/>
      <c r="B48" s="2"/>
      <c r="C48" s="3"/>
      <c r="D48" s="3"/>
      <c r="E48" s="5"/>
      <c r="F48" s="5"/>
      <c r="G48" s="3"/>
      <c r="H48" s="3"/>
      <c r="I48" s="3"/>
      <c r="J48" s="3"/>
      <c r="K48" s="3"/>
      <c r="L48" s="8"/>
      <c r="M48" s="3"/>
      <c r="N48" s="3"/>
      <c r="O48" s="3"/>
      <c r="P48" s="3"/>
    </row>
    <row r="49" spans="1:16" x14ac:dyDescent="0.25">
      <c r="A49" s="6"/>
      <c r="B49" s="3"/>
      <c r="C49" s="3"/>
      <c r="D49" s="3"/>
      <c r="E49" s="5"/>
      <c r="F49" s="5"/>
      <c r="G49" s="5"/>
      <c r="H49" s="5"/>
      <c r="I49" s="3"/>
      <c r="J49" s="3"/>
      <c r="K49" s="3"/>
      <c r="L49" s="8"/>
      <c r="M49" s="3"/>
      <c r="N49" s="3"/>
      <c r="O49" s="3"/>
      <c r="P49" s="3"/>
    </row>
    <row r="50" spans="1:16" x14ac:dyDescent="0.25">
      <c r="A50" s="6"/>
      <c r="B50" s="3"/>
      <c r="C50" s="3"/>
      <c r="D50" s="3"/>
      <c r="E50" s="5"/>
      <c r="F50" s="5"/>
      <c r="G50" s="5"/>
      <c r="H50" s="3"/>
      <c r="I50" s="3"/>
      <c r="J50" s="3"/>
      <c r="K50" s="3"/>
      <c r="L50" s="8"/>
      <c r="M50" s="3"/>
      <c r="N50" s="3"/>
      <c r="O50" s="3"/>
      <c r="P50" s="3"/>
    </row>
    <row r="51" spans="1:16" x14ac:dyDescent="0.25">
      <c r="A51" s="6"/>
      <c r="B51" s="3"/>
      <c r="C51" s="3"/>
      <c r="D51" s="3"/>
      <c r="E51" s="5"/>
      <c r="F51" s="5"/>
      <c r="G51" s="3"/>
      <c r="H51" s="3"/>
      <c r="I51" s="3"/>
      <c r="J51" s="3"/>
      <c r="K51" s="3"/>
      <c r="L51" s="8"/>
      <c r="M51" s="3"/>
      <c r="N51" s="3"/>
      <c r="O51" s="3"/>
      <c r="P51" s="3"/>
    </row>
    <row r="52" spans="1:16" x14ac:dyDescent="0.25">
      <c r="A52" s="6"/>
      <c r="B52" s="3"/>
      <c r="C52" s="3"/>
      <c r="D52" s="3"/>
      <c r="E52" s="5"/>
      <c r="F52" s="5"/>
      <c r="G52" s="3"/>
      <c r="H52" s="3"/>
      <c r="I52" s="3"/>
      <c r="J52" s="3"/>
      <c r="K52" s="3"/>
      <c r="L52" s="8"/>
      <c r="M52" s="3"/>
      <c r="N52" s="3"/>
      <c r="O52" s="3"/>
      <c r="P52" s="3"/>
    </row>
    <row r="53" spans="1:16" x14ac:dyDescent="0.25">
      <c r="A53" s="6"/>
      <c r="B53" s="3"/>
      <c r="C53" s="3"/>
      <c r="D53" s="3"/>
      <c r="E53" s="5"/>
      <c r="F53" s="5"/>
      <c r="G53" s="5"/>
      <c r="H53" s="5"/>
      <c r="I53" s="3"/>
      <c r="J53" s="3"/>
      <c r="K53" s="3"/>
      <c r="L53" s="8"/>
      <c r="M53" s="3"/>
      <c r="N53" s="3"/>
      <c r="O53" s="3"/>
      <c r="P53" s="3"/>
    </row>
    <row r="54" spans="1:16" x14ac:dyDescent="0.25">
      <c r="A54" s="113" t="s">
        <v>42</v>
      </c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/>
    </row>
    <row r="55" spans="1:16" x14ac:dyDescent="0.25">
      <c r="A55" s="6"/>
      <c r="B55" s="3"/>
      <c r="C55" s="3"/>
      <c r="D55" s="3"/>
      <c r="E55" s="3"/>
      <c r="F55" s="5"/>
      <c r="G55" s="3"/>
      <c r="H55" s="3"/>
      <c r="I55" s="3"/>
      <c r="J55" s="3"/>
      <c r="K55" s="3"/>
      <c r="L55" s="8"/>
      <c r="M55" s="3"/>
      <c r="N55" s="3"/>
      <c r="O55" s="3"/>
      <c r="P55" s="3"/>
    </row>
    <row r="56" spans="1:16" x14ac:dyDescent="0.25">
      <c r="A56" s="6"/>
      <c r="B56" s="3"/>
      <c r="C56" s="3"/>
      <c r="D56" s="3"/>
      <c r="E56" s="3"/>
      <c r="F56" s="3"/>
      <c r="G56" s="3"/>
      <c r="H56" s="3"/>
      <c r="I56" s="3"/>
      <c r="J56" s="3"/>
      <c r="K56" s="3"/>
      <c r="L56" s="8"/>
      <c r="M56" s="3"/>
      <c r="N56" s="3"/>
      <c r="O56" s="3"/>
      <c r="P56" s="3"/>
    </row>
    <row r="57" spans="1:16" x14ac:dyDescent="0.25">
      <c r="A57" s="6"/>
      <c r="B57" s="3"/>
      <c r="C57" s="3"/>
      <c r="D57" s="3"/>
      <c r="E57" s="3"/>
      <c r="F57" s="5"/>
      <c r="G57" s="3"/>
      <c r="H57" s="3"/>
      <c r="I57" s="3"/>
      <c r="J57" s="3"/>
      <c r="K57" s="3"/>
      <c r="L57" s="8"/>
      <c r="M57" s="3"/>
      <c r="N57" s="3"/>
      <c r="O57" s="3"/>
      <c r="P57" s="3"/>
    </row>
    <row r="58" spans="1:16" x14ac:dyDescent="0.25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  <c r="L58" s="8"/>
      <c r="M58" s="3"/>
      <c r="N58" s="3"/>
      <c r="O58" s="3"/>
      <c r="P58" s="3"/>
    </row>
    <row r="59" spans="1:16" x14ac:dyDescent="0.25">
      <c r="A59" s="6"/>
      <c r="B59" s="3"/>
      <c r="C59" s="3"/>
      <c r="D59" s="3"/>
      <c r="E59" s="5"/>
      <c r="F59" s="5"/>
      <c r="G59" s="5"/>
      <c r="H59" s="5"/>
      <c r="I59" s="3"/>
      <c r="J59" s="3"/>
      <c r="K59" s="3"/>
      <c r="L59" s="8"/>
      <c r="M59" s="3"/>
      <c r="N59" s="3"/>
      <c r="O59" s="3"/>
      <c r="P59" s="3"/>
    </row>
    <row r="60" spans="1:16" x14ac:dyDescent="0.25">
      <c r="A60" s="6"/>
      <c r="B60" s="3"/>
      <c r="C60" s="3"/>
      <c r="D60" s="3"/>
      <c r="E60" s="5"/>
      <c r="F60" s="5"/>
      <c r="G60" s="5"/>
      <c r="H60" s="3"/>
      <c r="I60" s="3"/>
      <c r="J60" s="3"/>
      <c r="K60" s="3"/>
      <c r="L60" s="8"/>
      <c r="M60" s="3"/>
      <c r="N60" s="3"/>
      <c r="O60" s="3"/>
      <c r="P60" s="3"/>
    </row>
    <row r="61" spans="1:16" x14ac:dyDescent="0.25">
      <c r="A61" s="6"/>
      <c r="B61" s="2"/>
      <c r="C61" s="3"/>
      <c r="D61" s="3"/>
      <c r="E61" s="5"/>
      <c r="F61" s="5"/>
      <c r="G61" s="3"/>
      <c r="H61" s="3"/>
      <c r="I61" s="3"/>
      <c r="J61" s="3"/>
      <c r="K61" s="3"/>
      <c r="L61" s="8"/>
      <c r="M61" s="3"/>
      <c r="N61" s="3"/>
      <c r="O61" s="3"/>
      <c r="P61" s="3"/>
    </row>
    <row r="62" spans="1:16" x14ac:dyDescent="0.25">
      <c r="A62" s="6"/>
      <c r="B62" s="3"/>
      <c r="C62" s="3"/>
      <c r="D62" s="3"/>
      <c r="E62" s="5"/>
      <c r="F62" s="5"/>
      <c r="G62" s="5"/>
      <c r="H62" s="5"/>
      <c r="I62" s="3"/>
      <c r="J62" s="3"/>
      <c r="K62" s="3"/>
      <c r="L62" s="8"/>
      <c r="M62" s="3"/>
      <c r="N62" s="3"/>
      <c r="O62" s="3"/>
      <c r="P62" s="3"/>
    </row>
    <row r="63" spans="1:16" x14ac:dyDescent="0.25">
      <c r="A63" s="6"/>
      <c r="B63" s="3"/>
      <c r="C63" s="3"/>
      <c r="D63" s="3"/>
      <c r="E63" s="5"/>
      <c r="F63" s="5"/>
      <c r="G63" s="5"/>
      <c r="H63" s="3"/>
      <c r="I63" s="3"/>
      <c r="J63" s="3"/>
      <c r="K63" s="3"/>
      <c r="L63" s="8"/>
      <c r="M63" s="3"/>
      <c r="N63" s="3"/>
      <c r="O63" s="3"/>
      <c r="P63" s="3"/>
    </row>
    <row r="64" spans="1:16" x14ac:dyDescent="0.25">
      <c r="A64" s="6"/>
      <c r="B64" s="3"/>
      <c r="C64" s="3"/>
      <c r="D64" s="3"/>
      <c r="E64" s="5"/>
      <c r="F64" s="5"/>
      <c r="G64" s="3"/>
      <c r="H64" s="3"/>
      <c r="I64" s="3"/>
      <c r="J64" s="3"/>
      <c r="K64" s="3"/>
      <c r="L64" s="8"/>
      <c r="M64" s="3"/>
      <c r="N64" s="3"/>
      <c r="O64" s="3"/>
      <c r="P64" s="3"/>
    </row>
    <row r="65" spans="1:16" x14ac:dyDescent="0.25">
      <c r="A65" s="6"/>
      <c r="B65" s="3"/>
      <c r="C65" s="3"/>
      <c r="D65" s="3"/>
      <c r="E65" s="5"/>
      <c r="F65" s="5"/>
      <c r="G65" s="3"/>
      <c r="H65" s="3"/>
      <c r="I65" s="3"/>
      <c r="J65" s="3"/>
      <c r="K65" s="3"/>
      <c r="L65" s="8"/>
      <c r="M65" s="3"/>
      <c r="N65" s="3"/>
      <c r="O65" s="3"/>
      <c r="P65" s="3"/>
    </row>
    <row r="66" spans="1:16" x14ac:dyDescent="0.25">
      <c r="A66" s="6"/>
      <c r="B66" s="3"/>
      <c r="C66" s="3"/>
      <c r="D66" s="3"/>
      <c r="E66" s="5"/>
      <c r="F66" s="5"/>
      <c r="G66" s="5"/>
      <c r="H66" s="5"/>
      <c r="I66" s="3"/>
      <c r="J66" s="3"/>
      <c r="K66" s="3"/>
      <c r="L66" s="8"/>
      <c r="M66" s="3"/>
      <c r="N66" s="3"/>
      <c r="O66" s="3"/>
      <c r="P66" s="3"/>
    </row>
    <row r="67" spans="1:16" x14ac:dyDescent="0.25">
      <c r="A67" s="6"/>
      <c r="B67" s="3"/>
      <c r="C67" s="3"/>
      <c r="D67" s="3"/>
      <c r="E67" s="5"/>
      <c r="F67" s="5"/>
      <c r="G67" s="5"/>
      <c r="H67" s="3"/>
      <c r="I67" s="3"/>
      <c r="J67" s="3"/>
      <c r="K67" s="3"/>
      <c r="L67" s="8"/>
      <c r="M67" s="3"/>
      <c r="N67" s="3"/>
      <c r="O67" s="3"/>
      <c r="P67" s="3"/>
    </row>
    <row r="68" spans="1:16" x14ac:dyDescent="0.25">
      <c r="A68" s="6"/>
      <c r="B68" s="3"/>
      <c r="C68" s="3"/>
      <c r="D68" s="3"/>
      <c r="E68" s="3"/>
      <c r="F68" s="5"/>
      <c r="G68" s="3"/>
      <c r="H68" s="3"/>
      <c r="I68" s="3"/>
      <c r="J68" s="3"/>
      <c r="K68" s="3"/>
      <c r="L68" s="8"/>
      <c r="M68" s="3"/>
      <c r="N68" s="3"/>
      <c r="O68" s="3"/>
      <c r="P68" s="3"/>
    </row>
    <row r="69" spans="1:16" x14ac:dyDescent="0.25">
      <c r="A69" s="6"/>
      <c r="B69" s="3"/>
      <c r="C69" s="3"/>
      <c r="D69" s="3"/>
      <c r="E69" s="3"/>
      <c r="F69" s="3"/>
      <c r="G69" s="3"/>
      <c r="H69" s="3"/>
      <c r="I69" s="3"/>
      <c r="J69" s="3"/>
      <c r="K69" s="3"/>
      <c r="L69" s="8"/>
      <c r="M69" s="3"/>
      <c r="N69" s="3"/>
      <c r="O69" s="3"/>
      <c r="P69" s="3"/>
    </row>
  </sheetData>
  <mergeCells count="7">
    <mergeCell ref="A54:P54"/>
    <mergeCell ref="A1:P1"/>
    <mergeCell ref="A2:P2"/>
    <mergeCell ref="A6:P6"/>
    <mergeCell ref="A21:P21"/>
    <mergeCell ref="A32:P32"/>
    <mergeCell ref="A43:P43"/>
  </mergeCells>
  <dataValidations count="1">
    <dataValidation allowBlank="1" showInputMessage="1" showErrorMessage="1" promptTitle="BOOR Screening" prompt="Increased cost for 2019 and 2020 is because of diffetrent tool / technology. Frequecy to be rationalized following the selection of a more  value appropriate technology" sqref="B18 B13 B15:B16" xr:uid="{00000000-0002-0000-0200-000000000000}"/>
  </dataValidations>
  <pageMargins left="0.7" right="0.7" top="0.75" bottom="0.75" header="0.3" footer="0.3"/>
  <pageSetup paperSize="8" scale="77" orientation="landscape" r:id="rId1"/>
  <rowBreaks count="1" manualBreakCount="1">
    <brk id="2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4"/>
  <sheetViews>
    <sheetView tabSelected="1" view="pageBreakPreview" topLeftCell="A10" zoomScale="130" zoomScaleNormal="100" zoomScaleSheetLayoutView="130" workbookViewId="0">
      <selection activeCell="E38" sqref="E38"/>
    </sheetView>
  </sheetViews>
  <sheetFormatPr defaultRowHeight="15" x14ac:dyDescent="0.25"/>
  <cols>
    <col min="1" max="1" width="10.42578125" customWidth="1"/>
    <col min="2" max="2" width="53.5703125" customWidth="1"/>
    <col min="5" max="8" width="11.42578125" customWidth="1"/>
    <col min="10" max="10" width="17.140625" customWidth="1"/>
    <col min="11" max="11" width="16" customWidth="1"/>
    <col min="12" max="12" width="16" style="9" customWidth="1"/>
    <col min="13" max="13" width="12.140625" customWidth="1"/>
    <col min="14" max="14" width="9.28515625" customWidth="1"/>
    <col min="15" max="15" width="27.5703125" customWidth="1"/>
    <col min="16" max="16" width="14.5703125" customWidth="1"/>
  </cols>
  <sheetData>
    <row r="1" spans="1:17" x14ac:dyDescent="0.25">
      <c r="A1" s="117" t="s">
        <v>43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7" x14ac:dyDescent="0.25">
      <c r="A2" s="116" t="s">
        <v>37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7" ht="30" x14ac:dyDescent="0.25">
      <c r="A3" s="4" t="s">
        <v>6</v>
      </c>
      <c r="B3" s="4" t="s">
        <v>0</v>
      </c>
      <c r="C3" s="4" t="s">
        <v>1</v>
      </c>
      <c r="D3" s="4" t="s">
        <v>7</v>
      </c>
      <c r="E3" s="4" t="s">
        <v>2</v>
      </c>
      <c r="F3" s="4" t="s">
        <v>3</v>
      </c>
      <c r="G3" s="4" t="s">
        <v>21</v>
      </c>
      <c r="H3" s="4" t="s">
        <v>15</v>
      </c>
      <c r="I3" s="4" t="s">
        <v>4</v>
      </c>
      <c r="J3" s="4" t="s">
        <v>5</v>
      </c>
      <c r="K3" s="4" t="s">
        <v>8</v>
      </c>
      <c r="L3" s="7" t="s">
        <v>13</v>
      </c>
      <c r="M3" s="4" t="s">
        <v>9</v>
      </c>
      <c r="N3" s="4" t="s">
        <v>10</v>
      </c>
      <c r="O3" s="4" t="s">
        <v>11</v>
      </c>
      <c r="P3" s="4" t="s">
        <v>12</v>
      </c>
      <c r="Q3" s="1"/>
    </row>
    <row r="4" spans="1:17" s="15" customFormat="1" x14ac:dyDescent="0.25">
      <c r="A4" s="10"/>
      <c r="B4" s="11"/>
      <c r="C4" s="12"/>
      <c r="D4" s="12"/>
      <c r="E4" s="13"/>
      <c r="F4" s="13"/>
      <c r="G4" s="12"/>
      <c r="H4" s="12"/>
      <c r="I4" s="12"/>
      <c r="J4" s="12"/>
      <c r="K4" s="12"/>
      <c r="L4" s="14"/>
      <c r="M4" s="12"/>
      <c r="N4" s="12"/>
      <c r="O4" s="12"/>
      <c r="P4" s="12"/>
    </row>
    <row r="5" spans="1:17" s="15" customFormat="1" x14ac:dyDescent="0.25">
      <c r="A5" s="10"/>
      <c r="B5" s="11"/>
      <c r="C5" s="12"/>
      <c r="D5" s="12"/>
      <c r="E5" s="13"/>
      <c r="F5" s="13"/>
      <c r="G5" s="12"/>
      <c r="H5" s="12"/>
      <c r="I5" s="12"/>
      <c r="J5" s="12"/>
      <c r="K5" s="12"/>
      <c r="L5" s="14"/>
      <c r="M5" s="12"/>
      <c r="N5" s="12"/>
      <c r="O5" s="12"/>
      <c r="P5" s="12"/>
    </row>
    <row r="6" spans="1:17" s="15" customFormat="1" x14ac:dyDescent="0.25">
      <c r="A6" s="10"/>
      <c r="B6" s="11"/>
      <c r="C6" s="12"/>
      <c r="D6" s="12"/>
      <c r="E6" s="13"/>
      <c r="F6" s="13"/>
      <c r="G6" s="12"/>
      <c r="H6" s="12"/>
      <c r="I6" s="12"/>
      <c r="J6" s="12"/>
      <c r="K6" s="12"/>
      <c r="L6" s="14"/>
      <c r="M6" s="12"/>
      <c r="N6" s="12"/>
      <c r="O6" s="12"/>
      <c r="P6" s="12"/>
    </row>
    <row r="7" spans="1:17" s="15" customFormat="1" x14ac:dyDescent="0.25">
      <c r="A7" s="10">
        <v>1</v>
      </c>
      <c r="B7" s="83" t="s">
        <v>23</v>
      </c>
      <c r="C7" s="12" t="s">
        <v>238</v>
      </c>
      <c r="D7" s="192">
        <v>42</v>
      </c>
      <c r="E7" s="13">
        <v>43151</v>
      </c>
      <c r="F7" s="13">
        <f t="shared" ref="F7" si="0">D7+E7</f>
        <v>43193</v>
      </c>
      <c r="G7" s="12" t="s">
        <v>24</v>
      </c>
      <c r="H7" s="12" t="s">
        <v>25</v>
      </c>
      <c r="I7" s="12" t="s">
        <v>17</v>
      </c>
      <c r="J7" s="12" t="s">
        <v>26</v>
      </c>
      <c r="K7" s="12" t="s">
        <v>159</v>
      </c>
      <c r="L7" s="14">
        <v>26500</v>
      </c>
      <c r="M7" s="12" t="s">
        <v>14</v>
      </c>
      <c r="N7" s="12">
        <v>10</v>
      </c>
      <c r="O7" s="12" t="s">
        <v>31</v>
      </c>
      <c r="P7" s="12" t="s">
        <v>28</v>
      </c>
    </row>
    <row r="8" spans="1:17" s="15" customFormat="1" x14ac:dyDescent="0.25">
      <c r="A8" s="10">
        <v>2</v>
      </c>
      <c r="B8" s="86" t="s">
        <v>36</v>
      </c>
      <c r="C8" s="12">
        <v>2019</v>
      </c>
      <c r="D8" s="12">
        <v>35</v>
      </c>
      <c r="E8" s="13">
        <v>43525</v>
      </c>
      <c r="F8" s="13">
        <f t="shared" ref="F8:F9" si="1">D8+E8</f>
        <v>43560</v>
      </c>
      <c r="G8" s="12" t="s">
        <v>33</v>
      </c>
      <c r="H8" s="12" t="s">
        <v>32</v>
      </c>
      <c r="I8" s="12" t="s">
        <v>17</v>
      </c>
      <c r="J8" s="12" t="s">
        <v>26</v>
      </c>
      <c r="K8" s="12" t="s">
        <v>34</v>
      </c>
      <c r="L8" s="14">
        <v>40000</v>
      </c>
      <c r="M8" s="12" t="s">
        <v>14</v>
      </c>
      <c r="N8" s="12">
        <v>5</v>
      </c>
      <c r="O8" s="12" t="s">
        <v>30</v>
      </c>
      <c r="P8" s="12" t="s">
        <v>20</v>
      </c>
    </row>
    <row r="9" spans="1:17" s="15" customFormat="1" x14ac:dyDescent="0.25">
      <c r="A9" s="10">
        <v>3</v>
      </c>
      <c r="B9" s="86" t="s">
        <v>69</v>
      </c>
      <c r="C9" s="12">
        <v>2019</v>
      </c>
      <c r="D9" s="12">
        <v>20</v>
      </c>
      <c r="E9" s="13">
        <v>43561</v>
      </c>
      <c r="F9" s="13">
        <f t="shared" si="1"/>
        <v>43581</v>
      </c>
      <c r="G9" s="12" t="s">
        <v>33</v>
      </c>
      <c r="H9" s="12" t="s">
        <v>32</v>
      </c>
      <c r="I9" s="12" t="s">
        <v>17</v>
      </c>
      <c r="J9" s="12" t="s">
        <v>26</v>
      </c>
      <c r="K9" s="12" t="s">
        <v>34</v>
      </c>
      <c r="L9" s="14">
        <v>40000</v>
      </c>
      <c r="M9" s="12" t="s">
        <v>14</v>
      </c>
      <c r="N9" s="12">
        <v>5</v>
      </c>
      <c r="O9" s="12" t="s">
        <v>30</v>
      </c>
      <c r="P9" s="12" t="s">
        <v>20</v>
      </c>
    </row>
    <row r="10" spans="1:17" s="15" customFormat="1" x14ac:dyDescent="0.25">
      <c r="A10" s="10"/>
      <c r="B10" s="12"/>
      <c r="C10" s="12"/>
      <c r="D10" s="19">
        <f>SUM(D7:D9)</f>
        <v>97</v>
      </c>
      <c r="E10" s="13"/>
      <c r="F10" s="13"/>
      <c r="G10" s="12"/>
      <c r="H10" s="12"/>
      <c r="I10" s="12"/>
      <c r="J10" s="12"/>
      <c r="K10" s="12"/>
      <c r="L10" s="14"/>
      <c r="M10" s="12"/>
      <c r="N10" s="12"/>
      <c r="O10" s="12"/>
      <c r="P10" s="12"/>
    </row>
    <row r="11" spans="1:17" s="15" customFormat="1" x14ac:dyDescent="0.25">
      <c r="A11" s="116" t="s">
        <v>37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</row>
    <row r="12" spans="1:17" s="15" customFormat="1" x14ac:dyDescent="0.25">
      <c r="A12" s="10">
        <v>1</v>
      </c>
      <c r="B12" s="89" t="s">
        <v>56</v>
      </c>
      <c r="C12" s="12">
        <v>2019</v>
      </c>
      <c r="D12" s="18">
        <v>75</v>
      </c>
      <c r="E12" s="13">
        <v>43801</v>
      </c>
      <c r="F12" s="13" t="s">
        <v>57</v>
      </c>
      <c r="G12" s="12" t="s">
        <v>33</v>
      </c>
      <c r="H12" s="12" t="s">
        <v>58</v>
      </c>
      <c r="I12" s="12" t="s">
        <v>17</v>
      </c>
      <c r="J12" s="12" t="s">
        <v>53</v>
      </c>
      <c r="K12" s="12" t="s">
        <v>68</v>
      </c>
      <c r="L12" s="14">
        <v>47000</v>
      </c>
      <c r="M12" s="12" t="s">
        <v>14</v>
      </c>
      <c r="N12" s="12">
        <v>8</v>
      </c>
      <c r="O12" s="12" t="s">
        <v>30</v>
      </c>
      <c r="P12" s="12" t="s">
        <v>20</v>
      </c>
    </row>
    <row r="13" spans="1:17" x14ac:dyDescent="0.25">
      <c r="A13" s="6"/>
      <c r="B13" s="3"/>
      <c r="C13" s="3"/>
      <c r="D13" s="189">
        <f>SUM(D12:D12)</f>
        <v>75</v>
      </c>
      <c r="E13" s="5"/>
      <c r="F13" s="5"/>
      <c r="G13" s="5"/>
      <c r="H13" s="5"/>
      <c r="I13" s="3"/>
      <c r="J13" s="3"/>
      <c r="K13" s="3"/>
      <c r="L13" s="8"/>
      <c r="M13" s="3"/>
      <c r="N13" s="3"/>
      <c r="O13" s="3"/>
      <c r="P13" s="3"/>
    </row>
    <row r="14" spans="1:17" x14ac:dyDescent="0.25">
      <c r="A14" s="113" t="s">
        <v>38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5"/>
    </row>
    <row r="15" spans="1:17" x14ac:dyDescent="0.25">
      <c r="A15" s="6">
        <v>1</v>
      </c>
      <c r="B15" s="87" t="s">
        <v>64</v>
      </c>
      <c r="C15" s="3">
        <v>2019</v>
      </c>
      <c r="D15" s="3">
        <v>16</v>
      </c>
      <c r="E15" s="5">
        <v>43503</v>
      </c>
      <c r="F15" s="5">
        <f t="shared" ref="F15:F18" si="2">E15+D15-1</f>
        <v>43518</v>
      </c>
      <c r="G15" s="3" t="s">
        <v>22</v>
      </c>
      <c r="H15" s="3" t="s">
        <v>46</v>
      </c>
      <c r="I15" s="3" t="s">
        <v>17</v>
      </c>
      <c r="J15" s="3" t="s">
        <v>18</v>
      </c>
      <c r="K15" s="3" t="s">
        <v>19</v>
      </c>
      <c r="L15" s="8">
        <v>56000</v>
      </c>
      <c r="M15" s="3" t="s">
        <v>14</v>
      </c>
      <c r="N15" s="3">
        <v>12</v>
      </c>
      <c r="O15" s="3" t="s">
        <v>30</v>
      </c>
      <c r="P15" s="3" t="s">
        <v>20</v>
      </c>
    </row>
    <row r="16" spans="1:17" x14ac:dyDescent="0.25">
      <c r="A16" s="6">
        <v>2</v>
      </c>
      <c r="B16" s="88" t="s">
        <v>60</v>
      </c>
      <c r="C16" s="3">
        <v>2019</v>
      </c>
      <c r="D16" s="3">
        <v>10</v>
      </c>
      <c r="E16" s="5">
        <v>43527</v>
      </c>
      <c r="F16" s="5">
        <f t="shared" si="2"/>
        <v>43536</v>
      </c>
      <c r="G16" s="3" t="s">
        <v>22</v>
      </c>
      <c r="H16" s="3" t="s">
        <v>46</v>
      </c>
      <c r="I16" s="3" t="s">
        <v>17</v>
      </c>
      <c r="J16" s="3" t="s">
        <v>18</v>
      </c>
      <c r="K16" s="3" t="s">
        <v>19</v>
      </c>
      <c r="L16" s="8">
        <v>56000</v>
      </c>
      <c r="M16" s="3" t="s">
        <v>14</v>
      </c>
      <c r="N16" s="3">
        <v>12</v>
      </c>
      <c r="O16" s="3" t="s">
        <v>30</v>
      </c>
      <c r="P16" s="3" t="s">
        <v>20</v>
      </c>
    </row>
    <row r="17" spans="1:16" x14ac:dyDescent="0.25">
      <c r="A17" s="6">
        <v>3</v>
      </c>
      <c r="B17" s="88" t="s">
        <v>61</v>
      </c>
      <c r="C17" s="3">
        <v>2019</v>
      </c>
      <c r="D17" s="3">
        <v>5</v>
      </c>
      <c r="E17" s="5">
        <v>43603</v>
      </c>
      <c r="F17" s="5">
        <f t="shared" si="2"/>
        <v>43607</v>
      </c>
      <c r="G17" s="3" t="s">
        <v>22</v>
      </c>
      <c r="H17" s="3" t="s">
        <v>46</v>
      </c>
      <c r="I17" s="3" t="s">
        <v>17</v>
      </c>
      <c r="J17" s="3" t="s">
        <v>18</v>
      </c>
      <c r="K17" s="3" t="s">
        <v>19</v>
      </c>
      <c r="L17" s="8">
        <v>56000</v>
      </c>
      <c r="M17" s="3" t="s">
        <v>14</v>
      </c>
      <c r="N17" s="3">
        <v>12</v>
      </c>
      <c r="O17" s="3" t="s">
        <v>30</v>
      </c>
      <c r="P17" s="3" t="s">
        <v>20</v>
      </c>
    </row>
    <row r="18" spans="1:16" x14ac:dyDescent="0.25">
      <c r="A18" s="6">
        <v>4</v>
      </c>
      <c r="B18" s="88" t="s">
        <v>65</v>
      </c>
      <c r="C18" s="3">
        <v>2019</v>
      </c>
      <c r="D18" s="3">
        <v>15</v>
      </c>
      <c r="E18" s="5">
        <v>43623</v>
      </c>
      <c r="F18" s="5">
        <f t="shared" si="2"/>
        <v>43637</v>
      </c>
      <c r="G18" s="3" t="s">
        <v>22</v>
      </c>
      <c r="H18" s="3" t="s">
        <v>16</v>
      </c>
      <c r="I18" s="3" t="s">
        <v>17</v>
      </c>
      <c r="J18" s="3" t="s">
        <v>18</v>
      </c>
      <c r="K18" s="3" t="s">
        <v>19</v>
      </c>
      <c r="L18" s="8">
        <v>56000</v>
      </c>
      <c r="M18" s="3" t="s">
        <v>14</v>
      </c>
      <c r="N18" s="3">
        <v>12</v>
      </c>
      <c r="O18" s="3" t="s">
        <v>30</v>
      </c>
      <c r="P18" s="3" t="s">
        <v>20</v>
      </c>
    </row>
    <row r="19" spans="1:16" x14ac:dyDescent="0.25">
      <c r="A19" s="6">
        <v>5</v>
      </c>
      <c r="B19" s="87" t="s">
        <v>62</v>
      </c>
      <c r="C19" s="3">
        <v>2019</v>
      </c>
      <c r="D19" s="3">
        <v>21</v>
      </c>
      <c r="E19" s="5">
        <v>43482</v>
      </c>
      <c r="F19" s="5">
        <f>D19+E19</f>
        <v>43503</v>
      </c>
      <c r="G19" s="3" t="s">
        <v>22</v>
      </c>
      <c r="H19" s="3" t="s">
        <v>16</v>
      </c>
      <c r="I19" s="3" t="s">
        <v>17</v>
      </c>
      <c r="J19" s="3" t="s">
        <v>18</v>
      </c>
      <c r="K19" s="3" t="s">
        <v>19</v>
      </c>
      <c r="L19" s="8">
        <v>56000</v>
      </c>
      <c r="M19" s="3" t="s">
        <v>14</v>
      </c>
      <c r="N19" s="3">
        <v>12</v>
      </c>
      <c r="O19" s="3" t="s">
        <v>30</v>
      </c>
      <c r="P19" s="3" t="s">
        <v>20</v>
      </c>
    </row>
    <row r="20" spans="1:16" s="20" customFormat="1" x14ac:dyDescent="0.25">
      <c r="A20" s="6">
        <v>6</v>
      </c>
      <c r="B20" s="85" t="s">
        <v>55</v>
      </c>
      <c r="C20" s="3">
        <v>2019</v>
      </c>
      <c r="D20" s="17">
        <v>40</v>
      </c>
      <c r="E20" s="5">
        <v>43466</v>
      </c>
      <c r="F20" s="5">
        <v>43730</v>
      </c>
      <c r="G20" s="3" t="s">
        <v>22</v>
      </c>
      <c r="H20" s="3" t="s">
        <v>52</v>
      </c>
      <c r="I20" s="3" t="s">
        <v>17</v>
      </c>
      <c r="J20" s="3" t="s">
        <v>53</v>
      </c>
      <c r="K20" s="3" t="s">
        <v>54</v>
      </c>
      <c r="L20" s="8">
        <v>47000</v>
      </c>
      <c r="M20" s="3" t="s">
        <v>14</v>
      </c>
      <c r="N20" s="3"/>
      <c r="O20" s="3"/>
      <c r="P20" s="3"/>
    </row>
    <row r="21" spans="1:16" x14ac:dyDescent="0.25">
      <c r="A21" s="6"/>
      <c r="B21" s="3"/>
      <c r="C21" s="3"/>
      <c r="D21" s="189">
        <f>SUM(D15:D20)</f>
        <v>107</v>
      </c>
      <c r="E21" s="5"/>
      <c r="F21" s="5"/>
      <c r="G21" s="3"/>
      <c r="H21" s="3"/>
      <c r="I21" s="3"/>
      <c r="J21" s="3"/>
      <c r="K21" s="3"/>
      <c r="L21" s="8"/>
      <c r="M21" s="3"/>
      <c r="N21" s="3"/>
      <c r="O21" s="3"/>
      <c r="P21" s="3"/>
    </row>
    <row r="22" spans="1:16" x14ac:dyDescent="0.25">
      <c r="A22" s="113" t="s">
        <v>40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5"/>
    </row>
    <row r="23" spans="1:16" x14ac:dyDescent="0.25">
      <c r="A23" s="6">
        <v>1</v>
      </c>
      <c r="B23" s="188" t="s">
        <v>44</v>
      </c>
      <c r="C23" s="3">
        <v>2019</v>
      </c>
      <c r="D23" s="17">
        <v>21</v>
      </c>
      <c r="E23" s="5">
        <v>43595</v>
      </c>
      <c r="F23" s="5">
        <v>43769</v>
      </c>
      <c r="G23" s="3" t="s">
        <v>45</v>
      </c>
      <c r="H23" s="3" t="s">
        <v>46</v>
      </c>
      <c r="I23" s="3" t="s">
        <v>47</v>
      </c>
      <c r="J23" s="3" t="s">
        <v>48</v>
      </c>
      <c r="K23" s="3" t="s">
        <v>49</v>
      </c>
      <c r="L23" s="8" t="s">
        <v>50</v>
      </c>
      <c r="M23" s="3" t="s">
        <v>50</v>
      </c>
      <c r="N23" s="3" t="s">
        <v>27</v>
      </c>
      <c r="O23" s="3" t="s">
        <v>50</v>
      </c>
      <c r="P23" s="3" t="s">
        <v>20</v>
      </c>
    </row>
    <row r="24" spans="1:16" x14ac:dyDescent="0.25">
      <c r="A24" s="6">
        <v>2</v>
      </c>
      <c r="B24" s="188" t="s">
        <v>242</v>
      </c>
      <c r="C24" s="3">
        <v>2019</v>
      </c>
      <c r="D24" s="17">
        <v>44</v>
      </c>
      <c r="E24" s="5">
        <v>43466</v>
      </c>
      <c r="F24" s="5">
        <v>43730</v>
      </c>
      <c r="G24" s="3" t="s">
        <v>22</v>
      </c>
      <c r="H24" s="3" t="s">
        <v>52</v>
      </c>
      <c r="I24" s="3" t="s">
        <v>17</v>
      </c>
      <c r="J24" s="3" t="s">
        <v>53</v>
      </c>
      <c r="K24" s="3" t="s">
        <v>54</v>
      </c>
      <c r="L24" s="8">
        <v>47000</v>
      </c>
      <c r="M24" s="3" t="s">
        <v>14</v>
      </c>
      <c r="N24" s="3"/>
      <c r="O24" s="3"/>
      <c r="P24" s="3"/>
    </row>
    <row r="25" spans="1:16" x14ac:dyDescent="0.25">
      <c r="A25" s="6">
        <v>3</v>
      </c>
      <c r="B25" s="188" t="s">
        <v>239</v>
      </c>
      <c r="C25" s="3">
        <v>2019</v>
      </c>
      <c r="D25" s="3">
        <v>24</v>
      </c>
      <c r="E25" s="5"/>
      <c r="F25" s="5"/>
      <c r="G25" s="5"/>
      <c r="H25" s="5"/>
      <c r="I25" s="3"/>
      <c r="J25" s="3"/>
      <c r="K25" s="3"/>
      <c r="L25" s="8"/>
      <c r="M25" s="3"/>
      <c r="N25" s="3"/>
      <c r="O25" s="3"/>
      <c r="P25" s="3"/>
    </row>
    <row r="26" spans="1:16" x14ac:dyDescent="0.25">
      <c r="A26" s="6">
        <v>4</v>
      </c>
      <c r="B26" s="188" t="s">
        <v>240</v>
      </c>
      <c r="C26" s="3">
        <v>2019</v>
      </c>
      <c r="D26" s="3">
        <v>15</v>
      </c>
      <c r="E26" s="5"/>
      <c r="F26" s="5"/>
      <c r="G26" s="5"/>
      <c r="H26" s="3"/>
      <c r="I26" s="3"/>
      <c r="J26" s="3"/>
      <c r="K26" s="3"/>
      <c r="L26" s="8"/>
      <c r="M26" s="3"/>
      <c r="N26" s="3"/>
      <c r="O26" s="3"/>
      <c r="P26" s="3"/>
    </row>
    <row r="27" spans="1:16" x14ac:dyDescent="0.25">
      <c r="A27" s="6"/>
      <c r="B27" s="2"/>
      <c r="C27" s="3"/>
      <c r="D27" s="189">
        <f>SUM(D23:D26)</f>
        <v>104</v>
      </c>
      <c r="E27" s="5"/>
      <c r="F27" s="5"/>
      <c r="G27" s="3"/>
      <c r="H27" s="3"/>
      <c r="I27" s="3"/>
      <c r="J27" s="3"/>
      <c r="K27" s="3"/>
      <c r="L27" s="8"/>
      <c r="M27" s="3"/>
      <c r="N27" s="3"/>
      <c r="O27" s="3"/>
      <c r="P27" s="3"/>
    </row>
    <row r="28" spans="1:16" x14ac:dyDescent="0.25">
      <c r="A28" s="6"/>
      <c r="B28" s="3"/>
      <c r="C28" s="3"/>
      <c r="D28" s="3"/>
      <c r="E28" s="5"/>
      <c r="F28" s="5"/>
      <c r="G28" s="5"/>
      <c r="H28" s="5"/>
      <c r="I28" s="3"/>
      <c r="J28" s="3"/>
      <c r="K28" s="3"/>
      <c r="L28" s="8"/>
      <c r="M28" s="3"/>
      <c r="N28" s="3"/>
      <c r="O28" s="3"/>
      <c r="P28" s="3"/>
    </row>
    <row r="29" spans="1:16" x14ac:dyDescent="0.25">
      <c r="A29" s="113" t="s">
        <v>39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5"/>
    </row>
    <row r="30" spans="1:16" x14ac:dyDescent="0.25">
      <c r="A30" s="6">
        <v>1</v>
      </c>
      <c r="B30" s="3" t="s">
        <v>241</v>
      </c>
      <c r="C30" s="3">
        <v>2019</v>
      </c>
      <c r="D30" s="3">
        <v>27</v>
      </c>
      <c r="E30" s="3"/>
      <c r="F30" s="5"/>
      <c r="G30" s="3"/>
      <c r="H30" s="3"/>
      <c r="I30" s="3"/>
      <c r="J30" s="3"/>
      <c r="K30" s="3"/>
      <c r="L30" s="8"/>
      <c r="M30" s="3"/>
      <c r="N30" s="3"/>
      <c r="O30" s="3"/>
      <c r="P30" s="3"/>
    </row>
    <row r="31" spans="1:16" x14ac:dyDescent="0.25">
      <c r="A31" s="6">
        <v>2</v>
      </c>
      <c r="B31" s="188" t="s">
        <v>243</v>
      </c>
      <c r="C31" s="3">
        <v>2019</v>
      </c>
      <c r="D31" s="3">
        <v>63</v>
      </c>
      <c r="E31" s="3"/>
      <c r="F31" s="3"/>
      <c r="G31" s="3"/>
      <c r="H31" s="3"/>
      <c r="I31" s="3"/>
      <c r="J31" s="3"/>
      <c r="K31" s="3"/>
      <c r="L31" s="8"/>
      <c r="M31" s="3"/>
      <c r="N31" s="3"/>
      <c r="O31" s="3"/>
      <c r="P31" s="3"/>
    </row>
    <row r="32" spans="1:16" x14ac:dyDescent="0.25">
      <c r="A32" s="6">
        <v>3</v>
      </c>
      <c r="B32" s="188" t="s">
        <v>240</v>
      </c>
      <c r="C32" s="3">
        <v>2019</v>
      </c>
      <c r="D32" s="3">
        <v>18</v>
      </c>
      <c r="E32" s="3"/>
      <c r="F32" s="5"/>
      <c r="G32" s="3"/>
      <c r="H32" s="3"/>
      <c r="I32" s="3"/>
      <c r="J32" s="3"/>
      <c r="K32" s="3"/>
      <c r="L32" s="8"/>
      <c r="M32" s="3"/>
      <c r="N32" s="3"/>
      <c r="O32" s="3"/>
      <c r="P32" s="3"/>
    </row>
    <row r="33" spans="1:16" x14ac:dyDescent="0.25">
      <c r="A33" s="6"/>
      <c r="B33" s="3"/>
      <c r="C33" s="3"/>
      <c r="D33" s="3"/>
      <c r="E33" s="3"/>
      <c r="F33" s="3"/>
      <c r="G33" s="3"/>
      <c r="H33" s="3"/>
      <c r="I33" s="3"/>
      <c r="J33" s="3"/>
      <c r="K33" s="3"/>
      <c r="L33" s="8"/>
      <c r="M33" s="3"/>
      <c r="N33" s="3"/>
      <c r="O33" s="3"/>
      <c r="P33" s="3"/>
    </row>
    <row r="34" spans="1:16" x14ac:dyDescent="0.25">
      <c r="A34" s="6"/>
      <c r="B34" s="191" t="s">
        <v>245</v>
      </c>
      <c r="C34" s="3"/>
      <c r="D34" s="189">
        <f>D33+D27+D21+D13+D10</f>
        <v>383</v>
      </c>
      <c r="E34" s="5"/>
      <c r="F34" s="5"/>
      <c r="G34" s="5"/>
      <c r="H34" s="5"/>
      <c r="I34" s="3"/>
      <c r="J34" s="3"/>
      <c r="K34" s="3"/>
      <c r="L34" s="8"/>
      <c r="M34" s="3"/>
      <c r="N34" s="3"/>
      <c r="O34" s="3"/>
      <c r="P34" s="3"/>
    </row>
    <row r="35" spans="1:16" x14ac:dyDescent="0.25">
      <c r="A35" s="6"/>
      <c r="B35" s="3"/>
      <c r="C35" s="3"/>
      <c r="D35" s="3"/>
      <c r="E35" s="5"/>
      <c r="F35" s="5"/>
      <c r="G35" s="5"/>
      <c r="H35" s="3"/>
      <c r="I35" s="3"/>
      <c r="J35" s="3"/>
      <c r="K35" s="3"/>
      <c r="L35" s="8"/>
      <c r="M35" s="3"/>
      <c r="N35" s="3"/>
      <c r="O35" s="3"/>
      <c r="P35" s="3"/>
    </row>
    <row r="36" spans="1:16" x14ac:dyDescent="0.25">
      <c r="A36" s="6"/>
      <c r="B36" s="2"/>
      <c r="C36" s="3"/>
      <c r="D36" s="3"/>
      <c r="E36" s="5"/>
      <c r="F36" s="5"/>
      <c r="G36" s="3"/>
      <c r="H36" s="3"/>
      <c r="I36" s="3"/>
      <c r="J36" s="3"/>
      <c r="K36" s="3"/>
      <c r="L36" s="8"/>
      <c r="M36" s="3"/>
      <c r="N36" s="3"/>
      <c r="O36" s="3"/>
      <c r="P36" s="3"/>
    </row>
    <row r="37" spans="1:16" x14ac:dyDescent="0.25">
      <c r="A37" s="6"/>
      <c r="B37" s="3"/>
      <c r="C37" s="3"/>
      <c r="D37" s="3"/>
      <c r="E37" s="5"/>
      <c r="F37" s="5"/>
      <c r="G37" s="5"/>
      <c r="H37" s="5"/>
      <c r="I37" s="3"/>
      <c r="J37" s="3"/>
      <c r="K37" s="3"/>
      <c r="L37" s="8"/>
      <c r="M37" s="3"/>
      <c r="N37" s="3"/>
      <c r="O37" s="3"/>
      <c r="P37" s="3"/>
    </row>
    <row r="38" spans="1:16" x14ac:dyDescent="0.25">
      <c r="A38" s="6"/>
      <c r="B38" s="3"/>
      <c r="C38" s="3"/>
      <c r="D38" s="3"/>
      <c r="E38" s="5"/>
      <c r="F38" s="5"/>
      <c r="G38" s="5"/>
      <c r="H38" s="3"/>
      <c r="I38" s="3"/>
      <c r="J38" s="3"/>
      <c r="K38" s="3"/>
      <c r="L38" s="8"/>
      <c r="M38" s="3"/>
      <c r="N38" s="3"/>
      <c r="O38" s="3"/>
      <c r="P38" s="3"/>
    </row>
    <row r="39" spans="1:16" x14ac:dyDescent="0.25">
      <c r="A39" s="6"/>
      <c r="B39" s="3"/>
      <c r="C39" s="3"/>
      <c r="D39" s="3"/>
      <c r="E39" s="5"/>
      <c r="F39" s="5"/>
      <c r="G39" s="3"/>
      <c r="H39" s="3"/>
      <c r="I39" s="3"/>
      <c r="J39" s="3"/>
      <c r="K39" s="3"/>
      <c r="L39" s="8"/>
      <c r="M39" s="3"/>
      <c r="N39" s="3"/>
      <c r="O39" s="3"/>
      <c r="P39" s="3"/>
    </row>
    <row r="40" spans="1:16" x14ac:dyDescent="0.25">
      <c r="A40" s="6"/>
      <c r="B40" s="3"/>
      <c r="C40" s="3"/>
      <c r="D40" s="3"/>
      <c r="E40" s="5"/>
      <c r="F40" s="5"/>
      <c r="G40" s="3"/>
      <c r="H40" s="3"/>
      <c r="I40" s="3"/>
      <c r="J40" s="3"/>
      <c r="K40" s="3"/>
      <c r="L40" s="8"/>
      <c r="M40" s="3"/>
      <c r="N40" s="3"/>
      <c r="O40" s="3"/>
      <c r="P40" s="3"/>
    </row>
    <row r="41" spans="1:16" x14ac:dyDescent="0.25">
      <c r="A41" s="6"/>
      <c r="B41" s="3"/>
      <c r="C41" s="3"/>
      <c r="D41" s="3"/>
      <c r="E41" s="5"/>
      <c r="F41" s="5"/>
      <c r="G41" s="5"/>
      <c r="H41" s="5"/>
      <c r="I41" s="3"/>
      <c r="J41" s="3"/>
      <c r="K41" s="3"/>
      <c r="L41" s="8"/>
      <c r="M41" s="3"/>
      <c r="N41" s="3"/>
      <c r="O41" s="3"/>
      <c r="P41" s="3"/>
    </row>
    <row r="42" spans="1:16" x14ac:dyDescent="0.25">
      <c r="A42" s="6"/>
      <c r="B42" s="3"/>
      <c r="C42" s="3"/>
      <c r="D42" s="3"/>
      <c r="E42" s="5"/>
      <c r="F42" s="5"/>
      <c r="G42" s="5"/>
      <c r="H42" s="3"/>
      <c r="I42" s="3"/>
      <c r="J42" s="3"/>
      <c r="K42" s="3"/>
      <c r="L42" s="8"/>
      <c r="M42" s="3"/>
      <c r="N42" s="3"/>
      <c r="O42" s="3"/>
      <c r="P42" s="3"/>
    </row>
    <row r="43" spans="1:16" x14ac:dyDescent="0.25">
      <c r="A43" s="6"/>
      <c r="B43" s="3"/>
      <c r="C43" s="3"/>
      <c r="D43" s="3"/>
      <c r="E43" s="3"/>
      <c r="F43" s="5"/>
      <c r="G43" s="3"/>
      <c r="H43" s="3"/>
      <c r="I43" s="3"/>
      <c r="J43" s="3"/>
      <c r="K43" s="3"/>
      <c r="L43" s="8"/>
      <c r="M43" s="3"/>
      <c r="N43" s="3"/>
      <c r="O43" s="3"/>
      <c r="P43" s="3"/>
    </row>
    <row r="44" spans="1:16" x14ac:dyDescent="0.25">
      <c r="A44" s="6"/>
      <c r="B44" s="3"/>
      <c r="C44" s="3"/>
      <c r="D44" s="3"/>
      <c r="E44" s="3"/>
      <c r="F44" s="3"/>
      <c r="G44" s="3"/>
      <c r="H44" s="3"/>
      <c r="I44" s="3"/>
      <c r="J44" s="3"/>
      <c r="K44" s="3"/>
      <c r="L44" s="8"/>
      <c r="M44" s="3"/>
      <c r="N44" s="3"/>
      <c r="O44" s="3"/>
      <c r="P44" s="3"/>
    </row>
  </sheetData>
  <mergeCells count="6">
    <mergeCell ref="A29:P29"/>
    <mergeCell ref="A1:P1"/>
    <mergeCell ref="A2:P2"/>
    <mergeCell ref="A14:P14"/>
    <mergeCell ref="A11:P11"/>
    <mergeCell ref="A22:P22"/>
  </mergeCells>
  <dataValidations count="1">
    <dataValidation allowBlank="1" showInputMessage="1" showErrorMessage="1" promptTitle="BOOR Screening" prompt="Increased cost for 2019 and 2020 is because of diffetrent tool / technology. Frequecy to be rationalized following the selection of a more  value appropriate technology" sqref="B15" xr:uid="{00000000-0002-0000-0300-000000000000}"/>
  </dataValidations>
  <pageMargins left="0.7" right="0.7" top="0.75" bottom="0.75" header="0.3" footer="0.3"/>
  <pageSetup paperSize="8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view="pageBreakPreview" zoomScale="130" zoomScaleNormal="100" zoomScaleSheetLayoutView="130" workbookViewId="0">
      <selection activeCell="G22" sqref="G22"/>
    </sheetView>
  </sheetViews>
  <sheetFormatPr defaultRowHeight="15" x14ac:dyDescent="0.25"/>
  <cols>
    <col min="1" max="1" width="10.42578125" customWidth="1"/>
    <col min="2" max="2" width="53.5703125" customWidth="1"/>
    <col min="5" max="8" width="11.42578125" customWidth="1"/>
    <col min="10" max="10" width="17.140625" customWidth="1"/>
    <col min="11" max="11" width="16" customWidth="1"/>
    <col min="12" max="12" width="16" style="9" customWidth="1"/>
    <col min="13" max="13" width="12.140625" customWidth="1"/>
    <col min="14" max="14" width="9.28515625" customWidth="1"/>
    <col min="15" max="15" width="27.5703125" customWidth="1"/>
    <col min="16" max="16" width="14.5703125" customWidth="1"/>
  </cols>
  <sheetData>
    <row r="1" spans="1:17" x14ac:dyDescent="0.25">
      <c r="A1" s="117" t="s">
        <v>43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7" x14ac:dyDescent="0.25">
      <c r="A2" s="116" t="s">
        <v>37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</row>
    <row r="3" spans="1:17" ht="30" x14ac:dyDescent="0.25">
      <c r="A3" s="4" t="s">
        <v>6</v>
      </c>
      <c r="B3" s="4" t="s">
        <v>0</v>
      </c>
      <c r="C3" s="4" t="s">
        <v>1</v>
      </c>
      <c r="D3" s="4" t="s">
        <v>7</v>
      </c>
      <c r="E3" s="4" t="s">
        <v>2</v>
      </c>
      <c r="F3" s="4" t="s">
        <v>3</v>
      </c>
      <c r="G3" s="4" t="s">
        <v>21</v>
      </c>
      <c r="H3" s="4" t="s">
        <v>15</v>
      </c>
      <c r="I3" s="4" t="s">
        <v>4</v>
      </c>
      <c r="J3" s="4" t="s">
        <v>5</v>
      </c>
      <c r="K3" s="4" t="s">
        <v>8</v>
      </c>
      <c r="L3" s="7" t="s">
        <v>13</v>
      </c>
      <c r="M3" s="4" t="s">
        <v>9</v>
      </c>
      <c r="N3" s="4" t="s">
        <v>10</v>
      </c>
      <c r="O3" s="4" t="s">
        <v>11</v>
      </c>
      <c r="P3" s="4" t="s">
        <v>12</v>
      </c>
      <c r="Q3" s="1"/>
    </row>
    <row r="4" spans="1:17" x14ac:dyDescent="0.25">
      <c r="A4" s="6"/>
      <c r="B4" s="3"/>
      <c r="C4" s="3"/>
      <c r="D4" s="3"/>
      <c r="E4" s="5"/>
      <c r="F4" s="5"/>
      <c r="G4" s="3"/>
      <c r="H4" s="3"/>
      <c r="I4" s="3"/>
      <c r="J4" s="3"/>
      <c r="K4" s="3"/>
      <c r="L4" s="8"/>
      <c r="M4" s="3"/>
      <c r="N4" s="3"/>
      <c r="O4" s="3"/>
      <c r="P4" s="3"/>
    </row>
    <row r="5" spans="1:17" x14ac:dyDescent="0.25">
      <c r="A5" s="6">
        <v>15</v>
      </c>
      <c r="B5" s="188" t="s">
        <v>62</v>
      </c>
      <c r="C5" s="3">
        <v>2020</v>
      </c>
      <c r="D5" s="3">
        <v>21</v>
      </c>
      <c r="E5" s="5">
        <v>43847</v>
      </c>
      <c r="F5" s="5">
        <f>D5+E5</f>
        <v>43868</v>
      </c>
      <c r="G5" s="3" t="s">
        <v>22</v>
      </c>
      <c r="H5" s="3" t="s">
        <v>16</v>
      </c>
      <c r="I5" s="3" t="s">
        <v>17</v>
      </c>
      <c r="J5" s="3" t="s">
        <v>18</v>
      </c>
      <c r="K5" s="3" t="s">
        <v>19</v>
      </c>
      <c r="L5" s="8">
        <v>56000</v>
      </c>
      <c r="M5" s="3" t="s">
        <v>14</v>
      </c>
      <c r="N5" s="3">
        <v>12</v>
      </c>
      <c r="O5" s="3" t="s">
        <v>30</v>
      </c>
      <c r="P5" s="3" t="s">
        <v>20</v>
      </c>
    </row>
    <row r="6" spans="1:17" x14ac:dyDescent="0.25">
      <c r="A6" s="6">
        <v>16</v>
      </c>
      <c r="B6" s="188" t="s">
        <v>61</v>
      </c>
      <c r="C6" s="3">
        <v>2020</v>
      </c>
      <c r="D6" s="3">
        <v>5</v>
      </c>
      <c r="E6" s="5">
        <v>43958</v>
      </c>
      <c r="F6" s="5">
        <f t="shared" ref="F6:F7" si="0">E6+D6-1</f>
        <v>43962</v>
      </c>
      <c r="G6" s="3" t="s">
        <v>22</v>
      </c>
      <c r="H6" s="3" t="s">
        <v>16</v>
      </c>
      <c r="I6" s="3" t="s">
        <v>17</v>
      </c>
      <c r="J6" s="3" t="s">
        <v>18</v>
      </c>
      <c r="K6" s="3" t="s">
        <v>19</v>
      </c>
      <c r="L6" s="8">
        <v>56000</v>
      </c>
      <c r="M6" s="3" t="s">
        <v>14</v>
      </c>
      <c r="N6" s="3">
        <v>12</v>
      </c>
      <c r="O6" s="3" t="s">
        <v>30</v>
      </c>
      <c r="P6" s="3" t="s">
        <v>20</v>
      </c>
    </row>
    <row r="7" spans="1:17" x14ac:dyDescent="0.25">
      <c r="A7" s="6">
        <v>17</v>
      </c>
      <c r="B7" s="188" t="s">
        <v>64</v>
      </c>
      <c r="C7" s="3">
        <v>2020</v>
      </c>
      <c r="D7" s="3">
        <v>16</v>
      </c>
      <c r="E7" s="5">
        <v>43958</v>
      </c>
      <c r="F7" s="5">
        <f t="shared" si="0"/>
        <v>43973</v>
      </c>
      <c r="G7" s="3" t="s">
        <v>22</v>
      </c>
      <c r="H7" s="3" t="s">
        <v>16</v>
      </c>
      <c r="I7" s="3" t="s">
        <v>17</v>
      </c>
      <c r="J7" s="3" t="s">
        <v>18</v>
      </c>
      <c r="K7" s="3" t="s">
        <v>19</v>
      </c>
      <c r="L7" s="8">
        <v>56000</v>
      </c>
      <c r="M7" s="3" t="s">
        <v>14</v>
      </c>
      <c r="N7" s="3">
        <v>12</v>
      </c>
      <c r="O7" s="3" t="s">
        <v>30</v>
      </c>
      <c r="P7" s="3" t="s">
        <v>20</v>
      </c>
    </row>
    <row r="8" spans="1:17" x14ac:dyDescent="0.25">
      <c r="A8" s="6">
        <v>19</v>
      </c>
      <c r="B8" s="188" t="s">
        <v>65</v>
      </c>
      <c r="C8" s="3">
        <v>2020</v>
      </c>
      <c r="D8" s="3">
        <v>15</v>
      </c>
      <c r="E8" s="5">
        <v>44142</v>
      </c>
      <c r="F8" s="5">
        <f t="shared" ref="F8" si="1">E8+D8-1</f>
        <v>44156</v>
      </c>
      <c r="G8" s="3" t="s">
        <v>22</v>
      </c>
      <c r="H8" s="3" t="s">
        <v>16</v>
      </c>
      <c r="I8" s="3" t="s">
        <v>17</v>
      </c>
      <c r="J8" s="3" t="s">
        <v>18</v>
      </c>
      <c r="K8" s="3" t="s">
        <v>19</v>
      </c>
      <c r="L8" s="8">
        <v>56000</v>
      </c>
      <c r="M8" s="3" t="s">
        <v>14</v>
      </c>
      <c r="N8" s="3">
        <v>12</v>
      </c>
      <c r="O8" s="3" t="s">
        <v>30</v>
      </c>
      <c r="P8" s="3" t="s">
        <v>20</v>
      </c>
    </row>
    <row r="9" spans="1:17" x14ac:dyDescent="0.25">
      <c r="A9" s="6"/>
      <c r="B9" s="3"/>
      <c r="C9" s="3"/>
      <c r="D9" s="17">
        <f>SUM(D5:D8)</f>
        <v>57</v>
      </c>
      <c r="E9" s="5"/>
      <c r="F9" s="5"/>
      <c r="G9" s="3"/>
      <c r="H9" s="3"/>
      <c r="I9" s="3"/>
      <c r="J9" s="3"/>
      <c r="K9" s="3"/>
      <c r="L9" s="8"/>
      <c r="M9" s="3"/>
      <c r="N9" s="3"/>
      <c r="O9" s="3"/>
      <c r="P9" s="3"/>
    </row>
    <row r="10" spans="1:17" x14ac:dyDescent="0.25">
      <c r="A10" s="113" t="s">
        <v>40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5"/>
    </row>
    <row r="11" spans="1:17" x14ac:dyDescent="0.25">
      <c r="A11" s="6"/>
      <c r="B11" s="188" t="s">
        <v>243</v>
      </c>
      <c r="C11" s="3">
        <v>2020</v>
      </c>
      <c r="D11" s="3">
        <v>40</v>
      </c>
      <c r="E11" s="3"/>
      <c r="F11" s="5"/>
      <c r="G11" s="3"/>
      <c r="H11" s="3"/>
      <c r="I11" s="3"/>
      <c r="J11" s="3"/>
      <c r="K11" s="3"/>
      <c r="L11" s="8"/>
      <c r="M11" s="3"/>
      <c r="N11" s="3"/>
      <c r="O11" s="3"/>
      <c r="P11" s="3"/>
    </row>
    <row r="12" spans="1:17" x14ac:dyDescent="0.25">
      <c r="A12" s="6"/>
      <c r="B12" s="188" t="s">
        <v>240</v>
      </c>
      <c r="C12" s="3">
        <v>2020</v>
      </c>
      <c r="D12" s="3">
        <v>15</v>
      </c>
      <c r="E12" s="5"/>
      <c r="F12" s="5"/>
      <c r="G12" s="5"/>
      <c r="H12" s="5"/>
      <c r="I12" s="3"/>
      <c r="J12" s="3"/>
      <c r="K12" s="3"/>
      <c r="L12" s="8"/>
      <c r="M12" s="3"/>
      <c r="N12" s="3"/>
      <c r="O12" s="3"/>
      <c r="P12" s="3"/>
    </row>
    <row r="13" spans="1:17" x14ac:dyDescent="0.25">
      <c r="A13" s="6"/>
      <c r="B13" s="3"/>
      <c r="C13" s="3"/>
      <c r="D13" s="189">
        <f>SUM(D11:D12)</f>
        <v>55</v>
      </c>
      <c r="E13" s="5"/>
      <c r="F13" s="5"/>
      <c r="G13" s="5"/>
      <c r="H13" s="3"/>
      <c r="I13" s="3"/>
      <c r="J13" s="3"/>
      <c r="K13" s="3"/>
      <c r="L13" s="8"/>
      <c r="M13" s="3"/>
      <c r="N13" s="3"/>
      <c r="O13" s="3"/>
      <c r="P13" s="3"/>
    </row>
    <row r="14" spans="1:17" x14ac:dyDescent="0.25">
      <c r="A14" s="113" t="s">
        <v>39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5"/>
    </row>
    <row r="15" spans="1:17" x14ac:dyDescent="0.25">
      <c r="A15" s="6"/>
      <c r="B15" s="188" t="s">
        <v>243</v>
      </c>
      <c r="C15" s="3">
        <v>2020</v>
      </c>
      <c r="D15" s="3">
        <v>60</v>
      </c>
      <c r="E15" s="3"/>
      <c r="F15" s="5"/>
      <c r="G15" s="3"/>
      <c r="H15" s="3"/>
      <c r="I15" s="3"/>
      <c r="J15" s="3"/>
      <c r="K15" s="3"/>
      <c r="L15" s="8"/>
      <c r="M15" s="3"/>
      <c r="N15" s="3"/>
      <c r="O15" s="3"/>
      <c r="P15" s="3"/>
    </row>
    <row r="16" spans="1:17" x14ac:dyDescent="0.25">
      <c r="A16" s="6"/>
      <c r="B16" s="188" t="s">
        <v>240</v>
      </c>
      <c r="C16" s="3">
        <v>2020</v>
      </c>
      <c r="D16" s="3">
        <v>21</v>
      </c>
      <c r="E16" s="3"/>
      <c r="F16" s="3"/>
      <c r="G16" s="3"/>
      <c r="H16" s="3"/>
      <c r="I16" s="3"/>
      <c r="J16" s="3"/>
      <c r="K16" s="3"/>
      <c r="L16" s="8"/>
      <c r="M16" s="3"/>
      <c r="N16" s="3"/>
      <c r="O16" s="3"/>
      <c r="P16" s="3"/>
    </row>
    <row r="17" spans="1:16" x14ac:dyDescent="0.25">
      <c r="A17" s="6"/>
      <c r="B17" s="3"/>
      <c r="C17" s="3"/>
      <c r="D17" s="189">
        <f>SUM(D15:D16)</f>
        <v>81</v>
      </c>
      <c r="E17" s="3"/>
      <c r="F17" s="5"/>
      <c r="G17" s="3"/>
      <c r="H17" s="3"/>
      <c r="I17" s="3"/>
      <c r="J17" s="3"/>
      <c r="K17" s="3"/>
      <c r="L17" s="8"/>
      <c r="M17" s="3"/>
      <c r="N17" s="3"/>
      <c r="O17" s="3"/>
      <c r="P17" s="3"/>
    </row>
    <row r="18" spans="1:16" x14ac:dyDescent="0.25">
      <c r="A18" s="6"/>
      <c r="B18" s="3"/>
      <c r="C18" s="3"/>
      <c r="D18" s="3"/>
      <c r="E18" s="3"/>
      <c r="F18" s="3"/>
      <c r="G18" s="3"/>
      <c r="H18" s="3"/>
      <c r="I18" s="3"/>
      <c r="J18" s="3"/>
      <c r="K18" s="3"/>
      <c r="L18" s="8"/>
      <c r="M18" s="3"/>
      <c r="N18" s="3"/>
      <c r="O18" s="3"/>
      <c r="P18" s="3"/>
    </row>
    <row r="19" spans="1:16" x14ac:dyDescent="0.25">
      <c r="A19" s="6"/>
      <c r="B19" s="191" t="s">
        <v>245</v>
      </c>
      <c r="C19" s="191"/>
      <c r="D19" s="191">
        <f>D9+D13+D17</f>
        <v>193</v>
      </c>
      <c r="E19" s="5"/>
      <c r="F19" s="5"/>
      <c r="G19" s="5"/>
      <c r="H19" s="5"/>
      <c r="I19" s="3"/>
      <c r="J19" s="3"/>
      <c r="K19" s="3"/>
      <c r="L19" s="8"/>
      <c r="M19" s="3"/>
      <c r="N19" s="3"/>
      <c r="O19" s="3"/>
      <c r="P19" s="3"/>
    </row>
    <row r="20" spans="1:16" x14ac:dyDescent="0.25">
      <c r="A20" s="6"/>
      <c r="B20" s="3"/>
      <c r="C20" s="3"/>
      <c r="D20" s="3"/>
      <c r="E20" s="5"/>
      <c r="F20" s="5"/>
      <c r="G20" s="5"/>
      <c r="H20" s="3"/>
      <c r="I20" s="3"/>
      <c r="J20" s="3"/>
      <c r="K20" s="3"/>
      <c r="L20" s="8"/>
      <c r="M20" s="3"/>
      <c r="N20" s="3"/>
      <c r="O20" s="3"/>
      <c r="P20" s="3"/>
    </row>
    <row r="21" spans="1:16" x14ac:dyDescent="0.25">
      <c r="A21" s="6"/>
      <c r="B21" s="2"/>
      <c r="C21" s="3"/>
      <c r="D21" s="3"/>
      <c r="E21" s="5"/>
      <c r="F21" s="5"/>
      <c r="G21" s="3"/>
      <c r="H21" s="3"/>
      <c r="I21" s="3"/>
      <c r="J21" s="3"/>
      <c r="K21" s="3"/>
      <c r="L21" s="8"/>
      <c r="M21" s="3"/>
      <c r="N21" s="3"/>
      <c r="O21" s="3"/>
      <c r="P21" s="3"/>
    </row>
    <row r="22" spans="1:16" x14ac:dyDescent="0.25">
      <c r="A22" s="6"/>
      <c r="B22" s="3"/>
      <c r="C22" s="3"/>
      <c r="D22" s="3"/>
      <c r="E22" s="5"/>
      <c r="F22" s="5"/>
      <c r="G22" s="5"/>
      <c r="H22" s="5"/>
      <c r="I22" s="3"/>
      <c r="J22" s="3"/>
      <c r="K22" s="3"/>
      <c r="L22" s="8"/>
      <c r="M22" s="3"/>
      <c r="N22" s="3"/>
      <c r="O22" s="3"/>
      <c r="P22" s="3"/>
    </row>
    <row r="23" spans="1:16" x14ac:dyDescent="0.25">
      <c r="A23" s="6"/>
      <c r="B23" s="3"/>
      <c r="C23" s="3"/>
      <c r="D23" s="3"/>
      <c r="E23" s="5"/>
      <c r="F23" s="5"/>
      <c r="G23" s="5"/>
      <c r="H23" s="3"/>
      <c r="I23" s="3"/>
      <c r="J23" s="3"/>
      <c r="K23" s="3"/>
      <c r="L23" s="8"/>
      <c r="M23" s="3"/>
      <c r="N23" s="3"/>
      <c r="O23" s="3"/>
      <c r="P23" s="3"/>
    </row>
    <row r="24" spans="1:16" x14ac:dyDescent="0.25">
      <c r="A24" s="6"/>
      <c r="B24" s="3"/>
      <c r="C24" s="3"/>
      <c r="D24" s="3"/>
      <c r="E24" s="5"/>
      <c r="F24" s="5"/>
      <c r="G24" s="3"/>
      <c r="H24" s="3"/>
      <c r="I24" s="3"/>
      <c r="J24" s="3"/>
      <c r="K24" s="3"/>
      <c r="L24" s="8"/>
      <c r="M24" s="3"/>
      <c r="N24" s="3"/>
      <c r="O24" s="3"/>
      <c r="P24" s="3"/>
    </row>
    <row r="25" spans="1:16" x14ac:dyDescent="0.25">
      <c r="A25" s="6"/>
      <c r="B25" s="3"/>
      <c r="C25" s="3"/>
      <c r="D25" s="3"/>
      <c r="E25" s="5"/>
      <c r="F25" s="5"/>
      <c r="G25" s="3"/>
      <c r="H25" s="3"/>
      <c r="I25" s="3"/>
      <c r="J25" s="3"/>
      <c r="K25" s="3"/>
      <c r="L25" s="8"/>
      <c r="M25" s="3"/>
      <c r="N25" s="3"/>
      <c r="O25" s="3"/>
      <c r="P25" s="3"/>
    </row>
    <row r="26" spans="1:16" x14ac:dyDescent="0.25">
      <c r="A26" s="6"/>
      <c r="B26" s="3"/>
      <c r="C26" s="3"/>
      <c r="D26" s="3"/>
      <c r="E26" s="5"/>
      <c r="F26" s="5"/>
      <c r="G26" s="5"/>
      <c r="H26" s="5"/>
      <c r="I26" s="3"/>
      <c r="J26" s="3"/>
      <c r="K26" s="3"/>
      <c r="L26" s="8"/>
      <c r="M26" s="3"/>
      <c r="N26" s="3"/>
      <c r="O26" s="3"/>
      <c r="P26" s="3"/>
    </row>
    <row r="27" spans="1:16" x14ac:dyDescent="0.25">
      <c r="A27" s="6"/>
      <c r="B27" s="3"/>
      <c r="C27" s="3"/>
      <c r="D27" s="3"/>
      <c r="E27" s="5"/>
      <c r="F27" s="5"/>
      <c r="G27" s="5"/>
      <c r="H27" s="3"/>
      <c r="I27" s="3"/>
      <c r="J27" s="3"/>
      <c r="K27" s="3"/>
      <c r="L27" s="8"/>
      <c r="M27" s="3"/>
      <c r="N27" s="3"/>
      <c r="O27" s="3"/>
      <c r="P27" s="3"/>
    </row>
    <row r="28" spans="1:16" x14ac:dyDescent="0.25">
      <c r="A28" s="6"/>
      <c r="B28" s="3"/>
      <c r="C28" s="3"/>
      <c r="D28" s="3"/>
      <c r="E28" s="3"/>
      <c r="F28" s="5"/>
      <c r="G28" s="3"/>
      <c r="H28" s="3"/>
      <c r="I28" s="3"/>
      <c r="J28" s="3"/>
      <c r="K28" s="3"/>
      <c r="L28" s="8"/>
      <c r="M28" s="3"/>
      <c r="N28" s="3"/>
      <c r="O28" s="3"/>
      <c r="P28" s="3"/>
    </row>
    <row r="29" spans="1:16" x14ac:dyDescent="0.25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8"/>
      <c r="M29" s="3"/>
      <c r="N29" s="3"/>
      <c r="O29" s="3"/>
      <c r="P29" s="3"/>
    </row>
  </sheetData>
  <mergeCells count="4">
    <mergeCell ref="A14:P14"/>
    <mergeCell ref="A1:P1"/>
    <mergeCell ref="A2:P2"/>
    <mergeCell ref="A10:P10"/>
  </mergeCells>
  <dataValidations count="1">
    <dataValidation allowBlank="1" showInputMessage="1" showErrorMessage="1" promptTitle="BOOR Screening" prompt="Increased cost for 2019 and 2020 is because of diffetrent tool / technology. Frequecy to be rationalized following the selection of a more  value appropriate technology" sqref="B7 B4" xr:uid="{00000000-0002-0000-0400-000000000000}"/>
  </dataValidations>
  <pageMargins left="0.7" right="0.7" top="0.75" bottom="0.75" header="0.3" footer="0.3"/>
  <pageSetup paperSize="8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80D9-B322-4623-B426-003E2BAA561F}">
  <dimension ref="B1:L157"/>
  <sheetViews>
    <sheetView view="pageBreakPreview" topLeftCell="A64" zoomScale="130" zoomScaleNormal="100" zoomScaleSheetLayoutView="130" workbookViewId="0">
      <selection activeCell="K28" sqref="K28"/>
    </sheetView>
  </sheetViews>
  <sheetFormatPr defaultRowHeight="15" x14ac:dyDescent="0.25"/>
  <cols>
    <col min="1" max="1" width="10.42578125" customWidth="1"/>
    <col min="2" max="2" width="10.5703125" customWidth="1"/>
    <col min="3" max="3" width="36.28515625" customWidth="1"/>
    <col min="4" max="4" width="12.85546875" customWidth="1"/>
    <col min="5" max="8" width="11.42578125" customWidth="1"/>
    <col min="10" max="10" width="17.140625" customWidth="1"/>
    <col min="11" max="11" width="16" customWidth="1"/>
    <col min="12" max="12" width="16" style="9" customWidth="1"/>
    <col min="13" max="13" width="12.140625" customWidth="1"/>
    <col min="14" max="14" width="9.28515625" customWidth="1"/>
    <col min="15" max="15" width="27.5703125" customWidth="1"/>
    <col min="16" max="16" width="14.5703125" customWidth="1"/>
  </cols>
  <sheetData>
    <row r="1" spans="2:12" ht="18.75" customHeight="1" x14ac:dyDescent="0.25">
      <c r="B1" s="127" t="s">
        <v>177</v>
      </c>
      <c r="C1" s="128"/>
      <c r="D1" s="128"/>
      <c r="E1" s="128"/>
      <c r="F1" s="128"/>
      <c r="G1" s="128"/>
      <c r="H1" s="128"/>
      <c r="I1" s="128"/>
      <c r="J1" s="128"/>
      <c r="K1" s="129"/>
    </row>
    <row r="2" spans="2:12" ht="18.75" x14ac:dyDescent="0.25">
      <c r="B2" s="130"/>
      <c r="C2" s="131"/>
      <c r="D2" s="131"/>
      <c r="E2" s="131"/>
      <c r="F2" s="131"/>
      <c r="G2" s="131"/>
      <c r="H2" s="131"/>
      <c r="I2" s="131"/>
      <c r="J2" s="131"/>
      <c r="K2" s="132"/>
    </row>
    <row r="3" spans="2:12" x14ac:dyDescent="0.25">
      <c r="B3" s="133"/>
      <c r="C3" s="134"/>
      <c r="D3" s="134"/>
      <c r="E3" s="134"/>
      <c r="F3" s="134"/>
      <c r="G3" s="134"/>
      <c r="H3" s="134"/>
      <c r="I3" s="134"/>
      <c r="J3" s="134"/>
      <c r="K3" s="135"/>
    </row>
    <row r="4" spans="2:12" ht="19.5" thickBot="1" x14ac:dyDescent="0.3">
      <c r="B4" s="136" t="s">
        <v>110</v>
      </c>
      <c r="C4" s="137"/>
      <c r="D4" s="137"/>
      <c r="E4" s="137"/>
      <c r="F4" s="137"/>
      <c r="G4" s="137"/>
      <c r="H4" s="137"/>
      <c r="I4" s="137"/>
      <c r="J4" s="137"/>
      <c r="K4" s="138"/>
    </row>
    <row r="5" spans="2:12" ht="19.5" thickBot="1" x14ac:dyDescent="0.3">
      <c r="B5" s="139" t="s">
        <v>70</v>
      </c>
      <c r="C5" s="140"/>
      <c r="D5" s="140"/>
      <c r="E5" s="140"/>
      <c r="F5" s="140"/>
      <c r="G5" s="140"/>
      <c r="H5" s="140"/>
      <c r="I5" s="140"/>
      <c r="J5" s="140"/>
      <c r="K5" s="141"/>
    </row>
    <row r="6" spans="2:12" ht="39" thickBot="1" x14ac:dyDescent="0.3">
      <c r="B6" s="24" t="s">
        <v>71</v>
      </c>
      <c r="C6" s="23" t="s">
        <v>72</v>
      </c>
      <c r="D6" s="21" t="s">
        <v>73</v>
      </c>
      <c r="E6" s="21" t="s">
        <v>224</v>
      </c>
      <c r="F6" s="21" t="s">
        <v>75</v>
      </c>
      <c r="G6" s="21" t="s">
        <v>223</v>
      </c>
      <c r="H6" s="21" t="s">
        <v>225</v>
      </c>
      <c r="I6" s="21" t="s">
        <v>77</v>
      </c>
      <c r="J6" s="21" t="s">
        <v>78</v>
      </c>
      <c r="K6" s="21" t="s">
        <v>79</v>
      </c>
    </row>
    <row r="7" spans="2:12" s="20" customFormat="1" ht="15.75" thickBot="1" x14ac:dyDescent="0.3">
      <c r="B7" s="124" t="s">
        <v>178</v>
      </c>
      <c r="C7" s="125"/>
      <c r="D7" s="125"/>
      <c r="E7" s="125"/>
      <c r="F7" s="125"/>
      <c r="G7" s="125"/>
      <c r="H7" s="125"/>
      <c r="I7" s="125"/>
      <c r="J7" s="125"/>
      <c r="K7" s="126"/>
      <c r="L7" s="9"/>
    </row>
    <row r="8" spans="2:12" ht="19.5" thickBot="1" x14ac:dyDescent="0.3">
      <c r="B8" s="22"/>
      <c r="C8" s="26" t="s">
        <v>80</v>
      </c>
      <c r="D8" s="31" t="s">
        <v>81</v>
      </c>
      <c r="E8" s="32">
        <v>3</v>
      </c>
      <c r="F8" s="33">
        <v>43435</v>
      </c>
      <c r="G8" s="32">
        <v>3</v>
      </c>
      <c r="H8" s="32">
        <f>E8*G8</f>
        <v>9</v>
      </c>
      <c r="I8" s="32" t="s">
        <v>83</v>
      </c>
      <c r="J8" s="32" t="s">
        <v>84</v>
      </c>
      <c r="K8" s="32">
        <v>1</v>
      </c>
    </row>
    <row r="9" spans="2:12" ht="19.5" thickBot="1" x14ac:dyDescent="0.3">
      <c r="B9" s="22"/>
      <c r="C9" s="27" t="s">
        <v>85</v>
      </c>
      <c r="D9" s="31" t="s">
        <v>81</v>
      </c>
      <c r="E9" s="32">
        <v>3</v>
      </c>
      <c r="F9" s="33">
        <v>43435</v>
      </c>
      <c r="G9" s="32">
        <v>2</v>
      </c>
      <c r="H9" s="32">
        <f t="shared" ref="H9:H14" si="0">E9*G9</f>
        <v>6</v>
      </c>
      <c r="I9" s="32" t="s">
        <v>83</v>
      </c>
      <c r="J9" s="32" t="s">
        <v>84</v>
      </c>
      <c r="K9" s="32">
        <v>1</v>
      </c>
    </row>
    <row r="10" spans="2:12" ht="19.5" thickBot="1" x14ac:dyDescent="0.3">
      <c r="B10" s="22"/>
      <c r="C10" s="28" t="s">
        <v>86</v>
      </c>
      <c r="D10" s="31" t="s">
        <v>81</v>
      </c>
      <c r="E10" s="32">
        <v>3</v>
      </c>
      <c r="F10" s="33">
        <v>43435</v>
      </c>
      <c r="G10" s="32">
        <v>6</v>
      </c>
      <c r="H10" s="32">
        <f t="shared" si="0"/>
        <v>18</v>
      </c>
      <c r="I10" s="32" t="s">
        <v>83</v>
      </c>
      <c r="J10" s="32" t="s">
        <v>84</v>
      </c>
      <c r="K10" s="32">
        <v>1</v>
      </c>
    </row>
    <row r="11" spans="2:12" ht="19.5" thickBot="1" x14ac:dyDescent="0.3">
      <c r="B11" s="22"/>
      <c r="C11" s="29" t="s">
        <v>87</v>
      </c>
      <c r="D11" s="31" t="s">
        <v>81</v>
      </c>
      <c r="E11" s="32">
        <v>3</v>
      </c>
      <c r="F11" s="33">
        <v>43435</v>
      </c>
      <c r="G11" s="32">
        <v>0.5</v>
      </c>
      <c r="H11" s="32">
        <f t="shared" si="0"/>
        <v>1.5</v>
      </c>
      <c r="I11" s="32" t="s">
        <v>83</v>
      </c>
      <c r="J11" s="32" t="s">
        <v>84</v>
      </c>
      <c r="K11" s="32">
        <v>1</v>
      </c>
    </row>
    <row r="12" spans="2:12" ht="19.5" thickBot="1" x14ac:dyDescent="0.3">
      <c r="B12" s="22"/>
      <c r="C12" s="30" t="s">
        <v>88</v>
      </c>
      <c r="D12" s="31" t="s">
        <v>81</v>
      </c>
      <c r="E12" s="32">
        <v>3</v>
      </c>
      <c r="F12" s="33">
        <v>43435</v>
      </c>
      <c r="G12" s="32">
        <v>2</v>
      </c>
      <c r="H12" s="32">
        <f t="shared" si="0"/>
        <v>6</v>
      </c>
      <c r="I12" s="32" t="s">
        <v>83</v>
      </c>
      <c r="J12" s="32" t="s">
        <v>84</v>
      </c>
      <c r="K12" s="32">
        <v>1</v>
      </c>
    </row>
    <row r="13" spans="2:12" ht="19.5" thickBot="1" x14ac:dyDescent="0.3">
      <c r="B13" s="22"/>
      <c r="C13" s="25" t="s">
        <v>89</v>
      </c>
      <c r="D13" s="31" t="s">
        <v>81</v>
      </c>
      <c r="E13" s="32">
        <v>3</v>
      </c>
      <c r="F13" s="33">
        <v>43435</v>
      </c>
      <c r="G13" s="32">
        <v>0.5</v>
      </c>
      <c r="H13" s="32">
        <f t="shared" si="0"/>
        <v>1.5</v>
      </c>
      <c r="I13" s="32" t="s">
        <v>83</v>
      </c>
      <c r="J13" s="32" t="s">
        <v>84</v>
      </c>
      <c r="K13" s="32">
        <v>1</v>
      </c>
    </row>
    <row r="14" spans="2:12" ht="19.5" thickBot="1" x14ac:dyDescent="0.3">
      <c r="B14" s="22"/>
      <c r="C14" s="26" t="s">
        <v>90</v>
      </c>
      <c r="D14" s="31" t="s">
        <v>81</v>
      </c>
      <c r="E14" s="32">
        <v>3</v>
      </c>
      <c r="F14" s="33">
        <v>43435</v>
      </c>
      <c r="G14" s="32">
        <v>2</v>
      </c>
      <c r="H14" s="32">
        <f t="shared" si="0"/>
        <v>6</v>
      </c>
      <c r="I14" s="32" t="s">
        <v>83</v>
      </c>
      <c r="J14" s="32" t="s">
        <v>84</v>
      </c>
      <c r="K14" s="32">
        <v>1</v>
      </c>
    </row>
    <row r="15" spans="2:12" s="20" customFormat="1" ht="19.5" thickBot="1" x14ac:dyDescent="0.3">
      <c r="B15" s="165"/>
      <c r="C15" s="172" t="s">
        <v>226</v>
      </c>
      <c r="D15" s="173"/>
      <c r="E15" s="173"/>
      <c r="F15" s="174"/>
      <c r="G15" s="166">
        <f>SUM(G8:G14)</f>
        <v>16</v>
      </c>
      <c r="H15" s="177">
        <f>SUM(H8:H14)</f>
        <v>48</v>
      </c>
      <c r="I15" s="166"/>
      <c r="J15" s="166"/>
      <c r="K15" s="166"/>
      <c r="L15" s="9"/>
    </row>
    <row r="16" spans="2:12" s="20" customFormat="1" ht="19.5" thickBot="1" x14ac:dyDescent="0.3">
      <c r="B16" s="118" t="s">
        <v>179</v>
      </c>
      <c r="C16" s="119"/>
      <c r="D16" s="119"/>
      <c r="E16" s="119"/>
      <c r="F16" s="119"/>
      <c r="G16" s="119"/>
      <c r="H16" s="119"/>
      <c r="I16" s="119"/>
      <c r="J16" s="119"/>
      <c r="K16" s="120"/>
      <c r="L16" s="9"/>
    </row>
    <row r="17" spans="2:12" ht="19.5" thickBot="1" x14ac:dyDescent="0.3">
      <c r="B17" s="22"/>
      <c r="C17" s="29" t="s">
        <v>91</v>
      </c>
      <c r="D17" s="31" t="s">
        <v>81</v>
      </c>
      <c r="E17" s="32">
        <v>3</v>
      </c>
      <c r="F17" s="33">
        <v>43435</v>
      </c>
      <c r="G17" s="32">
        <v>2</v>
      </c>
      <c r="H17" s="32">
        <f t="shared" ref="H17:H20" si="1">E17*G17</f>
        <v>6</v>
      </c>
      <c r="I17" s="32" t="s">
        <v>83</v>
      </c>
      <c r="J17" s="32" t="s">
        <v>84</v>
      </c>
      <c r="K17" s="32">
        <v>1</v>
      </c>
    </row>
    <row r="18" spans="2:12" ht="19.5" thickBot="1" x14ac:dyDescent="0.3">
      <c r="B18" s="22"/>
      <c r="C18" s="30" t="s">
        <v>92</v>
      </c>
      <c r="D18" s="31" t="s">
        <v>81</v>
      </c>
      <c r="E18" s="32">
        <v>3</v>
      </c>
      <c r="F18" s="33">
        <v>43435</v>
      </c>
      <c r="G18" s="32">
        <v>3</v>
      </c>
      <c r="H18" s="32">
        <f t="shared" si="1"/>
        <v>9</v>
      </c>
      <c r="I18" s="32" t="s">
        <v>83</v>
      </c>
      <c r="J18" s="32" t="s">
        <v>84</v>
      </c>
      <c r="K18" s="32">
        <v>1</v>
      </c>
    </row>
    <row r="19" spans="2:12" ht="18.75" x14ac:dyDescent="0.25">
      <c r="B19" s="90"/>
      <c r="C19" s="25" t="s">
        <v>93</v>
      </c>
      <c r="D19" s="35" t="s">
        <v>81</v>
      </c>
      <c r="E19" s="36">
        <v>3</v>
      </c>
      <c r="F19" s="37">
        <v>43435</v>
      </c>
      <c r="G19" s="36">
        <v>3</v>
      </c>
      <c r="H19" s="36">
        <f t="shared" si="1"/>
        <v>9</v>
      </c>
      <c r="I19" s="36" t="s">
        <v>83</v>
      </c>
      <c r="J19" s="36" t="s">
        <v>84</v>
      </c>
      <c r="K19" s="36">
        <v>1</v>
      </c>
    </row>
    <row r="20" spans="2:12" s="20" customFormat="1" ht="19.5" thickBot="1" x14ac:dyDescent="0.3">
      <c r="B20" s="90"/>
      <c r="C20" s="46" t="s">
        <v>94</v>
      </c>
      <c r="D20" s="35" t="s">
        <v>81</v>
      </c>
      <c r="E20" s="36">
        <v>1</v>
      </c>
      <c r="F20" s="37">
        <v>43435</v>
      </c>
      <c r="G20" s="36">
        <v>1</v>
      </c>
      <c r="H20" s="36">
        <f t="shared" si="1"/>
        <v>1</v>
      </c>
      <c r="I20" s="36" t="s">
        <v>83</v>
      </c>
      <c r="J20" s="36" t="s">
        <v>84</v>
      </c>
      <c r="K20" s="36">
        <v>1</v>
      </c>
      <c r="L20" s="9"/>
    </row>
    <row r="21" spans="2:12" s="20" customFormat="1" ht="19.5" thickBot="1" x14ac:dyDescent="0.3">
      <c r="B21" s="93"/>
      <c r="C21" s="172" t="s">
        <v>227</v>
      </c>
      <c r="D21" s="173"/>
      <c r="E21" s="173"/>
      <c r="F21" s="174"/>
      <c r="G21" s="166">
        <f>SUM(G17:G19)</f>
        <v>8</v>
      </c>
      <c r="H21" s="166">
        <f>SUM(H17:H20)</f>
        <v>25</v>
      </c>
      <c r="I21" s="170"/>
      <c r="J21" s="170"/>
      <c r="K21" s="170"/>
      <c r="L21" s="9"/>
    </row>
    <row r="22" spans="2:12" s="20" customFormat="1" ht="19.5" thickBot="1" x14ac:dyDescent="0.3">
      <c r="B22" s="93"/>
      <c r="C22" s="172" t="s">
        <v>228</v>
      </c>
      <c r="D22" s="173"/>
      <c r="E22" s="173"/>
      <c r="F22" s="173"/>
      <c r="G22" s="174"/>
      <c r="H22" s="177">
        <f>H15+H21</f>
        <v>73</v>
      </c>
      <c r="I22" s="170"/>
      <c r="J22" s="170"/>
      <c r="K22" s="170"/>
      <c r="L22" s="9"/>
    </row>
    <row r="23" spans="2:12" s="20" customFormat="1" ht="19.5" thickBot="1" x14ac:dyDescent="0.3">
      <c r="B23" s="118" t="s">
        <v>230</v>
      </c>
      <c r="C23" s="119"/>
      <c r="D23" s="119"/>
      <c r="E23" s="119"/>
      <c r="F23" s="119"/>
      <c r="G23" s="119"/>
      <c r="H23" s="119"/>
      <c r="I23" s="119"/>
      <c r="J23" s="119"/>
      <c r="K23" s="120"/>
      <c r="L23" s="9"/>
    </row>
    <row r="24" spans="2:12" ht="19.5" thickBot="1" x14ac:dyDescent="0.3">
      <c r="B24" s="22"/>
      <c r="C24" s="30" t="s">
        <v>96</v>
      </c>
      <c r="D24" s="31" t="s">
        <v>81</v>
      </c>
      <c r="E24" s="32">
        <v>1</v>
      </c>
      <c r="F24" s="33">
        <v>43466</v>
      </c>
      <c r="G24" s="32">
        <v>24</v>
      </c>
      <c r="H24" s="170">
        <f t="shared" ref="H24:H25" si="2">E24*G24</f>
        <v>24</v>
      </c>
      <c r="I24" s="32" t="s">
        <v>83</v>
      </c>
      <c r="J24" s="32" t="s">
        <v>84</v>
      </c>
      <c r="K24" s="190" t="s">
        <v>244</v>
      </c>
    </row>
    <row r="25" spans="2:12" ht="19.5" thickBot="1" x14ac:dyDescent="0.3">
      <c r="B25" s="22"/>
      <c r="C25" s="26" t="s">
        <v>231</v>
      </c>
      <c r="D25" s="31" t="s">
        <v>81</v>
      </c>
      <c r="E25" s="32">
        <v>1</v>
      </c>
      <c r="F25" s="33">
        <v>43466</v>
      </c>
      <c r="G25" s="32">
        <v>2</v>
      </c>
      <c r="H25" s="170">
        <f t="shared" si="2"/>
        <v>2</v>
      </c>
      <c r="I25" s="32" t="s">
        <v>83</v>
      </c>
      <c r="J25" s="32" t="s">
        <v>84</v>
      </c>
      <c r="K25" s="190" t="s">
        <v>244</v>
      </c>
    </row>
    <row r="26" spans="2:12" s="20" customFormat="1" ht="19.5" thickBot="1" x14ac:dyDescent="0.3">
      <c r="B26" s="22"/>
      <c r="C26" s="26"/>
      <c r="D26" s="31"/>
      <c r="E26" s="32"/>
      <c r="F26" s="33"/>
      <c r="G26" s="32"/>
      <c r="H26" s="177">
        <f>SUM(H24:H25)</f>
        <v>26</v>
      </c>
      <c r="I26" s="32"/>
      <c r="J26" s="32"/>
      <c r="K26" s="190"/>
      <c r="L26" s="9"/>
    </row>
    <row r="27" spans="2:12" s="20" customFormat="1" ht="19.5" thickBot="1" x14ac:dyDescent="0.3">
      <c r="B27" s="176" t="s">
        <v>232</v>
      </c>
      <c r="C27" s="176"/>
      <c r="D27" s="176"/>
      <c r="E27" s="176"/>
      <c r="F27" s="176"/>
      <c r="G27" s="176"/>
      <c r="H27" s="176"/>
      <c r="I27" s="176"/>
      <c r="J27" s="176"/>
      <c r="K27" s="176"/>
      <c r="L27" s="9"/>
    </row>
    <row r="28" spans="2:12" ht="19.5" thickBot="1" x14ac:dyDescent="0.3">
      <c r="B28" s="93"/>
      <c r="C28" s="26" t="s">
        <v>101</v>
      </c>
      <c r="D28" s="169" t="s">
        <v>81</v>
      </c>
      <c r="E28" s="170">
        <v>1</v>
      </c>
      <c r="F28" s="33">
        <v>43617</v>
      </c>
      <c r="G28" s="170">
        <v>30</v>
      </c>
      <c r="H28" s="183">
        <f t="shared" ref="H28" si="3">E28*G28</f>
        <v>30</v>
      </c>
      <c r="I28" s="170" t="s">
        <v>102</v>
      </c>
      <c r="J28" s="170" t="s">
        <v>84</v>
      </c>
      <c r="K28" s="177" t="s">
        <v>233</v>
      </c>
    </row>
    <row r="29" spans="2:12" s="20" customFormat="1" ht="19.5" thickBot="1" x14ac:dyDescent="0.3">
      <c r="B29" s="176" t="s">
        <v>180</v>
      </c>
      <c r="C29" s="176"/>
      <c r="D29" s="176"/>
      <c r="E29" s="176"/>
      <c r="F29" s="176"/>
      <c r="G29" s="176"/>
      <c r="H29" s="176"/>
      <c r="I29" s="176"/>
      <c r="J29" s="176"/>
      <c r="K29" s="176"/>
      <c r="L29" s="9"/>
    </row>
    <row r="30" spans="2:12" ht="19.5" thickBot="1" x14ac:dyDescent="0.3">
      <c r="B30" s="22"/>
      <c r="C30" s="25" t="s">
        <v>80</v>
      </c>
      <c r="D30" s="31" t="s">
        <v>81</v>
      </c>
      <c r="E30" s="32">
        <v>3</v>
      </c>
      <c r="F30" s="33">
        <v>43617</v>
      </c>
      <c r="G30" s="32">
        <v>1</v>
      </c>
      <c r="H30" s="32">
        <f t="shared" ref="H30:H36" si="4">E30*G30</f>
        <v>3</v>
      </c>
      <c r="I30" s="32" t="s">
        <v>83</v>
      </c>
      <c r="J30" s="32" t="s">
        <v>84</v>
      </c>
      <c r="K30" s="32">
        <v>1</v>
      </c>
    </row>
    <row r="31" spans="2:12" ht="19.5" thickBot="1" x14ac:dyDescent="0.3">
      <c r="B31" s="22"/>
      <c r="C31" s="29" t="s">
        <v>85</v>
      </c>
      <c r="D31" s="31" t="s">
        <v>81</v>
      </c>
      <c r="E31" s="32">
        <v>3</v>
      </c>
      <c r="F31" s="33">
        <v>43617</v>
      </c>
      <c r="G31" s="32">
        <v>2</v>
      </c>
      <c r="H31" s="32">
        <f t="shared" si="4"/>
        <v>6</v>
      </c>
      <c r="I31" s="32" t="s">
        <v>83</v>
      </c>
      <c r="J31" s="32" t="s">
        <v>84</v>
      </c>
      <c r="K31" s="32">
        <v>1</v>
      </c>
    </row>
    <row r="32" spans="2:12" ht="19.5" thickBot="1" x14ac:dyDescent="0.3">
      <c r="B32" s="22"/>
      <c r="C32" s="30" t="s">
        <v>86</v>
      </c>
      <c r="D32" s="31" t="s">
        <v>81</v>
      </c>
      <c r="E32" s="32">
        <v>3</v>
      </c>
      <c r="F32" s="33">
        <v>43617</v>
      </c>
      <c r="G32" s="32">
        <v>3</v>
      </c>
      <c r="H32" s="32">
        <f t="shared" si="4"/>
        <v>9</v>
      </c>
      <c r="I32" s="32" t="s">
        <v>83</v>
      </c>
      <c r="J32" s="32" t="s">
        <v>84</v>
      </c>
      <c r="K32" s="32">
        <v>1</v>
      </c>
    </row>
    <row r="33" spans="2:12" ht="19.5" thickBot="1" x14ac:dyDescent="0.3">
      <c r="B33" s="22"/>
      <c r="C33" s="25" t="s">
        <v>87</v>
      </c>
      <c r="D33" s="31" t="s">
        <v>81</v>
      </c>
      <c r="E33" s="32">
        <v>3</v>
      </c>
      <c r="F33" s="33">
        <v>43617</v>
      </c>
      <c r="G33" s="32">
        <v>0.5</v>
      </c>
      <c r="H33" s="32">
        <f t="shared" si="4"/>
        <v>1.5</v>
      </c>
      <c r="I33" s="32" t="s">
        <v>83</v>
      </c>
      <c r="J33" s="32" t="s">
        <v>84</v>
      </c>
      <c r="K33" s="32">
        <v>1</v>
      </c>
    </row>
    <row r="34" spans="2:12" ht="19.5" thickBot="1" x14ac:dyDescent="0.3">
      <c r="B34" s="22"/>
      <c r="C34" s="26" t="s">
        <v>88</v>
      </c>
      <c r="D34" s="31" t="s">
        <v>81</v>
      </c>
      <c r="E34" s="32">
        <v>3</v>
      </c>
      <c r="F34" s="33">
        <v>43617</v>
      </c>
      <c r="G34" s="32">
        <v>2</v>
      </c>
      <c r="H34" s="32">
        <f t="shared" si="4"/>
        <v>6</v>
      </c>
      <c r="I34" s="32" t="s">
        <v>83</v>
      </c>
      <c r="J34" s="32" t="s">
        <v>84</v>
      </c>
      <c r="K34" s="32">
        <v>1</v>
      </c>
    </row>
    <row r="35" spans="2:12" ht="19.5" thickBot="1" x14ac:dyDescent="0.3">
      <c r="B35" s="90"/>
      <c r="C35" s="167" t="s">
        <v>89</v>
      </c>
      <c r="D35" s="35" t="s">
        <v>81</v>
      </c>
      <c r="E35" s="32">
        <v>3</v>
      </c>
      <c r="F35" s="37">
        <v>43617</v>
      </c>
      <c r="G35" s="36">
        <v>0.5</v>
      </c>
      <c r="H35" s="32">
        <f t="shared" si="4"/>
        <v>1.5</v>
      </c>
      <c r="I35" s="36" t="s">
        <v>83</v>
      </c>
      <c r="J35" s="36" t="s">
        <v>84</v>
      </c>
      <c r="K35" s="36">
        <v>1</v>
      </c>
    </row>
    <row r="36" spans="2:12" ht="19.5" thickBot="1" x14ac:dyDescent="0.3">
      <c r="B36" s="93"/>
      <c r="C36" s="26" t="s">
        <v>90</v>
      </c>
      <c r="D36" s="169" t="s">
        <v>81</v>
      </c>
      <c r="E36" s="32">
        <v>3</v>
      </c>
      <c r="F36" s="171">
        <v>43617</v>
      </c>
      <c r="G36" s="170">
        <v>2</v>
      </c>
      <c r="H36" s="32">
        <f t="shared" si="4"/>
        <v>6</v>
      </c>
      <c r="I36" s="170" t="s">
        <v>83</v>
      </c>
      <c r="J36" s="170" t="s">
        <v>84</v>
      </c>
      <c r="K36" s="170">
        <v>1</v>
      </c>
    </row>
    <row r="37" spans="2:12" s="20" customFormat="1" ht="19.5" thickBot="1" x14ac:dyDescent="0.3">
      <c r="B37" s="93"/>
      <c r="C37" s="26"/>
      <c r="D37" s="169"/>
      <c r="E37" s="170"/>
      <c r="F37" s="171"/>
      <c r="G37" s="170"/>
      <c r="H37" s="177">
        <f>SUM(H30:H36)</f>
        <v>33</v>
      </c>
      <c r="I37" s="170"/>
      <c r="J37" s="170"/>
      <c r="K37" s="170"/>
      <c r="L37" s="9"/>
    </row>
    <row r="38" spans="2:12" s="20" customFormat="1" ht="19.5" thickBot="1" x14ac:dyDescent="0.3">
      <c r="B38" s="118" t="s">
        <v>181</v>
      </c>
      <c r="C38" s="119"/>
      <c r="D38" s="119"/>
      <c r="E38" s="119"/>
      <c r="F38" s="119"/>
      <c r="G38" s="119"/>
      <c r="H38" s="119"/>
      <c r="I38" s="119"/>
      <c r="J38" s="119"/>
      <c r="K38" s="120"/>
      <c r="L38" s="9"/>
    </row>
    <row r="39" spans="2:12" ht="19.5" thickBot="1" x14ac:dyDescent="0.3">
      <c r="B39" s="22"/>
      <c r="C39" s="29" t="s">
        <v>95</v>
      </c>
      <c r="D39" s="31" t="s">
        <v>81</v>
      </c>
      <c r="E39" s="32">
        <v>1</v>
      </c>
      <c r="F39" s="33">
        <v>43617</v>
      </c>
      <c r="G39" s="32">
        <v>24</v>
      </c>
      <c r="H39" s="32">
        <f t="shared" ref="H39" si="5">E39*G39</f>
        <v>24</v>
      </c>
      <c r="I39" s="32" t="s">
        <v>83</v>
      </c>
      <c r="J39" s="32" t="s">
        <v>84</v>
      </c>
      <c r="K39" s="32">
        <v>1</v>
      </c>
    </row>
    <row r="40" spans="2:12" s="20" customFormat="1" ht="19.5" thickBot="1" x14ac:dyDescent="0.3">
      <c r="B40" s="108"/>
      <c r="C40" s="25" t="s">
        <v>229</v>
      </c>
      <c r="D40" s="31" t="s">
        <v>81</v>
      </c>
      <c r="E40" s="32">
        <v>1</v>
      </c>
      <c r="F40" s="33">
        <v>43466</v>
      </c>
      <c r="G40" s="32">
        <v>3</v>
      </c>
      <c r="H40" s="170">
        <f t="shared" ref="H40" si="6">E40*G40</f>
        <v>3</v>
      </c>
      <c r="I40" s="32" t="s">
        <v>83</v>
      </c>
      <c r="J40" s="32" t="s">
        <v>84</v>
      </c>
      <c r="K40" s="32">
        <v>1</v>
      </c>
      <c r="L40" s="9"/>
    </row>
    <row r="41" spans="2:12" s="20" customFormat="1" ht="19.5" thickBot="1" x14ac:dyDescent="0.3">
      <c r="B41" s="108"/>
      <c r="C41" s="175"/>
      <c r="D41" s="156"/>
      <c r="E41" s="157"/>
      <c r="F41" s="158"/>
      <c r="G41" s="157"/>
      <c r="H41" s="178">
        <f>SUM(H39:H40)</f>
        <v>27</v>
      </c>
      <c r="I41" s="157"/>
      <c r="J41" s="157"/>
      <c r="K41" s="32"/>
      <c r="L41" s="9"/>
    </row>
    <row r="42" spans="2:12" s="20" customFormat="1" ht="19.5" thickBot="1" x14ac:dyDescent="0.3">
      <c r="B42" s="108"/>
      <c r="C42" s="175"/>
      <c r="D42" s="156"/>
      <c r="E42" s="157"/>
      <c r="F42" s="158"/>
      <c r="G42" s="157"/>
      <c r="H42" s="178"/>
      <c r="I42" s="157"/>
      <c r="J42" s="157"/>
      <c r="K42" s="32"/>
      <c r="L42" s="9"/>
    </row>
    <row r="43" spans="2:12" s="20" customFormat="1" ht="19.5" thickBot="1" x14ac:dyDescent="0.3">
      <c r="B43" s="118" t="s">
        <v>182</v>
      </c>
      <c r="C43" s="119"/>
      <c r="D43" s="119"/>
      <c r="E43" s="119"/>
      <c r="F43" s="119"/>
      <c r="G43" s="119"/>
      <c r="H43" s="119"/>
      <c r="I43" s="119"/>
      <c r="J43" s="119"/>
      <c r="K43" s="120"/>
      <c r="L43" s="9"/>
    </row>
    <row r="44" spans="2:12" ht="19.5" thickBot="1" x14ac:dyDescent="0.3">
      <c r="B44" s="22"/>
      <c r="C44" s="27" t="s">
        <v>80</v>
      </c>
      <c r="D44" s="31" t="s">
        <v>81</v>
      </c>
      <c r="E44" s="32">
        <v>3</v>
      </c>
      <c r="F44" s="33">
        <v>43800</v>
      </c>
      <c r="G44" s="32">
        <v>1</v>
      </c>
      <c r="H44" s="32">
        <f t="shared" ref="H44:H50" si="7">E44*G44</f>
        <v>3</v>
      </c>
      <c r="I44" s="32" t="s">
        <v>83</v>
      </c>
      <c r="J44" s="32" t="s">
        <v>84</v>
      </c>
      <c r="K44" s="32">
        <v>1</v>
      </c>
    </row>
    <row r="45" spans="2:12" ht="19.5" thickBot="1" x14ac:dyDescent="0.3">
      <c r="B45" s="22"/>
      <c r="C45" s="26" t="s">
        <v>85</v>
      </c>
      <c r="D45" s="31" t="s">
        <v>81</v>
      </c>
      <c r="E45" s="32">
        <v>3</v>
      </c>
      <c r="F45" s="33">
        <v>43800</v>
      </c>
      <c r="G45" s="32">
        <v>2</v>
      </c>
      <c r="H45" s="32">
        <f t="shared" si="7"/>
        <v>6</v>
      </c>
      <c r="I45" s="32" t="s">
        <v>83</v>
      </c>
      <c r="J45" s="32" t="s">
        <v>84</v>
      </c>
      <c r="K45" s="32">
        <v>1</v>
      </c>
    </row>
    <row r="46" spans="2:12" ht="19.5" thickBot="1" x14ac:dyDescent="0.3">
      <c r="B46" s="22"/>
      <c r="C46" s="27" t="s">
        <v>86</v>
      </c>
      <c r="D46" s="31" t="s">
        <v>81</v>
      </c>
      <c r="E46" s="32">
        <v>3</v>
      </c>
      <c r="F46" s="33">
        <v>43800</v>
      </c>
      <c r="G46" s="32">
        <v>2</v>
      </c>
      <c r="H46" s="32">
        <f t="shared" si="7"/>
        <v>6</v>
      </c>
      <c r="I46" s="32" t="s">
        <v>83</v>
      </c>
      <c r="J46" s="32" t="s">
        <v>84</v>
      </c>
      <c r="K46" s="32">
        <v>1</v>
      </c>
    </row>
    <row r="47" spans="2:12" ht="19.5" thickBot="1" x14ac:dyDescent="0.3">
      <c r="B47" s="22"/>
      <c r="C47" s="28" t="s">
        <v>87</v>
      </c>
      <c r="D47" s="31" t="s">
        <v>81</v>
      </c>
      <c r="E47" s="32">
        <v>3</v>
      </c>
      <c r="F47" s="33">
        <v>43800</v>
      </c>
      <c r="G47" s="32">
        <v>0.5</v>
      </c>
      <c r="H47" s="32">
        <f t="shared" si="7"/>
        <v>1.5</v>
      </c>
      <c r="I47" s="32" t="s">
        <v>83</v>
      </c>
      <c r="J47" s="32" t="s">
        <v>84</v>
      </c>
      <c r="K47" s="32">
        <v>1</v>
      </c>
    </row>
    <row r="48" spans="2:12" ht="19.5" thickBot="1" x14ac:dyDescent="0.3">
      <c r="B48" s="22"/>
      <c r="C48" s="29" t="s">
        <v>88</v>
      </c>
      <c r="D48" s="31" t="s">
        <v>81</v>
      </c>
      <c r="E48" s="32">
        <v>3</v>
      </c>
      <c r="F48" s="33">
        <v>43800</v>
      </c>
      <c r="G48" s="32">
        <v>2</v>
      </c>
      <c r="H48" s="32">
        <f t="shared" si="7"/>
        <v>6</v>
      </c>
      <c r="I48" s="32" t="s">
        <v>83</v>
      </c>
      <c r="J48" s="32" t="s">
        <v>84</v>
      </c>
      <c r="K48" s="32">
        <v>1</v>
      </c>
    </row>
    <row r="49" spans="2:12" ht="19.5" thickBot="1" x14ac:dyDescent="0.3">
      <c r="B49" s="22"/>
      <c r="C49" s="30" t="s">
        <v>89</v>
      </c>
      <c r="D49" s="31" t="s">
        <v>81</v>
      </c>
      <c r="E49" s="32">
        <v>3</v>
      </c>
      <c r="F49" s="33">
        <v>43800</v>
      </c>
      <c r="G49" s="36">
        <v>0.5</v>
      </c>
      <c r="H49" s="32">
        <f t="shared" si="7"/>
        <v>1.5</v>
      </c>
      <c r="I49" s="32" t="s">
        <v>83</v>
      </c>
      <c r="J49" s="32" t="s">
        <v>84</v>
      </c>
      <c r="K49" s="32">
        <v>1</v>
      </c>
    </row>
    <row r="50" spans="2:12" ht="19.5" thickBot="1" x14ac:dyDescent="0.3">
      <c r="B50" s="90"/>
      <c r="C50" s="25" t="s">
        <v>90</v>
      </c>
      <c r="D50" s="35" t="s">
        <v>81</v>
      </c>
      <c r="E50" s="36">
        <v>3</v>
      </c>
      <c r="F50" s="37">
        <v>43800</v>
      </c>
      <c r="G50" s="170">
        <v>2</v>
      </c>
      <c r="H50" s="32">
        <f t="shared" si="7"/>
        <v>6</v>
      </c>
      <c r="I50" s="36" t="s">
        <v>83</v>
      </c>
      <c r="J50" s="36" t="s">
        <v>84</v>
      </c>
      <c r="K50" s="36">
        <v>1</v>
      </c>
    </row>
    <row r="51" spans="2:12" s="20" customFormat="1" ht="19.5" thickBot="1" x14ac:dyDescent="0.3">
      <c r="B51" s="109"/>
      <c r="C51" s="155"/>
      <c r="D51" s="159"/>
      <c r="E51" s="96"/>
      <c r="F51" s="160"/>
      <c r="G51" s="163"/>
      <c r="H51" s="178">
        <f>SUM(H44:H50)</f>
        <v>30</v>
      </c>
      <c r="I51" s="96"/>
      <c r="J51" s="96"/>
      <c r="K51" s="36"/>
      <c r="L51" s="9"/>
    </row>
    <row r="52" spans="2:12" s="20" customFormat="1" ht="19.5" thickBot="1" x14ac:dyDescent="0.3">
      <c r="B52" s="118" t="s">
        <v>183</v>
      </c>
      <c r="C52" s="119"/>
      <c r="D52" s="119"/>
      <c r="E52" s="119"/>
      <c r="F52" s="119"/>
      <c r="G52" s="119"/>
      <c r="H52" s="119"/>
      <c r="I52" s="119"/>
      <c r="J52" s="119"/>
      <c r="K52" s="120"/>
      <c r="L52" s="9"/>
    </row>
    <row r="53" spans="2:12" ht="19.5" thickBot="1" x14ac:dyDescent="0.3">
      <c r="B53" s="93"/>
      <c r="C53" s="26" t="s">
        <v>91</v>
      </c>
      <c r="D53" s="169" t="s">
        <v>81</v>
      </c>
      <c r="E53" s="170">
        <v>3</v>
      </c>
      <c r="F53" s="171">
        <v>43800</v>
      </c>
      <c r="G53" s="170">
        <v>2</v>
      </c>
      <c r="H53" s="170">
        <f t="shared" ref="H53:H55" si="8">E53*G53</f>
        <v>6</v>
      </c>
      <c r="I53" s="170" t="s">
        <v>83</v>
      </c>
      <c r="J53" s="170" t="s">
        <v>84</v>
      </c>
      <c r="K53" s="170">
        <v>1</v>
      </c>
    </row>
    <row r="54" spans="2:12" ht="19.5" thickBot="1" x14ac:dyDescent="0.3">
      <c r="B54" s="93"/>
      <c r="C54" s="26" t="s">
        <v>92</v>
      </c>
      <c r="D54" s="169" t="s">
        <v>81</v>
      </c>
      <c r="E54" s="170">
        <v>3</v>
      </c>
      <c r="F54" s="171">
        <v>43800</v>
      </c>
      <c r="G54" s="170">
        <v>3</v>
      </c>
      <c r="H54" s="170">
        <f t="shared" si="8"/>
        <v>9</v>
      </c>
      <c r="I54" s="170" t="s">
        <v>83</v>
      </c>
      <c r="J54" s="170" t="s">
        <v>84</v>
      </c>
      <c r="K54" s="170">
        <v>1</v>
      </c>
    </row>
    <row r="55" spans="2:12" ht="19.5" thickBot="1" x14ac:dyDescent="0.3">
      <c r="B55" s="93"/>
      <c r="C55" s="26" t="s">
        <v>93</v>
      </c>
      <c r="D55" s="169" t="s">
        <v>81</v>
      </c>
      <c r="E55" s="170">
        <v>3</v>
      </c>
      <c r="F55" s="171">
        <v>43800</v>
      </c>
      <c r="G55" s="170">
        <v>1</v>
      </c>
      <c r="H55" s="170">
        <f t="shared" si="8"/>
        <v>3</v>
      </c>
      <c r="I55" s="170" t="s">
        <v>83</v>
      </c>
      <c r="J55" s="170" t="s">
        <v>84</v>
      </c>
      <c r="K55" s="170">
        <v>1</v>
      </c>
    </row>
    <row r="56" spans="2:12" s="20" customFormat="1" ht="19.5" thickBot="1" x14ac:dyDescent="0.3">
      <c r="B56" s="93"/>
      <c r="C56" s="26"/>
      <c r="D56" s="169"/>
      <c r="E56" s="170"/>
      <c r="F56" s="171"/>
      <c r="G56" s="170"/>
      <c r="H56" s="177">
        <f>SUM(H53:H55)</f>
        <v>18</v>
      </c>
      <c r="I56" s="170"/>
      <c r="J56" s="170"/>
      <c r="K56" s="170"/>
      <c r="L56" s="9"/>
    </row>
    <row r="57" spans="2:12" s="20" customFormat="1" ht="19.5" thickBot="1" x14ac:dyDescent="0.3">
      <c r="B57" s="107"/>
      <c r="C57" s="161"/>
      <c r="D57" s="162"/>
      <c r="E57" s="163"/>
      <c r="F57" s="164"/>
      <c r="G57" s="163"/>
      <c r="H57" s="179"/>
      <c r="I57" s="163"/>
      <c r="J57" s="163"/>
      <c r="K57" s="94"/>
      <c r="L57" s="9"/>
    </row>
    <row r="58" spans="2:12" s="20" customFormat="1" ht="19.5" thickBot="1" x14ac:dyDescent="0.3">
      <c r="B58" s="118" t="s">
        <v>184</v>
      </c>
      <c r="C58" s="119"/>
      <c r="D58" s="119"/>
      <c r="E58" s="119"/>
      <c r="F58" s="119"/>
      <c r="G58" s="119"/>
      <c r="H58" s="119"/>
      <c r="I58" s="119"/>
      <c r="J58" s="119"/>
      <c r="K58" s="120"/>
      <c r="L58" s="9"/>
    </row>
    <row r="59" spans="2:12" ht="19.5" thickBot="1" x14ac:dyDescent="0.3">
      <c r="B59" s="22"/>
      <c r="C59" s="25" t="s">
        <v>80</v>
      </c>
      <c r="D59" s="31" t="s">
        <v>81</v>
      </c>
      <c r="E59" s="170">
        <v>3</v>
      </c>
      <c r="F59" s="33">
        <v>43983</v>
      </c>
      <c r="G59" s="32">
        <v>1</v>
      </c>
      <c r="H59" s="170">
        <f t="shared" ref="H59:H65" si="9">E59*G59</f>
        <v>3</v>
      </c>
      <c r="I59" s="32" t="s">
        <v>83</v>
      </c>
      <c r="J59" s="32" t="s">
        <v>84</v>
      </c>
      <c r="K59" s="32">
        <v>1</v>
      </c>
    </row>
    <row r="60" spans="2:12" ht="19.5" thickBot="1" x14ac:dyDescent="0.3">
      <c r="B60" s="22"/>
      <c r="C60" s="29" t="s">
        <v>85</v>
      </c>
      <c r="D60" s="31" t="s">
        <v>81</v>
      </c>
      <c r="E60" s="170">
        <v>3</v>
      </c>
      <c r="F60" s="33">
        <v>43983</v>
      </c>
      <c r="G60" s="32">
        <v>2</v>
      </c>
      <c r="H60" s="170">
        <f t="shared" si="9"/>
        <v>6</v>
      </c>
      <c r="I60" s="32" t="s">
        <v>83</v>
      </c>
      <c r="J60" s="32" t="s">
        <v>84</v>
      </c>
      <c r="K60" s="32">
        <v>1</v>
      </c>
    </row>
    <row r="61" spans="2:12" ht="19.5" thickBot="1" x14ac:dyDescent="0.3">
      <c r="B61" s="22"/>
      <c r="C61" s="30" t="s">
        <v>86</v>
      </c>
      <c r="D61" s="31" t="s">
        <v>81</v>
      </c>
      <c r="E61" s="170">
        <v>3</v>
      </c>
      <c r="F61" s="33">
        <v>43983</v>
      </c>
      <c r="G61" s="32">
        <v>2</v>
      </c>
      <c r="H61" s="170">
        <f t="shared" si="9"/>
        <v>6</v>
      </c>
      <c r="I61" s="32" t="s">
        <v>83</v>
      </c>
      <c r="J61" s="32" t="s">
        <v>84</v>
      </c>
      <c r="K61" s="32">
        <v>1</v>
      </c>
    </row>
    <row r="62" spans="2:12" ht="19.5" thickBot="1" x14ac:dyDescent="0.3">
      <c r="B62" s="22"/>
      <c r="C62" s="25" t="s">
        <v>87</v>
      </c>
      <c r="D62" s="31" t="s">
        <v>81</v>
      </c>
      <c r="E62" s="170">
        <v>3</v>
      </c>
      <c r="F62" s="33">
        <v>43983</v>
      </c>
      <c r="G62" s="32">
        <v>0.5</v>
      </c>
      <c r="H62" s="170">
        <f t="shared" si="9"/>
        <v>1.5</v>
      </c>
      <c r="I62" s="32" t="s">
        <v>83</v>
      </c>
      <c r="J62" s="32" t="s">
        <v>84</v>
      </c>
      <c r="K62" s="32">
        <v>1</v>
      </c>
    </row>
    <row r="63" spans="2:12" ht="19.5" thickBot="1" x14ac:dyDescent="0.3">
      <c r="B63" s="22"/>
      <c r="C63" s="26" t="s">
        <v>88</v>
      </c>
      <c r="D63" s="31" t="s">
        <v>81</v>
      </c>
      <c r="E63" s="170">
        <v>3</v>
      </c>
      <c r="F63" s="33">
        <v>43983</v>
      </c>
      <c r="G63" s="32">
        <v>2</v>
      </c>
      <c r="H63" s="170">
        <f t="shared" si="9"/>
        <v>6</v>
      </c>
      <c r="I63" s="32" t="s">
        <v>83</v>
      </c>
      <c r="J63" s="32" t="s">
        <v>84</v>
      </c>
      <c r="K63" s="32">
        <v>1</v>
      </c>
    </row>
    <row r="64" spans="2:12" ht="19.5" thickBot="1" x14ac:dyDescent="0.3">
      <c r="B64" s="22"/>
      <c r="C64" s="29" t="s">
        <v>89</v>
      </c>
      <c r="D64" s="31" t="s">
        <v>81</v>
      </c>
      <c r="E64" s="170">
        <v>3</v>
      </c>
      <c r="F64" s="33">
        <v>43983</v>
      </c>
      <c r="G64" s="36">
        <v>0.5</v>
      </c>
      <c r="H64" s="170">
        <f t="shared" si="9"/>
        <v>1.5</v>
      </c>
      <c r="I64" s="32" t="s">
        <v>83</v>
      </c>
      <c r="J64" s="32" t="s">
        <v>84</v>
      </c>
      <c r="K64" s="32">
        <v>1</v>
      </c>
    </row>
    <row r="65" spans="2:12" ht="19.5" thickBot="1" x14ac:dyDescent="0.3">
      <c r="B65" s="90"/>
      <c r="C65" s="28" t="s">
        <v>90</v>
      </c>
      <c r="D65" s="35" t="s">
        <v>81</v>
      </c>
      <c r="E65" s="168">
        <v>3</v>
      </c>
      <c r="F65" s="37">
        <v>43983</v>
      </c>
      <c r="G65" s="168">
        <v>2</v>
      </c>
      <c r="H65" s="170">
        <f t="shared" si="9"/>
        <v>6</v>
      </c>
      <c r="I65" s="36" t="s">
        <v>83</v>
      </c>
      <c r="J65" s="36" t="s">
        <v>84</v>
      </c>
      <c r="K65" s="36">
        <v>1</v>
      </c>
    </row>
    <row r="66" spans="2:12" s="20" customFormat="1" ht="19.5" thickBot="1" x14ac:dyDescent="0.3">
      <c r="B66" s="93"/>
      <c r="C66" s="26"/>
      <c r="D66" s="169"/>
      <c r="E66" s="170"/>
      <c r="F66" s="171"/>
      <c r="G66" s="170"/>
      <c r="H66" s="177">
        <f>SUM(H59:H65)</f>
        <v>30</v>
      </c>
      <c r="I66" s="170"/>
      <c r="J66" s="170"/>
      <c r="K66" s="170"/>
      <c r="L66" s="9"/>
    </row>
    <row r="67" spans="2:12" s="20" customFormat="1" ht="19.5" thickBot="1" x14ac:dyDescent="0.3">
      <c r="B67" s="118" t="s">
        <v>199</v>
      </c>
      <c r="C67" s="119"/>
      <c r="D67" s="119"/>
      <c r="E67" s="119"/>
      <c r="F67" s="119"/>
      <c r="G67" s="119"/>
      <c r="H67" s="119"/>
      <c r="I67" s="119"/>
      <c r="J67" s="119"/>
      <c r="K67" s="120"/>
      <c r="L67" s="9"/>
    </row>
    <row r="68" spans="2:12" ht="19.5" thickBot="1" x14ac:dyDescent="0.3">
      <c r="B68" s="22"/>
      <c r="C68" s="25" t="s">
        <v>80</v>
      </c>
      <c r="D68" s="31" t="s">
        <v>81</v>
      </c>
      <c r="E68" s="32">
        <v>3</v>
      </c>
      <c r="F68" s="33">
        <v>44166</v>
      </c>
      <c r="G68" s="32">
        <v>1</v>
      </c>
      <c r="H68" s="170">
        <f t="shared" ref="H68:H74" si="10">E68*G68</f>
        <v>3</v>
      </c>
      <c r="I68" s="32" t="s">
        <v>83</v>
      </c>
      <c r="J68" s="32" t="s">
        <v>84</v>
      </c>
      <c r="K68" s="32">
        <v>1</v>
      </c>
    </row>
    <row r="69" spans="2:12" ht="19.5" thickBot="1" x14ac:dyDescent="0.3">
      <c r="B69" s="22"/>
      <c r="C69" s="26" t="s">
        <v>85</v>
      </c>
      <c r="D69" s="31" t="s">
        <v>81</v>
      </c>
      <c r="E69" s="32">
        <v>3</v>
      </c>
      <c r="F69" s="33">
        <v>44166</v>
      </c>
      <c r="G69" s="32">
        <v>2</v>
      </c>
      <c r="H69" s="170">
        <f t="shared" si="10"/>
        <v>6</v>
      </c>
      <c r="I69" s="32" t="s">
        <v>83</v>
      </c>
      <c r="J69" s="32" t="s">
        <v>84</v>
      </c>
      <c r="K69" s="32">
        <v>1</v>
      </c>
    </row>
    <row r="70" spans="2:12" ht="19.5" thickBot="1" x14ac:dyDescent="0.3">
      <c r="B70" s="22"/>
      <c r="C70" s="27" t="s">
        <v>86</v>
      </c>
      <c r="D70" s="31" t="s">
        <v>81</v>
      </c>
      <c r="E70" s="32">
        <v>3</v>
      </c>
      <c r="F70" s="33">
        <v>44166</v>
      </c>
      <c r="G70" s="32">
        <v>2</v>
      </c>
      <c r="H70" s="170">
        <f t="shared" si="10"/>
        <v>6</v>
      </c>
      <c r="I70" s="32" t="s">
        <v>83</v>
      </c>
      <c r="J70" s="32" t="s">
        <v>84</v>
      </c>
      <c r="K70" s="32">
        <v>1</v>
      </c>
    </row>
    <row r="71" spans="2:12" ht="19.5" thickBot="1" x14ac:dyDescent="0.3">
      <c r="B71" s="22"/>
      <c r="C71" s="28" t="s">
        <v>87</v>
      </c>
      <c r="D71" s="31" t="s">
        <v>81</v>
      </c>
      <c r="E71" s="32">
        <v>3</v>
      </c>
      <c r="F71" s="33">
        <v>44166</v>
      </c>
      <c r="G71" s="32">
        <v>0.5</v>
      </c>
      <c r="H71" s="170">
        <f t="shared" si="10"/>
        <v>1.5</v>
      </c>
      <c r="I71" s="32" t="s">
        <v>83</v>
      </c>
      <c r="J71" s="32" t="s">
        <v>84</v>
      </c>
      <c r="K71" s="32">
        <v>1</v>
      </c>
    </row>
    <row r="72" spans="2:12" ht="19.5" thickBot="1" x14ac:dyDescent="0.3">
      <c r="B72" s="22"/>
      <c r="C72" s="29" t="s">
        <v>88</v>
      </c>
      <c r="D72" s="31" t="s">
        <v>81</v>
      </c>
      <c r="E72" s="32">
        <v>3</v>
      </c>
      <c r="F72" s="33">
        <v>44166</v>
      </c>
      <c r="G72" s="32">
        <v>2</v>
      </c>
      <c r="H72" s="170">
        <f t="shared" si="10"/>
        <v>6</v>
      </c>
      <c r="I72" s="32" t="s">
        <v>83</v>
      </c>
      <c r="J72" s="32" t="s">
        <v>84</v>
      </c>
      <c r="K72" s="32">
        <v>1</v>
      </c>
    </row>
    <row r="73" spans="2:12" ht="19.5" thickBot="1" x14ac:dyDescent="0.3">
      <c r="B73" s="22"/>
      <c r="C73" s="30" t="s">
        <v>89</v>
      </c>
      <c r="D73" s="31" t="s">
        <v>81</v>
      </c>
      <c r="E73" s="32">
        <v>3</v>
      </c>
      <c r="F73" s="33">
        <v>44166</v>
      </c>
      <c r="G73" s="36">
        <v>0.5</v>
      </c>
      <c r="H73" s="170">
        <f t="shared" si="10"/>
        <v>1.5</v>
      </c>
      <c r="I73" s="32" t="s">
        <v>83</v>
      </c>
      <c r="J73" s="32" t="s">
        <v>84</v>
      </c>
      <c r="K73" s="32">
        <v>1</v>
      </c>
    </row>
    <row r="74" spans="2:12" ht="19.5" thickBot="1" x14ac:dyDescent="0.3">
      <c r="B74" s="90"/>
      <c r="C74" s="25" t="s">
        <v>90</v>
      </c>
      <c r="D74" s="35" t="s">
        <v>81</v>
      </c>
      <c r="E74" s="36">
        <v>3</v>
      </c>
      <c r="F74" s="37">
        <v>44166</v>
      </c>
      <c r="G74" s="168">
        <v>2</v>
      </c>
      <c r="H74" s="170">
        <f t="shared" si="10"/>
        <v>6</v>
      </c>
      <c r="I74" s="36" t="s">
        <v>83</v>
      </c>
      <c r="J74" s="36" t="s">
        <v>84</v>
      </c>
      <c r="K74" s="36">
        <v>1</v>
      </c>
    </row>
    <row r="75" spans="2:12" s="20" customFormat="1" ht="19.5" thickBot="1" x14ac:dyDescent="0.3">
      <c r="B75" s="93"/>
      <c r="C75" s="26"/>
      <c r="D75" s="169"/>
      <c r="E75" s="170"/>
      <c r="F75" s="171"/>
      <c r="G75" s="170"/>
      <c r="H75" s="177">
        <f>SUM(H68:H74)</f>
        <v>30</v>
      </c>
      <c r="I75" s="170"/>
      <c r="J75" s="170"/>
      <c r="K75" s="170"/>
      <c r="L75" s="9"/>
    </row>
    <row r="76" spans="2:12" s="20" customFormat="1" ht="19.5" thickBot="1" x14ac:dyDescent="0.3">
      <c r="B76" s="118" t="s">
        <v>185</v>
      </c>
      <c r="C76" s="119"/>
      <c r="D76" s="119"/>
      <c r="E76" s="119"/>
      <c r="F76" s="119"/>
      <c r="G76" s="119"/>
      <c r="H76" s="119"/>
      <c r="I76" s="119"/>
      <c r="J76" s="119"/>
      <c r="K76" s="120"/>
      <c r="L76" s="9"/>
    </row>
    <row r="77" spans="2:12" ht="19.5" thickBot="1" x14ac:dyDescent="0.3">
      <c r="B77" s="22"/>
      <c r="C77" s="26" t="s">
        <v>91</v>
      </c>
      <c r="D77" s="31" t="s">
        <v>81</v>
      </c>
      <c r="E77" s="32">
        <v>3</v>
      </c>
      <c r="F77" s="33">
        <v>44166</v>
      </c>
      <c r="G77" s="170">
        <v>2</v>
      </c>
      <c r="H77" s="170">
        <f t="shared" ref="H77:H79" si="11">E77*G77</f>
        <v>6</v>
      </c>
      <c r="I77" s="32" t="s">
        <v>83</v>
      </c>
      <c r="J77" s="32" t="s">
        <v>84</v>
      </c>
      <c r="K77" s="32">
        <v>1</v>
      </c>
    </row>
    <row r="78" spans="2:12" ht="19.5" thickBot="1" x14ac:dyDescent="0.3">
      <c r="B78" s="22"/>
      <c r="C78" s="26" t="s">
        <v>92</v>
      </c>
      <c r="D78" s="31" t="s">
        <v>81</v>
      </c>
      <c r="E78" s="32">
        <v>3</v>
      </c>
      <c r="F78" s="33">
        <v>44166</v>
      </c>
      <c r="G78" s="170">
        <v>3</v>
      </c>
      <c r="H78" s="170">
        <f t="shared" si="11"/>
        <v>9</v>
      </c>
      <c r="I78" s="32" t="s">
        <v>83</v>
      </c>
      <c r="J78" s="32" t="s">
        <v>84</v>
      </c>
      <c r="K78" s="32">
        <v>1</v>
      </c>
    </row>
    <row r="79" spans="2:12" ht="19.5" thickBot="1" x14ac:dyDescent="0.3">
      <c r="B79" s="90"/>
      <c r="C79" s="25" t="s">
        <v>93</v>
      </c>
      <c r="D79" s="35" t="s">
        <v>81</v>
      </c>
      <c r="E79" s="36">
        <v>3</v>
      </c>
      <c r="F79" s="37">
        <v>44166</v>
      </c>
      <c r="G79" s="168">
        <v>2</v>
      </c>
      <c r="H79" s="168">
        <f t="shared" si="11"/>
        <v>6</v>
      </c>
      <c r="I79" s="36" t="s">
        <v>83</v>
      </c>
      <c r="J79" s="36" t="s">
        <v>84</v>
      </c>
      <c r="K79" s="36">
        <v>1</v>
      </c>
    </row>
    <row r="80" spans="2:12" s="20" customFormat="1" ht="19.5" thickBot="1" x14ac:dyDescent="0.3">
      <c r="B80" s="93"/>
      <c r="C80" s="26"/>
      <c r="D80" s="169"/>
      <c r="E80" s="170"/>
      <c r="F80" s="171"/>
      <c r="G80" s="170"/>
      <c r="H80" s="177">
        <f>SUM(H77:H79)</f>
        <v>21</v>
      </c>
      <c r="I80" s="170"/>
      <c r="J80" s="170"/>
      <c r="K80" s="170"/>
      <c r="L80" s="9"/>
    </row>
    <row r="81" spans="2:12" s="20" customFormat="1" ht="19.5" thickBot="1" x14ac:dyDescent="0.3">
      <c r="B81" s="107"/>
      <c r="C81" s="161"/>
      <c r="D81" s="162"/>
      <c r="E81" s="163"/>
      <c r="F81" s="164"/>
      <c r="G81" s="163"/>
      <c r="H81" s="179">
        <f>H80+H75+H66</f>
        <v>81</v>
      </c>
      <c r="I81" s="163"/>
      <c r="J81" s="163"/>
      <c r="K81" s="94"/>
      <c r="L81" s="9"/>
    </row>
    <row r="82" spans="2:12" s="20" customFormat="1" ht="19.5" thickBot="1" x14ac:dyDescent="0.3">
      <c r="B82" s="118" t="s">
        <v>186</v>
      </c>
      <c r="C82" s="119"/>
      <c r="D82" s="119"/>
      <c r="E82" s="119"/>
      <c r="F82" s="119"/>
      <c r="G82" s="119"/>
      <c r="H82" s="119"/>
      <c r="I82" s="119"/>
      <c r="J82" s="119"/>
      <c r="K82" s="120"/>
      <c r="L82" s="9"/>
    </row>
    <row r="83" spans="2:12" ht="19.5" thickBot="1" x14ac:dyDescent="0.3">
      <c r="B83" s="90"/>
      <c r="C83" s="97" t="s">
        <v>94</v>
      </c>
      <c r="D83" s="35" t="s">
        <v>81</v>
      </c>
      <c r="E83" s="36">
        <v>1</v>
      </c>
      <c r="F83" s="37">
        <v>44197</v>
      </c>
      <c r="G83" s="36">
        <v>2</v>
      </c>
      <c r="H83" s="168">
        <f t="shared" ref="H83" si="12">E83*G83</f>
        <v>2</v>
      </c>
      <c r="I83" s="36" t="s">
        <v>83</v>
      </c>
      <c r="J83" s="36" t="s">
        <v>84</v>
      </c>
      <c r="K83" s="36">
        <v>1</v>
      </c>
    </row>
    <row r="84" spans="2:12" s="20" customFormat="1" ht="19.5" thickBot="1" x14ac:dyDescent="0.3">
      <c r="B84" s="118" t="s">
        <v>187</v>
      </c>
      <c r="C84" s="119"/>
      <c r="D84" s="119"/>
      <c r="E84" s="119"/>
      <c r="F84" s="119"/>
      <c r="G84" s="119"/>
      <c r="H84" s="119"/>
      <c r="I84" s="119"/>
      <c r="J84" s="119"/>
      <c r="K84" s="120"/>
      <c r="L84" s="9"/>
    </row>
    <row r="85" spans="2:12" ht="19.5" thickBot="1" x14ac:dyDescent="0.3">
      <c r="B85" s="22"/>
      <c r="C85" s="29" t="s">
        <v>80</v>
      </c>
      <c r="D85" s="31" t="s">
        <v>81</v>
      </c>
      <c r="E85" s="32" t="s">
        <v>82</v>
      </c>
      <c r="F85" s="33">
        <v>44348</v>
      </c>
      <c r="G85" s="32">
        <v>3</v>
      </c>
      <c r="H85" s="32"/>
      <c r="I85" s="32" t="s">
        <v>83</v>
      </c>
      <c r="J85" s="32" t="s">
        <v>84</v>
      </c>
      <c r="K85" s="32">
        <v>1</v>
      </c>
    </row>
    <row r="86" spans="2:12" ht="19.5" thickBot="1" x14ac:dyDescent="0.3">
      <c r="B86" s="22"/>
      <c r="C86" s="30" t="s">
        <v>85</v>
      </c>
      <c r="D86" s="31" t="s">
        <v>81</v>
      </c>
      <c r="E86" s="32" t="s">
        <v>82</v>
      </c>
      <c r="F86" s="33">
        <v>44348</v>
      </c>
      <c r="G86" s="32">
        <v>3</v>
      </c>
      <c r="H86" s="32"/>
      <c r="I86" s="32" t="s">
        <v>83</v>
      </c>
      <c r="J86" s="32" t="s">
        <v>84</v>
      </c>
      <c r="K86" s="32">
        <v>1</v>
      </c>
    </row>
    <row r="87" spans="2:12" ht="19.5" thickBot="1" x14ac:dyDescent="0.3">
      <c r="B87" s="22"/>
      <c r="C87" s="25" t="s">
        <v>86</v>
      </c>
      <c r="D87" s="31" t="s">
        <v>81</v>
      </c>
      <c r="E87" s="32" t="s">
        <v>82</v>
      </c>
      <c r="F87" s="33">
        <v>44348</v>
      </c>
      <c r="G87" s="32">
        <v>3</v>
      </c>
      <c r="H87" s="32"/>
      <c r="I87" s="32" t="s">
        <v>83</v>
      </c>
      <c r="J87" s="32" t="s">
        <v>84</v>
      </c>
      <c r="K87" s="32">
        <v>1</v>
      </c>
    </row>
    <row r="88" spans="2:12" ht="19.5" thickBot="1" x14ac:dyDescent="0.3">
      <c r="B88" s="22"/>
      <c r="C88" s="26" t="s">
        <v>87</v>
      </c>
      <c r="D88" s="31" t="s">
        <v>81</v>
      </c>
      <c r="E88" s="32" t="s">
        <v>82</v>
      </c>
      <c r="F88" s="33">
        <v>44348</v>
      </c>
      <c r="G88" s="32">
        <v>3</v>
      </c>
      <c r="H88" s="32"/>
      <c r="I88" s="32" t="s">
        <v>83</v>
      </c>
      <c r="J88" s="32" t="s">
        <v>84</v>
      </c>
      <c r="K88" s="32">
        <v>1</v>
      </c>
    </row>
    <row r="89" spans="2:12" ht="19.5" thickBot="1" x14ac:dyDescent="0.3">
      <c r="B89" s="22"/>
      <c r="C89" s="29" t="s">
        <v>88</v>
      </c>
      <c r="D89" s="31" t="s">
        <v>81</v>
      </c>
      <c r="E89" s="32" t="s">
        <v>82</v>
      </c>
      <c r="F89" s="33">
        <v>44348</v>
      </c>
      <c r="G89" s="32">
        <v>3</v>
      </c>
      <c r="H89" s="32"/>
      <c r="I89" s="32" t="s">
        <v>83</v>
      </c>
      <c r="J89" s="32" t="s">
        <v>84</v>
      </c>
      <c r="K89" s="32">
        <v>1</v>
      </c>
    </row>
    <row r="90" spans="2:12" ht="19.5" thickBot="1" x14ac:dyDescent="0.3">
      <c r="B90" s="22"/>
      <c r="C90" s="30" t="s">
        <v>89</v>
      </c>
      <c r="D90" s="31" t="s">
        <v>81</v>
      </c>
      <c r="E90" s="32" t="s">
        <v>82</v>
      </c>
      <c r="F90" s="33">
        <v>44348</v>
      </c>
      <c r="G90" s="32">
        <v>3</v>
      </c>
      <c r="H90" s="32"/>
      <c r="I90" s="32" t="s">
        <v>83</v>
      </c>
      <c r="J90" s="32" t="s">
        <v>84</v>
      </c>
      <c r="K90" s="32">
        <v>1</v>
      </c>
    </row>
    <row r="91" spans="2:12" ht="19.5" thickBot="1" x14ac:dyDescent="0.3">
      <c r="B91" s="90"/>
      <c r="C91" s="25" t="s">
        <v>90</v>
      </c>
      <c r="D91" s="35" t="s">
        <v>81</v>
      </c>
      <c r="E91" s="36" t="s">
        <v>82</v>
      </c>
      <c r="F91" s="37">
        <v>44348</v>
      </c>
      <c r="G91" s="36">
        <v>3</v>
      </c>
      <c r="H91" s="36"/>
      <c r="I91" s="36" t="s">
        <v>83</v>
      </c>
      <c r="J91" s="36" t="s">
        <v>84</v>
      </c>
      <c r="K91" s="36">
        <v>1</v>
      </c>
    </row>
    <row r="92" spans="2:12" s="20" customFormat="1" ht="19.5" thickBot="1" x14ac:dyDescent="0.3">
      <c r="B92" s="118" t="s">
        <v>198</v>
      </c>
      <c r="C92" s="119"/>
      <c r="D92" s="119"/>
      <c r="E92" s="119"/>
      <c r="F92" s="119"/>
      <c r="G92" s="119"/>
      <c r="H92" s="119"/>
      <c r="I92" s="119"/>
      <c r="J92" s="119"/>
      <c r="K92" s="120"/>
      <c r="L92" s="9"/>
    </row>
    <row r="93" spans="2:12" ht="19.5" thickBot="1" x14ac:dyDescent="0.3">
      <c r="B93" s="22"/>
      <c r="C93" s="26" t="s">
        <v>80</v>
      </c>
      <c r="D93" s="31" t="s">
        <v>81</v>
      </c>
      <c r="E93" s="32" t="s">
        <v>82</v>
      </c>
      <c r="F93" s="33">
        <v>44531</v>
      </c>
      <c r="G93" s="32">
        <v>3</v>
      </c>
      <c r="H93" s="32"/>
      <c r="I93" s="32" t="s">
        <v>83</v>
      </c>
      <c r="J93" s="32" t="s">
        <v>84</v>
      </c>
      <c r="K93" s="32">
        <v>1</v>
      </c>
    </row>
    <row r="94" spans="2:12" ht="19.5" thickBot="1" x14ac:dyDescent="0.3">
      <c r="B94" s="22"/>
      <c r="C94" s="27" t="s">
        <v>85</v>
      </c>
      <c r="D94" s="31" t="s">
        <v>81</v>
      </c>
      <c r="E94" s="32" t="s">
        <v>82</v>
      </c>
      <c r="F94" s="33">
        <v>44531</v>
      </c>
      <c r="G94" s="32">
        <v>3</v>
      </c>
      <c r="H94" s="32"/>
      <c r="I94" s="32" t="s">
        <v>83</v>
      </c>
      <c r="J94" s="32" t="s">
        <v>84</v>
      </c>
      <c r="K94" s="32">
        <v>1</v>
      </c>
    </row>
    <row r="95" spans="2:12" ht="19.5" thickBot="1" x14ac:dyDescent="0.3">
      <c r="B95" s="22"/>
      <c r="C95" s="28" t="s">
        <v>86</v>
      </c>
      <c r="D95" s="31" t="s">
        <v>81</v>
      </c>
      <c r="E95" s="32" t="s">
        <v>82</v>
      </c>
      <c r="F95" s="33">
        <v>44531</v>
      </c>
      <c r="G95" s="32">
        <v>3</v>
      </c>
      <c r="H95" s="32"/>
      <c r="I95" s="32" t="s">
        <v>83</v>
      </c>
      <c r="J95" s="32" t="s">
        <v>84</v>
      </c>
      <c r="K95" s="32">
        <v>1</v>
      </c>
    </row>
    <row r="96" spans="2:12" ht="19.5" thickBot="1" x14ac:dyDescent="0.3">
      <c r="B96" s="22"/>
      <c r="C96" s="29" t="s">
        <v>87</v>
      </c>
      <c r="D96" s="31" t="s">
        <v>81</v>
      </c>
      <c r="E96" s="32" t="s">
        <v>82</v>
      </c>
      <c r="F96" s="33">
        <v>44531</v>
      </c>
      <c r="G96" s="32">
        <v>3</v>
      </c>
      <c r="H96" s="32"/>
      <c r="I96" s="32" t="s">
        <v>83</v>
      </c>
      <c r="J96" s="32" t="s">
        <v>84</v>
      </c>
      <c r="K96" s="32">
        <v>1</v>
      </c>
    </row>
    <row r="97" spans="2:12" ht="19.5" thickBot="1" x14ac:dyDescent="0.3">
      <c r="B97" s="22"/>
      <c r="C97" s="30" t="s">
        <v>88</v>
      </c>
      <c r="D97" s="31" t="s">
        <v>81</v>
      </c>
      <c r="E97" s="32" t="s">
        <v>82</v>
      </c>
      <c r="F97" s="33">
        <v>44531</v>
      </c>
      <c r="G97" s="32">
        <v>3</v>
      </c>
      <c r="H97" s="32"/>
      <c r="I97" s="32" t="s">
        <v>83</v>
      </c>
      <c r="J97" s="32" t="s">
        <v>84</v>
      </c>
      <c r="K97" s="32">
        <v>1</v>
      </c>
    </row>
    <row r="98" spans="2:12" ht="19.5" thickBot="1" x14ac:dyDescent="0.3">
      <c r="B98" s="22"/>
      <c r="C98" s="25" t="s">
        <v>89</v>
      </c>
      <c r="D98" s="31" t="s">
        <v>81</v>
      </c>
      <c r="E98" s="32" t="s">
        <v>82</v>
      </c>
      <c r="F98" s="33">
        <v>44531</v>
      </c>
      <c r="G98" s="32">
        <v>3</v>
      </c>
      <c r="H98" s="32"/>
      <c r="I98" s="32" t="s">
        <v>83</v>
      </c>
      <c r="J98" s="32" t="s">
        <v>84</v>
      </c>
      <c r="K98" s="32">
        <v>1</v>
      </c>
    </row>
    <row r="99" spans="2:12" ht="19.5" thickBot="1" x14ac:dyDescent="0.3">
      <c r="B99" s="22"/>
      <c r="C99" s="26" t="s">
        <v>90</v>
      </c>
      <c r="D99" s="31" t="s">
        <v>81</v>
      </c>
      <c r="E99" s="32" t="s">
        <v>82</v>
      </c>
      <c r="F99" s="33">
        <v>44531</v>
      </c>
      <c r="G99" s="32">
        <v>3</v>
      </c>
      <c r="H99" s="32"/>
      <c r="I99" s="32" t="s">
        <v>83</v>
      </c>
      <c r="J99" s="32" t="s">
        <v>84</v>
      </c>
      <c r="K99" s="32">
        <v>1</v>
      </c>
    </row>
    <row r="100" spans="2:12" s="20" customFormat="1" ht="19.5" thickBot="1" x14ac:dyDescent="0.3">
      <c r="B100" s="118" t="s">
        <v>188</v>
      </c>
      <c r="C100" s="119"/>
      <c r="D100" s="119"/>
      <c r="E100" s="119"/>
      <c r="F100" s="119"/>
      <c r="G100" s="119"/>
      <c r="H100" s="119"/>
      <c r="I100" s="119"/>
      <c r="J100" s="119"/>
      <c r="K100" s="120"/>
      <c r="L100" s="9"/>
    </row>
    <row r="101" spans="2:12" ht="19.5" thickBot="1" x14ac:dyDescent="0.3">
      <c r="B101" s="22"/>
      <c r="C101" s="26" t="s">
        <v>91</v>
      </c>
      <c r="D101" s="31" t="s">
        <v>81</v>
      </c>
      <c r="E101" s="32" t="s">
        <v>82</v>
      </c>
      <c r="F101" s="33">
        <v>44531</v>
      </c>
      <c r="G101" s="32">
        <v>12</v>
      </c>
      <c r="H101" s="32"/>
      <c r="I101" s="32" t="s">
        <v>83</v>
      </c>
      <c r="J101" s="32" t="s">
        <v>84</v>
      </c>
      <c r="K101" s="32">
        <v>1</v>
      </c>
    </row>
    <row r="102" spans="2:12" ht="19.5" thickBot="1" x14ac:dyDescent="0.3">
      <c r="B102" s="22"/>
      <c r="C102" s="27" t="s">
        <v>92</v>
      </c>
      <c r="D102" s="31" t="s">
        <v>81</v>
      </c>
      <c r="E102" s="32" t="s">
        <v>82</v>
      </c>
      <c r="F102" s="33">
        <v>44531</v>
      </c>
      <c r="G102" s="32">
        <v>6</v>
      </c>
      <c r="H102" s="32"/>
      <c r="I102" s="32" t="s">
        <v>83</v>
      </c>
      <c r="J102" s="32" t="s">
        <v>84</v>
      </c>
      <c r="K102" s="32">
        <v>1</v>
      </c>
    </row>
    <row r="103" spans="2:12" ht="19.5" thickBot="1" x14ac:dyDescent="0.3">
      <c r="B103" s="22"/>
      <c r="C103" s="28" t="s">
        <v>93</v>
      </c>
      <c r="D103" s="31" t="s">
        <v>81</v>
      </c>
      <c r="E103" s="32" t="s">
        <v>82</v>
      </c>
      <c r="F103" s="33">
        <v>44531</v>
      </c>
      <c r="G103" s="32">
        <v>3</v>
      </c>
      <c r="H103" s="32"/>
      <c r="I103" s="32" t="s">
        <v>83</v>
      </c>
      <c r="J103" s="32" t="s">
        <v>84</v>
      </c>
      <c r="K103" s="32">
        <v>1</v>
      </c>
    </row>
    <row r="104" spans="2:12" s="20" customFormat="1" ht="19.5" thickBot="1" x14ac:dyDescent="0.3">
      <c r="B104" s="142" t="s">
        <v>189</v>
      </c>
      <c r="C104" s="143"/>
      <c r="D104" s="143"/>
      <c r="E104" s="143"/>
      <c r="F104" s="143"/>
      <c r="G104" s="143"/>
      <c r="H104" s="143"/>
      <c r="I104" s="143"/>
      <c r="J104" s="143"/>
      <c r="K104" s="144"/>
      <c r="L104" s="9"/>
    </row>
    <row r="105" spans="2:12" ht="19.5" thickBot="1" x14ac:dyDescent="0.3">
      <c r="B105" s="22"/>
      <c r="C105" s="43" t="s">
        <v>103</v>
      </c>
      <c r="D105" s="31" t="s">
        <v>81</v>
      </c>
      <c r="E105" s="32" t="s">
        <v>82</v>
      </c>
      <c r="F105" s="33">
        <v>44531</v>
      </c>
      <c r="G105" s="32">
        <v>2</v>
      </c>
      <c r="H105" s="32"/>
      <c r="I105" s="32" t="s">
        <v>83</v>
      </c>
      <c r="J105" s="32" t="s">
        <v>84</v>
      </c>
      <c r="K105" s="32">
        <v>1</v>
      </c>
    </row>
    <row r="106" spans="2:12" ht="19.5" thickBot="1" x14ac:dyDescent="0.3">
      <c r="B106" s="22"/>
      <c r="C106" s="44" t="s">
        <v>104</v>
      </c>
      <c r="D106" s="31" t="s">
        <v>81</v>
      </c>
      <c r="E106" s="32" t="s">
        <v>82</v>
      </c>
      <c r="F106" s="33">
        <v>44531</v>
      </c>
      <c r="G106" s="32">
        <v>2</v>
      </c>
      <c r="H106" s="32"/>
      <c r="I106" s="32" t="s">
        <v>83</v>
      </c>
      <c r="J106" s="32" t="s">
        <v>84</v>
      </c>
      <c r="K106" s="32">
        <v>1</v>
      </c>
    </row>
    <row r="107" spans="2:12" ht="19.5" thickBot="1" x14ac:dyDescent="0.3">
      <c r="B107" s="22"/>
      <c r="C107" s="25" t="s">
        <v>105</v>
      </c>
      <c r="D107" s="31" t="s">
        <v>81</v>
      </c>
      <c r="E107" s="32" t="s">
        <v>82</v>
      </c>
      <c r="F107" s="33">
        <v>44531</v>
      </c>
      <c r="G107" s="32">
        <v>3</v>
      </c>
      <c r="H107" s="32"/>
      <c r="I107" s="32" t="s">
        <v>83</v>
      </c>
      <c r="J107" s="32" t="s">
        <v>84</v>
      </c>
      <c r="K107" s="32">
        <v>1</v>
      </c>
    </row>
    <row r="108" spans="2:12" ht="19.5" thickBot="1" x14ac:dyDescent="0.3">
      <c r="B108" s="22"/>
      <c r="C108" s="26" t="s">
        <v>106</v>
      </c>
      <c r="D108" s="31" t="s">
        <v>81</v>
      </c>
      <c r="E108" s="32" t="s">
        <v>82</v>
      </c>
      <c r="F108" s="33">
        <v>44531</v>
      </c>
      <c r="G108" s="32">
        <v>2</v>
      </c>
      <c r="H108" s="32"/>
      <c r="I108" s="32" t="s">
        <v>83</v>
      </c>
      <c r="J108" s="32" t="s">
        <v>84</v>
      </c>
      <c r="K108" s="32">
        <v>1</v>
      </c>
    </row>
    <row r="109" spans="2:12" ht="19.5" thickBot="1" x14ac:dyDescent="0.3">
      <c r="B109" s="22"/>
      <c r="C109" s="29" t="s">
        <v>107</v>
      </c>
      <c r="D109" s="31" t="s">
        <v>81</v>
      </c>
      <c r="E109" s="32" t="s">
        <v>82</v>
      </c>
      <c r="F109" s="33">
        <v>44682</v>
      </c>
      <c r="G109" s="32">
        <v>3</v>
      </c>
      <c r="H109" s="32"/>
      <c r="I109" s="32" t="s">
        <v>83</v>
      </c>
      <c r="J109" s="32" t="s">
        <v>84</v>
      </c>
      <c r="K109" s="32">
        <v>1</v>
      </c>
    </row>
    <row r="110" spans="2:12" ht="19.5" thickBot="1" x14ac:dyDescent="0.3">
      <c r="B110" s="22"/>
      <c r="C110" s="30" t="s">
        <v>108</v>
      </c>
      <c r="D110" s="31" t="s">
        <v>81</v>
      </c>
      <c r="E110" s="32" t="s">
        <v>82</v>
      </c>
      <c r="F110" s="33">
        <v>44682</v>
      </c>
      <c r="G110" s="32">
        <v>3</v>
      </c>
      <c r="H110" s="32"/>
      <c r="I110" s="32" t="s">
        <v>83</v>
      </c>
      <c r="J110" s="32" t="s">
        <v>84</v>
      </c>
      <c r="K110" s="32">
        <v>1</v>
      </c>
    </row>
    <row r="111" spans="2:12" s="20" customFormat="1" ht="18.75" x14ac:dyDescent="0.25">
      <c r="B111" s="121" t="s">
        <v>190</v>
      </c>
      <c r="C111" s="122"/>
      <c r="D111" s="122"/>
      <c r="E111" s="122"/>
      <c r="F111" s="122"/>
      <c r="G111" s="122"/>
      <c r="H111" s="122"/>
      <c r="I111" s="122"/>
      <c r="J111" s="122"/>
      <c r="K111" s="123"/>
      <c r="L111" s="9"/>
    </row>
    <row r="112" spans="2:12" ht="19.5" thickBot="1" x14ac:dyDescent="0.3">
      <c r="B112" s="22"/>
      <c r="C112" s="25" t="s">
        <v>80</v>
      </c>
      <c r="D112" s="31" t="s">
        <v>81</v>
      </c>
      <c r="E112" s="32" t="s">
        <v>82</v>
      </c>
      <c r="F112" s="33">
        <v>44713</v>
      </c>
      <c r="G112" s="32">
        <v>3</v>
      </c>
      <c r="H112" s="32"/>
      <c r="I112" s="32" t="s">
        <v>83</v>
      </c>
      <c r="J112" s="32" t="s">
        <v>84</v>
      </c>
      <c r="K112" s="32">
        <v>1</v>
      </c>
    </row>
    <row r="113" spans="2:12" ht="19.5" thickBot="1" x14ac:dyDescent="0.3">
      <c r="B113" s="22"/>
      <c r="C113" s="26" t="s">
        <v>85</v>
      </c>
      <c r="D113" s="31" t="s">
        <v>81</v>
      </c>
      <c r="E113" s="32" t="s">
        <v>82</v>
      </c>
      <c r="F113" s="33">
        <v>44713</v>
      </c>
      <c r="G113" s="32">
        <v>3</v>
      </c>
      <c r="H113" s="32"/>
      <c r="I113" s="32" t="s">
        <v>83</v>
      </c>
      <c r="J113" s="32" t="s">
        <v>84</v>
      </c>
      <c r="K113" s="32">
        <v>1</v>
      </c>
    </row>
    <row r="114" spans="2:12" ht="19.5" thickBot="1" x14ac:dyDescent="0.3">
      <c r="B114" s="22"/>
      <c r="C114" s="27" t="s">
        <v>86</v>
      </c>
      <c r="D114" s="31" t="s">
        <v>81</v>
      </c>
      <c r="E114" s="32" t="s">
        <v>82</v>
      </c>
      <c r="F114" s="33">
        <v>44713</v>
      </c>
      <c r="G114" s="32">
        <v>3</v>
      </c>
      <c r="H114" s="32"/>
      <c r="I114" s="32" t="s">
        <v>83</v>
      </c>
      <c r="J114" s="32" t="s">
        <v>84</v>
      </c>
      <c r="K114" s="32">
        <v>1</v>
      </c>
    </row>
    <row r="115" spans="2:12" ht="19.5" thickBot="1" x14ac:dyDescent="0.3">
      <c r="B115" s="22"/>
      <c r="C115" s="28" t="s">
        <v>87</v>
      </c>
      <c r="D115" s="31" t="s">
        <v>81</v>
      </c>
      <c r="E115" s="32" t="s">
        <v>82</v>
      </c>
      <c r="F115" s="33">
        <v>44713</v>
      </c>
      <c r="G115" s="32">
        <v>3</v>
      </c>
      <c r="H115" s="32"/>
      <c r="I115" s="32" t="s">
        <v>83</v>
      </c>
      <c r="J115" s="32" t="s">
        <v>84</v>
      </c>
      <c r="K115" s="32">
        <v>1</v>
      </c>
    </row>
    <row r="116" spans="2:12" ht="19.5" thickBot="1" x14ac:dyDescent="0.3">
      <c r="B116" s="22"/>
      <c r="C116" s="29" t="s">
        <v>88</v>
      </c>
      <c r="D116" s="31" t="s">
        <v>81</v>
      </c>
      <c r="E116" s="32" t="s">
        <v>82</v>
      </c>
      <c r="F116" s="33">
        <v>44713</v>
      </c>
      <c r="G116" s="32">
        <v>3</v>
      </c>
      <c r="H116" s="32"/>
      <c r="I116" s="32" t="s">
        <v>83</v>
      </c>
      <c r="J116" s="32" t="s">
        <v>84</v>
      </c>
      <c r="K116" s="32">
        <v>1</v>
      </c>
    </row>
    <row r="117" spans="2:12" ht="19.5" thickBot="1" x14ac:dyDescent="0.3">
      <c r="B117" s="22"/>
      <c r="C117" s="30" t="s">
        <v>89</v>
      </c>
      <c r="D117" s="31" t="s">
        <v>81</v>
      </c>
      <c r="E117" s="32" t="s">
        <v>82</v>
      </c>
      <c r="F117" s="33">
        <v>44713</v>
      </c>
      <c r="G117" s="32">
        <v>3</v>
      </c>
      <c r="H117" s="32"/>
      <c r="I117" s="32" t="s">
        <v>83</v>
      </c>
      <c r="J117" s="32" t="s">
        <v>84</v>
      </c>
      <c r="K117" s="32">
        <v>1</v>
      </c>
    </row>
    <row r="118" spans="2:12" ht="19.5" thickBot="1" x14ac:dyDescent="0.3">
      <c r="B118" s="22"/>
      <c r="C118" s="25" t="s">
        <v>90</v>
      </c>
      <c r="D118" s="31" t="s">
        <v>81</v>
      </c>
      <c r="E118" s="32" t="s">
        <v>82</v>
      </c>
      <c r="F118" s="33">
        <v>44713</v>
      </c>
      <c r="G118" s="32">
        <v>3</v>
      </c>
      <c r="H118" s="32"/>
      <c r="I118" s="32" t="s">
        <v>83</v>
      </c>
      <c r="J118" s="32" t="s">
        <v>84</v>
      </c>
      <c r="K118" s="32">
        <v>1</v>
      </c>
    </row>
    <row r="119" spans="2:12" s="20" customFormat="1" ht="19.5" thickBot="1" x14ac:dyDescent="0.3">
      <c r="B119" s="142" t="s">
        <v>191</v>
      </c>
      <c r="C119" s="143"/>
      <c r="D119" s="143"/>
      <c r="E119" s="143"/>
      <c r="F119" s="143"/>
      <c r="G119" s="143"/>
      <c r="H119" s="143"/>
      <c r="I119" s="143"/>
      <c r="J119" s="143"/>
      <c r="K119" s="144"/>
      <c r="L119" s="9"/>
    </row>
    <row r="120" spans="2:12" ht="19.5" thickBot="1" x14ac:dyDescent="0.3">
      <c r="B120" s="22"/>
      <c r="C120" s="26" t="s">
        <v>80</v>
      </c>
      <c r="D120" s="31" t="s">
        <v>81</v>
      </c>
      <c r="E120" s="32" t="s">
        <v>82</v>
      </c>
      <c r="F120" s="33">
        <v>44896</v>
      </c>
      <c r="G120" s="32">
        <v>3</v>
      </c>
      <c r="H120" s="32"/>
      <c r="I120" s="32" t="s">
        <v>83</v>
      </c>
      <c r="J120" s="32" t="s">
        <v>84</v>
      </c>
      <c r="K120" s="32">
        <v>1</v>
      </c>
    </row>
    <row r="121" spans="2:12" ht="19.5" thickBot="1" x14ac:dyDescent="0.3">
      <c r="B121" s="22"/>
      <c r="C121" s="26" t="s">
        <v>85</v>
      </c>
      <c r="D121" s="31" t="s">
        <v>81</v>
      </c>
      <c r="E121" s="32" t="s">
        <v>82</v>
      </c>
      <c r="F121" s="33">
        <v>44896</v>
      </c>
      <c r="G121" s="32">
        <v>3</v>
      </c>
      <c r="H121" s="32"/>
      <c r="I121" s="32" t="s">
        <v>83</v>
      </c>
      <c r="J121" s="32" t="s">
        <v>84</v>
      </c>
      <c r="K121" s="32">
        <v>1</v>
      </c>
    </row>
    <row r="122" spans="2:12" ht="19.5" thickBot="1" x14ac:dyDescent="0.3">
      <c r="B122" s="22"/>
      <c r="C122" s="27" t="s">
        <v>86</v>
      </c>
      <c r="D122" s="31" t="s">
        <v>81</v>
      </c>
      <c r="E122" s="32" t="s">
        <v>82</v>
      </c>
      <c r="F122" s="33">
        <v>44896</v>
      </c>
      <c r="G122" s="32">
        <v>3</v>
      </c>
      <c r="H122" s="32"/>
      <c r="I122" s="32" t="s">
        <v>83</v>
      </c>
      <c r="J122" s="32" t="s">
        <v>84</v>
      </c>
      <c r="K122" s="32">
        <v>1</v>
      </c>
    </row>
    <row r="123" spans="2:12" ht="19.5" thickBot="1" x14ac:dyDescent="0.3">
      <c r="B123" s="22"/>
      <c r="C123" s="28" t="s">
        <v>87</v>
      </c>
      <c r="D123" s="31" t="s">
        <v>81</v>
      </c>
      <c r="E123" s="32" t="s">
        <v>82</v>
      </c>
      <c r="F123" s="33">
        <v>44896</v>
      </c>
      <c r="G123" s="32">
        <v>3</v>
      </c>
      <c r="H123" s="32"/>
      <c r="I123" s="32" t="s">
        <v>83</v>
      </c>
      <c r="J123" s="32" t="s">
        <v>84</v>
      </c>
      <c r="K123" s="32">
        <v>1</v>
      </c>
    </row>
    <row r="124" spans="2:12" ht="19.5" thickBot="1" x14ac:dyDescent="0.3">
      <c r="B124" s="22"/>
      <c r="C124" s="29" t="s">
        <v>88</v>
      </c>
      <c r="D124" s="31" t="s">
        <v>81</v>
      </c>
      <c r="E124" s="32" t="s">
        <v>82</v>
      </c>
      <c r="F124" s="33">
        <v>44896</v>
      </c>
      <c r="G124" s="32">
        <v>3</v>
      </c>
      <c r="H124" s="32"/>
      <c r="I124" s="32" t="s">
        <v>83</v>
      </c>
      <c r="J124" s="32" t="s">
        <v>84</v>
      </c>
      <c r="K124" s="32">
        <v>1</v>
      </c>
    </row>
    <row r="125" spans="2:12" ht="19.5" thickBot="1" x14ac:dyDescent="0.3">
      <c r="B125" s="22"/>
      <c r="C125" s="30" t="s">
        <v>89</v>
      </c>
      <c r="D125" s="31" t="s">
        <v>81</v>
      </c>
      <c r="E125" s="32" t="s">
        <v>82</v>
      </c>
      <c r="F125" s="33">
        <v>44896</v>
      </c>
      <c r="G125" s="32">
        <v>3</v>
      </c>
      <c r="H125" s="32"/>
      <c r="I125" s="32" t="s">
        <v>83</v>
      </c>
      <c r="J125" s="32" t="s">
        <v>84</v>
      </c>
      <c r="K125" s="32">
        <v>1</v>
      </c>
    </row>
    <row r="126" spans="2:12" ht="19.5" thickBot="1" x14ac:dyDescent="0.3">
      <c r="B126" s="90"/>
      <c r="C126" s="25" t="s">
        <v>90</v>
      </c>
      <c r="D126" s="35" t="s">
        <v>81</v>
      </c>
      <c r="E126" s="36" t="s">
        <v>82</v>
      </c>
      <c r="F126" s="37">
        <v>44896</v>
      </c>
      <c r="G126" s="36">
        <v>3</v>
      </c>
      <c r="H126" s="36"/>
      <c r="I126" s="36" t="s">
        <v>83</v>
      </c>
      <c r="J126" s="36" t="s">
        <v>84</v>
      </c>
      <c r="K126" s="36">
        <v>1</v>
      </c>
    </row>
    <row r="127" spans="2:12" s="20" customFormat="1" ht="19.5" thickBot="1" x14ac:dyDescent="0.3">
      <c r="B127" s="118" t="s">
        <v>192</v>
      </c>
      <c r="C127" s="119"/>
      <c r="D127" s="119"/>
      <c r="E127" s="119"/>
      <c r="F127" s="119"/>
      <c r="G127" s="119"/>
      <c r="H127" s="119"/>
      <c r="I127" s="119"/>
      <c r="J127" s="119"/>
      <c r="K127" s="120"/>
      <c r="L127" s="9"/>
    </row>
    <row r="128" spans="2:12" ht="19.5" thickBot="1" x14ac:dyDescent="0.3">
      <c r="B128" s="22"/>
      <c r="C128" s="26" t="s">
        <v>91</v>
      </c>
      <c r="D128" s="31" t="s">
        <v>81</v>
      </c>
      <c r="E128" s="32" t="s">
        <v>82</v>
      </c>
      <c r="F128" s="33">
        <v>44896</v>
      </c>
      <c r="G128" s="32">
        <v>12</v>
      </c>
      <c r="H128" s="32"/>
      <c r="I128" s="32" t="s">
        <v>83</v>
      </c>
      <c r="J128" s="32" t="s">
        <v>84</v>
      </c>
      <c r="K128" s="32">
        <v>1</v>
      </c>
    </row>
    <row r="129" spans="2:12" ht="19.5" thickBot="1" x14ac:dyDescent="0.3">
      <c r="B129" s="22"/>
      <c r="C129" s="29" t="s">
        <v>92</v>
      </c>
      <c r="D129" s="31" t="s">
        <v>81</v>
      </c>
      <c r="E129" s="32" t="s">
        <v>82</v>
      </c>
      <c r="F129" s="33">
        <v>44896</v>
      </c>
      <c r="G129" s="32">
        <v>6</v>
      </c>
      <c r="H129" s="32"/>
      <c r="I129" s="32" t="s">
        <v>83</v>
      </c>
      <c r="J129" s="32" t="s">
        <v>84</v>
      </c>
      <c r="K129" s="32">
        <v>1</v>
      </c>
    </row>
    <row r="130" spans="2:12" ht="19.5" thickBot="1" x14ac:dyDescent="0.3">
      <c r="B130" s="90"/>
      <c r="C130" s="28" t="s">
        <v>93</v>
      </c>
      <c r="D130" s="35" t="s">
        <v>81</v>
      </c>
      <c r="E130" s="36" t="s">
        <v>82</v>
      </c>
      <c r="F130" s="37">
        <v>44896</v>
      </c>
      <c r="G130" s="36">
        <v>3</v>
      </c>
      <c r="H130" s="36"/>
      <c r="I130" s="36" t="s">
        <v>83</v>
      </c>
      <c r="J130" s="36" t="s">
        <v>84</v>
      </c>
      <c r="K130" s="36">
        <v>1</v>
      </c>
    </row>
    <row r="131" spans="2:12" s="20" customFormat="1" ht="19.5" thickBot="1" x14ac:dyDescent="0.3">
      <c r="B131" s="118" t="s">
        <v>193</v>
      </c>
      <c r="C131" s="119"/>
      <c r="D131" s="119"/>
      <c r="E131" s="119"/>
      <c r="F131" s="119"/>
      <c r="G131" s="119"/>
      <c r="H131" s="119"/>
      <c r="I131" s="119"/>
      <c r="J131" s="119"/>
      <c r="K131" s="120"/>
      <c r="L131" s="9"/>
    </row>
    <row r="132" spans="2:12" ht="19.5" thickBot="1" x14ac:dyDescent="0.3">
      <c r="B132" s="34"/>
      <c r="C132" s="27" t="s">
        <v>97</v>
      </c>
      <c r="D132" s="41" t="s">
        <v>81</v>
      </c>
      <c r="E132" s="100" t="s">
        <v>82</v>
      </c>
      <c r="F132" s="37">
        <v>44896</v>
      </c>
      <c r="G132" s="32">
        <v>3</v>
      </c>
      <c r="H132" s="32"/>
      <c r="I132" s="32" t="s">
        <v>83</v>
      </c>
      <c r="J132" s="32" t="s">
        <v>84</v>
      </c>
      <c r="K132" s="32">
        <v>1</v>
      </c>
    </row>
    <row r="133" spans="2:12" ht="19.5" thickBot="1" x14ac:dyDescent="0.3">
      <c r="B133" s="34"/>
      <c r="C133" s="45" t="s">
        <v>98</v>
      </c>
      <c r="D133" s="39" t="s">
        <v>81</v>
      </c>
      <c r="E133" s="38" t="s">
        <v>82</v>
      </c>
      <c r="F133" s="33">
        <v>44896</v>
      </c>
      <c r="G133" s="32">
        <v>3</v>
      </c>
      <c r="H133" s="32"/>
      <c r="I133" s="32" t="s">
        <v>83</v>
      </c>
      <c r="J133" s="32" t="s">
        <v>84</v>
      </c>
      <c r="K133" s="32">
        <v>1</v>
      </c>
    </row>
    <row r="134" spans="2:12" ht="19.5" thickBot="1" x14ac:dyDescent="0.3">
      <c r="B134" s="34"/>
      <c r="C134" s="29" t="s">
        <v>99</v>
      </c>
      <c r="D134" s="40" t="s">
        <v>81</v>
      </c>
      <c r="E134" s="38" t="s">
        <v>82</v>
      </c>
      <c r="F134" s="33">
        <v>44896</v>
      </c>
      <c r="G134" s="32">
        <v>2</v>
      </c>
      <c r="H134" s="32"/>
      <c r="I134" s="32" t="s">
        <v>83</v>
      </c>
      <c r="J134" s="32" t="s">
        <v>84</v>
      </c>
      <c r="K134" s="32">
        <v>1</v>
      </c>
    </row>
    <row r="135" spans="2:12" ht="19.5" thickBot="1" x14ac:dyDescent="0.3">
      <c r="B135" s="91"/>
      <c r="C135" s="28" t="s">
        <v>100</v>
      </c>
      <c r="D135" s="98" t="s">
        <v>81</v>
      </c>
      <c r="E135" s="99" t="s">
        <v>82</v>
      </c>
      <c r="F135" s="37">
        <v>44896</v>
      </c>
      <c r="G135" s="36">
        <v>2</v>
      </c>
      <c r="H135" s="36"/>
      <c r="I135" s="36" t="s">
        <v>83</v>
      </c>
      <c r="J135" s="36" t="s">
        <v>84</v>
      </c>
      <c r="K135" s="36">
        <v>1</v>
      </c>
    </row>
    <row r="136" spans="2:12" s="20" customFormat="1" ht="19.5" thickBot="1" x14ac:dyDescent="0.3">
      <c r="B136" s="118" t="s">
        <v>194</v>
      </c>
      <c r="C136" s="119"/>
      <c r="D136" s="119"/>
      <c r="E136" s="119"/>
      <c r="F136" s="119"/>
      <c r="G136" s="119"/>
      <c r="H136" s="119"/>
      <c r="I136" s="119"/>
      <c r="J136" s="119"/>
      <c r="K136" s="120"/>
      <c r="L136" s="9"/>
    </row>
    <row r="137" spans="2:12" ht="19.5" thickBot="1" x14ac:dyDescent="0.3">
      <c r="B137" s="34"/>
      <c r="C137" s="27" t="s">
        <v>80</v>
      </c>
      <c r="D137" s="41" t="s">
        <v>81</v>
      </c>
      <c r="E137" s="100" t="s">
        <v>82</v>
      </c>
      <c r="F137" s="33">
        <v>45078</v>
      </c>
      <c r="G137" s="32">
        <v>3</v>
      </c>
      <c r="H137" s="32"/>
      <c r="I137" s="32" t="s">
        <v>83</v>
      </c>
      <c r="J137" s="32" t="s">
        <v>84</v>
      </c>
      <c r="K137" s="32">
        <v>1</v>
      </c>
    </row>
    <row r="138" spans="2:12" ht="19.5" thickBot="1" x14ac:dyDescent="0.3">
      <c r="B138" s="34"/>
      <c r="C138" s="30" t="s">
        <v>85</v>
      </c>
      <c r="D138" s="39" t="s">
        <v>81</v>
      </c>
      <c r="E138" s="38" t="s">
        <v>82</v>
      </c>
      <c r="F138" s="33">
        <v>45078</v>
      </c>
      <c r="G138" s="32">
        <v>3</v>
      </c>
      <c r="H138" s="32"/>
      <c r="I138" s="32" t="s">
        <v>83</v>
      </c>
      <c r="J138" s="32" t="s">
        <v>84</v>
      </c>
      <c r="K138" s="32">
        <v>1</v>
      </c>
    </row>
    <row r="139" spans="2:12" ht="19.5" thickBot="1" x14ac:dyDescent="0.3">
      <c r="B139" s="34"/>
      <c r="C139" s="30" t="s">
        <v>86</v>
      </c>
      <c r="D139" s="39" t="s">
        <v>81</v>
      </c>
      <c r="E139" s="38" t="s">
        <v>82</v>
      </c>
      <c r="F139" s="33">
        <v>45078</v>
      </c>
      <c r="G139" s="32">
        <v>3</v>
      </c>
      <c r="H139" s="32"/>
      <c r="I139" s="32" t="s">
        <v>83</v>
      </c>
      <c r="J139" s="32" t="s">
        <v>84</v>
      </c>
      <c r="K139" s="32">
        <v>1</v>
      </c>
    </row>
    <row r="140" spans="2:12" ht="19.5" thickBot="1" x14ac:dyDescent="0.3">
      <c r="B140" s="34"/>
      <c r="C140" s="30" t="s">
        <v>87</v>
      </c>
      <c r="D140" s="31" t="s">
        <v>81</v>
      </c>
      <c r="E140" s="32" t="s">
        <v>82</v>
      </c>
      <c r="F140" s="33">
        <v>45078</v>
      </c>
      <c r="G140" s="32">
        <v>3</v>
      </c>
      <c r="H140" s="32"/>
      <c r="I140" s="32" t="s">
        <v>83</v>
      </c>
      <c r="J140" s="32" t="s">
        <v>84</v>
      </c>
      <c r="K140" s="32">
        <v>1</v>
      </c>
    </row>
    <row r="141" spans="2:12" ht="19.5" thickBot="1" x14ac:dyDescent="0.3">
      <c r="B141" s="34"/>
      <c r="C141" s="27" t="s">
        <v>88</v>
      </c>
      <c r="D141" s="31" t="s">
        <v>81</v>
      </c>
      <c r="E141" s="32" t="s">
        <v>82</v>
      </c>
      <c r="F141" s="33">
        <v>45078</v>
      </c>
      <c r="G141" s="32">
        <v>3</v>
      </c>
      <c r="H141" s="32"/>
      <c r="I141" s="32" t="s">
        <v>83</v>
      </c>
      <c r="J141" s="32" t="s">
        <v>84</v>
      </c>
      <c r="K141" s="32">
        <v>1</v>
      </c>
    </row>
    <row r="142" spans="2:12" ht="19.5" thickBot="1" x14ac:dyDescent="0.3">
      <c r="B142" s="34"/>
      <c r="C142" s="45" t="s">
        <v>89</v>
      </c>
      <c r="D142" s="31" t="s">
        <v>81</v>
      </c>
      <c r="E142" s="32" t="s">
        <v>82</v>
      </c>
      <c r="F142" s="33">
        <v>45078</v>
      </c>
      <c r="G142" s="32">
        <v>3</v>
      </c>
      <c r="H142" s="32"/>
      <c r="I142" s="32" t="s">
        <v>83</v>
      </c>
      <c r="J142" s="32" t="s">
        <v>84</v>
      </c>
      <c r="K142" s="32">
        <v>1</v>
      </c>
    </row>
    <row r="143" spans="2:12" ht="19.5" thickBot="1" x14ac:dyDescent="0.3">
      <c r="B143" s="91"/>
      <c r="C143" s="28" t="s">
        <v>90</v>
      </c>
      <c r="D143" s="35" t="s">
        <v>81</v>
      </c>
      <c r="E143" s="36" t="s">
        <v>82</v>
      </c>
      <c r="F143" s="37">
        <v>45078</v>
      </c>
      <c r="G143" s="36">
        <v>3</v>
      </c>
      <c r="H143" s="36"/>
      <c r="I143" s="36" t="s">
        <v>83</v>
      </c>
      <c r="J143" s="36" t="s">
        <v>84</v>
      </c>
      <c r="K143" s="36">
        <v>1</v>
      </c>
    </row>
    <row r="144" spans="2:12" s="20" customFormat="1" ht="19.5" thickBot="1" x14ac:dyDescent="0.3">
      <c r="B144" s="118" t="s">
        <v>196</v>
      </c>
      <c r="C144" s="119"/>
      <c r="D144" s="119"/>
      <c r="E144" s="119"/>
      <c r="F144" s="119"/>
      <c r="G144" s="119"/>
      <c r="H144" s="119"/>
      <c r="I144" s="119"/>
      <c r="J144" s="119"/>
      <c r="K144" s="120"/>
      <c r="L144" s="9"/>
    </row>
    <row r="145" spans="2:12" ht="19.5" thickBot="1" x14ac:dyDescent="0.3">
      <c r="B145" s="91"/>
      <c r="C145" s="25" t="s">
        <v>109</v>
      </c>
      <c r="D145" s="35" t="s">
        <v>81</v>
      </c>
      <c r="E145" s="36" t="s">
        <v>82</v>
      </c>
      <c r="F145" s="37">
        <v>45078</v>
      </c>
      <c r="G145" s="36">
        <v>2</v>
      </c>
      <c r="H145" s="36"/>
      <c r="I145" s="36" t="s">
        <v>83</v>
      </c>
      <c r="J145" s="36" t="s">
        <v>84</v>
      </c>
      <c r="K145" s="36">
        <v>1</v>
      </c>
    </row>
    <row r="146" spans="2:12" s="20" customFormat="1" ht="19.5" thickBot="1" x14ac:dyDescent="0.3">
      <c r="B146" s="118" t="s">
        <v>195</v>
      </c>
      <c r="C146" s="119"/>
      <c r="D146" s="119"/>
      <c r="E146" s="119"/>
      <c r="F146" s="119"/>
      <c r="G146" s="119"/>
      <c r="H146" s="119"/>
      <c r="I146" s="119"/>
      <c r="J146" s="119"/>
      <c r="K146" s="120"/>
      <c r="L146" s="9"/>
    </row>
    <row r="147" spans="2:12" ht="19.5" thickBot="1" x14ac:dyDescent="0.3">
      <c r="B147" s="34"/>
      <c r="C147" s="101" t="s">
        <v>80</v>
      </c>
      <c r="D147" s="31" t="s">
        <v>81</v>
      </c>
      <c r="E147" s="32" t="s">
        <v>82</v>
      </c>
      <c r="F147" s="33">
        <v>45261</v>
      </c>
      <c r="G147" s="32">
        <v>3</v>
      </c>
      <c r="H147" s="32"/>
      <c r="I147" s="32" t="s">
        <v>83</v>
      </c>
      <c r="J147" s="32" t="s">
        <v>84</v>
      </c>
      <c r="K147" s="32">
        <v>1</v>
      </c>
    </row>
    <row r="148" spans="2:12" ht="19.5" thickBot="1" x14ac:dyDescent="0.3">
      <c r="B148" s="34"/>
      <c r="C148" s="29" t="s">
        <v>85</v>
      </c>
      <c r="D148" s="31" t="s">
        <v>81</v>
      </c>
      <c r="E148" s="32" t="s">
        <v>82</v>
      </c>
      <c r="F148" s="33">
        <v>45261</v>
      </c>
      <c r="G148" s="32">
        <v>3</v>
      </c>
      <c r="H148" s="32"/>
      <c r="I148" s="32" t="s">
        <v>83</v>
      </c>
      <c r="J148" s="32" t="s">
        <v>84</v>
      </c>
      <c r="K148" s="32">
        <v>1</v>
      </c>
    </row>
    <row r="149" spans="2:12" ht="19.5" thickBot="1" x14ac:dyDescent="0.3">
      <c r="B149" s="34"/>
      <c r="C149" s="30" t="s">
        <v>86</v>
      </c>
      <c r="D149" s="31" t="s">
        <v>81</v>
      </c>
      <c r="E149" s="32" t="s">
        <v>82</v>
      </c>
      <c r="F149" s="33">
        <v>45261</v>
      </c>
      <c r="G149" s="32">
        <v>3</v>
      </c>
      <c r="H149" s="32"/>
      <c r="I149" s="32" t="s">
        <v>83</v>
      </c>
      <c r="J149" s="32" t="s">
        <v>84</v>
      </c>
      <c r="K149" s="32">
        <v>1</v>
      </c>
    </row>
    <row r="150" spans="2:12" ht="19.5" thickBot="1" x14ac:dyDescent="0.3">
      <c r="B150" s="34"/>
      <c r="C150" s="25" t="s">
        <v>87</v>
      </c>
      <c r="D150" s="31" t="s">
        <v>81</v>
      </c>
      <c r="E150" s="32" t="s">
        <v>82</v>
      </c>
      <c r="F150" s="33">
        <v>45261</v>
      </c>
      <c r="G150" s="32">
        <v>3</v>
      </c>
      <c r="H150" s="32"/>
      <c r="I150" s="32" t="s">
        <v>83</v>
      </c>
      <c r="J150" s="32" t="s">
        <v>84</v>
      </c>
      <c r="K150" s="32">
        <v>1</v>
      </c>
    </row>
    <row r="151" spans="2:12" ht="19.5" thickBot="1" x14ac:dyDescent="0.3">
      <c r="B151" s="34"/>
      <c r="C151" s="29" t="s">
        <v>88</v>
      </c>
      <c r="D151" s="31" t="s">
        <v>81</v>
      </c>
      <c r="E151" s="32" t="s">
        <v>82</v>
      </c>
      <c r="F151" s="33">
        <v>45261</v>
      </c>
      <c r="G151" s="32">
        <v>3</v>
      </c>
      <c r="H151" s="32"/>
      <c r="I151" s="32" t="s">
        <v>83</v>
      </c>
      <c r="J151" s="32" t="s">
        <v>84</v>
      </c>
      <c r="K151" s="32">
        <v>1</v>
      </c>
    </row>
    <row r="152" spans="2:12" ht="19.5" thickBot="1" x14ac:dyDescent="0.3">
      <c r="B152" s="34"/>
      <c r="C152" s="30" t="s">
        <v>89</v>
      </c>
      <c r="D152" s="31" t="s">
        <v>81</v>
      </c>
      <c r="E152" s="32" t="s">
        <v>82</v>
      </c>
      <c r="F152" s="33">
        <v>45261</v>
      </c>
      <c r="G152" s="32">
        <v>3</v>
      </c>
      <c r="H152" s="32"/>
      <c r="I152" s="32" t="s">
        <v>83</v>
      </c>
      <c r="J152" s="32" t="s">
        <v>84</v>
      </c>
      <c r="K152" s="32">
        <v>1</v>
      </c>
    </row>
    <row r="153" spans="2:12" ht="19.5" thickBot="1" x14ac:dyDescent="0.3">
      <c r="B153" s="91"/>
      <c r="C153" s="25" t="s">
        <v>90</v>
      </c>
      <c r="D153" s="35" t="s">
        <v>81</v>
      </c>
      <c r="E153" s="36" t="s">
        <v>82</v>
      </c>
      <c r="F153" s="37">
        <v>45261</v>
      </c>
      <c r="G153" s="36">
        <v>3</v>
      </c>
      <c r="H153" s="36"/>
      <c r="I153" s="36" t="s">
        <v>83</v>
      </c>
      <c r="J153" s="36" t="s">
        <v>84</v>
      </c>
      <c r="K153" s="36">
        <v>1</v>
      </c>
    </row>
    <row r="154" spans="2:12" s="20" customFormat="1" ht="19.5" thickBot="1" x14ac:dyDescent="0.3">
      <c r="B154" s="118" t="s">
        <v>197</v>
      </c>
      <c r="C154" s="119"/>
      <c r="D154" s="119"/>
      <c r="E154" s="119"/>
      <c r="F154" s="119"/>
      <c r="G154" s="119"/>
      <c r="H154" s="119"/>
      <c r="I154" s="119"/>
      <c r="J154" s="119"/>
      <c r="K154" s="120"/>
      <c r="L154" s="9"/>
    </row>
    <row r="155" spans="2:12" ht="19.5" thickBot="1" x14ac:dyDescent="0.3">
      <c r="B155" s="34"/>
      <c r="C155" s="25" t="s">
        <v>91</v>
      </c>
      <c r="D155" s="31" t="s">
        <v>81</v>
      </c>
      <c r="E155" s="32" t="s">
        <v>82</v>
      </c>
      <c r="F155" s="33">
        <v>45261</v>
      </c>
      <c r="G155" s="32">
        <v>12</v>
      </c>
      <c r="H155" s="32"/>
      <c r="I155" s="32" t="s">
        <v>83</v>
      </c>
      <c r="J155" s="32" t="s">
        <v>84</v>
      </c>
      <c r="K155" s="32">
        <v>1</v>
      </c>
    </row>
    <row r="156" spans="2:12" ht="19.5" thickBot="1" x14ac:dyDescent="0.3">
      <c r="B156" s="34"/>
      <c r="C156" s="25" t="s">
        <v>92</v>
      </c>
      <c r="D156" s="31" t="s">
        <v>81</v>
      </c>
      <c r="E156" s="32" t="s">
        <v>82</v>
      </c>
      <c r="F156" s="33">
        <v>45261</v>
      </c>
      <c r="G156" s="32">
        <v>6</v>
      </c>
      <c r="H156" s="32"/>
      <c r="I156" s="32" t="s">
        <v>83</v>
      </c>
      <c r="J156" s="32" t="s">
        <v>84</v>
      </c>
      <c r="K156" s="32">
        <v>1</v>
      </c>
    </row>
    <row r="157" spans="2:12" ht="19.5" thickBot="1" x14ac:dyDescent="0.3">
      <c r="B157" s="34"/>
      <c r="C157" s="25" t="s">
        <v>93</v>
      </c>
      <c r="D157" s="31" t="s">
        <v>81</v>
      </c>
      <c r="E157" s="32" t="s">
        <v>82</v>
      </c>
      <c r="F157" s="33">
        <v>45261</v>
      </c>
      <c r="G157" s="32">
        <v>3</v>
      </c>
      <c r="H157" s="32"/>
      <c r="I157" s="32" t="s">
        <v>83</v>
      </c>
      <c r="J157" s="32" t="s">
        <v>84</v>
      </c>
      <c r="K157" s="32">
        <v>1</v>
      </c>
    </row>
  </sheetData>
  <mergeCells count="32">
    <mergeCell ref="B92:K92"/>
    <mergeCell ref="B67:K67"/>
    <mergeCell ref="B131:K131"/>
    <mergeCell ref="B136:K136"/>
    <mergeCell ref="B144:K144"/>
    <mergeCell ref="B146:K146"/>
    <mergeCell ref="B154:K154"/>
    <mergeCell ref="B100:K100"/>
    <mergeCell ref="B104:K104"/>
    <mergeCell ref="B111:K111"/>
    <mergeCell ref="B127:K127"/>
    <mergeCell ref="B119:K119"/>
    <mergeCell ref="B7:K7"/>
    <mergeCell ref="B16:K16"/>
    <mergeCell ref="B23:K23"/>
    <mergeCell ref="B1:K1"/>
    <mergeCell ref="B2:K2"/>
    <mergeCell ref="B3:K3"/>
    <mergeCell ref="B4:K4"/>
    <mergeCell ref="B5:K5"/>
    <mergeCell ref="C15:F15"/>
    <mergeCell ref="C21:F21"/>
    <mergeCell ref="C22:G22"/>
    <mergeCell ref="B27:K27"/>
    <mergeCell ref="B29:K29"/>
    <mergeCell ref="B43:K43"/>
    <mergeCell ref="B38:K38"/>
    <mergeCell ref="B52:K52"/>
    <mergeCell ref="B58:K58"/>
    <mergeCell ref="B76:K76"/>
    <mergeCell ref="B82:K82"/>
    <mergeCell ref="B84:K84"/>
  </mergeCells>
  <pageMargins left="0.7" right="0.7" top="0.75" bottom="0.75" header="0.3" footer="0.3"/>
  <pageSetup paperSize="8" scale="77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6F0B-9D70-415F-96E5-5C9E24C6DD85}">
  <dimension ref="B1:M134"/>
  <sheetViews>
    <sheetView view="pageBreakPreview" topLeftCell="A34" zoomScale="130" zoomScaleNormal="100" zoomScaleSheetLayoutView="130" workbookViewId="0">
      <selection activeCell="H42" sqref="H42"/>
    </sheetView>
  </sheetViews>
  <sheetFormatPr defaultColWidth="9.140625" defaultRowHeight="15" x14ac:dyDescent="0.25"/>
  <cols>
    <col min="1" max="1" width="10.42578125" style="20" customWidth="1"/>
    <col min="2" max="2" width="10.5703125" style="20" customWidth="1"/>
    <col min="3" max="3" width="36.28515625" style="20" customWidth="1"/>
    <col min="4" max="4" width="12.85546875" style="20" customWidth="1"/>
    <col min="5" max="8" width="11.42578125" style="20" customWidth="1"/>
    <col min="9" max="9" width="9.140625" style="20"/>
    <col min="10" max="10" width="17.140625" style="20" customWidth="1"/>
    <col min="11" max="12" width="16" style="20" customWidth="1"/>
    <col min="13" max="13" width="16" style="9" customWidth="1"/>
    <col min="14" max="14" width="12.140625" style="20" customWidth="1"/>
    <col min="15" max="15" width="9.28515625" style="20" customWidth="1"/>
    <col min="16" max="16" width="27.5703125" style="20" customWidth="1"/>
    <col min="17" max="17" width="14.5703125" style="20" customWidth="1"/>
    <col min="18" max="16384" width="9.140625" style="20"/>
  </cols>
  <sheetData>
    <row r="1" spans="2:12" ht="18.75" customHeight="1" x14ac:dyDescent="0.25">
      <c r="B1" s="127" t="s">
        <v>112</v>
      </c>
      <c r="C1" s="128"/>
      <c r="D1" s="128"/>
      <c r="E1" s="128"/>
      <c r="F1" s="128"/>
      <c r="G1" s="128"/>
      <c r="H1" s="128"/>
      <c r="I1" s="128"/>
      <c r="J1" s="128"/>
      <c r="K1" s="129"/>
      <c r="L1" s="81"/>
    </row>
    <row r="2" spans="2:12" ht="18.75" x14ac:dyDescent="0.25">
      <c r="B2" s="130"/>
      <c r="C2" s="131"/>
      <c r="D2" s="131"/>
      <c r="E2" s="131"/>
      <c r="F2" s="131"/>
      <c r="G2" s="131"/>
      <c r="H2" s="131"/>
      <c r="I2" s="131"/>
      <c r="J2" s="131"/>
      <c r="K2" s="132"/>
      <c r="L2" s="81"/>
    </row>
    <row r="3" spans="2:12" x14ac:dyDescent="0.25">
      <c r="B3" s="133"/>
      <c r="C3" s="134"/>
      <c r="D3" s="134"/>
      <c r="E3" s="134"/>
      <c r="F3" s="134"/>
      <c r="G3" s="134"/>
      <c r="H3" s="134"/>
      <c r="I3" s="134"/>
      <c r="J3" s="134"/>
      <c r="K3" s="135"/>
      <c r="L3" s="82"/>
    </row>
    <row r="4" spans="2:12" ht="19.5" customHeight="1" thickBot="1" x14ac:dyDescent="0.3">
      <c r="B4" s="136" t="s">
        <v>113</v>
      </c>
      <c r="C4" s="137"/>
      <c r="D4" s="137"/>
      <c r="E4" s="137"/>
      <c r="F4" s="137"/>
      <c r="G4" s="137"/>
      <c r="H4" s="137"/>
      <c r="I4" s="137"/>
      <c r="J4" s="137"/>
      <c r="K4" s="138"/>
      <c r="L4" s="81"/>
    </row>
    <row r="5" spans="2:12" ht="19.5" customHeight="1" thickBot="1" x14ac:dyDescent="0.3">
      <c r="B5" s="139" t="s">
        <v>70</v>
      </c>
      <c r="C5" s="140"/>
      <c r="D5" s="140"/>
      <c r="E5" s="140"/>
      <c r="F5" s="140"/>
      <c r="G5" s="140"/>
      <c r="H5" s="140"/>
      <c r="I5" s="140"/>
      <c r="J5" s="140"/>
      <c r="K5" s="141"/>
      <c r="L5" s="81"/>
    </row>
    <row r="6" spans="2:12" ht="39" thickBot="1" x14ac:dyDescent="0.3">
      <c r="B6" s="24" t="s">
        <v>71</v>
      </c>
      <c r="C6" s="23" t="s">
        <v>72</v>
      </c>
      <c r="D6" s="21" t="s">
        <v>73</v>
      </c>
      <c r="E6" s="21" t="s">
        <v>224</v>
      </c>
      <c r="F6" s="21" t="s">
        <v>75</v>
      </c>
      <c r="G6" s="21" t="s">
        <v>223</v>
      </c>
      <c r="H6" s="21" t="s">
        <v>225</v>
      </c>
      <c r="I6" s="21" t="s">
        <v>77</v>
      </c>
      <c r="J6" s="21" t="s">
        <v>78</v>
      </c>
      <c r="K6" s="21" t="s">
        <v>79</v>
      </c>
      <c r="L6" s="103" t="s">
        <v>202</v>
      </c>
    </row>
    <row r="7" spans="2:12" ht="15.75" thickBot="1" x14ac:dyDescent="0.3">
      <c r="B7" s="124" t="s">
        <v>161</v>
      </c>
      <c r="C7" s="125"/>
      <c r="D7" s="125"/>
      <c r="E7" s="125"/>
      <c r="F7" s="125"/>
      <c r="G7" s="125"/>
      <c r="H7" s="125"/>
      <c r="I7" s="125"/>
      <c r="J7" s="125"/>
      <c r="K7" s="126"/>
      <c r="L7" s="103"/>
    </row>
    <row r="8" spans="2:12" ht="19.5" thickBot="1" x14ac:dyDescent="0.3">
      <c r="B8" s="22"/>
      <c r="C8" s="26" t="s">
        <v>114</v>
      </c>
      <c r="D8" s="31" t="s">
        <v>115</v>
      </c>
      <c r="E8" s="32">
        <v>2</v>
      </c>
      <c r="F8" s="33">
        <v>43559</v>
      </c>
      <c r="G8" s="32">
        <v>2</v>
      </c>
      <c r="H8" s="32">
        <f>E8*G8</f>
        <v>4</v>
      </c>
      <c r="I8" s="32" t="s">
        <v>83</v>
      </c>
      <c r="J8" s="32" t="s">
        <v>84</v>
      </c>
      <c r="K8" s="32">
        <v>1</v>
      </c>
      <c r="L8" s="96"/>
    </row>
    <row r="9" spans="2:12" ht="19.5" thickBot="1" x14ac:dyDescent="0.3">
      <c r="B9" s="22"/>
      <c r="C9" s="27" t="s">
        <v>116</v>
      </c>
      <c r="D9" s="31" t="s">
        <v>115</v>
      </c>
      <c r="E9" s="32">
        <v>2</v>
      </c>
      <c r="F9" s="33">
        <v>43559</v>
      </c>
      <c r="G9" s="32">
        <v>2</v>
      </c>
      <c r="H9" s="32">
        <f>E9*G9</f>
        <v>4</v>
      </c>
      <c r="I9" s="32" t="s">
        <v>83</v>
      </c>
      <c r="J9" s="32" t="s">
        <v>84</v>
      </c>
      <c r="K9" s="32">
        <v>1</v>
      </c>
      <c r="L9" s="96"/>
    </row>
    <row r="10" spans="2:12" ht="19.5" thickBot="1" x14ac:dyDescent="0.3">
      <c r="B10" s="22"/>
      <c r="C10" s="28" t="s">
        <v>117</v>
      </c>
      <c r="D10" s="31" t="s">
        <v>115</v>
      </c>
      <c r="E10" s="32">
        <v>2</v>
      </c>
      <c r="F10" s="33">
        <v>43559</v>
      </c>
      <c r="G10" s="32">
        <v>3</v>
      </c>
      <c r="H10" s="32">
        <f>E10*G10</f>
        <v>6</v>
      </c>
      <c r="I10" s="32" t="s">
        <v>83</v>
      </c>
      <c r="J10" s="32" t="s">
        <v>84</v>
      </c>
      <c r="K10" s="32">
        <v>1</v>
      </c>
      <c r="L10" s="96"/>
    </row>
    <row r="11" spans="2:12" ht="19.5" thickBot="1" x14ac:dyDescent="0.3">
      <c r="B11" s="22"/>
      <c r="C11" s="29" t="s">
        <v>118</v>
      </c>
      <c r="D11" s="31" t="s">
        <v>115</v>
      </c>
      <c r="E11" s="32">
        <v>2</v>
      </c>
      <c r="F11" s="33">
        <v>43559</v>
      </c>
      <c r="G11" s="32">
        <v>0.5</v>
      </c>
      <c r="H11" s="32">
        <f>E11*G11</f>
        <v>1</v>
      </c>
      <c r="I11" s="32" t="s">
        <v>83</v>
      </c>
      <c r="J11" s="32" t="s">
        <v>84</v>
      </c>
      <c r="K11" s="32">
        <v>1</v>
      </c>
      <c r="L11" s="96"/>
    </row>
    <row r="12" spans="2:12" ht="19.5" thickBot="1" x14ac:dyDescent="0.3">
      <c r="B12" s="22"/>
      <c r="C12" s="30" t="s">
        <v>119</v>
      </c>
      <c r="D12" s="31" t="s">
        <v>115</v>
      </c>
      <c r="E12" s="32">
        <v>2</v>
      </c>
      <c r="F12" s="33">
        <v>43559</v>
      </c>
      <c r="G12" s="32">
        <v>2</v>
      </c>
      <c r="H12" s="32">
        <f>E12*G12</f>
        <v>4</v>
      </c>
      <c r="I12" s="32" t="s">
        <v>83</v>
      </c>
      <c r="J12" s="32" t="s">
        <v>84</v>
      </c>
      <c r="K12" s="32">
        <v>1</v>
      </c>
      <c r="L12" s="96"/>
    </row>
    <row r="13" spans="2:12" ht="19.5" thickBot="1" x14ac:dyDescent="0.3">
      <c r="B13" s="22"/>
      <c r="C13" s="25" t="s">
        <v>120</v>
      </c>
      <c r="D13" s="31" t="s">
        <v>115</v>
      </c>
      <c r="E13" s="32">
        <v>2</v>
      </c>
      <c r="F13" s="33">
        <v>43559</v>
      </c>
      <c r="G13" s="32">
        <v>0.5</v>
      </c>
      <c r="H13" s="32">
        <f>E13*G13</f>
        <v>1</v>
      </c>
      <c r="I13" s="32" t="s">
        <v>83</v>
      </c>
      <c r="J13" s="32" t="s">
        <v>84</v>
      </c>
      <c r="K13" s="32">
        <v>1</v>
      </c>
      <c r="L13" s="96"/>
    </row>
    <row r="14" spans="2:12" ht="19.5" thickBot="1" x14ac:dyDescent="0.3">
      <c r="B14" s="22"/>
      <c r="C14" s="26" t="s">
        <v>121</v>
      </c>
      <c r="D14" s="31" t="s">
        <v>115</v>
      </c>
      <c r="E14" s="32">
        <v>2</v>
      </c>
      <c r="F14" s="33">
        <v>43559</v>
      </c>
      <c r="G14" s="32">
        <v>2</v>
      </c>
      <c r="H14" s="32">
        <f>E14*G14</f>
        <v>4</v>
      </c>
      <c r="I14" s="32" t="s">
        <v>83</v>
      </c>
      <c r="J14" s="32" t="s">
        <v>84</v>
      </c>
      <c r="K14" s="32">
        <v>1</v>
      </c>
      <c r="L14" s="96"/>
    </row>
    <row r="15" spans="2:12" ht="19.5" thickBot="1" x14ac:dyDescent="0.3">
      <c r="B15" s="93"/>
      <c r="C15" s="26"/>
      <c r="D15" s="169"/>
      <c r="E15" s="170"/>
      <c r="F15" s="171"/>
      <c r="G15" s="170">
        <f>SUM(G8:G14)</f>
        <v>12</v>
      </c>
      <c r="H15" s="177">
        <f>SUM(H8:H14)</f>
        <v>24</v>
      </c>
      <c r="I15" s="170"/>
      <c r="J15" s="170"/>
      <c r="K15" s="170"/>
      <c r="L15" s="96"/>
    </row>
    <row r="16" spans="2:12" ht="19.5" thickBot="1" x14ac:dyDescent="0.3">
      <c r="B16" s="118"/>
      <c r="C16" s="119"/>
      <c r="D16" s="119"/>
      <c r="E16" s="119"/>
      <c r="F16" s="119"/>
      <c r="G16" s="119"/>
      <c r="H16" s="119"/>
      <c r="I16" s="119"/>
      <c r="J16" s="119"/>
      <c r="K16" s="120"/>
      <c r="L16" s="96"/>
    </row>
    <row r="17" spans="2:12" ht="19.5" thickBot="1" x14ac:dyDescent="0.3">
      <c r="B17" s="93"/>
      <c r="C17" s="30" t="s">
        <v>96</v>
      </c>
      <c r="D17" s="31" t="s">
        <v>81</v>
      </c>
      <c r="E17" s="32">
        <v>1</v>
      </c>
      <c r="F17" s="33">
        <v>43559</v>
      </c>
      <c r="G17" s="32">
        <v>24</v>
      </c>
      <c r="H17" s="177">
        <f t="shared" ref="H17" si="0">E17*G17</f>
        <v>24</v>
      </c>
      <c r="I17" s="32" t="s">
        <v>83</v>
      </c>
      <c r="J17" s="32" t="s">
        <v>84</v>
      </c>
      <c r="K17" s="93">
        <f>H15+H32</f>
        <v>44</v>
      </c>
      <c r="L17" s="96"/>
    </row>
    <row r="18" spans="2:12" ht="19.5" thickBot="1" x14ac:dyDescent="0.3">
      <c r="B18" s="118" t="s">
        <v>160</v>
      </c>
      <c r="C18" s="119"/>
      <c r="D18" s="119"/>
      <c r="E18" s="119"/>
      <c r="F18" s="119"/>
      <c r="G18" s="119"/>
      <c r="H18" s="119"/>
      <c r="I18" s="119"/>
      <c r="J18" s="119"/>
      <c r="K18" s="120"/>
      <c r="L18" s="92"/>
    </row>
    <row r="19" spans="2:12" ht="19.5" thickBot="1" x14ac:dyDescent="0.3">
      <c r="B19" s="22"/>
      <c r="C19" s="29" t="s">
        <v>122</v>
      </c>
      <c r="D19" s="31" t="s">
        <v>115</v>
      </c>
      <c r="E19" s="32">
        <v>2</v>
      </c>
      <c r="F19" s="33">
        <v>43559</v>
      </c>
      <c r="G19" s="32">
        <v>2</v>
      </c>
      <c r="H19" s="32">
        <f t="shared" ref="H19:H21" si="1">E19*G19</f>
        <v>4</v>
      </c>
      <c r="I19" s="32" t="s">
        <v>83</v>
      </c>
      <c r="J19" s="32" t="s">
        <v>84</v>
      </c>
      <c r="K19" s="32">
        <v>1</v>
      </c>
      <c r="L19" s="96"/>
    </row>
    <row r="20" spans="2:12" ht="19.5" thickBot="1" x14ac:dyDescent="0.3">
      <c r="B20" s="22"/>
      <c r="C20" s="30" t="s">
        <v>123</v>
      </c>
      <c r="D20" s="31" t="s">
        <v>115</v>
      </c>
      <c r="E20" s="32">
        <v>2</v>
      </c>
      <c r="F20" s="33">
        <v>43559</v>
      </c>
      <c r="G20" s="32">
        <v>3.5</v>
      </c>
      <c r="H20" s="32">
        <f t="shared" si="1"/>
        <v>7</v>
      </c>
      <c r="I20" s="32" t="s">
        <v>83</v>
      </c>
      <c r="J20" s="32" t="s">
        <v>84</v>
      </c>
      <c r="K20" s="32">
        <v>1</v>
      </c>
      <c r="L20" s="96"/>
    </row>
    <row r="21" spans="2:12" ht="19.5" thickBot="1" x14ac:dyDescent="0.3">
      <c r="B21" s="90"/>
      <c r="C21" s="25" t="s">
        <v>124</v>
      </c>
      <c r="D21" s="35" t="s">
        <v>115</v>
      </c>
      <c r="E21" s="36">
        <v>2</v>
      </c>
      <c r="F21" s="37">
        <v>43559</v>
      </c>
      <c r="G21" s="36">
        <v>2</v>
      </c>
      <c r="H21" s="36">
        <f t="shared" si="1"/>
        <v>4</v>
      </c>
      <c r="I21" s="36" t="s">
        <v>83</v>
      </c>
      <c r="J21" s="36" t="s">
        <v>84</v>
      </c>
      <c r="K21" s="36">
        <v>1</v>
      </c>
      <c r="L21" s="96"/>
    </row>
    <row r="22" spans="2:12" ht="19.5" thickBot="1" x14ac:dyDescent="0.3">
      <c r="B22" s="93"/>
      <c r="C22" s="26"/>
      <c r="D22" s="169"/>
      <c r="E22" s="170"/>
      <c r="F22" s="171"/>
      <c r="G22" s="170"/>
      <c r="H22" s="177">
        <f>SUM(H19:H21)</f>
        <v>15</v>
      </c>
      <c r="I22" s="170"/>
      <c r="J22" s="170"/>
      <c r="K22" s="170"/>
      <c r="L22" s="96"/>
    </row>
    <row r="23" spans="2:12" ht="19.5" thickBot="1" x14ac:dyDescent="0.3">
      <c r="B23" s="107"/>
      <c r="C23" s="161"/>
      <c r="D23" s="162"/>
      <c r="E23" s="163"/>
      <c r="F23" s="164"/>
      <c r="G23" s="163"/>
      <c r="H23" s="179">
        <f>H22+H17+H15</f>
        <v>63</v>
      </c>
      <c r="I23" s="163"/>
      <c r="J23" s="163"/>
      <c r="K23" s="94"/>
      <c r="L23" s="96"/>
    </row>
    <row r="24" spans="2:12" ht="19.5" thickBot="1" x14ac:dyDescent="0.3">
      <c r="B24" s="118" t="s">
        <v>162</v>
      </c>
      <c r="C24" s="119"/>
      <c r="D24" s="119"/>
      <c r="E24" s="119"/>
      <c r="F24" s="119"/>
      <c r="G24" s="119"/>
      <c r="H24" s="119"/>
      <c r="I24" s="119"/>
      <c r="J24" s="119"/>
      <c r="K24" s="120"/>
      <c r="L24" s="92"/>
    </row>
    <row r="25" spans="2:12" ht="19.5" thickBot="1" x14ac:dyDescent="0.3">
      <c r="B25" s="22"/>
      <c r="C25" s="26" t="s">
        <v>114</v>
      </c>
      <c r="D25" s="31" t="s">
        <v>115</v>
      </c>
      <c r="E25" s="170">
        <v>2</v>
      </c>
      <c r="F25" s="33">
        <v>43739</v>
      </c>
      <c r="G25" s="32">
        <v>1</v>
      </c>
      <c r="H25" s="170">
        <f t="shared" ref="H25:H31" si="2">E25*G25</f>
        <v>2</v>
      </c>
      <c r="I25" s="32" t="s">
        <v>83</v>
      </c>
      <c r="J25" s="32" t="s">
        <v>84</v>
      </c>
      <c r="K25" s="32">
        <v>1</v>
      </c>
      <c r="L25" s="96"/>
    </row>
    <row r="26" spans="2:12" ht="19.5" thickBot="1" x14ac:dyDescent="0.3">
      <c r="B26" s="22"/>
      <c r="C26" s="27" t="s">
        <v>116</v>
      </c>
      <c r="D26" s="31" t="s">
        <v>115</v>
      </c>
      <c r="E26" s="170">
        <v>2</v>
      </c>
      <c r="F26" s="33">
        <v>43739</v>
      </c>
      <c r="G26" s="32">
        <v>2</v>
      </c>
      <c r="H26" s="170">
        <f t="shared" si="2"/>
        <v>4</v>
      </c>
      <c r="I26" s="32" t="s">
        <v>83</v>
      </c>
      <c r="J26" s="32" t="s">
        <v>84</v>
      </c>
      <c r="K26" s="32">
        <v>1</v>
      </c>
      <c r="L26" s="96"/>
    </row>
    <row r="27" spans="2:12" ht="19.5" thickBot="1" x14ac:dyDescent="0.3">
      <c r="B27" s="22"/>
      <c r="C27" s="28" t="s">
        <v>117</v>
      </c>
      <c r="D27" s="31" t="s">
        <v>115</v>
      </c>
      <c r="E27" s="170">
        <v>2</v>
      </c>
      <c r="F27" s="33">
        <v>43739</v>
      </c>
      <c r="G27" s="32">
        <v>2</v>
      </c>
      <c r="H27" s="170">
        <f t="shared" si="2"/>
        <v>4</v>
      </c>
      <c r="I27" s="32" t="s">
        <v>83</v>
      </c>
      <c r="J27" s="32" t="s">
        <v>84</v>
      </c>
      <c r="K27" s="32">
        <v>1</v>
      </c>
      <c r="L27" s="96"/>
    </row>
    <row r="28" spans="2:12" ht="19.5" thickBot="1" x14ac:dyDescent="0.3">
      <c r="B28" s="22"/>
      <c r="C28" s="29" t="s">
        <v>118</v>
      </c>
      <c r="D28" s="31" t="s">
        <v>115</v>
      </c>
      <c r="E28" s="170">
        <v>2</v>
      </c>
      <c r="F28" s="33">
        <v>43739</v>
      </c>
      <c r="G28" s="32">
        <v>0.5</v>
      </c>
      <c r="H28" s="170">
        <f t="shared" si="2"/>
        <v>1</v>
      </c>
      <c r="I28" s="32" t="s">
        <v>83</v>
      </c>
      <c r="J28" s="32" t="s">
        <v>84</v>
      </c>
      <c r="K28" s="32">
        <v>1</v>
      </c>
      <c r="L28" s="96"/>
    </row>
    <row r="29" spans="2:12" ht="19.5" thickBot="1" x14ac:dyDescent="0.3">
      <c r="B29" s="22"/>
      <c r="C29" s="30" t="s">
        <v>119</v>
      </c>
      <c r="D29" s="31" t="s">
        <v>115</v>
      </c>
      <c r="E29" s="170">
        <v>2</v>
      </c>
      <c r="F29" s="33">
        <v>43739</v>
      </c>
      <c r="G29" s="32">
        <v>2</v>
      </c>
      <c r="H29" s="170">
        <f t="shared" si="2"/>
        <v>4</v>
      </c>
      <c r="I29" s="32" t="s">
        <v>83</v>
      </c>
      <c r="J29" s="32" t="s">
        <v>84</v>
      </c>
      <c r="K29" s="32">
        <v>1</v>
      </c>
      <c r="L29" s="96"/>
    </row>
    <row r="30" spans="2:12" ht="19.5" thickBot="1" x14ac:dyDescent="0.3">
      <c r="B30" s="22"/>
      <c r="C30" s="25" t="s">
        <v>120</v>
      </c>
      <c r="D30" s="31" t="s">
        <v>115</v>
      </c>
      <c r="E30" s="170">
        <v>2</v>
      </c>
      <c r="F30" s="33">
        <v>43739</v>
      </c>
      <c r="G30" s="32">
        <v>0.5</v>
      </c>
      <c r="H30" s="170">
        <f t="shared" si="2"/>
        <v>1</v>
      </c>
      <c r="I30" s="32" t="s">
        <v>83</v>
      </c>
      <c r="J30" s="32" t="s">
        <v>84</v>
      </c>
      <c r="K30" s="32">
        <v>1</v>
      </c>
      <c r="L30" s="96"/>
    </row>
    <row r="31" spans="2:12" ht="19.5" thickBot="1" x14ac:dyDescent="0.3">
      <c r="B31" s="90"/>
      <c r="C31" s="167" t="s">
        <v>121</v>
      </c>
      <c r="D31" s="35" t="s">
        <v>115</v>
      </c>
      <c r="E31" s="170">
        <v>2</v>
      </c>
      <c r="F31" s="37">
        <v>43739</v>
      </c>
      <c r="G31" s="36">
        <v>2</v>
      </c>
      <c r="H31" s="170">
        <f t="shared" si="2"/>
        <v>4</v>
      </c>
      <c r="I31" s="36" t="s">
        <v>83</v>
      </c>
      <c r="J31" s="36" t="s">
        <v>84</v>
      </c>
      <c r="K31" s="36">
        <v>1</v>
      </c>
      <c r="L31" s="96"/>
    </row>
    <row r="32" spans="2:12" ht="19.5" thickBot="1" x14ac:dyDescent="0.3">
      <c r="B32" s="93"/>
      <c r="C32" s="26"/>
      <c r="D32" s="169"/>
      <c r="E32" s="170"/>
      <c r="F32" s="171"/>
      <c r="G32" s="170"/>
      <c r="H32" s="177">
        <f>SUM(H25:H31)</f>
        <v>20</v>
      </c>
      <c r="I32" s="170"/>
      <c r="J32" s="170"/>
      <c r="K32" s="170"/>
      <c r="L32" s="96"/>
    </row>
    <row r="33" spans="2:12" ht="19.5" thickBot="1" x14ac:dyDescent="0.3">
      <c r="B33" s="107"/>
      <c r="C33" s="161"/>
      <c r="D33" s="162"/>
      <c r="E33" s="163"/>
      <c r="F33" s="164"/>
      <c r="G33" s="163"/>
      <c r="H33" s="163">
        <f>H32+H22+H17+H15</f>
        <v>83</v>
      </c>
      <c r="I33" s="163"/>
      <c r="J33" s="163"/>
      <c r="K33" s="94"/>
      <c r="L33" s="96"/>
    </row>
    <row r="34" spans="2:12" ht="19.5" thickBot="1" x14ac:dyDescent="0.3">
      <c r="B34" s="118" t="s">
        <v>163</v>
      </c>
      <c r="C34" s="119"/>
      <c r="D34" s="119"/>
      <c r="E34" s="119"/>
      <c r="F34" s="119"/>
      <c r="G34" s="119"/>
      <c r="H34" s="119"/>
      <c r="I34" s="119"/>
      <c r="J34" s="119"/>
      <c r="K34" s="120"/>
      <c r="L34" s="92"/>
    </row>
    <row r="35" spans="2:12" ht="19.5" thickBot="1" x14ac:dyDescent="0.3">
      <c r="B35" s="22"/>
      <c r="C35" s="26" t="s">
        <v>114</v>
      </c>
      <c r="D35" s="31" t="s">
        <v>115</v>
      </c>
      <c r="E35" s="170">
        <v>2</v>
      </c>
      <c r="F35" s="33">
        <v>43925</v>
      </c>
      <c r="G35" s="32">
        <v>1</v>
      </c>
      <c r="H35" s="180">
        <f t="shared" ref="H35:H41" si="3">E35*G35</f>
        <v>2</v>
      </c>
      <c r="I35" s="32" t="s">
        <v>83</v>
      </c>
      <c r="J35" s="32" t="s">
        <v>84</v>
      </c>
      <c r="K35" s="32">
        <v>1</v>
      </c>
      <c r="L35" s="96"/>
    </row>
    <row r="36" spans="2:12" ht="19.5" thickBot="1" x14ac:dyDescent="0.3">
      <c r="B36" s="22"/>
      <c r="C36" s="27" t="s">
        <v>116</v>
      </c>
      <c r="D36" s="31" t="s">
        <v>115</v>
      </c>
      <c r="E36" s="170">
        <v>2</v>
      </c>
      <c r="F36" s="33">
        <v>43925</v>
      </c>
      <c r="G36" s="32">
        <v>2</v>
      </c>
      <c r="H36" s="180">
        <f t="shared" si="3"/>
        <v>4</v>
      </c>
      <c r="I36" s="32" t="s">
        <v>83</v>
      </c>
      <c r="J36" s="32" t="s">
        <v>84</v>
      </c>
      <c r="K36" s="32">
        <v>1</v>
      </c>
      <c r="L36" s="96"/>
    </row>
    <row r="37" spans="2:12" ht="19.5" thickBot="1" x14ac:dyDescent="0.3">
      <c r="B37" s="22"/>
      <c r="C37" s="28" t="s">
        <v>117</v>
      </c>
      <c r="D37" s="31" t="s">
        <v>115</v>
      </c>
      <c r="E37" s="170">
        <v>2</v>
      </c>
      <c r="F37" s="33">
        <v>43925</v>
      </c>
      <c r="G37" s="32">
        <v>2</v>
      </c>
      <c r="H37" s="180">
        <f t="shared" si="3"/>
        <v>4</v>
      </c>
      <c r="I37" s="32" t="s">
        <v>83</v>
      </c>
      <c r="J37" s="32" t="s">
        <v>84</v>
      </c>
      <c r="K37" s="32">
        <v>1</v>
      </c>
      <c r="L37" s="96"/>
    </row>
    <row r="38" spans="2:12" ht="19.5" thickBot="1" x14ac:dyDescent="0.3">
      <c r="B38" s="22"/>
      <c r="C38" s="29" t="s">
        <v>118</v>
      </c>
      <c r="D38" s="31" t="s">
        <v>115</v>
      </c>
      <c r="E38" s="170">
        <v>2</v>
      </c>
      <c r="F38" s="33">
        <v>43925</v>
      </c>
      <c r="G38" s="32">
        <v>0.5</v>
      </c>
      <c r="H38" s="180">
        <f t="shared" si="3"/>
        <v>1</v>
      </c>
      <c r="I38" s="32" t="s">
        <v>83</v>
      </c>
      <c r="J38" s="32" t="s">
        <v>84</v>
      </c>
      <c r="K38" s="32">
        <v>1</v>
      </c>
      <c r="L38" s="96"/>
    </row>
    <row r="39" spans="2:12" ht="19.5" thickBot="1" x14ac:dyDescent="0.3">
      <c r="B39" s="22"/>
      <c r="C39" s="30" t="s">
        <v>119</v>
      </c>
      <c r="D39" s="31" t="s">
        <v>115</v>
      </c>
      <c r="E39" s="170">
        <v>2</v>
      </c>
      <c r="F39" s="33">
        <v>43925</v>
      </c>
      <c r="G39" s="32">
        <v>2</v>
      </c>
      <c r="H39" s="180">
        <f t="shared" si="3"/>
        <v>4</v>
      </c>
      <c r="I39" s="32" t="s">
        <v>83</v>
      </c>
      <c r="J39" s="32" t="s">
        <v>84</v>
      </c>
      <c r="K39" s="32">
        <v>1</v>
      </c>
      <c r="L39" s="96"/>
    </row>
    <row r="40" spans="2:12" ht="19.5" thickBot="1" x14ac:dyDescent="0.3">
      <c r="B40" s="22"/>
      <c r="C40" s="25" t="s">
        <v>120</v>
      </c>
      <c r="D40" s="31" t="s">
        <v>115</v>
      </c>
      <c r="E40" s="170">
        <v>2</v>
      </c>
      <c r="F40" s="33">
        <v>43925</v>
      </c>
      <c r="G40" s="32">
        <v>0.5</v>
      </c>
      <c r="H40" s="180">
        <f t="shared" si="3"/>
        <v>1</v>
      </c>
      <c r="I40" s="32" t="s">
        <v>83</v>
      </c>
      <c r="J40" s="32" t="s">
        <v>84</v>
      </c>
      <c r="K40" s="32">
        <v>1</v>
      </c>
      <c r="L40" s="96"/>
    </row>
    <row r="41" spans="2:12" ht="19.5" thickBot="1" x14ac:dyDescent="0.3">
      <c r="B41" s="22"/>
      <c r="C41" s="26" t="s">
        <v>121</v>
      </c>
      <c r="D41" s="31" t="s">
        <v>115</v>
      </c>
      <c r="E41" s="170">
        <v>2</v>
      </c>
      <c r="F41" s="33">
        <v>43925</v>
      </c>
      <c r="G41" s="170">
        <v>2</v>
      </c>
      <c r="H41" s="180">
        <f t="shared" si="3"/>
        <v>4</v>
      </c>
      <c r="I41" s="32" t="s">
        <v>83</v>
      </c>
      <c r="J41" s="32" t="s">
        <v>84</v>
      </c>
      <c r="K41" s="32">
        <v>1</v>
      </c>
      <c r="L41" s="96"/>
    </row>
    <row r="42" spans="2:12" ht="19.5" thickBot="1" x14ac:dyDescent="0.3">
      <c r="B42" s="108"/>
      <c r="C42" s="161"/>
      <c r="D42" s="156"/>
      <c r="E42" s="163"/>
      <c r="F42" s="158"/>
      <c r="G42" s="96"/>
      <c r="H42" s="179">
        <f>SUM(H35:H41)</f>
        <v>20</v>
      </c>
      <c r="I42" s="157"/>
      <c r="J42" s="157"/>
      <c r="K42" s="32"/>
      <c r="L42" s="96"/>
    </row>
    <row r="43" spans="2:12" ht="19.5" thickBot="1" x14ac:dyDescent="0.3">
      <c r="B43" s="118" t="s">
        <v>164</v>
      </c>
      <c r="C43" s="119"/>
      <c r="D43" s="119"/>
      <c r="E43" s="119"/>
      <c r="F43" s="119"/>
      <c r="G43" s="119"/>
      <c r="H43" s="119"/>
      <c r="I43" s="119"/>
      <c r="J43" s="119"/>
      <c r="K43" s="120"/>
      <c r="L43" s="92"/>
    </row>
    <row r="44" spans="2:12" ht="19.5" thickBot="1" x14ac:dyDescent="0.3">
      <c r="B44" s="22"/>
      <c r="C44" s="29" t="s">
        <v>122</v>
      </c>
      <c r="D44" s="31" t="s">
        <v>115</v>
      </c>
      <c r="E44" s="170">
        <v>2</v>
      </c>
      <c r="F44" s="33">
        <v>43925</v>
      </c>
      <c r="G44" s="32">
        <v>2</v>
      </c>
      <c r="H44" s="180">
        <f t="shared" ref="H44:H46" si="4">E44*G44</f>
        <v>4</v>
      </c>
      <c r="I44" s="32" t="s">
        <v>83</v>
      </c>
      <c r="J44" s="32" t="s">
        <v>84</v>
      </c>
      <c r="K44" s="32">
        <v>1</v>
      </c>
      <c r="L44" s="96"/>
    </row>
    <row r="45" spans="2:12" ht="19.5" thickBot="1" x14ac:dyDescent="0.3">
      <c r="B45" s="22"/>
      <c r="C45" s="30" t="s">
        <v>123</v>
      </c>
      <c r="D45" s="31" t="s">
        <v>115</v>
      </c>
      <c r="E45" s="170">
        <v>2</v>
      </c>
      <c r="F45" s="33">
        <v>43925</v>
      </c>
      <c r="G45" s="32">
        <v>3.5</v>
      </c>
      <c r="H45" s="180">
        <f t="shared" si="4"/>
        <v>7</v>
      </c>
      <c r="I45" s="32" t="s">
        <v>83</v>
      </c>
      <c r="J45" s="32" t="s">
        <v>84</v>
      </c>
      <c r="K45" s="32">
        <v>1</v>
      </c>
      <c r="L45" s="96"/>
    </row>
    <row r="46" spans="2:12" ht="19.5" thickBot="1" x14ac:dyDescent="0.3">
      <c r="B46" s="90"/>
      <c r="C46" s="25" t="s">
        <v>124</v>
      </c>
      <c r="D46" s="35" t="s">
        <v>115</v>
      </c>
      <c r="E46" s="170">
        <v>2</v>
      </c>
      <c r="F46" s="37">
        <v>43925</v>
      </c>
      <c r="G46" s="36">
        <v>2</v>
      </c>
      <c r="H46" s="180">
        <f t="shared" si="4"/>
        <v>4</v>
      </c>
      <c r="I46" s="36" t="s">
        <v>83</v>
      </c>
      <c r="J46" s="36" t="s">
        <v>84</v>
      </c>
      <c r="K46" s="36">
        <v>1</v>
      </c>
      <c r="L46" s="96"/>
    </row>
    <row r="47" spans="2:12" ht="19.5" thickBot="1" x14ac:dyDescent="0.3">
      <c r="B47" s="110"/>
      <c r="C47" s="111"/>
      <c r="D47" s="111"/>
      <c r="E47" s="111"/>
      <c r="F47" s="111"/>
      <c r="G47" s="111"/>
      <c r="H47" s="181">
        <f>SUM(H44:H46)</f>
        <v>15</v>
      </c>
      <c r="I47" s="111"/>
      <c r="J47" s="111"/>
      <c r="K47" s="112"/>
      <c r="L47" s="92"/>
    </row>
    <row r="48" spans="2:12" ht="19.5" thickBot="1" x14ac:dyDescent="0.3">
      <c r="B48" s="142" t="s">
        <v>165</v>
      </c>
      <c r="C48" s="143"/>
      <c r="D48" s="143"/>
      <c r="E48" s="143"/>
      <c r="F48" s="143"/>
      <c r="G48" s="143"/>
      <c r="H48" s="143"/>
      <c r="I48" s="143"/>
      <c r="J48" s="143"/>
      <c r="K48" s="144"/>
      <c r="L48" s="92"/>
    </row>
    <row r="49" spans="2:12" ht="19.5" thickBot="1" x14ac:dyDescent="0.3">
      <c r="B49" s="22"/>
      <c r="C49" s="26" t="s">
        <v>114</v>
      </c>
      <c r="D49" s="31" t="s">
        <v>115</v>
      </c>
      <c r="E49" s="170">
        <v>2</v>
      </c>
      <c r="F49" s="33">
        <v>44105</v>
      </c>
      <c r="G49" s="32">
        <v>1</v>
      </c>
      <c r="H49" s="180">
        <f t="shared" ref="H49:H55" si="5">E49*G49</f>
        <v>2</v>
      </c>
      <c r="I49" s="32" t="s">
        <v>83</v>
      </c>
      <c r="J49" s="32" t="s">
        <v>84</v>
      </c>
      <c r="K49" s="32">
        <v>1</v>
      </c>
      <c r="L49" s="96"/>
    </row>
    <row r="50" spans="2:12" ht="19.5" thickBot="1" x14ac:dyDescent="0.3">
      <c r="B50" s="22"/>
      <c r="C50" s="27" t="s">
        <v>116</v>
      </c>
      <c r="D50" s="31" t="s">
        <v>115</v>
      </c>
      <c r="E50" s="170">
        <v>2</v>
      </c>
      <c r="F50" s="33">
        <v>44105</v>
      </c>
      <c r="G50" s="32">
        <v>2</v>
      </c>
      <c r="H50" s="180">
        <f t="shared" si="5"/>
        <v>4</v>
      </c>
      <c r="I50" s="32" t="s">
        <v>83</v>
      </c>
      <c r="J50" s="32" t="s">
        <v>84</v>
      </c>
      <c r="K50" s="32">
        <v>1</v>
      </c>
      <c r="L50" s="96"/>
    </row>
    <row r="51" spans="2:12" ht="19.5" thickBot="1" x14ac:dyDescent="0.3">
      <c r="B51" s="22"/>
      <c r="C51" s="28" t="s">
        <v>117</v>
      </c>
      <c r="D51" s="31" t="s">
        <v>115</v>
      </c>
      <c r="E51" s="170">
        <v>2</v>
      </c>
      <c r="F51" s="33">
        <v>44105</v>
      </c>
      <c r="G51" s="32">
        <v>2</v>
      </c>
      <c r="H51" s="180">
        <f t="shared" si="5"/>
        <v>4</v>
      </c>
      <c r="I51" s="32" t="s">
        <v>83</v>
      </c>
      <c r="J51" s="32" t="s">
        <v>84</v>
      </c>
      <c r="K51" s="32">
        <v>1</v>
      </c>
      <c r="L51" s="96"/>
    </row>
    <row r="52" spans="2:12" ht="19.5" thickBot="1" x14ac:dyDescent="0.3">
      <c r="B52" s="22"/>
      <c r="C52" s="29" t="s">
        <v>118</v>
      </c>
      <c r="D52" s="31" t="s">
        <v>115</v>
      </c>
      <c r="E52" s="170">
        <v>2</v>
      </c>
      <c r="F52" s="33">
        <v>44105</v>
      </c>
      <c r="G52" s="32">
        <v>0.5</v>
      </c>
      <c r="H52" s="180">
        <f t="shared" si="5"/>
        <v>1</v>
      </c>
      <c r="I52" s="32" t="s">
        <v>83</v>
      </c>
      <c r="J52" s="32" t="s">
        <v>84</v>
      </c>
      <c r="K52" s="32">
        <v>1</v>
      </c>
      <c r="L52" s="96"/>
    </row>
    <row r="53" spans="2:12" ht="19.5" thickBot="1" x14ac:dyDescent="0.3">
      <c r="B53" s="22"/>
      <c r="C53" s="30" t="s">
        <v>119</v>
      </c>
      <c r="D53" s="31" t="s">
        <v>115</v>
      </c>
      <c r="E53" s="170">
        <v>2</v>
      </c>
      <c r="F53" s="33">
        <v>44105</v>
      </c>
      <c r="G53" s="32">
        <v>2</v>
      </c>
      <c r="H53" s="180">
        <f t="shared" si="5"/>
        <v>4</v>
      </c>
      <c r="I53" s="32" t="s">
        <v>83</v>
      </c>
      <c r="J53" s="32" t="s">
        <v>84</v>
      </c>
      <c r="K53" s="32">
        <v>1</v>
      </c>
      <c r="L53" s="96"/>
    </row>
    <row r="54" spans="2:12" ht="19.5" thickBot="1" x14ac:dyDescent="0.3">
      <c r="B54" s="22"/>
      <c r="C54" s="25" t="s">
        <v>120</v>
      </c>
      <c r="D54" s="31" t="s">
        <v>115</v>
      </c>
      <c r="E54" s="170">
        <v>2</v>
      </c>
      <c r="F54" s="33">
        <v>44105</v>
      </c>
      <c r="G54" s="32">
        <v>0.5</v>
      </c>
      <c r="H54" s="180">
        <f t="shared" si="5"/>
        <v>1</v>
      </c>
      <c r="I54" s="32" t="s">
        <v>83</v>
      </c>
      <c r="J54" s="32" t="s">
        <v>84</v>
      </c>
      <c r="K54" s="32">
        <v>1</v>
      </c>
      <c r="L54" s="96"/>
    </row>
    <row r="55" spans="2:12" ht="19.5" thickBot="1" x14ac:dyDescent="0.3">
      <c r="B55" s="22"/>
      <c r="C55" s="26" t="s">
        <v>121</v>
      </c>
      <c r="D55" s="31" t="s">
        <v>115</v>
      </c>
      <c r="E55" s="170">
        <v>2</v>
      </c>
      <c r="F55" s="158">
        <v>44105</v>
      </c>
      <c r="G55" s="36">
        <v>2</v>
      </c>
      <c r="H55" s="182">
        <f t="shared" si="5"/>
        <v>4</v>
      </c>
      <c r="I55" s="32" t="s">
        <v>83</v>
      </c>
      <c r="J55" s="32" t="s">
        <v>84</v>
      </c>
      <c r="K55" s="32">
        <v>1</v>
      </c>
      <c r="L55" s="96"/>
    </row>
    <row r="56" spans="2:12" ht="19.5" thickBot="1" x14ac:dyDescent="0.3">
      <c r="B56" s="93"/>
      <c r="C56" s="26"/>
      <c r="D56" s="169"/>
      <c r="E56" s="170"/>
      <c r="F56" s="171"/>
      <c r="G56" s="170">
        <f>SUM(G49:G55)</f>
        <v>10</v>
      </c>
      <c r="H56" s="177">
        <f>SUM(H49:H55)</f>
        <v>20</v>
      </c>
      <c r="I56" s="170"/>
      <c r="J56" s="170"/>
      <c r="K56" s="170"/>
      <c r="L56" s="96"/>
    </row>
    <row r="57" spans="2:12" ht="19.5" thickBot="1" x14ac:dyDescent="0.3">
      <c r="B57" s="93"/>
      <c r="C57" s="26"/>
      <c r="D57" s="169"/>
      <c r="E57" s="170"/>
      <c r="F57" s="171"/>
      <c r="G57" s="170"/>
      <c r="H57" s="177">
        <f>H56+H47+H42</f>
        <v>55</v>
      </c>
      <c r="I57" s="170"/>
      <c r="J57" s="170"/>
      <c r="K57" s="170"/>
      <c r="L57" s="96"/>
    </row>
    <row r="58" spans="2:12" ht="19.5" thickBot="1" x14ac:dyDescent="0.3">
      <c r="B58" s="93"/>
      <c r="C58" s="26"/>
      <c r="D58" s="169"/>
      <c r="E58" s="170"/>
      <c r="F58" s="171"/>
      <c r="G58" s="170"/>
      <c r="H58" s="180">
        <f>H15+H17+H22+H32+H42+H47+H56</f>
        <v>138</v>
      </c>
      <c r="I58" s="170"/>
      <c r="J58" s="170"/>
      <c r="K58" s="170"/>
      <c r="L58" s="96"/>
    </row>
    <row r="59" spans="2:12" ht="19.5" thickBot="1" x14ac:dyDescent="0.3">
      <c r="B59" s="118" t="s">
        <v>166</v>
      </c>
      <c r="C59" s="119"/>
      <c r="D59" s="119"/>
      <c r="E59" s="119"/>
      <c r="F59" s="119"/>
      <c r="G59" s="119"/>
      <c r="H59" s="119"/>
      <c r="I59" s="119"/>
      <c r="J59" s="119"/>
      <c r="K59" s="120"/>
      <c r="L59" s="92"/>
    </row>
    <row r="60" spans="2:12" ht="19.5" thickBot="1" x14ac:dyDescent="0.3">
      <c r="B60" s="22"/>
      <c r="C60" s="26" t="s">
        <v>114</v>
      </c>
      <c r="D60" s="31" t="s">
        <v>115</v>
      </c>
      <c r="E60" s="32" t="s">
        <v>82</v>
      </c>
      <c r="F60" s="33">
        <v>44290</v>
      </c>
      <c r="G60" s="32">
        <v>3</v>
      </c>
      <c r="H60" s="32"/>
      <c r="I60" s="32" t="s">
        <v>83</v>
      </c>
      <c r="J60" s="32" t="s">
        <v>84</v>
      </c>
      <c r="K60" s="32">
        <v>1</v>
      </c>
      <c r="L60" s="96"/>
    </row>
    <row r="61" spans="2:12" ht="19.5" thickBot="1" x14ac:dyDescent="0.3">
      <c r="B61" s="22"/>
      <c r="C61" s="27" t="s">
        <v>116</v>
      </c>
      <c r="D61" s="31" t="s">
        <v>115</v>
      </c>
      <c r="E61" s="32" t="s">
        <v>82</v>
      </c>
      <c r="F61" s="33">
        <v>44290</v>
      </c>
      <c r="G61" s="32">
        <v>3</v>
      </c>
      <c r="H61" s="32"/>
      <c r="I61" s="32" t="s">
        <v>83</v>
      </c>
      <c r="J61" s="32" t="s">
        <v>84</v>
      </c>
      <c r="K61" s="32">
        <v>1</v>
      </c>
      <c r="L61" s="96"/>
    </row>
    <row r="62" spans="2:12" ht="19.5" thickBot="1" x14ac:dyDescent="0.3">
      <c r="B62" s="22"/>
      <c r="C62" s="28" t="s">
        <v>117</v>
      </c>
      <c r="D62" s="31" t="s">
        <v>115</v>
      </c>
      <c r="E62" s="32" t="s">
        <v>82</v>
      </c>
      <c r="F62" s="33">
        <v>44290</v>
      </c>
      <c r="G62" s="32">
        <v>3</v>
      </c>
      <c r="H62" s="32"/>
      <c r="I62" s="32" t="s">
        <v>83</v>
      </c>
      <c r="J62" s="32" t="s">
        <v>84</v>
      </c>
      <c r="K62" s="32">
        <v>1</v>
      </c>
      <c r="L62" s="96"/>
    </row>
    <row r="63" spans="2:12" ht="19.5" thickBot="1" x14ac:dyDescent="0.3">
      <c r="B63" s="22"/>
      <c r="C63" s="29" t="s">
        <v>118</v>
      </c>
      <c r="D63" s="31" t="s">
        <v>115</v>
      </c>
      <c r="E63" s="32" t="s">
        <v>82</v>
      </c>
      <c r="F63" s="33">
        <v>44290</v>
      </c>
      <c r="G63" s="32">
        <v>3</v>
      </c>
      <c r="H63" s="32"/>
      <c r="I63" s="32" t="s">
        <v>83</v>
      </c>
      <c r="J63" s="32" t="s">
        <v>84</v>
      </c>
      <c r="K63" s="32">
        <v>1</v>
      </c>
      <c r="L63" s="96"/>
    </row>
    <row r="64" spans="2:12" ht="19.5" thickBot="1" x14ac:dyDescent="0.3">
      <c r="B64" s="22"/>
      <c r="C64" s="30" t="s">
        <v>119</v>
      </c>
      <c r="D64" s="31" t="s">
        <v>115</v>
      </c>
      <c r="E64" s="32" t="s">
        <v>82</v>
      </c>
      <c r="F64" s="33">
        <v>44290</v>
      </c>
      <c r="G64" s="32">
        <v>3</v>
      </c>
      <c r="H64" s="32"/>
      <c r="I64" s="32" t="s">
        <v>83</v>
      </c>
      <c r="J64" s="32" t="s">
        <v>84</v>
      </c>
      <c r="K64" s="32">
        <v>1</v>
      </c>
      <c r="L64" s="96"/>
    </row>
    <row r="65" spans="2:12" ht="19.5" thickBot="1" x14ac:dyDescent="0.3">
      <c r="B65" s="22"/>
      <c r="C65" s="25" t="s">
        <v>120</v>
      </c>
      <c r="D65" s="31" t="s">
        <v>115</v>
      </c>
      <c r="E65" s="32" t="s">
        <v>82</v>
      </c>
      <c r="F65" s="33">
        <v>44290</v>
      </c>
      <c r="G65" s="32">
        <v>3</v>
      </c>
      <c r="H65" s="32"/>
      <c r="I65" s="32" t="s">
        <v>83</v>
      </c>
      <c r="J65" s="32" t="s">
        <v>84</v>
      </c>
      <c r="K65" s="32">
        <v>1</v>
      </c>
      <c r="L65" s="96"/>
    </row>
    <row r="66" spans="2:12" ht="19.5" thickBot="1" x14ac:dyDescent="0.3">
      <c r="B66" s="22"/>
      <c r="C66" s="26" t="s">
        <v>121</v>
      </c>
      <c r="D66" s="31" t="s">
        <v>115</v>
      </c>
      <c r="E66" s="32" t="s">
        <v>82</v>
      </c>
      <c r="F66" s="33">
        <v>44290</v>
      </c>
      <c r="G66" s="32">
        <v>3</v>
      </c>
      <c r="H66" s="32"/>
      <c r="I66" s="32" t="s">
        <v>83</v>
      </c>
      <c r="J66" s="32" t="s">
        <v>84</v>
      </c>
      <c r="K66" s="32">
        <v>1</v>
      </c>
      <c r="L66" s="96"/>
    </row>
    <row r="67" spans="2:12" ht="19.5" thickBot="1" x14ac:dyDescent="0.3">
      <c r="B67" s="118" t="s">
        <v>167</v>
      </c>
      <c r="C67" s="119"/>
      <c r="D67" s="119"/>
      <c r="E67" s="119"/>
      <c r="F67" s="119"/>
      <c r="G67" s="119"/>
      <c r="H67" s="119"/>
      <c r="I67" s="119"/>
      <c r="J67" s="119"/>
      <c r="K67" s="120"/>
      <c r="L67" s="92"/>
    </row>
    <row r="68" spans="2:12" ht="19.5" thickBot="1" x14ac:dyDescent="0.3">
      <c r="B68" s="93" t="s">
        <v>168</v>
      </c>
      <c r="C68" s="26" t="s">
        <v>122</v>
      </c>
      <c r="D68" s="42" t="s">
        <v>115</v>
      </c>
      <c r="E68" s="94" t="s">
        <v>82</v>
      </c>
      <c r="F68" s="95">
        <v>44290</v>
      </c>
      <c r="G68" s="94">
        <v>12</v>
      </c>
      <c r="H68" s="94"/>
      <c r="I68" s="94" t="s">
        <v>83</v>
      </c>
      <c r="J68" s="94" t="s">
        <v>84</v>
      </c>
      <c r="K68" s="94">
        <v>1</v>
      </c>
      <c r="L68" s="96"/>
    </row>
    <row r="69" spans="2:12" ht="19.5" thickBot="1" x14ac:dyDescent="0.3">
      <c r="B69" s="93"/>
      <c r="C69" s="26" t="s">
        <v>123</v>
      </c>
      <c r="D69" s="42" t="s">
        <v>115</v>
      </c>
      <c r="E69" s="94" t="s">
        <v>82</v>
      </c>
      <c r="F69" s="95">
        <v>44290</v>
      </c>
      <c r="G69" s="94">
        <v>6</v>
      </c>
      <c r="H69" s="94"/>
      <c r="I69" s="94" t="s">
        <v>83</v>
      </c>
      <c r="J69" s="94" t="s">
        <v>84</v>
      </c>
      <c r="K69" s="94">
        <v>1</v>
      </c>
      <c r="L69" s="96"/>
    </row>
    <row r="70" spans="2:12" ht="19.5" thickBot="1" x14ac:dyDescent="0.3">
      <c r="B70" s="93"/>
      <c r="C70" s="26" t="s">
        <v>124</v>
      </c>
      <c r="D70" s="42" t="s">
        <v>115</v>
      </c>
      <c r="E70" s="94" t="s">
        <v>82</v>
      </c>
      <c r="F70" s="95">
        <v>44290</v>
      </c>
      <c r="G70" s="94">
        <v>3</v>
      </c>
      <c r="H70" s="94"/>
      <c r="I70" s="94" t="s">
        <v>83</v>
      </c>
      <c r="J70" s="94" t="s">
        <v>84</v>
      </c>
      <c r="K70" s="94">
        <v>1</v>
      </c>
      <c r="L70" s="96"/>
    </row>
    <row r="71" spans="2:12" ht="19.5" thickBot="1" x14ac:dyDescent="0.3">
      <c r="B71" s="93"/>
      <c r="C71" s="102" t="s">
        <v>125</v>
      </c>
      <c r="D71" s="42" t="s">
        <v>115</v>
      </c>
      <c r="E71" s="94" t="s">
        <v>82</v>
      </c>
      <c r="F71" s="95">
        <v>44290</v>
      </c>
      <c r="G71" s="94">
        <v>3</v>
      </c>
      <c r="H71" s="94"/>
      <c r="I71" s="94" t="s">
        <v>83</v>
      </c>
      <c r="J71" s="94" t="s">
        <v>84</v>
      </c>
      <c r="K71" s="94">
        <v>1</v>
      </c>
      <c r="L71" s="96"/>
    </row>
    <row r="72" spans="2:12" ht="19.5" thickBot="1" x14ac:dyDescent="0.3">
      <c r="B72" s="118" t="s">
        <v>169</v>
      </c>
      <c r="C72" s="119"/>
      <c r="D72" s="119"/>
      <c r="E72" s="119"/>
      <c r="F72" s="119"/>
      <c r="G72" s="119"/>
      <c r="H72" s="119"/>
      <c r="I72" s="119"/>
      <c r="J72" s="119"/>
      <c r="K72" s="120"/>
      <c r="L72" s="92"/>
    </row>
    <row r="73" spans="2:12" ht="19.5" thickBot="1" x14ac:dyDescent="0.3">
      <c r="B73" s="93"/>
      <c r="C73" s="26" t="s">
        <v>126</v>
      </c>
      <c r="D73" s="42" t="s">
        <v>115</v>
      </c>
      <c r="E73" s="94" t="s">
        <v>82</v>
      </c>
      <c r="F73" s="95">
        <v>44351</v>
      </c>
      <c r="G73" s="94">
        <v>3</v>
      </c>
      <c r="H73" s="94"/>
      <c r="I73" s="94" t="s">
        <v>83</v>
      </c>
      <c r="J73" s="94" t="s">
        <v>84</v>
      </c>
      <c r="K73" s="94">
        <v>1</v>
      </c>
      <c r="L73" s="96"/>
    </row>
    <row r="74" spans="2:12" ht="19.5" thickBot="1" x14ac:dyDescent="0.3">
      <c r="B74" s="93"/>
      <c r="C74" s="26" t="s">
        <v>127</v>
      </c>
      <c r="D74" s="42" t="s">
        <v>115</v>
      </c>
      <c r="E74" s="94" t="s">
        <v>82</v>
      </c>
      <c r="F74" s="95">
        <v>44351</v>
      </c>
      <c r="G74" s="94">
        <v>3</v>
      </c>
      <c r="H74" s="94"/>
      <c r="I74" s="94" t="s">
        <v>83</v>
      </c>
      <c r="J74" s="94" t="s">
        <v>84</v>
      </c>
      <c r="K74" s="94">
        <v>1</v>
      </c>
      <c r="L74" s="96"/>
    </row>
    <row r="75" spans="2:12" ht="19.5" thickBot="1" x14ac:dyDescent="0.3">
      <c r="B75" s="118" t="s">
        <v>170</v>
      </c>
      <c r="C75" s="119"/>
      <c r="D75" s="119"/>
      <c r="E75" s="119"/>
      <c r="F75" s="119"/>
      <c r="G75" s="119"/>
      <c r="H75" s="119"/>
      <c r="I75" s="119"/>
      <c r="J75" s="119"/>
      <c r="K75" s="120"/>
      <c r="L75" s="92"/>
    </row>
    <row r="76" spans="2:12" ht="19.5" thickBot="1" x14ac:dyDescent="0.3">
      <c r="B76" s="93"/>
      <c r="C76" s="26" t="s">
        <v>114</v>
      </c>
      <c r="D76" s="42" t="s">
        <v>115</v>
      </c>
      <c r="E76" s="94" t="s">
        <v>82</v>
      </c>
      <c r="F76" s="95">
        <v>44470</v>
      </c>
      <c r="G76" s="94">
        <v>3</v>
      </c>
      <c r="H76" s="94"/>
      <c r="I76" s="94" t="s">
        <v>83</v>
      </c>
      <c r="J76" s="94" t="s">
        <v>84</v>
      </c>
      <c r="K76" s="94">
        <v>1</v>
      </c>
      <c r="L76" s="96"/>
    </row>
    <row r="77" spans="2:12" ht="19.5" thickBot="1" x14ac:dyDescent="0.3">
      <c r="B77" s="93"/>
      <c r="C77" s="26" t="s">
        <v>116</v>
      </c>
      <c r="D77" s="42" t="s">
        <v>115</v>
      </c>
      <c r="E77" s="94" t="s">
        <v>82</v>
      </c>
      <c r="F77" s="95">
        <v>44470</v>
      </c>
      <c r="G77" s="94">
        <v>3</v>
      </c>
      <c r="H77" s="94"/>
      <c r="I77" s="94" t="s">
        <v>83</v>
      </c>
      <c r="J77" s="94" t="s">
        <v>84</v>
      </c>
      <c r="K77" s="94">
        <v>1</v>
      </c>
      <c r="L77" s="96"/>
    </row>
    <row r="78" spans="2:12" ht="19.5" thickBot="1" x14ac:dyDescent="0.3">
      <c r="B78" s="93"/>
      <c r="C78" s="26" t="s">
        <v>117</v>
      </c>
      <c r="D78" s="42" t="s">
        <v>115</v>
      </c>
      <c r="E78" s="94" t="s">
        <v>82</v>
      </c>
      <c r="F78" s="95">
        <v>44470</v>
      </c>
      <c r="G78" s="94">
        <v>3</v>
      </c>
      <c r="H78" s="94"/>
      <c r="I78" s="94" t="s">
        <v>83</v>
      </c>
      <c r="J78" s="94" t="s">
        <v>84</v>
      </c>
      <c r="K78" s="94">
        <v>1</v>
      </c>
      <c r="L78" s="96"/>
    </row>
    <row r="79" spans="2:12" ht="19.5" thickBot="1" x14ac:dyDescent="0.3">
      <c r="B79" s="22"/>
      <c r="C79" s="29" t="s">
        <v>118</v>
      </c>
      <c r="D79" s="31" t="s">
        <v>115</v>
      </c>
      <c r="E79" s="32" t="s">
        <v>82</v>
      </c>
      <c r="F79" s="33">
        <v>44470</v>
      </c>
      <c r="G79" s="32">
        <v>3</v>
      </c>
      <c r="H79" s="32"/>
      <c r="I79" s="32" t="s">
        <v>83</v>
      </c>
      <c r="J79" s="32" t="s">
        <v>84</v>
      </c>
      <c r="K79" s="32">
        <v>1</v>
      </c>
      <c r="L79" s="96"/>
    </row>
    <row r="80" spans="2:12" ht="19.5" thickBot="1" x14ac:dyDescent="0.3">
      <c r="B80" s="22"/>
      <c r="C80" s="30" t="s">
        <v>119</v>
      </c>
      <c r="D80" s="31" t="s">
        <v>115</v>
      </c>
      <c r="E80" s="32" t="s">
        <v>82</v>
      </c>
      <c r="F80" s="33">
        <v>44470</v>
      </c>
      <c r="G80" s="32">
        <v>3</v>
      </c>
      <c r="H80" s="32"/>
      <c r="I80" s="32" t="s">
        <v>83</v>
      </c>
      <c r="J80" s="32" t="s">
        <v>84</v>
      </c>
      <c r="K80" s="32">
        <v>1</v>
      </c>
      <c r="L80" s="96"/>
    </row>
    <row r="81" spans="2:12" ht="19.5" thickBot="1" x14ac:dyDescent="0.3">
      <c r="B81" s="22"/>
      <c r="C81" s="25" t="s">
        <v>120</v>
      </c>
      <c r="D81" s="31" t="s">
        <v>115</v>
      </c>
      <c r="E81" s="32" t="s">
        <v>82</v>
      </c>
      <c r="F81" s="33">
        <v>44470</v>
      </c>
      <c r="G81" s="32">
        <v>3</v>
      </c>
      <c r="H81" s="32"/>
      <c r="I81" s="32" t="s">
        <v>83</v>
      </c>
      <c r="J81" s="32" t="s">
        <v>84</v>
      </c>
      <c r="K81" s="32">
        <v>1</v>
      </c>
      <c r="L81" s="96"/>
    </row>
    <row r="82" spans="2:12" ht="19.5" thickBot="1" x14ac:dyDescent="0.3">
      <c r="B82" s="22"/>
      <c r="C82" s="26" t="s">
        <v>121</v>
      </c>
      <c r="D82" s="31" t="s">
        <v>115</v>
      </c>
      <c r="E82" s="32" t="s">
        <v>82</v>
      </c>
      <c r="F82" s="33">
        <v>44470</v>
      </c>
      <c r="G82" s="32">
        <v>3</v>
      </c>
      <c r="H82" s="32"/>
      <c r="I82" s="32" t="s">
        <v>83</v>
      </c>
      <c r="J82" s="32" t="s">
        <v>84</v>
      </c>
      <c r="K82" s="32">
        <v>1</v>
      </c>
      <c r="L82" s="96"/>
    </row>
    <row r="83" spans="2:12" ht="19.5" thickBot="1" x14ac:dyDescent="0.3">
      <c r="B83" s="118" t="s">
        <v>200</v>
      </c>
      <c r="C83" s="119"/>
      <c r="D83" s="119"/>
      <c r="E83" s="119"/>
      <c r="F83" s="119"/>
      <c r="G83" s="119"/>
      <c r="H83" s="119"/>
      <c r="I83" s="119"/>
      <c r="J83" s="119"/>
      <c r="K83" s="120"/>
      <c r="L83" s="92"/>
    </row>
    <row r="84" spans="2:12" ht="19.5" thickBot="1" x14ac:dyDescent="0.3">
      <c r="B84" s="22"/>
      <c r="C84" s="26" t="s">
        <v>114</v>
      </c>
      <c r="D84" s="31" t="s">
        <v>115</v>
      </c>
      <c r="E84" s="32" t="s">
        <v>82</v>
      </c>
      <c r="F84" s="33">
        <v>44655</v>
      </c>
      <c r="G84" s="32">
        <v>3</v>
      </c>
      <c r="H84" s="32"/>
      <c r="I84" s="32" t="s">
        <v>83</v>
      </c>
      <c r="J84" s="32" t="s">
        <v>84</v>
      </c>
      <c r="K84" s="32">
        <v>1</v>
      </c>
      <c r="L84" s="96"/>
    </row>
    <row r="85" spans="2:12" ht="19.5" thickBot="1" x14ac:dyDescent="0.3">
      <c r="B85" s="22"/>
      <c r="C85" s="27" t="s">
        <v>116</v>
      </c>
      <c r="D85" s="31" t="s">
        <v>115</v>
      </c>
      <c r="E85" s="32" t="s">
        <v>82</v>
      </c>
      <c r="F85" s="33">
        <v>44655</v>
      </c>
      <c r="G85" s="32">
        <v>3</v>
      </c>
      <c r="H85" s="32"/>
      <c r="I85" s="32" t="s">
        <v>83</v>
      </c>
      <c r="J85" s="32" t="s">
        <v>84</v>
      </c>
      <c r="K85" s="32">
        <v>1</v>
      </c>
      <c r="L85" s="96"/>
    </row>
    <row r="86" spans="2:12" ht="19.5" thickBot="1" x14ac:dyDescent="0.3">
      <c r="B86" s="22"/>
      <c r="C86" s="28" t="s">
        <v>117</v>
      </c>
      <c r="D86" s="31" t="s">
        <v>115</v>
      </c>
      <c r="E86" s="32" t="s">
        <v>82</v>
      </c>
      <c r="F86" s="33">
        <v>44655</v>
      </c>
      <c r="G86" s="32">
        <v>3</v>
      </c>
      <c r="H86" s="32"/>
      <c r="I86" s="32" t="s">
        <v>83</v>
      </c>
      <c r="J86" s="32" t="s">
        <v>84</v>
      </c>
      <c r="K86" s="32">
        <v>1</v>
      </c>
      <c r="L86" s="96"/>
    </row>
    <row r="87" spans="2:12" ht="19.5" thickBot="1" x14ac:dyDescent="0.3">
      <c r="B87" s="22"/>
      <c r="C87" s="29" t="s">
        <v>118</v>
      </c>
      <c r="D87" s="31" t="s">
        <v>115</v>
      </c>
      <c r="E87" s="32" t="s">
        <v>82</v>
      </c>
      <c r="F87" s="33">
        <v>44655</v>
      </c>
      <c r="G87" s="32">
        <v>3</v>
      </c>
      <c r="H87" s="32"/>
      <c r="I87" s="32" t="s">
        <v>83</v>
      </c>
      <c r="J87" s="32" t="s">
        <v>84</v>
      </c>
      <c r="K87" s="32">
        <v>1</v>
      </c>
      <c r="L87" s="96"/>
    </row>
    <row r="88" spans="2:12" ht="19.5" thickBot="1" x14ac:dyDescent="0.3">
      <c r="B88" s="22"/>
      <c r="C88" s="30" t="s">
        <v>119</v>
      </c>
      <c r="D88" s="31" t="s">
        <v>115</v>
      </c>
      <c r="E88" s="32" t="s">
        <v>82</v>
      </c>
      <c r="F88" s="33">
        <v>44655</v>
      </c>
      <c r="G88" s="32">
        <v>3</v>
      </c>
      <c r="H88" s="32"/>
      <c r="I88" s="32" t="s">
        <v>83</v>
      </c>
      <c r="J88" s="32" t="s">
        <v>84</v>
      </c>
      <c r="K88" s="32">
        <v>1</v>
      </c>
      <c r="L88" s="96"/>
    </row>
    <row r="89" spans="2:12" ht="19.5" thickBot="1" x14ac:dyDescent="0.3">
      <c r="B89" s="22"/>
      <c r="C89" s="25" t="s">
        <v>120</v>
      </c>
      <c r="D89" s="31" t="s">
        <v>115</v>
      </c>
      <c r="E89" s="32" t="s">
        <v>82</v>
      </c>
      <c r="F89" s="33">
        <v>44655</v>
      </c>
      <c r="G89" s="32">
        <v>3</v>
      </c>
      <c r="H89" s="32"/>
      <c r="I89" s="32" t="s">
        <v>83</v>
      </c>
      <c r="J89" s="32" t="s">
        <v>84</v>
      </c>
      <c r="K89" s="32">
        <v>1</v>
      </c>
      <c r="L89" s="96"/>
    </row>
    <row r="90" spans="2:12" ht="19.5" thickBot="1" x14ac:dyDescent="0.3">
      <c r="B90" s="22"/>
      <c r="C90" s="26" t="s">
        <v>121</v>
      </c>
      <c r="D90" s="31" t="s">
        <v>115</v>
      </c>
      <c r="E90" s="32" t="s">
        <v>82</v>
      </c>
      <c r="F90" s="33">
        <v>44655</v>
      </c>
      <c r="G90" s="32">
        <v>3</v>
      </c>
      <c r="H90" s="32"/>
      <c r="I90" s="32" t="s">
        <v>83</v>
      </c>
      <c r="J90" s="32" t="s">
        <v>84</v>
      </c>
      <c r="K90" s="32">
        <v>1</v>
      </c>
      <c r="L90" s="96"/>
    </row>
    <row r="91" spans="2:12" ht="19.5" thickBot="1" x14ac:dyDescent="0.3">
      <c r="B91" s="118" t="s">
        <v>171</v>
      </c>
      <c r="C91" s="119"/>
      <c r="D91" s="119"/>
      <c r="E91" s="119"/>
      <c r="F91" s="119"/>
      <c r="G91" s="119"/>
      <c r="H91" s="119"/>
      <c r="I91" s="119"/>
      <c r="J91" s="119"/>
      <c r="K91" s="120"/>
      <c r="L91" s="92"/>
    </row>
    <row r="92" spans="2:12" ht="19.5" thickBot="1" x14ac:dyDescent="0.3">
      <c r="B92" s="22"/>
      <c r="C92" s="29" t="s">
        <v>122</v>
      </c>
      <c r="D92" s="31" t="s">
        <v>115</v>
      </c>
      <c r="E92" s="32" t="s">
        <v>82</v>
      </c>
      <c r="F92" s="33">
        <v>44655</v>
      </c>
      <c r="G92" s="32">
        <v>12</v>
      </c>
      <c r="H92" s="32"/>
      <c r="I92" s="32" t="s">
        <v>83</v>
      </c>
      <c r="J92" s="32" t="s">
        <v>84</v>
      </c>
      <c r="K92" s="32">
        <v>1</v>
      </c>
      <c r="L92" s="96"/>
    </row>
    <row r="93" spans="2:12" ht="19.5" thickBot="1" x14ac:dyDescent="0.3">
      <c r="B93" s="22"/>
      <c r="C93" s="30" t="s">
        <v>123</v>
      </c>
      <c r="D93" s="31" t="s">
        <v>115</v>
      </c>
      <c r="E93" s="32" t="s">
        <v>82</v>
      </c>
      <c r="F93" s="33">
        <v>44655</v>
      </c>
      <c r="G93" s="32">
        <v>6</v>
      </c>
      <c r="H93" s="32"/>
      <c r="I93" s="32" t="s">
        <v>83</v>
      </c>
      <c r="J93" s="32" t="s">
        <v>84</v>
      </c>
      <c r="K93" s="32">
        <v>1</v>
      </c>
      <c r="L93" s="96"/>
    </row>
    <row r="94" spans="2:12" ht="19.5" thickBot="1" x14ac:dyDescent="0.3">
      <c r="B94" s="90"/>
      <c r="C94" s="25" t="s">
        <v>124</v>
      </c>
      <c r="D94" s="35" t="s">
        <v>115</v>
      </c>
      <c r="E94" s="36" t="s">
        <v>82</v>
      </c>
      <c r="F94" s="37">
        <v>44655</v>
      </c>
      <c r="G94" s="36">
        <v>3</v>
      </c>
      <c r="H94" s="36"/>
      <c r="I94" s="36" t="s">
        <v>83</v>
      </c>
      <c r="J94" s="36" t="s">
        <v>84</v>
      </c>
      <c r="K94" s="36">
        <v>1</v>
      </c>
      <c r="L94" s="96"/>
    </row>
    <row r="95" spans="2:12" ht="19.5" thickBot="1" x14ac:dyDescent="0.3">
      <c r="B95" s="118" t="s">
        <v>172</v>
      </c>
      <c r="C95" s="119"/>
      <c r="D95" s="119"/>
      <c r="E95" s="119"/>
      <c r="F95" s="119"/>
      <c r="G95" s="119"/>
      <c r="H95" s="119"/>
      <c r="I95" s="119"/>
      <c r="J95" s="119"/>
      <c r="K95" s="120"/>
      <c r="L95" s="92"/>
    </row>
    <row r="96" spans="2:12" ht="19.5" thickBot="1" x14ac:dyDescent="0.3">
      <c r="B96" s="22"/>
      <c r="C96" s="26" t="s">
        <v>114</v>
      </c>
      <c r="D96" s="31" t="s">
        <v>115</v>
      </c>
      <c r="E96" s="32" t="s">
        <v>82</v>
      </c>
      <c r="F96" s="33">
        <v>44835</v>
      </c>
      <c r="G96" s="32">
        <v>3</v>
      </c>
      <c r="H96" s="32"/>
      <c r="I96" s="32" t="s">
        <v>83</v>
      </c>
      <c r="J96" s="32" t="s">
        <v>84</v>
      </c>
      <c r="K96" s="32">
        <v>1</v>
      </c>
      <c r="L96" s="96"/>
    </row>
    <row r="97" spans="2:12" ht="19.5" thickBot="1" x14ac:dyDescent="0.3">
      <c r="B97" s="22"/>
      <c r="C97" s="27" t="s">
        <v>116</v>
      </c>
      <c r="D97" s="31" t="s">
        <v>115</v>
      </c>
      <c r="E97" s="32" t="s">
        <v>82</v>
      </c>
      <c r="F97" s="33">
        <v>44835</v>
      </c>
      <c r="G97" s="32">
        <v>3</v>
      </c>
      <c r="H97" s="32"/>
      <c r="I97" s="32" t="s">
        <v>83</v>
      </c>
      <c r="J97" s="32" t="s">
        <v>84</v>
      </c>
      <c r="K97" s="32">
        <v>1</v>
      </c>
      <c r="L97" s="96"/>
    </row>
    <row r="98" spans="2:12" ht="19.5" thickBot="1" x14ac:dyDescent="0.3">
      <c r="B98" s="22"/>
      <c r="C98" s="28" t="s">
        <v>117</v>
      </c>
      <c r="D98" s="31" t="s">
        <v>115</v>
      </c>
      <c r="E98" s="32" t="s">
        <v>82</v>
      </c>
      <c r="F98" s="33">
        <v>44835</v>
      </c>
      <c r="G98" s="32">
        <v>3</v>
      </c>
      <c r="H98" s="32"/>
      <c r="I98" s="32" t="s">
        <v>83</v>
      </c>
      <c r="J98" s="32" t="s">
        <v>84</v>
      </c>
      <c r="K98" s="32">
        <v>1</v>
      </c>
      <c r="L98" s="96"/>
    </row>
    <row r="99" spans="2:12" ht="19.5" thickBot="1" x14ac:dyDescent="0.3">
      <c r="B99" s="22"/>
      <c r="C99" s="29" t="s">
        <v>118</v>
      </c>
      <c r="D99" s="31" t="s">
        <v>115</v>
      </c>
      <c r="E99" s="32" t="s">
        <v>82</v>
      </c>
      <c r="F99" s="33">
        <v>44835</v>
      </c>
      <c r="G99" s="32">
        <v>3</v>
      </c>
      <c r="H99" s="32"/>
      <c r="I99" s="32" t="s">
        <v>83</v>
      </c>
      <c r="J99" s="32" t="s">
        <v>84</v>
      </c>
      <c r="K99" s="32">
        <v>1</v>
      </c>
      <c r="L99" s="96"/>
    </row>
    <row r="100" spans="2:12" ht="19.5" thickBot="1" x14ac:dyDescent="0.3">
      <c r="B100" s="22"/>
      <c r="C100" s="30" t="s">
        <v>119</v>
      </c>
      <c r="D100" s="31" t="s">
        <v>115</v>
      </c>
      <c r="E100" s="32" t="s">
        <v>82</v>
      </c>
      <c r="F100" s="33">
        <v>44835</v>
      </c>
      <c r="G100" s="32">
        <v>3</v>
      </c>
      <c r="H100" s="32"/>
      <c r="I100" s="32" t="s">
        <v>83</v>
      </c>
      <c r="J100" s="32" t="s">
        <v>84</v>
      </c>
      <c r="K100" s="32">
        <v>1</v>
      </c>
      <c r="L100" s="96"/>
    </row>
    <row r="101" spans="2:12" ht="19.5" thickBot="1" x14ac:dyDescent="0.3">
      <c r="B101" s="22"/>
      <c r="C101" s="25" t="s">
        <v>120</v>
      </c>
      <c r="D101" s="31" t="s">
        <v>115</v>
      </c>
      <c r="E101" s="32" t="s">
        <v>82</v>
      </c>
      <c r="F101" s="33">
        <v>44835</v>
      </c>
      <c r="G101" s="32">
        <v>3</v>
      </c>
      <c r="H101" s="32"/>
      <c r="I101" s="32" t="s">
        <v>83</v>
      </c>
      <c r="J101" s="32" t="s">
        <v>84</v>
      </c>
      <c r="K101" s="32">
        <v>1</v>
      </c>
      <c r="L101" s="96"/>
    </row>
    <row r="102" spans="2:12" ht="19.5" thickBot="1" x14ac:dyDescent="0.3">
      <c r="B102" s="22"/>
      <c r="C102" s="26" t="s">
        <v>121</v>
      </c>
      <c r="D102" s="31" t="s">
        <v>115</v>
      </c>
      <c r="E102" s="32" t="s">
        <v>82</v>
      </c>
      <c r="F102" s="33">
        <v>44835</v>
      </c>
      <c r="G102" s="32">
        <v>3</v>
      </c>
      <c r="H102" s="32"/>
      <c r="I102" s="32" t="s">
        <v>83</v>
      </c>
      <c r="J102" s="32" t="s">
        <v>84</v>
      </c>
      <c r="K102" s="32">
        <v>1</v>
      </c>
      <c r="L102" s="96"/>
    </row>
    <row r="103" spans="2:12" ht="19.5" thickBot="1" x14ac:dyDescent="0.3">
      <c r="B103" s="118" t="s">
        <v>201</v>
      </c>
      <c r="C103" s="119"/>
      <c r="D103" s="119"/>
      <c r="E103" s="119"/>
      <c r="F103" s="119"/>
      <c r="G103" s="119"/>
      <c r="H103" s="119"/>
      <c r="I103" s="119"/>
      <c r="J103" s="119"/>
      <c r="K103" s="120"/>
      <c r="L103" s="92"/>
    </row>
    <row r="104" spans="2:12" ht="19.5" thickBot="1" x14ac:dyDescent="0.3">
      <c r="B104" s="22"/>
      <c r="C104" s="26" t="s">
        <v>114</v>
      </c>
      <c r="D104" s="31" t="s">
        <v>115</v>
      </c>
      <c r="E104" s="32" t="s">
        <v>82</v>
      </c>
      <c r="F104" s="33">
        <v>45020</v>
      </c>
      <c r="G104" s="32">
        <v>3</v>
      </c>
      <c r="H104" s="32"/>
      <c r="I104" s="32" t="s">
        <v>83</v>
      </c>
      <c r="J104" s="32" t="s">
        <v>84</v>
      </c>
      <c r="K104" s="32">
        <v>1</v>
      </c>
      <c r="L104" s="96"/>
    </row>
    <row r="105" spans="2:12" ht="19.5" thickBot="1" x14ac:dyDescent="0.3">
      <c r="B105" s="22"/>
      <c r="C105" s="27" t="s">
        <v>116</v>
      </c>
      <c r="D105" s="31" t="s">
        <v>115</v>
      </c>
      <c r="E105" s="32" t="s">
        <v>82</v>
      </c>
      <c r="F105" s="33">
        <v>45020</v>
      </c>
      <c r="G105" s="32">
        <v>3</v>
      </c>
      <c r="H105" s="32"/>
      <c r="I105" s="32" t="s">
        <v>83</v>
      </c>
      <c r="J105" s="32" t="s">
        <v>84</v>
      </c>
      <c r="K105" s="32">
        <v>1</v>
      </c>
      <c r="L105" s="96"/>
    </row>
    <row r="106" spans="2:12" ht="19.5" thickBot="1" x14ac:dyDescent="0.3">
      <c r="B106" s="22"/>
      <c r="C106" s="28" t="s">
        <v>117</v>
      </c>
      <c r="D106" s="31" t="s">
        <v>115</v>
      </c>
      <c r="E106" s="32" t="s">
        <v>82</v>
      </c>
      <c r="F106" s="33">
        <v>45020</v>
      </c>
      <c r="G106" s="32">
        <v>3</v>
      </c>
      <c r="H106" s="32"/>
      <c r="I106" s="32" t="s">
        <v>83</v>
      </c>
      <c r="J106" s="32" t="s">
        <v>84</v>
      </c>
      <c r="K106" s="32">
        <v>1</v>
      </c>
      <c r="L106" s="96"/>
    </row>
    <row r="107" spans="2:12" ht="19.5" thickBot="1" x14ac:dyDescent="0.3">
      <c r="B107" s="22"/>
      <c r="C107" s="29" t="s">
        <v>118</v>
      </c>
      <c r="D107" s="31" t="s">
        <v>115</v>
      </c>
      <c r="E107" s="32" t="s">
        <v>82</v>
      </c>
      <c r="F107" s="33">
        <v>45020</v>
      </c>
      <c r="G107" s="32">
        <v>3</v>
      </c>
      <c r="H107" s="32"/>
      <c r="I107" s="32" t="s">
        <v>83</v>
      </c>
      <c r="J107" s="32" t="s">
        <v>84</v>
      </c>
      <c r="K107" s="32">
        <v>1</v>
      </c>
      <c r="L107" s="96"/>
    </row>
    <row r="108" spans="2:12" ht="19.5" thickBot="1" x14ac:dyDescent="0.3">
      <c r="B108" s="22"/>
      <c r="C108" s="30" t="s">
        <v>119</v>
      </c>
      <c r="D108" s="31" t="s">
        <v>115</v>
      </c>
      <c r="E108" s="32" t="s">
        <v>82</v>
      </c>
      <c r="F108" s="33">
        <v>45020</v>
      </c>
      <c r="G108" s="32">
        <v>3</v>
      </c>
      <c r="H108" s="32"/>
      <c r="I108" s="32" t="s">
        <v>83</v>
      </c>
      <c r="J108" s="32" t="s">
        <v>84</v>
      </c>
      <c r="K108" s="32">
        <v>1</v>
      </c>
      <c r="L108" s="96"/>
    </row>
    <row r="109" spans="2:12" ht="19.5" thickBot="1" x14ac:dyDescent="0.3">
      <c r="B109" s="22"/>
      <c r="C109" s="25" t="s">
        <v>120</v>
      </c>
      <c r="D109" s="31" t="s">
        <v>115</v>
      </c>
      <c r="E109" s="32" t="s">
        <v>82</v>
      </c>
      <c r="F109" s="33">
        <v>45020</v>
      </c>
      <c r="G109" s="32">
        <v>3</v>
      </c>
      <c r="H109" s="32"/>
      <c r="I109" s="32" t="s">
        <v>83</v>
      </c>
      <c r="J109" s="32" t="s">
        <v>84</v>
      </c>
      <c r="K109" s="32">
        <v>1</v>
      </c>
      <c r="L109" s="96"/>
    </row>
    <row r="110" spans="2:12" ht="19.5" thickBot="1" x14ac:dyDescent="0.3">
      <c r="B110" s="22"/>
      <c r="C110" s="26" t="s">
        <v>121</v>
      </c>
      <c r="D110" s="31" t="s">
        <v>115</v>
      </c>
      <c r="E110" s="32" t="s">
        <v>82</v>
      </c>
      <c r="F110" s="33">
        <v>45020</v>
      </c>
      <c r="G110" s="32">
        <v>3</v>
      </c>
      <c r="H110" s="32"/>
      <c r="I110" s="32" t="s">
        <v>83</v>
      </c>
      <c r="J110" s="32" t="s">
        <v>84</v>
      </c>
      <c r="K110" s="32">
        <v>1</v>
      </c>
      <c r="L110" s="96"/>
    </row>
    <row r="111" spans="2:12" ht="15.75" thickBot="1" x14ac:dyDescent="0.3">
      <c r="B111" s="145" t="s">
        <v>173</v>
      </c>
      <c r="C111" s="146"/>
      <c r="D111" s="146"/>
      <c r="E111" s="146"/>
      <c r="F111" s="146"/>
      <c r="G111" s="146"/>
      <c r="H111" s="146"/>
      <c r="I111" s="146"/>
      <c r="J111" s="146"/>
      <c r="K111" s="147"/>
      <c r="L111" s="104"/>
    </row>
    <row r="112" spans="2:12" ht="19.5" thickBot="1" x14ac:dyDescent="0.3">
      <c r="B112" s="22"/>
      <c r="C112" s="29" t="s">
        <v>122</v>
      </c>
      <c r="D112" s="31" t="s">
        <v>115</v>
      </c>
      <c r="E112" s="32" t="s">
        <v>82</v>
      </c>
      <c r="F112" s="33">
        <v>45020</v>
      </c>
      <c r="G112" s="32">
        <v>12</v>
      </c>
      <c r="H112" s="32"/>
      <c r="I112" s="32" t="s">
        <v>83</v>
      </c>
      <c r="J112" s="32" t="s">
        <v>84</v>
      </c>
      <c r="K112" s="32">
        <v>1</v>
      </c>
      <c r="L112" s="96"/>
    </row>
    <row r="113" spans="2:12" ht="19.5" thickBot="1" x14ac:dyDescent="0.3">
      <c r="B113" s="22"/>
      <c r="C113" s="30" t="s">
        <v>123</v>
      </c>
      <c r="D113" s="31" t="s">
        <v>115</v>
      </c>
      <c r="E113" s="32" t="s">
        <v>82</v>
      </c>
      <c r="F113" s="33">
        <v>45020</v>
      </c>
      <c r="G113" s="32">
        <v>6</v>
      </c>
      <c r="H113" s="32"/>
      <c r="I113" s="32" t="s">
        <v>83</v>
      </c>
      <c r="J113" s="32" t="s">
        <v>84</v>
      </c>
      <c r="K113" s="32">
        <v>1</v>
      </c>
      <c r="L113" s="96"/>
    </row>
    <row r="114" spans="2:12" ht="19.5" thickBot="1" x14ac:dyDescent="0.3">
      <c r="B114" s="22"/>
      <c r="C114" s="25" t="s">
        <v>124</v>
      </c>
      <c r="D114" s="31" t="s">
        <v>115</v>
      </c>
      <c r="E114" s="32" t="s">
        <v>82</v>
      </c>
      <c r="F114" s="33">
        <v>45020</v>
      </c>
      <c r="G114" s="32">
        <v>3</v>
      </c>
      <c r="H114" s="32"/>
      <c r="I114" s="32" t="s">
        <v>83</v>
      </c>
      <c r="J114" s="32" t="s">
        <v>84</v>
      </c>
      <c r="K114" s="32">
        <v>1</v>
      </c>
      <c r="L114" s="96"/>
    </row>
    <row r="115" spans="2:12" ht="19.5" thickBot="1" x14ac:dyDescent="0.3">
      <c r="B115" s="142" t="s">
        <v>174</v>
      </c>
      <c r="C115" s="143"/>
      <c r="D115" s="143"/>
      <c r="E115" s="143"/>
      <c r="F115" s="143"/>
      <c r="G115" s="143"/>
      <c r="H115" s="143"/>
      <c r="I115" s="143"/>
      <c r="J115" s="143"/>
      <c r="K115" s="144"/>
      <c r="L115" s="92"/>
    </row>
    <row r="116" spans="2:12" ht="19.5" thickBot="1" x14ac:dyDescent="0.3">
      <c r="B116" s="22"/>
      <c r="C116" s="26" t="s">
        <v>114</v>
      </c>
      <c r="D116" s="31" t="s">
        <v>115</v>
      </c>
      <c r="E116" s="32" t="s">
        <v>82</v>
      </c>
      <c r="F116" s="33">
        <v>45200</v>
      </c>
      <c r="G116" s="32">
        <v>3</v>
      </c>
      <c r="H116" s="32"/>
      <c r="I116" s="32" t="s">
        <v>83</v>
      </c>
      <c r="J116" s="32" t="s">
        <v>84</v>
      </c>
      <c r="K116" s="32">
        <v>1</v>
      </c>
      <c r="L116" s="96"/>
    </row>
    <row r="117" spans="2:12" ht="19.5" thickBot="1" x14ac:dyDescent="0.3">
      <c r="B117" s="22"/>
      <c r="C117" s="27" t="s">
        <v>116</v>
      </c>
      <c r="D117" s="31" t="s">
        <v>115</v>
      </c>
      <c r="E117" s="32" t="s">
        <v>82</v>
      </c>
      <c r="F117" s="33">
        <v>45200</v>
      </c>
      <c r="G117" s="32">
        <v>3</v>
      </c>
      <c r="H117" s="32"/>
      <c r="I117" s="32" t="s">
        <v>83</v>
      </c>
      <c r="J117" s="32" t="s">
        <v>84</v>
      </c>
      <c r="K117" s="32">
        <v>1</v>
      </c>
      <c r="L117" s="96"/>
    </row>
    <row r="118" spans="2:12" ht="19.5" thickBot="1" x14ac:dyDescent="0.3">
      <c r="B118" s="22"/>
      <c r="C118" s="28" t="s">
        <v>117</v>
      </c>
      <c r="D118" s="31" t="s">
        <v>115</v>
      </c>
      <c r="E118" s="32" t="s">
        <v>82</v>
      </c>
      <c r="F118" s="33">
        <v>45200</v>
      </c>
      <c r="G118" s="32">
        <v>3</v>
      </c>
      <c r="H118" s="32"/>
      <c r="I118" s="32" t="s">
        <v>83</v>
      </c>
      <c r="J118" s="32" t="s">
        <v>84</v>
      </c>
      <c r="K118" s="32">
        <v>1</v>
      </c>
      <c r="L118" s="96"/>
    </row>
    <row r="119" spans="2:12" ht="19.5" thickBot="1" x14ac:dyDescent="0.3">
      <c r="B119" s="22"/>
      <c r="C119" s="29" t="s">
        <v>118</v>
      </c>
      <c r="D119" s="31" t="s">
        <v>115</v>
      </c>
      <c r="E119" s="32" t="s">
        <v>82</v>
      </c>
      <c r="F119" s="33">
        <v>45200</v>
      </c>
      <c r="G119" s="32">
        <v>3</v>
      </c>
      <c r="H119" s="32"/>
      <c r="I119" s="32" t="s">
        <v>83</v>
      </c>
      <c r="J119" s="32" t="s">
        <v>84</v>
      </c>
      <c r="K119" s="32">
        <v>1</v>
      </c>
      <c r="L119" s="96"/>
    </row>
    <row r="120" spans="2:12" ht="19.5" thickBot="1" x14ac:dyDescent="0.3">
      <c r="B120" s="22"/>
      <c r="C120" s="30" t="s">
        <v>119</v>
      </c>
      <c r="D120" s="31" t="s">
        <v>115</v>
      </c>
      <c r="E120" s="32" t="s">
        <v>82</v>
      </c>
      <c r="F120" s="33">
        <v>45200</v>
      </c>
      <c r="G120" s="32">
        <v>3</v>
      </c>
      <c r="H120" s="32"/>
      <c r="I120" s="32" t="s">
        <v>83</v>
      </c>
      <c r="J120" s="32" t="s">
        <v>84</v>
      </c>
      <c r="K120" s="32">
        <v>1</v>
      </c>
      <c r="L120" s="96"/>
    </row>
    <row r="121" spans="2:12" ht="19.5" thickBot="1" x14ac:dyDescent="0.3">
      <c r="B121" s="22"/>
      <c r="C121" s="25" t="s">
        <v>120</v>
      </c>
      <c r="D121" s="31" t="s">
        <v>115</v>
      </c>
      <c r="E121" s="32" t="s">
        <v>82</v>
      </c>
      <c r="F121" s="33">
        <v>45200</v>
      </c>
      <c r="G121" s="32">
        <v>3</v>
      </c>
      <c r="H121" s="32"/>
      <c r="I121" s="32" t="s">
        <v>83</v>
      </c>
      <c r="J121" s="32" t="s">
        <v>84</v>
      </c>
      <c r="K121" s="32">
        <v>1</v>
      </c>
      <c r="L121" s="96"/>
    </row>
    <row r="122" spans="2:12" ht="19.5" thickBot="1" x14ac:dyDescent="0.3">
      <c r="B122" s="22"/>
      <c r="C122" s="26" t="s">
        <v>121</v>
      </c>
      <c r="D122" s="31" t="s">
        <v>115</v>
      </c>
      <c r="E122" s="32" t="s">
        <v>82</v>
      </c>
      <c r="F122" s="33">
        <v>45200</v>
      </c>
      <c r="G122" s="32">
        <v>3</v>
      </c>
      <c r="H122" s="32"/>
      <c r="I122" s="32" t="s">
        <v>83</v>
      </c>
      <c r="J122" s="32" t="s">
        <v>84</v>
      </c>
      <c r="K122" s="32">
        <v>1</v>
      </c>
      <c r="L122" s="96"/>
    </row>
    <row r="123" spans="2:12" ht="19.5" thickBot="1" x14ac:dyDescent="0.3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19"/>
      <c r="K123" s="120"/>
      <c r="L123" s="92"/>
    </row>
    <row r="124" spans="2:12" ht="19.5" thickBot="1" x14ac:dyDescent="0.3">
      <c r="B124" s="22"/>
      <c r="C124" s="26" t="s">
        <v>114</v>
      </c>
      <c r="D124" s="31" t="s">
        <v>115</v>
      </c>
      <c r="E124" s="32" t="s">
        <v>82</v>
      </c>
      <c r="F124" s="33">
        <v>45386</v>
      </c>
      <c r="G124" s="32">
        <v>3</v>
      </c>
      <c r="H124" s="32"/>
      <c r="I124" s="32" t="s">
        <v>83</v>
      </c>
      <c r="J124" s="32" t="s">
        <v>84</v>
      </c>
      <c r="K124" s="32">
        <v>1</v>
      </c>
      <c r="L124" s="96"/>
    </row>
    <row r="125" spans="2:12" ht="19.5" thickBot="1" x14ac:dyDescent="0.3">
      <c r="B125" s="22"/>
      <c r="C125" s="27" t="s">
        <v>116</v>
      </c>
      <c r="D125" s="31" t="s">
        <v>115</v>
      </c>
      <c r="E125" s="32" t="s">
        <v>82</v>
      </c>
      <c r="F125" s="33">
        <v>45386</v>
      </c>
      <c r="G125" s="32">
        <v>3</v>
      </c>
      <c r="H125" s="32"/>
      <c r="I125" s="32" t="s">
        <v>83</v>
      </c>
      <c r="J125" s="32" t="s">
        <v>84</v>
      </c>
      <c r="K125" s="32">
        <v>1</v>
      </c>
      <c r="L125" s="96"/>
    </row>
    <row r="126" spans="2:12" ht="19.5" thickBot="1" x14ac:dyDescent="0.3">
      <c r="B126" s="22"/>
      <c r="C126" s="28" t="s">
        <v>117</v>
      </c>
      <c r="D126" s="31" t="s">
        <v>115</v>
      </c>
      <c r="E126" s="32" t="s">
        <v>82</v>
      </c>
      <c r="F126" s="33">
        <v>45386</v>
      </c>
      <c r="G126" s="32">
        <v>3</v>
      </c>
      <c r="H126" s="32"/>
      <c r="I126" s="32" t="s">
        <v>83</v>
      </c>
      <c r="J126" s="32" t="s">
        <v>84</v>
      </c>
      <c r="K126" s="32">
        <v>1</v>
      </c>
      <c r="L126" s="96"/>
    </row>
    <row r="127" spans="2:12" ht="19.5" thickBot="1" x14ac:dyDescent="0.3">
      <c r="B127" s="22"/>
      <c r="C127" s="29" t="s">
        <v>118</v>
      </c>
      <c r="D127" s="31" t="s">
        <v>115</v>
      </c>
      <c r="E127" s="32" t="s">
        <v>82</v>
      </c>
      <c r="F127" s="33">
        <v>45386</v>
      </c>
      <c r="G127" s="32">
        <v>3</v>
      </c>
      <c r="H127" s="32"/>
      <c r="I127" s="32" t="s">
        <v>83</v>
      </c>
      <c r="J127" s="32" t="s">
        <v>84</v>
      </c>
      <c r="K127" s="32">
        <v>1</v>
      </c>
      <c r="L127" s="96"/>
    </row>
    <row r="128" spans="2:12" ht="19.5" thickBot="1" x14ac:dyDescent="0.3">
      <c r="B128" s="22"/>
      <c r="C128" s="30" t="s">
        <v>119</v>
      </c>
      <c r="D128" s="31" t="s">
        <v>115</v>
      </c>
      <c r="E128" s="32" t="s">
        <v>82</v>
      </c>
      <c r="F128" s="33">
        <v>45386</v>
      </c>
      <c r="G128" s="32">
        <v>3</v>
      </c>
      <c r="H128" s="32"/>
      <c r="I128" s="32" t="s">
        <v>83</v>
      </c>
      <c r="J128" s="32" t="s">
        <v>84</v>
      </c>
      <c r="K128" s="32">
        <v>1</v>
      </c>
      <c r="L128" s="96"/>
    </row>
    <row r="129" spans="2:12" ht="19.5" thickBot="1" x14ac:dyDescent="0.3">
      <c r="B129" s="22"/>
      <c r="C129" s="25" t="s">
        <v>120</v>
      </c>
      <c r="D129" s="31" t="s">
        <v>115</v>
      </c>
      <c r="E129" s="32" t="s">
        <v>82</v>
      </c>
      <c r="F129" s="33">
        <v>45386</v>
      </c>
      <c r="G129" s="32">
        <v>3</v>
      </c>
      <c r="H129" s="32"/>
      <c r="I129" s="32" t="s">
        <v>83</v>
      </c>
      <c r="J129" s="32" t="s">
        <v>84</v>
      </c>
      <c r="K129" s="32">
        <v>1</v>
      </c>
      <c r="L129" s="96"/>
    </row>
    <row r="130" spans="2:12" ht="19.5" thickBot="1" x14ac:dyDescent="0.3">
      <c r="B130" s="22"/>
      <c r="C130" s="26" t="s">
        <v>121</v>
      </c>
      <c r="D130" s="31" t="s">
        <v>115</v>
      </c>
      <c r="E130" s="32" t="s">
        <v>82</v>
      </c>
      <c r="F130" s="33">
        <v>45386</v>
      </c>
      <c r="G130" s="32">
        <v>3</v>
      </c>
      <c r="H130" s="32"/>
      <c r="I130" s="32" t="s">
        <v>83</v>
      </c>
      <c r="J130" s="32" t="s">
        <v>84</v>
      </c>
      <c r="K130" s="32">
        <v>1</v>
      </c>
      <c r="L130" s="96"/>
    </row>
    <row r="131" spans="2:12" ht="19.5" thickBot="1" x14ac:dyDescent="0.3">
      <c r="B131" s="118" t="s">
        <v>176</v>
      </c>
      <c r="C131" s="119"/>
      <c r="D131" s="119"/>
      <c r="E131" s="119"/>
      <c r="F131" s="119"/>
      <c r="G131" s="119"/>
      <c r="H131" s="119"/>
      <c r="I131" s="119"/>
      <c r="J131" s="119"/>
      <c r="K131" s="120"/>
      <c r="L131" s="92"/>
    </row>
    <row r="132" spans="2:12" ht="19.5" thickBot="1" x14ac:dyDescent="0.3">
      <c r="B132" s="93"/>
      <c r="C132" s="26" t="s">
        <v>122</v>
      </c>
      <c r="D132" s="42" t="s">
        <v>115</v>
      </c>
      <c r="E132" s="94" t="s">
        <v>82</v>
      </c>
      <c r="F132" s="95">
        <v>45386</v>
      </c>
      <c r="G132" s="94">
        <v>12</v>
      </c>
      <c r="H132" s="94"/>
      <c r="I132" s="94" t="s">
        <v>83</v>
      </c>
      <c r="J132" s="94" t="s">
        <v>84</v>
      </c>
      <c r="K132" s="94">
        <v>1</v>
      </c>
      <c r="L132" s="96"/>
    </row>
    <row r="133" spans="2:12" ht="19.5" thickBot="1" x14ac:dyDescent="0.3">
      <c r="B133" s="93"/>
      <c r="C133" s="26" t="s">
        <v>123</v>
      </c>
      <c r="D133" s="42" t="s">
        <v>115</v>
      </c>
      <c r="E133" s="94" t="s">
        <v>82</v>
      </c>
      <c r="F133" s="95">
        <v>45386</v>
      </c>
      <c r="G133" s="94">
        <v>6</v>
      </c>
      <c r="H133" s="94"/>
      <c r="I133" s="94" t="s">
        <v>83</v>
      </c>
      <c r="J133" s="94" t="s">
        <v>84</v>
      </c>
      <c r="K133" s="94">
        <v>1</v>
      </c>
      <c r="L133" s="96"/>
    </row>
    <row r="134" spans="2:12" ht="19.5" thickBot="1" x14ac:dyDescent="0.3">
      <c r="B134" s="93"/>
      <c r="C134" s="26" t="s">
        <v>124</v>
      </c>
      <c r="D134" s="42" t="s">
        <v>115</v>
      </c>
      <c r="E134" s="94" t="s">
        <v>82</v>
      </c>
      <c r="F134" s="95">
        <v>45386</v>
      </c>
      <c r="G134" s="94">
        <v>3</v>
      </c>
      <c r="H134" s="94"/>
      <c r="I134" s="94" t="s">
        <v>83</v>
      </c>
      <c r="J134" s="94" t="s">
        <v>84</v>
      </c>
      <c r="K134" s="94">
        <v>1</v>
      </c>
      <c r="L134" s="96"/>
    </row>
  </sheetData>
  <mergeCells count="24">
    <mergeCell ref="B7:K7"/>
    <mergeCell ref="B34:K34"/>
    <mergeCell ref="B24:K24"/>
    <mergeCell ref="B43:K43"/>
    <mergeCell ref="B1:K1"/>
    <mergeCell ref="B2:K2"/>
    <mergeCell ref="B3:K3"/>
    <mergeCell ref="B4:K4"/>
    <mergeCell ref="B5:K5"/>
    <mergeCell ref="B16:K16"/>
    <mergeCell ref="B48:K48"/>
    <mergeCell ref="B59:K59"/>
    <mergeCell ref="B67:K67"/>
    <mergeCell ref="B18:K18"/>
    <mergeCell ref="B111:K111"/>
    <mergeCell ref="B115:K115"/>
    <mergeCell ref="B123:K123"/>
    <mergeCell ref="B131:K131"/>
    <mergeCell ref="B72:K72"/>
    <mergeCell ref="B75:K75"/>
    <mergeCell ref="B91:K91"/>
    <mergeCell ref="B95:K95"/>
    <mergeCell ref="B83:K83"/>
    <mergeCell ref="B103:K103"/>
  </mergeCells>
  <pageMargins left="0.7" right="0.7" top="0.75" bottom="0.75" header="0.3" footer="0.3"/>
  <pageSetup paperSize="8" scale="77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1981-B08E-46D5-AE45-B58FF44D28FB}">
  <dimension ref="A1:P25"/>
  <sheetViews>
    <sheetView view="pageBreakPreview" topLeftCell="B1" zoomScale="130" zoomScaleNormal="100" zoomScaleSheetLayoutView="130" workbookViewId="0">
      <selection activeCell="B3" sqref="B1:B1048576"/>
    </sheetView>
  </sheetViews>
  <sheetFormatPr defaultColWidth="9.140625" defaultRowHeight="15" x14ac:dyDescent="0.25"/>
  <cols>
    <col min="1" max="1" width="10.42578125" style="20" customWidth="1"/>
    <col min="2" max="2" width="53.5703125" style="20" customWidth="1"/>
    <col min="3" max="3" width="9.140625" style="20"/>
    <col min="4" max="4" width="11" style="20" customWidth="1"/>
    <col min="5" max="5" width="12.42578125" style="20" customWidth="1"/>
    <col min="6" max="6" width="13" style="20" customWidth="1"/>
    <col min="7" max="8" width="11.42578125" style="20" customWidth="1"/>
    <col min="9" max="9" width="9.140625" style="20"/>
    <col min="10" max="10" width="17.140625" style="20" customWidth="1"/>
    <col min="11" max="11" width="16" style="20" customWidth="1"/>
    <col min="12" max="12" width="16" style="9" customWidth="1"/>
    <col min="13" max="13" width="12.140625" style="20" customWidth="1"/>
    <col min="14" max="14" width="9.28515625" style="20" customWidth="1"/>
    <col min="15" max="15" width="27.5703125" style="20" customWidth="1"/>
    <col min="16" max="16" width="14.5703125" style="20" customWidth="1"/>
    <col min="17" max="16384" width="9.140625" style="20"/>
  </cols>
  <sheetData>
    <row r="1" spans="1:16" ht="15.75" thickBot="1" x14ac:dyDescent="0.3">
      <c r="A1" s="148" t="s">
        <v>43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2" spans="1:16" ht="15.75" thickTop="1" x14ac:dyDescent="0.25">
      <c r="A2" s="149" t="s">
        <v>128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1"/>
    </row>
    <row r="3" spans="1:16" ht="30" x14ac:dyDescent="0.25">
      <c r="A3" s="55" t="s">
        <v>6</v>
      </c>
      <c r="B3" s="4" t="s">
        <v>0</v>
      </c>
      <c r="C3" s="4" t="s">
        <v>1</v>
      </c>
      <c r="D3" s="4" t="s">
        <v>7</v>
      </c>
      <c r="E3" s="4" t="s">
        <v>2</v>
      </c>
      <c r="F3" s="4" t="s">
        <v>3</v>
      </c>
      <c r="G3" s="4" t="s">
        <v>21</v>
      </c>
      <c r="H3" s="4" t="s">
        <v>15</v>
      </c>
      <c r="I3" s="4" t="s">
        <v>4</v>
      </c>
      <c r="J3" s="4" t="s">
        <v>5</v>
      </c>
      <c r="K3" s="4" t="s">
        <v>8</v>
      </c>
      <c r="L3" s="7" t="s">
        <v>13</v>
      </c>
      <c r="M3" s="4" t="s">
        <v>9</v>
      </c>
      <c r="N3" s="4" t="s">
        <v>10</v>
      </c>
      <c r="O3" s="4" t="s">
        <v>11</v>
      </c>
      <c r="P3" s="56" t="s">
        <v>12</v>
      </c>
    </row>
    <row r="4" spans="1:16" x14ac:dyDescent="0.25">
      <c r="A4" s="57">
        <v>2019</v>
      </c>
      <c r="B4" s="48" t="s">
        <v>111</v>
      </c>
      <c r="C4" s="49">
        <v>2019</v>
      </c>
      <c r="D4" s="49">
        <v>16</v>
      </c>
      <c r="E4" s="50">
        <v>43480</v>
      </c>
      <c r="F4" s="50">
        <v>43496</v>
      </c>
      <c r="G4" s="48" t="s">
        <v>129</v>
      </c>
      <c r="H4" s="47"/>
      <c r="I4" s="47"/>
      <c r="J4" s="47"/>
      <c r="K4" s="47"/>
      <c r="L4" s="47"/>
      <c r="M4" s="47"/>
      <c r="N4" s="47"/>
      <c r="O4" s="47"/>
      <c r="P4" s="58"/>
    </row>
    <row r="5" spans="1:16" s="15" customFormat="1" x14ac:dyDescent="0.25">
      <c r="A5" s="78">
        <v>2019</v>
      </c>
      <c r="B5" s="11" t="s">
        <v>23</v>
      </c>
      <c r="C5" s="12">
        <v>2019</v>
      </c>
      <c r="D5" s="19">
        <v>42</v>
      </c>
      <c r="E5" s="13">
        <v>43516</v>
      </c>
      <c r="F5" s="13">
        <f>D5+E5</f>
        <v>43558</v>
      </c>
      <c r="G5" s="12" t="s">
        <v>24</v>
      </c>
      <c r="H5" s="12" t="s">
        <v>25</v>
      </c>
      <c r="I5" s="12" t="s">
        <v>17</v>
      </c>
      <c r="J5" s="12" t="s">
        <v>26</v>
      </c>
      <c r="K5" s="12" t="s">
        <v>67</v>
      </c>
      <c r="L5" s="14">
        <v>26500</v>
      </c>
      <c r="M5" s="12" t="s">
        <v>14</v>
      </c>
      <c r="N5" s="12">
        <v>10</v>
      </c>
      <c r="O5" s="12" t="s">
        <v>31</v>
      </c>
      <c r="P5" s="59" t="s">
        <v>28</v>
      </c>
    </row>
    <row r="6" spans="1:16" x14ac:dyDescent="0.25">
      <c r="A6" s="60">
        <v>2019</v>
      </c>
      <c r="B6" s="12" t="s">
        <v>56</v>
      </c>
      <c r="C6" s="12">
        <v>2019</v>
      </c>
      <c r="D6" s="18">
        <v>75</v>
      </c>
      <c r="E6" s="13">
        <v>43801</v>
      </c>
      <c r="F6" s="13" t="s">
        <v>57</v>
      </c>
      <c r="G6" s="12" t="s">
        <v>33</v>
      </c>
      <c r="H6" s="12" t="s">
        <v>58</v>
      </c>
      <c r="I6" s="12" t="s">
        <v>17</v>
      </c>
      <c r="J6" s="12" t="s">
        <v>53</v>
      </c>
      <c r="K6" s="12" t="s">
        <v>68</v>
      </c>
      <c r="L6" s="14">
        <v>47000</v>
      </c>
      <c r="M6" s="12" t="s">
        <v>14</v>
      </c>
      <c r="N6" s="12">
        <v>8</v>
      </c>
      <c r="O6" s="12" t="s">
        <v>30</v>
      </c>
      <c r="P6" s="59" t="s">
        <v>20</v>
      </c>
    </row>
    <row r="7" spans="1:16" ht="15.75" thickBot="1" x14ac:dyDescent="0.3">
      <c r="A7" s="61">
        <v>2019</v>
      </c>
      <c r="B7" s="62" t="s">
        <v>69</v>
      </c>
      <c r="C7" s="62">
        <v>2019</v>
      </c>
      <c r="D7" s="62">
        <v>20</v>
      </c>
      <c r="E7" s="63">
        <v>43561</v>
      </c>
      <c r="F7" s="63">
        <f t="shared" ref="F7" si="0">D7+E7</f>
        <v>43581</v>
      </c>
      <c r="G7" s="62" t="s">
        <v>33</v>
      </c>
      <c r="H7" s="62" t="s">
        <v>32</v>
      </c>
      <c r="I7" s="62" t="s">
        <v>17</v>
      </c>
      <c r="J7" s="62" t="s">
        <v>26</v>
      </c>
      <c r="K7" s="62" t="s">
        <v>34</v>
      </c>
      <c r="L7" s="64">
        <v>40000</v>
      </c>
      <c r="M7" s="62" t="s">
        <v>14</v>
      </c>
      <c r="N7" s="62">
        <v>5</v>
      </c>
      <c r="O7" s="62" t="s">
        <v>30</v>
      </c>
      <c r="P7" s="65" t="s">
        <v>20</v>
      </c>
    </row>
    <row r="8" spans="1:16" ht="16.5" thickTop="1" thickBot="1" x14ac:dyDescent="0.3">
      <c r="A8" s="66"/>
      <c r="B8" s="67"/>
      <c r="C8" s="67"/>
      <c r="D8" s="68">
        <f>SUM(D4:D7)</f>
        <v>153</v>
      </c>
      <c r="E8" s="69"/>
      <c r="F8" s="69"/>
      <c r="G8" s="69"/>
      <c r="H8" s="69"/>
      <c r="I8" s="67"/>
      <c r="J8" s="67"/>
      <c r="K8" s="67"/>
      <c r="L8" s="70"/>
      <c r="M8" s="67"/>
      <c r="N8" s="67"/>
      <c r="O8" s="67"/>
      <c r="P8" s="67"/>
    </row>
    <row r="9" spans="1:16" ht="15.75" thickBot="1" x14ac:dyDescent="0.3">
      <c r="A9" s="72"/>
      <c r="B9" s="73" t="s">
        <v>137</v>
      </c>
      <c r="C9" s="74"/>
      <c r="D9" s="75" t="s">
        <v>139</v>
      </c>
      <c r="E9" s="76" t="s">
        <v>140</v>
      </c>
      <c r="F9" s="76" t="s">
        <v>145</v>
      </c>
      <c r="G9" s="76" t="s">
        <v>146</v>
      </c>
      <c r="H9" s="76"/>
      <c r="I9" s="74"/>
      <c r="J9" s="74"/>
      <c r="K9" s="74"/>
      <c r="L9" s="77"/>
      <c r="M9" s="74"/>
      <c r="N9" s="74"/>
      <c r="O9" s="74"/>
      <c r="P9" s="74"/>
    </row>
    <row r="10" spans="1:16" ht="15.75" thickTop="1" x14ac:dyDescent="0.25">
      <c r="A10" s="71" t="s">
        <v>130</v>
      </c>
      <c r="B10" s="52" t="s">
        <v>131</v>
      </c>
      <c r="C10" s="52"/>
      <c r="D10" s="79">
        <f>D8*36860</f>
        <v>5639580</v>
      </c>
      <c r="E10" s="53"/>
      <c r="F10" s="53" t="s">
        <v>150</v>
      </c>
      <c r="G10" s="53" t="s">
        <v>147</v>
      </c>
      <c r="H10" s="52"/>
      <c r="I10" s="52"/>
      <c r="J10" s="52"/>
      <c r="K10" s="52"/>
      <c r="L10" s="54"/>
      <c r="M10" s="52"/>
      <c r="N10" s="52"/>
      <c r="O10" s="52"/>
      <c r="P10" s="52"/>
    </row>
    <row r="11" spans="1:16" x14ac:dyDescent="0.25">
      <c r="A11" s="51" t="s">
        <v>132</v>
      </c>
      <c r="B11" s="3" t="s">
        <v>138</v>
      </c>
      <c r="C11" s="3"/>
      <c r="D11" s="80">
        <f>D8*67000</f>
        <v>10251000</v>
      </c>
      <c r="E11" s="80">
        <f>D11-D10+E30</f>
        <v>4611420</v>
      </c>
      <c r="F11" s="5" t="s">
        <v>151</v>
      </c>
      <c r="G11" s="5" t="s">
        <v>144</v>
      </c>
      <c r="H11" s="3"/>
      <c r="I11" s="3"/>
      <c r="J11" s="3"/>
      <c r="K11" s="3"/>
      <c r="L11" s="8"/>
      <c r="M11" s="3"/>
      <c r="N11" s="3"/>
      <c r="O11" s="3"/>
      <c r="P11" s="3"/>
    </row>
    <row r="12" spans="1:16" x14ac:dyDescent="0.25">
      <c r="A12" s="51" t="s">
        <v>133</v>
      </c>
      <c r="B12" s="3" t="s">
        <v>134</v>
      </c>
      <c r="C12" s="3"/>
      <c r="D12" s="80">
        <f>D8*45000</f>
        <v>6885000</v>
      </c>
      <c r="E12" s="80">
        <f>D12-D10</f>
        <v>1245420</v>
      </c>
      <c r="F12" s="5" t="s">
        <v>152</v>
      </c>
      <c r="G12" s="3" t="s">
        <v>148</v>
      </c>
      <c r="H12" s="3"/>
      <c r="I12" s="3"/>
      <c r="J12" s="3"/>
      <c r="K12" s="3"/>
      <c r="L12" s="8"/>
      <c r="M12" s="3"/>
      <c r="N12" s="3"/>
      <c r="O12" s="3"/>
      <c r="P12" s="3"/>
    </row>
    <row r="13" spans="1:16" x14ac:dyDescent="0.25">
      <c r="A13" s="6" t="s">
        <v>135</v>
      </c>
      <c r="B13" s="3" t="s">
        <v>136</v>
      </c>
      <c r="C13" s="3"/>
      <c r="D13" s="80">
        <f>D8*70000</f>
        <v>10710000</v>
      </c>
      <c r="E13" s="80">
        <f>D13-D10</f>
        <v>5070420</v>
      </c>
      <c r="F13" s="3" t="s">
        <v>153</v>
      </c>
      <c r="G13" s="3" t="s">
        <v>149</v>
      </c>
      <c r="H13" s="3"/>
      <c r="I13" s="3"/>
      <c r="J13" s="3"/>
      <c r="K13" s="3"/>
      <c r="L13" s="8"/>
      <c r="M13" s="3"/>
      <c r="N13" s="3"/>
      <c r="O13" s="3"/>
      <c r="P13" s="3"/>
    </row>
    <row r="14" spans="1:16" x14ac:dyDescent="0.25">
      <c r="A14" s="6" t="s">
        <v>142</v>
      </c>
      <c r="B14" s="3" t="s">
        <v>143</v>
      </c>
      <c r="C14" s="3"/>
      <c r="D14" s="80">
        <f>D8*66000</f>
        <v>10098000</v>
      </c>
      <c r="E14" s="80">
        <f>D14-D10</f>
        <v>4458420</v>
      </c>
      <c r="F14" s="5" t="s">
        <v>154</v>
      </c>
      <c r="G14" s="5" t="s">
        <v>142</v>
      </c>
      <c r="H14" s="5"/>
      <c r="I14" s="3"/>
      <c r="J14" s="3"/>
      <c r="K14" s="3"/>
      <c r="L14" s="8"/>
      <c r="M14" s="3"/>
      <c r="N14" s="3"/>
      <c r="O14" s="3"/>
      <c r="P14" s="3"/>
    </row>
    <row r="15" spans="1:16" x14ac:dyDescent="0.25">
      <c r="A15" s="6"/>
      <c r="B15" s="3"/>
      <c r="C15" s="3"/>
      <c r="D15" s="3"/>
      <c r="E15" s="5"/>
      <c r="F15" s="5"/>
      <c r="G15" s="5"/>
      <c r="H15" s="5"/>
      <c r="I15" s="3"/>
      <c r="J15" s="3"/>
      <c r="K15" s="3"/>
      <c r="L15" s="8"/>
      <c r="M15" s="3"/>
      <c r="N15" s="3"/>
      <c r="O15" s="3"/>
      <c r="P15" s="3"/>
    </row>
    <row r="16" spans="1:16" x14ac:dyDescent="0.25">
      <c r="A16" s="6"/>
      <c r="B16" s="3" t="s">
        <v>141</v>
      </c>
      <c r="C16" s="3"/>
      <c r="D16" s="3"/>
      <c r="E16" s="5"/>
      <c r="F16" s="5"/>
      <c r="G16" s="5"/>
      <c r="H16" s="3"/>
      <c r="I16" s="3"/>
      <c r="J16" s="3"/>
      <c r="K16" s="3"/>
      <c r="L16" s="8"/>
      <c r="M16" s="3"/>
      <c r="N16" s="3"/>
      <c r="O16" s="3"/>
      <c r="P16" s="3"/>
    </row>
    <row r="17" spans="1:16" x14ac:dyDescent="0.25">
      <c r="A17" s="6" t="s">
        <v>144</v>
      </c>
      <c r="B17" s="2" t="s">
        <v>155</v>
      </c>
      <c r="C17" s="3"/>
      <c r="D17" s="3"/>
      <c r="E17" s="5"/>
      <c r="F17" s="5"/>
      <c r="G17" s="3"/>
      <c r="H17" s="3"/>
      <c r="I17" s="3"/>
      <c r="J17" s="3"/>
      <c r="K17" s="3"/>
      <c r="L17" s="8"/>
      <c r="M17" s="3"/>
      <c r="N17" s="3"/>
      <c r="O17" s="3"/>
      <c r="P17" s="3"/>
    </row>
    <row r="18" spans="1:16" x14ac:dyDescent="0.25">
      <c r="A18" s="6"/>
      <c r="B18" s="3"/>
      <c r="C18" s="3"/>
      <c r="D18" s="3"/>
      <c r="E18" s="5"/>
      <c r="F18" s="5"/>
      <c r="G18" s="5"/>
      <c r="H18" s="5"/>
      <c r="I18" s="3"/>
      <c r="J18" s="3"/>
      <c r="K18" s="3"/>
      <c r="L18" s="8"/>
      <c r="M18" s="3"/>
      <c r="N18" s="3"/>
      <c r="O18" s="3"/>
      <c r="P18" s="3"/>
    </row>
    <row r="19" spans="1:16" x14ac:dyDescent="0.25">
      <c r="A19" s="6"/>
      <c r="B19" s="3"/>
      <c r="C19" s="3"/>
      <c r="D19" s="3"/>
      <c r="E19" s="5"/>
      <c r="F19" s="5"/>
      <c r="G19" s="5"/>
      <c r="H19" s="3"/>
      <c r="I19" s="3"/>
      <c r="J19" s="3"/>
      <c r="K19" s="3"/>
      <c r="L19" s="8"/>
      <c r="M19" s="3"/>
      <c r="N19" s="3"/>
      <c r="O19" s="3"/>
      <c r="P19" s="3"/>
    </row>
    <row r="20" spans="1:16" x14ac:dyDescent="0.25">
      <c r="A20" s="6"/>
      <c r="B20" s="3"/>
      <c r="C20" s="3"/>
      <c r="D20" s="3"/>
      <c r="E20" s="5"/>
      <c r="F20" s="5"/>
      <c r="G20" s="3"/>
      <c r="H20" s="3"/>
      <c r="I20" s="3"/>
      <c r="J20" s="3"/>
      <c r="K20" s="3"/>
      <c r="L20" s="8"/>
      <c r="M20" s="3"/>
      <c r="N20" s="3"/>
      <c r="O20" s="3"/>
      <c r="P20" s="3"/>
    </row>
    <row r="21" spans="1:16" x14ac:dyDescent="0.25">
      <c r="A21" s="6"/>
      <c r="B21" s="3"/>
      <c r="C21" s="3"/>
      <c r="D21" s="3"/>
      <c r="E21" s="5"/>
      <c r="F21" s="5"/>
      <c r="G21" s="3"/>
      <c r="H21" s="3"/>
      <c r="I21" s="3"/>
      <c r="J21" s="3"/>
      <c r="K21" s="3"/>
      <c r="L21" s="8"/>
      <c r="M21" s="3"/>
      <c r="N21" s="3"/>
      <c r="O21" s="3"/>
      <c r="P21" s="3"/>
    </row>
    <row r="22" spans="1:16" x14ac:dyDescent="0.25">
      <c r="A22" s="6"/>
      <c r="B22" s="3"/>
      <c r="C22" s="3"/>
      <c r="D22" s="3"/>
      <c r="E22" s="5"/>
      <c r="F22" s="5"/>
      <c r="G22" s="5"/>
      <c r="H22" s="5"/>
      <c r="I22" s="3"/>
      <c r="J22" s="3"/>
      <c r="K22" s="3"/>
      <c r="L22" s="8"/>
      <c r="M22" s="3"/>
      <c r="N22" s="3"/>
      <c r="O22" s="3"/>
      <c r="P22" s="3"/>
    </row>
    <row r="23" spans="1:16" x14ac:dyDescent="0.25">
      <c r="A23" s="6"/>
      <c r="B23" s="3"/>
      <c r="C23" s="3"/>
      <c r="D23" s="3"/>
      <c r="E23" s="5"/>
      <c r="F23" s="5"/>
      <c r="G23" s="5"/>
      <c r="H23" s="3"/>
      <c r="I23" s="3"/>
      <c r="J23" s="3"/>
      <c r="K23" s="3"/>
      <c r="L23" s="8"/>
      <c r="M23" s="3"/>
      <c r="N23" s="3"/>
      <c r="O23" s="3"/>
      <c r="P23" s="3"/>
    </row>
    <row r="24" spans="1:16" x14ac:dyDescent="0.25">
      <c r="A24" s="6"/>
      <c r="B24" s="3"/>
      <c r="C24" s="3"/>
      <c r="D24" s="3"/>
      <c r="E24" s="3"/>
      <c r="F24" s="5"/>
      <c r="G24" s="3"/>
      <c r="H24" s="3"/>
      <c r="I24" s="3"/>
      <c r="J24" s="3"/>
      <c r="K24" s="3"/>
      <c r="L24" s="8"/>
      <c r="M24" s="3"/>
      <c r="N24" s="3"/>
      <c r="O24" s="3"/>
      <c r="P24" s="3"/>
    </row>
    <row r="25" spans="1:16" x14ac:dyDescent="0.25">
      <c r="A25" s="6"/>
      <c r="B25" s="3"/>
      <c r="C25" s="3"/>
      <c r="D25" s="3"/>
      <c r="E25" s="3"/>
      <c r="F25" s="3"/>
      <c r="G25" s="3"/>
      <c r="H25" s="3"/>
      <c r="I25" s="3"/>
      <c r="J25" s="3"/>
      <c r="K25" s="3"/>
      <c r="L25" s="8"/>
      <c r="M25" s="3"/>
      <c r="N25" s="3"/>
      <c r="O25" s="3"/>
      <c r="P25" s="3"/>
    </row>
  </sheetData>
  <mergeCells count="2">
    <mergeCell ref="A1:P1"/>
    <mergeCell ref="A2:P2"/>
  </mergeCells>
  <pageMargins left="0.7" right="0.7" top="0.75" bottom="0.75" header="0.3" footer="0.3"/>
  <pageSetup paperSize="8" scale="7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0362-9F16-4245-9677-09BE9C6AA170}">
  <dimension ref="A1:M23"/>
  <sheetViews>
    <sheetView view="pageBreakPreview" zoomScaleNormal="100" zoomScaleSheetLayoutView="100" workbookViewId="0">
      <selection activeCell="G14" sqref="G14"/>
    </sheetView>
  </sheetViews>
  <sheetFormatPr defaultColWidth="9.140625" defaultRowHeight="15" x14ac:dyDescent="0.25"/>
  <cols>
    <col min="1" max="1" width="10.42578125" style="20" customWidth="1"/>
    <col min="2" max="2" width="10.5703125" style="20" customWidth="1"/>
    <col min="3" max="3" width="36.28515625" style="20" customWidth="1"/>
    <col min="4" max="4" width="31.5703125" style="20" customWidth="1"/>
    <col min="5" max="8" width="11.42578125" style="20" customWidth="1"/>
    <col min="9" max="9" width="9.140625" style="20"/>
    <col min="10" max="10" width="17.140625" style="20" customWidth="1"/>
    <col min="11" max="12" width="16" style="20" customWidth="1"/>
    <col min="13" max="13" width="16" style="9" customWidth="1"/>
    <col min="14" max="14" width="12.140625" style="20" customWidth="1"/>
    <col min="15" max="15" width="9.28515625" style="20" customWidth="1"/>
    <col min="16" max="16" width="27.5703125" style="20" customWidth="1"/>
    <col min="17" max="17" width="14.5703125" style="20" customWidth="1"/>
    <col min="18" max="16384" width="9.140625" style="20"/>
  </cols>
  <sheetData>
    <row r="1" spans="1:12" ht="18.75" customHeight="1" x14ac:dyDescent="0.25">
      <c r="B1" s="127" t="s">
        <v>112</v>
      </c>
      <c r="C1" s="128"/>
      <c r="D1" s="128"/>
      <c r="E1" s="128"/>
      <c r="F1" s="128"/>
      <c r="G1" s="128"/>
      <c r="H1" s="128"/>
      <c r="I1" s="128"/>
      <c r="J1" s="128"/>
      <c r="K1" s="129"/>
      <c r="L1" s="81"/>
    </row>
    <row r="2" spans="1:12" ht="18.75" x14ac:dyDescent="0.25">
      <c r="B2" s="130"/>
      <c r="C2" s="131"/>
      <c r="D2" s="131"/>
      <c r="E2" s="131"/>
      <c r="F2" s="131"/>
      <c r="G2" s="131"/>
      <c r="H2" s="131"/>
      <c r="I2" s="131"/>
      <c r="J2" s="131"/>
      <c r="K2" s="132"/>
      <c r="L2" s="81"/>
    </row>
    <row r="3" spans="1:12" x14ac:dyDescent="0.25">
      <c r="B3" s="133"/>
      <c r="C3" s="134"/>
      <c r="D3" s="134"/>
      <c r="E3" s="134"/>
      <c r="F3" s="134"/>
      <c r="G3" s="134"/>
      <c r="H3" s="134"/>
      <c r="I3" s="134"/>
      <c r="J3" s="134"/>
      <c r="K3" s="135"/>
      <c r="L3" s="82"/>
    </row>
    <row r="4" spans="1:12" ht="19.5" customHeight="1" thickBot="1" x14ac:dyDescent="0.3">
      <c r="B4" s="136" t="s">
        <v>113</v>
      </c>
      <c r="C4" s="137"/>
      <c r="D4" s="137"/>
      <c r="E4" s="137"/>
      <c r="F4" s="137"/>
      <c r="G4" s="137"/>
      <c r="H4" s="137"/>
      <c r="I4" s="137"/>
      <c r="J4" s="137"/>
      <c r="K4" s="138"/>
      <c r="L4" s="81"/>
    </row>
    <row r="5" spans="1:12" ht="19.5" customHeight="1" thickBot="1" x14ac:dyDescent="0.3">
      <c r="B5" s="139" t="s">
        <v>70</v>
      </c>
      <c r="C5" s="140"/>
      <c r="D5" s="140"/>
      <c r="E5" s="140"/>
      <c r="F5" s="140"/>
      <c r="G5" s="140"/>
      <c r="H5" s="140"/>
      <c r="I5" s="140"/>
      <c r="J5" s="140"/>
      <c r="K5" s="141"/>
      <c r="L5" s="81"/>
    </row>
    <row r="6" spans="1:12" ht="39" thickBot="1" x14ac:dyDescent="0.3">
      <c r="B6" s="24" t="s">
        <v>71</v>
      </c>
      <c r="C6" s="23" t="s">
        <v>72</v>
      </c>
      <c r="D6" s="21" t="s">
        <v>73</v>
      </c>
      <c r="E6" s="21" t="s">
        <v>74</v>
      </c>
      <c r="F6" s="21" t="s">
        <v>75</v>
      </c>
      <c r="G6" s="105" t="s">
        <v>76</v>
      </c>
      <c r="H6" s="124" t="s">
        <v>203</v>
      </c>
      <c r="I6" s="125"/>
      <c r="J6" s="125"/>
      <c r="K6" s="126"/>
      <c r="L6" s="103" t="s">
        <v>202</v>
      </c>
    </row>
    <row r="7" spans="1:12" s="9" customFormat="1" ht="19.5" thickBot="1" x14ac:dyDescent="0.3">
      <c r="A7" s="20"/>
      <c r="B7" s="22"/>
      <c r="C7" s="26" t="s">
        <v>114</v>
      </c>
      <c r="D7" s="31" t="s">
        <v>222</v>
      </c>
      <c r="E7" s="32" t="s">
        <v>82</v>
      </c>
      <c r="F7" s="33">
        <v>43559</v>
      </c>
      <c r="G7" s="106">
        <v>3</v>
      </c>
      <c r="H7" s="152" t="s">
        <v>204</v>
      </c>
      <c r="I7" s="153"/>
      <c r="J7" s="153"/>
      <c r="K7" s="154"/>
      <c r="L7" s="96"/>
    </row>
    <row r="8" spans="1:12" s="9" customFormat="1" ht="19.5" thickBot="1" x14ac:dyDescent="0.3">
      <c r="A8" s="20"/>
      <c r="B8" s="22"/>
      <c r="C8" s="27" t="s">
        <v>116</v>
      </c>
      <c r="D8" s="31" t="s">
        <v>222</v>
      </c>
      <c r="E8" s="32" t="s">
        <v>82</v>
      </c>
      <c r="F8" s="33">
        <v>43559</v>
      </c>
      <c r="G8" s="106">
        <v>2</v>
      </c>
      <c r="H8" s="152" t="s">
        <v>205</v>
      </c>
      <c r="I8" s="153"/>
      <c r="J8" s="153"/>
      <c r="K8" s="154"/>
      <c r="L8" s="96"/>
    </row>
    <row r="9" spans="1:12" s="9" customFormat="1" ht="19.5" thickBot="1" x14ac:dyDescent="0.3">
      <c r="A9" s="20"/>
      <c r="B9" s="22"/>
      <c r="C9" s="28" t="s">
        <v>117</v>
      </c>
      <c r="D9" s="31" t="s">
        <v>222</v>
      </c>
      <c r="E9" s="32" t="s">
        <v>82</v>
      </c>
      <c r="F9" s="33">
        <v>43559</v>
      </c>
      <c r="G9" s="106">
        <v>6</v>
      </c>
      <c r="H9" s="152" t="s">
        <v>206</v>
      </c>
      <c r="I9" s="153"/>
      <c r="J9" s="153"/>
      <c r="K9" s="154"/>
      <c r="L9" s="96"/>
    </row>
    <row r="10" spans="1:12" s="9" customFormat="1" ht="19.5" thickBot="1" x14ac:dyDescent="0.3">
      <c r="A10" s="20"/>
      <c r="B10" s="22"/>
      <c r="C10" s="29" t="s">
        <v>118</v>
      </c>
      <c r="D10" s="31" t="s">
        <v>222</v>
      </c>
      <c r="E10" s="32" t="s">
        <v>82</v>
      </c>
      <c r="F10" s="33">
        <v>43559</v>
      </c>
      <c r="G10" s="106">
        <v>0.5</v>
      </c>
      <c r="H10" s="152" t="s">
        <v>207</v>
      </c>
      <c r="I10" s="153"/>
      <c r="J10" s="153"/>
      <c r="K10" s="154"/>
      <c r="L10" s="96"/>
    </row>
    <row r="11" spans="1:12" s="9" customFormat="1" ht="19.5" thickBot="1" x14ac:dyDescent="0.3">
      <c r="A11" s="20"/>
      <c r="B11" s="22"/>
      <c r="C11" s="30" t="s">
        <v>119</v>
      </c>
      <c r="D11" s="31" t="s">
        <v>222</v>
      </c>
      <c r="E11" s="32" t="s">
        <v>82</v>
      </c>
      <c r="F11" s="33">
        <v>43559</v>
      </c>
      <c r="G11" s="106">
        <v>5</v>
      </c>
      <c r="H11" s="152" t="s">
        <v>208</v>
      </c>
      <c r="I11" s="153"/>
      <c r="J11" s="153"/>
      <c r="K11" s="154"/>
      <c r="L11" s="96"/>
    </row>
    <row r="12" spans="1:12" s="9" customFormat="1" ht="19.5" thickBot="1" x14ac:dyDescent="0.3">
      <c r="A12" s="20"/>
      <c r="B12" s="22"/>
      <c r="C12" s="25" t="s">
        <v>120</v>
      </c>
      <c r="D12" s="31" t="s">
        <v>222</v>
      </c>
      <c r="E12" s="32" t="s">
        <v>82</v>
      </c>
      <c r="F12" s="33">
        <v>43559</v>
      </c>
      <c r="G12" s="106">
        <v>0.5</v>
      </c>
      <c r="H12" s="152" t="s">
        <v>209</v>
      </c>
      <c r="I12" s="153"/>
      <c r="J12" s="153"/>
      <c r="K12" s="154"/>
      <c r="L12" s="96"/>
    </row>
    <row r="13" spans="1:12" s="9" customFormat="1" ht="19.5" thickBot="1" x14ac:dyDescent="0.3">
      <c r="A13" s="20"/>
      <c r="B13" s="22"/>
      <c r="C13" s="26" t="s">
        <v>121</v>
      </c>
      <c r="D13" s="31" t="s">
        <v>222</v>
      </c>
      <c r="E13" s="32" t="s">
        <v>82</v>
      </c>
      <c r="F13" s="33">
        <v>43559</v>
      </c>
      <c r="G13" s="106">
        <v>3</v>
      </c>
      <c r="H13" s="152" t="s">
        <v>210</v>
      </c>
      <c r="I13" s="153"/>
      <c r="J13" s="153"/>
      <c r="K13" s="154"/>
      <c r="L13" s="96"/>
    </row>
    <row r="14" spans="1:12" s="9" customFormat="1" ht="19.5" thickBot="1" x14ac:dyDescent="0.3">
      <c r="A14" s="20"/>
      <c r="B14" s="22"/>
      <c r="C14" s="29" t="s">
        <v>122</v>
      </c>
      <c r="D14" s="31" t="s">
        <v>222</v>
      </c>
      <c r="E14" s="32" t="s">
        <v>82</v>
      </c>
      <c r="F14" s="33">
        <v>43559</v>
      </c>
      <c r="G14" s="106">
        <v>4</v>
      </c>
      <c r="H14" s="152" t="s">
        <v>212</v>
      </c>
      <c r="I14" s="153"/>
      <c r="J14" s="153"/>
      <c r="K14" s="154"/>
      <c r="L14" s="96"/>
    </row>
    <row r="15" spans="1:12" s="9" customFormat="1" ht="19.5" thickBot="1" x14ac:dyDescent="0.3">
      <c r="A15" s="20"/>
      <c r="B15" s="22"/>
      <c r="C15" s="30" t="s">
        <v>123</v>
      </c>
      <c r="D15" s="31" t="s">
        <v>222</v>
      </c>
      <c r="E15" s="32" t="s">
        <v>82</v>
      </c>
      <c r="F15" s="33">
        <v>43559</v>
      </c>
      <c r="G15" s="106">
        <v>7</v>
      </c>
      <c r="H15" s="152" t="s">
        <v>211</v>
      </c>
      <c r="I15" s="153"/>
      <c r="J15" s="153"/>
      <c r="K15" s="154"/>
      <c r="L15" s="96"/>
    </row>
    <row r="16" spans="1:12" s="9" customFormat="1" ht="19.5" thickBot="1" x14ac:dyDescent="0.3">
      <c r="A16" s="20"/>
      <c r="B16" s="22"/>
      <c r="C16" s="25" t="s">
        <v>124</v>
      </c>
      <c r="D16" s="31" t="s">
        <v>222</v>
      </c>
      <c r="E16" s="32" t="s">
        <v>82</v>
      </c>
      <c r="F16" s="33">
        <v>43559</v>
      </c>
      <c r="G16" s="106">
        <v>4</v>
      </c>
      <c r="H16" s="152" t="s">
        <v>213</v>
      </c>
      <c r="I16" s="153"/>
      <c r="J16" s="153"/>
      <c r="K16" s="154"/>
      <c r="L16" s="96"/>
    </row>
    <row r="17" spans="1:12" s="9" customFormat="1" ht="19.5" thickBot="1" x14ac:dyDescent="0.3">
      <c r="A17" s="20"/>
      <c r="B17" s="22"/>
      <c r="C17" s="26" t="s">
        <v>214</v>
      </c>
      <c r="D17" s="31" t="s">
        <v>222</v>
      </c>
      <c r="E17" s="32" t="s">
        <v>82</v>
      </c>
      <c r="F17" s="33">
        <v>43739</v>
      </c>
      <c r="G17" s="106">
        <v>30</v>
      </c>
      <c r="H17" s="152" t="s">
        <v>215</v>
      </c>
      <c r="I17" s="153"/>
      <c r="J17" s="153"/>
      <c r="K17" s="154"/>
      <c r="L17" s="96"/>
    </row>
    <row r="18" spans="1:12" s="9" customFormat="1" ht="19.5" thickBot="1" x14ac:dyDescent="0.3">
      <c r="A18" s="20"/>
      <c r="B18" s="22"/>
      <c r="C18" s="27" t="s">
        <v>216</v>
      </c>
      <c r="D18" s="31" t="s">
        <v>222</v>
      </c>
      <c r="E18" s="32" t="s">
        <v>82</v>
      </c>
      <c r="F18" s="33">
        <v>43739</v>
      </c>
      <c r="G18" s="106">
        <v>4</v>
      </c>
      <c r="H18" s="152" t="s">
        <v>220</v>
      </c>
      <c r="I18" s="153"/>
      <c r="J18" s="153"/>
      <c r="K18" s="154"/>
      <c r="L18" s="96"/>
    </row>
    <row r="19" spans="1:12" s="9" customFormat="1" ht="19.5" thickBot="1" x14ac:dyDescent="0.3">
      <c r="A19" s="20"/>
      <c r="B19" s="22"/>
      <c r="C19" s="28" t="s">
        <v>217</v>
      </c>
      <c r="D19" s="31" t="s">
        <v>222</v>
      </c>
      <c r="E19" s="32" t="s">
        <v>82</v>
      </c>
      <c r="F19" s="33">
        <v>43739</v>
      </c>
      <c r="G19" s="106">
        <v>24</v>
      </c>
      <c r="H19" s="152" t="s">
        <v>220</v>
      </c>
      <c r="I19" s="153"/>
      <c r="J19" s="153"/>
      <c r="K19" s="154"/>
      <c r="L19" s="96"/>
    </row>
    <row r="20" spans="1:12" s="9" customFormat="1" ht="19.5" thickBot="1" x14ac:dyDescent="0.3">
      <c r="A20" s="20"/>
      <c r="B20" s="22"/>
      <c r="C20" s="29" t="s">
        <v>218</v>
      </c>
      <c r="D20" s="31" t="s">
        <v>222</v>
      </c>
      <c r="E20" s="32" t="s">
        <v>82</v>
      </c>
      <c r="F20" s="33">
        <v>43739</v>
      </c>
      <c r="G20" s="106">
        <v>3</v>
      </c>
      <c r="H20" s="152" t="s">
        <v>220</v>
      </c>
      <c r="I20" s="153"/>
      <c r="J20" s="153"/>
      <c r="K20" s="154"/>
      <c r="L20" s="96"/>
    </row>
    <row r="21" spans="1:12" s="9" customFormat="1" ht="19.5" thickBot="1" x14ac:dyDescent="0.3">
      <c r="A21" s="20"/>
      <c r="B21" s="22"/>
      <c r="C21" s="30" t="s">
        <v>219</v>
      </c>
      <c r="D21" s="31" t="s">
        <v>222</v>
      </c>
      <c r="E21" s="32" t="s">
        <v>82</v>
      </c>
      <c r="F21" s="33">
        <v>43739</v>
      </c>
      <c r="G21" s="106">
        <v>2</v>
      </c>
      <c r="H21" s="152" t="s">
        <v>221</v>
      </c>
      <c r="I21" s="153"/>
      <c r="J21" s="153"/>
      <c r="K21" s="154"/>
      <c r="L21" s="96"/>
    </row>
    <row r="22" spans="1:12" s="9" customFormat="1" ht="19.5" thickBot="1" x14ac:dyDescent="0.3">
      <c r="A22" s="20"/>
      <c r="B22" s="22"/>
      <c r="C22" s="25"/>
      <c r="D22" s="31"/>
      <c r="E22" s="32"/>
      <c r="F22" s="33"/>
      <c r="G22" s="32"/>
      <c r="H22" s="152"/>
      <c r="I22" s="153"/>
      <c r="J22" s="153"/>
      <c r="K22" s="154"/>
      <c r="L22" s="96"/>
    </row>
    <row r="23" spans="1:12" s="9" customFormat="1" ht="19.5" thickBot="1" x14ac:dyDescent="0.3">
      <c r="A23" s="20"/>
      <c r="B23" s="22"/>
      <c r="C23" s="26"/>
      <c r="D23" s="31"/>
      <c r="E23" s="32"/>
      <c r="F23" s="33"/>
      <c r="G23" s="32"/>
      <c r="H23" s="152"/>
      <c r="I23" s="153"/>
      <c r="J23" s="153"/>
      <c r="K23" s="154"/>
      <c r="L23" s="96"/>
    </row>
  </sheetData>
  <mergeCells count="23">
    <mergeCell ref="H23:K23"/>
    <mergeCell ref="H13:K13"/>
    <mergeCell ref="H14:K14"/>
    <mergeCell ref="H15:K15"/>
    <mergeCell ref="H16:K16"/>
    <mergeCell ref="H17:K17"/>
    <mergeCell ref="H18:K18"/>
    <mergeCell ref="H7:K7"/>
    <mergeCell ref="H8:K8"/>
    <mergeCell ref="H9:K9"/>
    <mergeCell ref="H10:K10"/>
    <mergeCell ref="H11:K11"/>
    <mergeCell ref="H12:K12"/>
    <mergeCell ref="H19:K19"/>
    <mergeCell ref="H20:K20"/>
    <mergeCell ref="H21:K21"/>
    <mergeCell ref="H22:K22"/>
    <mergeCell ref="H6:K6"/>
    <mergeCell ref="B1:K1"/>
    <mergeCell ref="B2:K2"/>
    <mergeCell ref="B3:K3"/>
    <mergeCell ref="B4:K4"/>
    <mergeCell ref="B5:K5"/>
  </mergeCells>
  <pageMargins left="0.25" right="0.25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Sheet1</vt:lpstr>
      <vt:lpstr>DATA</vt:lpstr>
      <vt:lpstr>2018</vt:lpstr>
      <vt:lpstr>2019</vt:lpstr>
      <vt:lpstr>2020</vt:lpstr>
      <vt:lpstr>BONNY 2018-2023</vt:lpstr>
      <vt:lpstr>FORCADOS 2018-2023</vt:lpstr>
      <vt:lpstr>CRITICAL ACTIVITIES</vt:lpstr>
      <vt:lpstr>FORCADOS 2018-2023 (2)</vt:lpstr>
      <vt:lpstr>'FORCADOS 2018-2023'!Print_Area</vt:lpstr>
      <vt:lpstr>'FORCADOS 2018-2023 (2)'!Print_Area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Quintero, Alvaro Quintero J SNEPCO-PTP/D/NEAI</dc:creator>
  <cp:lastModifiedBy>Chime, Eustace A SPDC-UPO/G/USMI</cp:lastModifiedBy>
  <cp:lastPrinted>2018-12-13T09:55:06Z</cp:lastPrinted>
  <dcterms:created xsi:type="dcterms:W3CDTF">2017-10-31T12:13:53Z</dcterms:created>
  <dcterms:modified xsi:type="dcterms:W3CDTF">2018-12-13T18:59:19Z</dcterms:modified>
</cp:coreProperties>
</file>