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uche_ojiako_shell_com/Documents/Cadence_OPEX/"/>
    </mc:Choice>
  </mc:AlternateContent>
  <xr:revisionPtr revIDLastSave="29" documentId="8_{5F228991-7E9A-4229-9CB0-9780CA297D58}" xr6:coauthVersionLast="47" xr6:coauthVersionMax="47" xr10:uidLastSave="{0A749ED5-E487-4A1B-B56D-1AD0FA703E3C}"/>
  <bookViews>
    <workbookView xWindow="-110" yWindow="-110" windowWidth="19420" windowHeight="10420" xr2:uid="{23C67172-21A5-42A6-9CE9-8B1887C5668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I23" i="1" l="1"/>
  <c r="H24" i="1"/>
  <c r="H26" i="1"/>
  <c r="H23" i="1"/>
  <c r="D22" i="1"/>
</calcChain>
</file>

<file path=xl/sharedStrings.xml><?xml version="1.0" encoding="utf-8"?>
<sst xmlns="http://schemas.openxmlformats.org/spreadsheetml/2006/main" count="22" uniqueCount="21">
  <si>
    <t>Pipeline Availability Improvement by elimination of NPT in emergency restoration and Planned Maintenace</t>
  </si>
  <si>
    <t>Oil</t>
  </si>
  <si>
    <t>Gas</t>
  </si>
  <si>
    <t>IPSC Oil</t>
  </si>
  <si>
    <t>IPSC Gas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</si>
  <si>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</si>
  <si>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</si>
  <si>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</si>
  <si>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</si>
  <si>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</si>
  <si>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</si>
  <si>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</si>
  <si>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</si>
  <si>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</si>
  <si>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</si>
  <si>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</si>
  <si>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</si>
  <si>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</t>
  </si>
  <si>
    <t>Circa 62kbbl/d deferment based on 2022 full year data</t>
  </si>
  <si>
    <t>Reduction in Mean time to Repair from 7days to 4 Days by December 2023 will reduce deferment by circa 20% to about 47kbbl/d</t>
  </si>
  <si>
    <t>Improvement of Availability to 90%, reduce total outage from 100 to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</si>
</sst>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Pipeline Mean</a:t>
            </a:r>
            <a:r>
              <a:rPr lang="en-US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Time To Repair Trend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[1]TREND_MTTR!$C$1</c:f>
              <c:strCache>
                <c:ptCount val="1"/>
                <c:pt idx="0">
                  <c:v>Mean time to Repair (Days)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[1]TREND_MTTR!$B$2:$B$17</c:f>
              <c:strCache>
                <c:ptCount val="16"/>
                <c:pt idx="0">
                  <c:v>Jan-Jun-18</c:v>
                </c:pt>
                <c:pt idx="1">
                  <c:v>Jul-18 to Dec-19</c:v>
                </c:pt>
                <c:pt idx="2">
                  <c:v>Jan-Dec-20</c:v>
                </c:pt>
                <c:pt idx="3">
                  <c:v>Jan-Dec-21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  <c:pt idx="9">
                  <c:v>44742</c:v>
                </c:pt>
                <c:pt idx="10">
                  <c:v>44773</c:v>
                </c:pt>
                <c:pt idx="11">
                  <c:v>44804</c:v>
                </c:pt>
                <c:pt idx="12">
                  <c:v>44834</c:v>
                </c:pt>
                <c:pt idx="13">
                  <c:v>44865</c:v>
                </c:pt>
                <c:pt idx="14">
                  <c:v>44895</c:v>
                </c:pt>
                <c:pt idx="15">
                  <c:v>44926</c:v>
                </c:pt>
              </c:strCache>
            </c:strRef>
          </c:cat>
          <c:val>
            <c:numRef>
              <c:f>[1]TREND_MTTR!$C$2:$C$17</c:f>
              <c:numCache>
                <c:formatCode>General</c:formatCode>
                <c:ptCount val="16"/>
                <c:pt idx="0">
                  <c:v>14</c:v>
                </c:pt>
                <c:pt idx="1">
                  <c:v>4.5914349626067468</c:v>
                </c:pt>
                <c:pt idx="2">
                  <c:v>2.7</c:v>
                </c:pt>
                <c:pt idx="3">
                  <c:v>4</c:v>
                </c:pt>
                <c:pt idx="4">
                  <c:v>3.6</c:v>
                </c:pt>
                <c:pt idx="5">
                  <c:v>3.3</c:v>
                </c:pt>
                <c:pt idx="6">
                  <c:v>3.3</c:v>
                </c:pt>
                <c:pt idx="7">
                  <c:v>3.5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4.5999999999999996</c:v>
                </c:pt>
                <c:pt idx="12">
                  <c:v>7.5</c:v>
                </c:pt>
                <c:pt idx="13">
                  <c:v>5</c:v>
                </c:pt>
                <c:pt idx="14">
                  <c:v>4.25</c:v>
                </c:pt>
                <c:pt idx="15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0-4E0E-BFBD-E40F0169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286648"/>
        <c:axId val="722287304"/>
      </c:barChart>
      <c:lineChart>
        <c:grouping val="standard"/>
        <c:varyColors val="0"/>
        <c:ser>
          <c:idx val="1"/>
          <c:order val="1"/>
          <c:tx>
            <c:strRef>
              <c:f>[1]TREND_MTTR!$D$1</c:f>
              <c:strCache>
                <c:ptCount val="1"/>
                <c:pt idx="0">
                  <c:v>Number of Incidents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[1]TREND_MTTR!$B$2:$B$17</c:f>
              <c:strCache>
                <c:ptCount val="16"/>
                <c:pt idx="0">
                  <c:v>Jan-Jun-18</c:v>
                </c:pt>
                <c:pt idx="1">
                  <c:v>Jul-18 to Dec-19</c:v>
                </c:pt>
                <c:pt idx="2">
                  <c:v>Jan-Dec-20</c:v>
                </c:pt>
                <c:pt idx="3">
                  <c:v>Jan-Dec-21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  <c:pt idx="9">
                  <c:v>44742</c:v>
                </c:pt>
                <c:pt idx="10">
                  <c:v>44773</c:v>
                </c:pt>
                <c:pt idx="11">
                  <c:v>44804</c:v>
                </c:pt>
                <c:pt idx="12">
                  <c:v>44834</c:v>
                </c:pt>
                <c:pt idx="13">
                  <c:v>44865</c:v>
                </c:pt>
                <c:pt idx="14">
                  <c:v>44895</c:v>
                </c:pt>
                <c:pt idx="15">
                  <c:v>44926</c:v>
                </c:pt>
              </c:strCache>
            </c:strRef>
          </c:cat>
          <c:val>
            <c:numRef>
              <c:f>[1]TREND_MTTR!$D$2:$D$17</c:f>
              <c:numCache>
                <c:formatCode>General</c:formatCode>
                <c:ptCount val="16"/>
                <c:pt idx="0">
                  <c:v>11</c:v>
                </c:pt>
                <c:pt idx="1">
                  <c:v>11.055555555555555</c:v>
                </c:pt>
                <c:pt idx="2">
                  <c:v>9.5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3.5</c:v>
                </c:pt>
                <c:pt idx="8">
                  <c:v>9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4E0E-BFBD-E40F0169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286648"/>
        <c:axId val="722287304"/>
      </c:lineChart>
      <c:catAx>
        <c:axId val="7222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287304"/>
        <c:crosses val="autoZero"/>
        <c:auto val="1"/>
        <c:lblAlgn val="ctr"/>
        <c:lblOffset val="100"/>
        <c:noMultiLvlLbl val="0"/>
      </c:catAx>
      <c:valAx>
        <c:axId val="7222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2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Pipeline Mean</a:t>
            </a:r>
            <a:r>
              <a:rPr lang="en-US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Time To Repair Trend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[2]TREND_MTTR!$C$1</c:f>
              <c:strCache>
                <c:ptCount val="1"/>
                <c:pt idx="0">
                  <c:v>Mean time to Repair (Days)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[2]TREND_MTTR!$B$2:$B$18</c15:sqref>
                  </c15:fullRef>
                </c:ext>
              </c:extLst>
              <c:f>[2]TREND_MTTR!$B$2:$B$7</c:f>
              <c:strCache>
                <c:ptCount val="6"/>
                <c:pt idx="0">
                  <c:v>Jan-Jun-18</c:v>
                </c:pt>
                <c:pt idx="1">
                  <c:v>Jul-18 to Dec-19</c:v>
                </c:pt>
                <c:pt idx="2">
                  <c:v>Jan-Dec-20</c:v>
                </c:pt>
                <c:pt idx="3">
                  <c:v>Jan-Dec-21</c:v>
                </c:pt>
                <c:pt idx="4">
                  <c:v>Jan-Dec-22</c:v>
                </c:pt>
                <c:pt idx="5">
                  <c:v>44957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[2]TREND_MTTR!$C$2:$C$18</c15:sqref>
                  </c15:fullRef>
                </c:ext>
              </c:extLst>
              <c:f>[2]TREND_MTTR!$C$2:$C$7</c:f>
              <c:numCache>
                <c:formatCode>General</c:formatCode>
                <c:ptCount val="6"/>
                <c:pt idx="0">
                  <c:v>14</c:v>
                </c:pt>
                <c:pt idx="1">
                  <c:v>4.5914349626067468</c:v>
                </c:pt>
                <c:pt idx="2">
                  <c:v>2.7</c:v>
                </c:pt>
                <c:pt idx="3">
                  <c:v>4</c:v>
                </c:pt>
                <c:pt idx="4">
                  <c:v>4.8</c:v>
                </c:pt>
                <c:pt idx="5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4-45C1-8CE7-FB148B98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286648"/>
        <c:axId val="722287304"/>
      </c:barChart>
      <c:lineChart>
        <c:grouping val="standard"/>
        <c:varyColors val="0"/>
        <c:ser>
          <c:idx val="1"/>
          <c:order val="1"/>
          <c:tx>
            <c:strRef>
              <c:f>[2]TREND_MTTR!$D$1</c:f>
              <c:strCache>
                <c:ptCount val="1"/>
                <c:pt idx="0">
                  <c:v>Number of Incidents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[2]TREND_MTTR!$B$2:$B$18</c15:sqref>
                  </c15:fullRef>
                </c:ext>
              </c:extLst>
              <c:f>[2]TREND_MTTR!$B$2:$B$7</c:f>
              <c:strCache>
                <c:ptCount val="6"/>
                <c:pt idx="0">
                  <c:v>Jan-Jun-18</c:v>
                </c:pt>
                <c:pt idx="1">
                  <c:v>Jul-18 to Dec-19</c:v>
                </c:pt>
                <c:pt idx="2">
                  <c:v>Jan-Dec-20</c:v>
                </c:pt>
                <c:pt idx="3">
                  <c:v>Jan-Dec-21</c:v>
                </c:pt>
                <c:pt idx="4">
                  <c:v>Jan-Dec-22</c:v>
                </c:pt>
                <c:pt idx="5">
                  <c:v>44957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[2]TREND_MTTR!$D$2:$D$18</c15:sqref>
                  </c15:fullRef>
                </c:ext>
              </c:extLst>
              <c:f>[2]TREND_MTTR!$D$2:$D$7</c:f>
              <c:numCache>
                <c:formatCode>General</c:formatCode>
                <c:ptCount val="6"/>
                <c:pt idx="0">
                  <c:v>11</c:v>
                </c:pt>
                <c:pt idx="1">
                  <c:v>11.055555555555555</c:v>
                </c:pt>
                <c:pt idx="2">
                  <c:v>9.5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5C1-8CE7-FB148B98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286648"/>
        <c:axId val="722287304"/>
      </c:lineChart>
      <c:catAx>
        <c:axId val="7222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287304"/>
        <c:crosses val="autoZero"/>
        <c:auto val="1"/>
        <c:lblAlgn val="ctr"/>
        <c:lblOffset val="100"/>
        <c:noMultiLvlLbl val="0"/>
      </c:catAx>
      <c:valAx>
        <c:axId val="7222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2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23</xdr:row>
      <xdr:rowOff>38100</xdr:rowOff>
    </xdr:from>
    <xdr:to>
      <xdr:col>18</xdr:col>
      <xdr:colOff>189566</xdr:colOff>
      <xdr:row>38</xdr:row>
      <xdr:rowOff>40901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B49FE-783F-4986-BC58-62031284F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576916</xdr:colOff>
      <xdr:row>16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654A9-9582-4D3E-8457-0D795C65D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che_ojiako_shell_com/Documents/2022%20TPI%20Metr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che_ojiako_shell_com/Documents/2023/Monthly%20Performance/2023%20Pipeline%20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pills"/>
      <sheetName val="MTTR"/>
      <sheetName val="TREND_MTTR"/>
      <sheetName val="Aversion"/>
      <sheetName val="Sheet6"/>
      <sheetName val="2021 Trend"/>
      <sheetName val="Spill"/>
      <sheetName val="2022 Availability"/>
      <sheetName val="Deferment and Theft metering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Mean time to Repair (Days)</v>
          </cell>
          <cell r="D1" t="str">
            <v>Number of Incidents</v>
          </cell>
        </row>
        <row r="2">
          <cell r="B2" t="str">
            <v>Jan-Jun-18</v>
          </cell>
          <cell r="C2">
            <v>14</v>
          </cell>
          <cell r="D2">
            <v>11</v>
          </cell>
        </row>
        <row r="3">
          <cell r="B3" t="str">
            <v>Jul-18 to Dec-19</v>
          </cell>
          <cell r="C3">
            <v>4.5914349626067468</v>
          </cell>
          <cell r="D3">
            <v>11.055555555555555</v>
          </cell>
        </row>
        <row r="4">
          <cell r="B4" t="str">
            <v>Jan-Dec-20</v>
          </cell>
          <cell r="C4">
            <v>2.7</v>
          </cell>
          <cell r="D4">
            <v>9.5</v>
          </cell>
        </row>
        <row r="5">
          <cell r="B5" t="str">
            <v>Jan-Dec-21</v>
          </cell>
          <cell r="C5">
            <v>4</v>
          </cell>
          <cell r="D5">
            <v>8</v>
          </cell>
        </row>
        <row r="6">
          <cell r="B6">
            <v>44592</v>
          </cell>
          <cell r="C6">
            <v>3.6</v>
          </cell>
          <cell r="D6">
            <v>6</v>
          </cell>
        </row>
        <row r="7">
          <cell r="B7">
            <v>44620</v>
          </cell>
          <cell r="C7">
            <v>3.3</v>
          </cell>
          <cell r="D7">
            <v>8</v>
          </cell>
        </row>
        <row r="8">
          <cell r="B8">
            <v>44651</v>
          </cell>
          <cell r="C8">
            <v>3.3</v>
          </cell>
          <cell r="D8">
            <v>4</v>
          </cell>
        </row>
        <row r="9">
          <cell r="B9">
            <v>44681</v>
          </cell>
          <cell r="C9">
            <v>3.5</v>
          </cell>
          <cell r="D9">
            <v>3.5</v>
          </cell>
        </row>
        <row r="10">
          <cell r="B10">
            <v>44712</v>
          </cell>
          <cell r="C10">
            <v>7</v>
          </cell>
          <cell r="D10">
            <v>9</v>
          </cell>
        </row>
        <row r="11">
          <cell r="B11">
            <v>44742</v>
          </cell>
          <cell r="C11">
            <v>7</v>
          </cell>
          <cell r="D11">
            <v>8</v>
          </cell>
        </row>
        <row r="12">
          <cell r="B12">
            <v>44773</v>
          </cell>
          <cell r="C12">
            <v>5</v>
          </cell>
          <cell r="D12">
            <v>3</v>
          </cell>
        </row>
        <row r="13">
          <cell r="B13">
            <v>44804</v>
          </cell>
          <cell r="C13">
            <v>4.5999999999999996</v>
          </cell>
          <cell r="D13">
            <v>9</v>
          </cell>
        </row>
        <row r="14">
          <cell r="B14">
            <v>44834</v>
          </cell>
          <cell r="C14">
            <v>7.5</v>
          </cell>
          <cell r="D14">
            <v>2</v>
          </cell>
        </row>
        <row r="15">
          <cell r="B15">
            <v>44865</v>
          </cell>
          <cell r="C15">
            <v>5</v>
          </cell>
          <cell r="D15">
            <v>2</v>
          </cell>
        </row>
        <row r="16">
          <cell r="B16">
            <v>44895</v>
          </cell>
          <cell r="C16">
            <v>4.25</v>
          </cell>
          <cell r="D16">
            <v>8</v>
          </cell>
        </row>
        <row r="17">
          <cell r="B17">
            <v>44926</v>
          </cell>
          <cell r="C17">
            <v>3.77</v>
          </cell>
          <cell r="D17">
            <v>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TR"/>
      <sheetName val="TREND_MTTR"/>
      <sheetName val="Pivot"/>
      <sheetName val="Spills"/>
      <sheetName val="SpillTrend"/>
      <sheetName val="Deferment"/>
      <sheetName val="Availability"/>
      <sheetName val="Aversion"/>
    </sheetNames>
    <sheetDataSet>
      <sheetData sheetId="0" refreshError="1"/>
      <sheetData sheetId="1">
        <row r="1">
          <cell r="C1" t="str">
            <v>Mean time to Repair (Days)</v>
          </cell>
          <cell r="D1" t="str">
            <v>Number of Incidents</v>
          </cell>
        </row>
        <row r="2">
          <cell r="B2" t="str">
            <v>Jan-Jun-18</v>
          </cell>
          <cell r="C2">
            <v>14</v>
          </cell>
          <cell r="D2">
            <v>11</v>
          </cell>
        </row>
        <row r="3">
          <cell r="B3" t="str">
            <v>Jul-18 to Dec-19</v>
          </cell>
          <cell r="C3">
            <v>4.5914349626067468</v>
          </cell>
          <cell r="D3">
            <v>11.055555555555555</v>
          </cell>
        </row>
        <row r="4">
          <cell r="B4" t="str">
            <v>Jan-Dec-20</v>
          </cell>
          <cell r="C4">
            <v>2.7</v>
          </cell>
          <cell r="D4">
            <v>9.5</v>
          </cell>
        </row>
        <row r="5">
          <cell r="B5" t="str">
            <v>Jan-Dec-21</v>
          </cell>
          <cell r="C5">
            <v>4</v>
          </cell>
          <cell r="D5">
            <v>8</v>
          </cell>
        </row>
        <row r="6">
          <cell r="B6" t="str">
            <v>Jan-Dec-22</v>
          </cell>
          <cell r="C6">
            <v>4.8</v>
          </cell>
          <cell r="D6">
            <v>6</v>
          </cell>
        </row>
        <row r="7">
          <cell r="B7">
            <v>44957</v>
          </cell>
          <cell r="C7">
            <v>7.2</v>
          </cell>
          <cell r="D7">
            <v>6</v>
          </cell>
        </row>
        <row r="8">
          <cell r="B8">
            <v>44985</v>
          </cell>
        </row>
        <row r="9">
          <cell r="B9">
            <v>45016</v>
          </cell>
        </row>
        <row r="10">
          <cell r="B10">
            <v>45046</v>
          </cell>
        </row>
        <row r="11">
          <cell r="B11">
            <v>45077</v>
          </cell>
        </row>
        <row r="12">
          <cell r="B12">
            <v>45107</v>
          </cell>
        </row>
        <row r="13">
          <cell r="B13">
            <v>45138</v>
          </cell>
        </row>
        <row r="14">
          <cell r="B14">
            <v>45169</v>
          </cell>
        </row>
        <row r="15">
          <cell r="B15">
            <v>45199</v>
          </cell>
        </row>
        <row r="16">
          <cell r="B16">
            <v>45230</v>
          </cell>
        </row>
        <row r="17">
          <cell r="B17">
            <v>45260</v>
          </cell>
        </row>
        <row r="18">
          <cell r="B18">
            <v>45291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E4E0-E019-4193-AF3C-FC2D786E669F}">
  <dimension ref="B1:P26"/>
  <sheetViews>
    <sheetView tabSelected="1" workbookViewId="0">
      <selection activeCell="B7" sqref="B7"/>
    </sheetView>
  </sheetViews>
  <sheetFormatPr defaultRowHeight="14.5" x14ac:dyDescent="0.35"/>
  <cols>
    <col min="2" max="2" width="48.90625" customWidth="1"/>
    <col min="8" max="8" width="10.36328125" bestFit="1" customWidth="1"/>
  </cols>
  <sheetData>
    <row r="1" spans="2:14" x14ac:dyDescent="0.35">
      <c r="B1" t="s">
        <v>0</v>
      </c>
    </row>
    <row r="3" spans="2:14" x14ac:dyDescent="0.35">
      <c r="H3" s="1"/>
      <c r="I3" s="2" t="s">
        <v>1</v>
      </c>
      <c r="J3" s="2" t="s">
        <v>17</v>
      </c>
      <c r="K3" s="2" t="s">
        <v>2</v>
      </c>
      <c r="L3" s="2" t="s">
        <v>17</v>
      </c>
      <c r="M3" s="2" t="s">
        <v>3</v>
      </c>
      <c r="N3" s="2" t="s">
        <v>4</v>
      </c>
    </row>
    <row r="4" spans="2:14" x14ac:dyDescent="0.35">
      <c r="H4" s="3" t="s">
        <v>5</v>
      </c>
      <c r="I4" s="4">
        <v>57.99969048774345</v>
      </c>
      <c r="J4" s="5">
        <v>0.24010973592659057</v>
      </c>
      <c r="K4" s="4">
        <v>110.25029102312229</v>
      </c>
      <c r="L4" s="5">
        <v>6.1559732871749366E-2</v>
      </c>
      <c r="M4" s="4">
        <v>241.55493014025828</v>
      </c>
      <c r="N4" s="4">
        <v>1790.9481714745664</v>
      </c>
    </row>
    <row r="5" spans="2:14" x14ac:dyDescent="0.35">
      <c r="H5" s="3" t="s">
        <v>6</v>
      </c>
      <c r="I5" s="4">
        <v>53.450434244246857</v>
      </c>
      <c r="J5" s="6">
        <v>0.22778051427545931</v>
      </c>
      <c r="K5" s="4">
        <v>125.448196095168</v>
      </c>
      <c r="L5" s="5">
        <v>6.7633272769255501E-2</v>
      </c>
      <c r="M5" s="4">
        <v>234.65762387211151</v>
      </c>
      <c r="N5" s="4">
        <v>1854.8295973072268</v>
      </c>
    </row>
    <row r="6" spans="2:14" x14ac:dyDescent="0.35">
      <c r="H6" s="3" t="s">
        <v>7</v>
      </c>
      <c r="I6" s="4">
        <v>57.417661188444441</v>
      </c>
      <c r="J6" s="6">
        <v>0.21972114080710625</v>
      </c>
      <c r="K6" s="4">
        <v>110.70663677487441</v>
      </c>
      <c r="L6" s="5">
        <v>5.8080070108653924E-2</v>
      </c>
      <c r="M6" s="4">
        <v>261.32060382324136</v>
      </c>
      <c r="N6" s="4">
        <v>1906.1037042098737</v>
      </c>
    </row>
    <row r="7" spans="2:14" x14ac:dyDescent="0.35">
      <c r="H7" s="3" t="s">
        <v>8</v>
      </c>
      <c r="I7" s="4">
        <v>61.290978994044636</v>
      </c>
      <c r="J7" s="6">
        <v>0.2567138443917219</v>
      </c>
      <c r="K7" s="4">
        <v>114.08078704457422</v>
      </c>
      <c r="L7" s="5">
        <v>6.1771815654854692E-2</v>
      </c>
      <c r="M7" s="4">
        <v>238.75213718711717</v>
      </c>
      <c r="N7" s="4">
        <v>1846.8096790612715</v>
      </c>
    </row>
    <row r="8" spans="2:14" x14ac:dyDescent="0.35">
      <c r="H8" s="3" t="s">
        <v>9</v>
      </c>
      <c r="I8" s="4">
        <v>59.240070467185681</v>
      </c>
      <c r="J8" s="6">
        <v>0.2452573272631314</v>
      </c>
      <c r="K8" s="4">
        <v>112.11703730518215</v>
      </c>
      <c r="L8" s="5">
        <v>6.653616087766144E-2</v>
      </c>
      <c r="M8" s="4">
        <v>241.54251018004555</v>
      </c>
      <c r="N8" s="4">
        <v>1685.0541994950572</v>
      </c>
    </row>
    <row r="9" spans="2:14" x14ac:dyDescent="0.35">
      <c r="H9" s="3" t="s">
        <v>10</v>
      </c>
      <c r="I9" s="4">
        <v>66.732475428644619</v>
      </c>
      <c r="J9" s="6">
        <v>0.27627631831308824</v>
      </c>
      <c r="K9" s="4">
        <v>113.95950519804464</v>
      </c>
      <c r="L9" s="5">
        <v>6.7629578462338899E-2</v>
      </c>
      <c r="M9" s="4">
        <v>241.54251018004555</v>
      </c>
      <c r="N9" s="4">
        <v>1685.0541994950572</v>
      </c>
    </row>
    <row r="10" spans="2:14" x14ac:dyDescent="0.35">
      <c r="H10" s="3" t="s">
        <v>11</v>
      </c>
      <c r="I10" s="4">
        <v>54.992663409374231</v>
      </c>
      <c r="J10" s="6">
        <v>0.26228217220313937</v>
      </c>
      <c r="K10" s="4">
        <v>97.058926888124603</v>
      </c>
      <c r="L10" s="5">
        <v>5.9137159217774717E-2</v>
      </c>
      <c r="M10" s="4">
        <v>209.66984887856589</v>
      </c>
      <c r="N10" s="4">
        <v>1641.2510876740225</v>
      </c>
    </row>
    <row r="11" spans="2:14" x14ac:dyDescent="0.35">
      <c r="H11" s="3" t="s">
        <v>12</v>
      </c>
      <c r="I11" s="4">
        <v>55.28401615429172</v>
      </c>
      <c r="J11" s="6">
        <v>0.26082197243233407</v>
      </c>
      <c r="K11" s="4">
        <v>105.79836228554073</v>
      </c>
      <c r="L11" s="5">
        <v>6.3819843518278463E-2</v>
      </c>
      <c r="M11" s="4">
        <v>211.96073183072889</v>
      </c>
      <c r="N11" s="4">
        <v>1657.7659306738872</v>
      </c>
    </row>
    <row r="12" spans="2:14" x14ac:dyDescent="0.35">
      <c r="H12" s="3" t="s">
        <v>13</v>
      </c>
      <c r="I12" s="4">
        <v>55.179867048098188</v>
      </c>
      <c r="J12" s="6">
        <v>0.25781732890863701</v>
      </c>
      <c r="K12" s="4">
        <v>131.30023010180702</v>
      </c>
      <c r="L12" s="5">
        <v>7.9781229992221939E-2</v>
      </c>
      <c r="M12" s="4">
        <v>214.02699066691648</v>
      </c>
      <c r="N12" s="4">
        <v>1645.7533948098792</v>
      </c>
    </row>
    <row r="13" spans="2:14" x14ac:dyDescent="0.35">
      <c r="H13" s="3" t="s">
        <v>14</v>
      </c>
      <c r="I13" s="4">
        <v>57.632749199999999</v>
      </c>
      <c r="J13" s="6">
        <v>0.25209693265884736</v>
      </c>
      <c r="K13" s="4">
        <v>162.25886438851245</v>
      </c>
      <c r="L13" s="5">
        <v>0.10003575593394895</v>
      </c>
      <c r="M13" s="4">
        <v>228.61344877207247</v>
      </c>
      <c r="N13" s="4">
        <v>1622.0086795330244</v>
      </c>
    </row>
    <row r="14" spans="2:14" x14ac:dyDescent="0.35">
      <c r="H14" s="3" t="s">
        <v>15</v>
      </c>
      <c r="I14" s="4">
        <v>59.614709422320281</v>
      </c>
      <c r="J14" s="6">
        <v>0.26861998596472297</v>
      </c>
      <c r="K14" s="4">
        <v>46.812270542320462</v>
      </c>
      <c r="L14" s="5">
        <v>2.8765854189066128E-2</v>
      </c>
      <c r="M14" s="4">
        <v>221.92953814743066</v>
      </c>
      <c r="N14" s="4">
        <v>1627.3554831587014</v>
      </c>
    </row>
    <row r="15" spans="2:14" x14ac:dyDescent="0.35">
      <c r="H15" s="3" t="s">
        <v>16</v>
      </c>
      <c r="I15" s="7">
        <v>62.319338020702034</v>
      </c>
      <c r="J15" s="6">
        <v>0.20565165682633232</v>
      </c>
      <c r="K15" s="4">
        <v>229.80243656071571</v>
      </c>
      <c r="L15" s="5">
        <v>0.14063068367955922</v>
      </c>
      <c r="M15" s="7">
        <v>303.03348381641854</v>
      </c>
      <c r="N15" s="7">
        <v>1634.084614737016</v>
      </c>
    </row>
    <row r="17" spans="3:16" x14ac:dyDescent="0.35">
      <c r="C17">
        <v>1</v>
      </c>
      <c r="D17" t="s">
        <v>18</v>
      </c>
    </row>
    <row r="18" spans="3:16" x14ac:dyDescent="0.35">
      <c r="C18">
        <v>2</v>
      </c>
      <c r="D18" t="s">
        <v>19</v>
      </c>
    </row>
    <row r="19" spans="3:16" x14ac:dyDescent="0.35">
      <c r="C19">
        <v>3</v>
      </c>
      <c r="D19" t="s">
        <v>20</v>
      </c>
      <c r="P19">
        <f>62-47</f>
        <v>15</v>
      </c>
    </row>
    <row r="22" spans="3:16" x14ac:dyDescent="0.35">
      <c r="D22">
        <f>62-48</f>
        <v>14</v>
      </c>
    </row>
    <row r="23" spans="3:16" x14ac:dyDescent="0.35">
      <c r="H23">
        <f>3/7</f>
        <v>0.42857142857142855</v>
      </c>
      <c r="I23">
        <f>H23*62</f>
        <v>26.571428571428569</v>
      </c>
    </row>
    <row r="24" spans="3:16" x14ac:dyDescent="0.35">
      <c r="H24">
        <f>7-2.1</f>
        <v>4.9000000000000004</v>
      </c>
    </row>
    <row r="26" spans="3:16" x14ac:dyDescent="0.35">
      <c r="H26">
        <f>7*0.3</f>
        <v>2.1</v>
      </c>
    </row>
  </sheetData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Ojiako, Uche C SPDC-UPO/G/UPR</dc:creator>
  <cp:lastModifiedBy>Ojiako, Uche C SPDC-UPC/G/UP</cp:lastModifiedBy>
  <dcterms:created xsi:type="dcterms:W3CDTF">2023-02-22T09:22:30Z</dcterms:created>
  <dcterms:modified xsi:type="dcterms:W3CDTF">2023-04-28T05:38:49Z</dcterms:modified>
</cp:coreProperties>
</file>