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Objects="none" filterPrivacy="1" updateLinks="never" codeName="ThisWorkbook" defaultThemeVersion="124226"/>
  <xr:revisionPtr revIDLastSave="0" documentId="8_{D1AC3818-1879-48BB-9CF8-D2B9678FE0E7}" xr6:coauthVersionLast="44" xr6:coauthVersionMax="44" xr10:uidLastSave="{00000000-0000-0000-0000-000000000000}"/>
  <bookViews>
    <workbookView xWindow="-110" yWindow="-110" windowWidth="19420" windowHeight="10420" xr2:uid="{00000000-000D-0000-FFFF-FFFF00000000}"/>
  </bookViews>
  <sheets>
    <sheet name="I&amp;C Milestone loading" sheetId="199" r:id="rId1"/>
    <sheet name="PO_3" sheetId="20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#REF!</definedName>
    <definedName name="\C">#REF!</definedName>
    <definedName name="\N">#REF!</definedName>
    <definedName name="\p">#REF!</definedName>
    <definedName name="\R">#REF!</definedName>
    <definedName name="\S">#REF!</definedName>
    <definedName name="________________NPV7">#REF!</definedName>
    <definedName name="________________VIR7">#REF!</definedName>
    <definedName name="_______________NPV7">#REF!</definedName>
    <definedName name="_______________VIR7">#REF!</definedName>
    <definedName name="______________NPV7">#REF!</definedName>
    <definedName name="______________VIR7">#REF!</definedName>
    <definedName name="_____________MAT1">'[1]M 11'!#REF!</definedName>
    <definedName name="_____________MAT2">'[1]M 11'!#REF!</definedName>
    <definedName name="_____________NPV7">#REF!</definedName>
    <definedName name="_____________VIR7">#REF!</definedName>
    <definedName name="____________NPV7">#REF!</definedName>
    <definedName name="____________REV1">"Texte 161"</definedName>
    <definedName name="____________REV2">"Texte 173"</definedName>
    <definedName name="____________REV3">"Texte 167"</definedName>
    <definedName name="____________REV4">"Texte 179"</definedName>
    <definedName name="____________VIR7">#REF!</definedName>
    <definedName name="___________MAT1">'[1]M 11'!#REF!</definedName>
    <definedName name="___________MAT2">'[1]M 11'!#REF!</definedName>
    <definedName name="___________NPV7">#REF!</definedName>
    <definedName name="___________REV1">"Texte 161"</definedName>
    <definedName name="___________REV2">"Texte 173"</definedName>
    <definedName name="___________REV3">"Texte 167"</definedName>
    <definedName name="___________REV4">"Texte 179"</definedName>
    <definedName name="___________VIR7">#REF!</definedName>
    <definedName name="__________MAT1">'[1]M 11'!#REF!</definedName>
    <definedName name="__________MAT2">'[1]M 11'!#REF!</definedName>
    <definedName name="__________NPV7">#REF!</definedName>
    <definedName name="__________REV1">"Texte 161"</definedName>
    <definedName name="__________REV2">"Texte 173"</definedName>
    <definedName name="__________REV3">"Texte 167"</definedName>
    <definedName name="__________REV4">"Texte 179"</definedName>
    <definedName name="__________VIR7">#REF!</definedName>
    <definedName name="_________MAT1">'[1]M 11'!#REF!</definedName>
    <definedName name="_________MAT2">'[1]M 11'!#REF!</definedName>
    <definedName name="_________NPV7">#REF!</definedName>
    <definedName name="_________REV1">"Texte 161"</definedName>
    <definedName name="_________REV2">"Texte 173"</definedName>
    <definedName name="_________REV3">"Texte 167"</definedName>
    <definedName name="_________REV4">"Texte 179"</definedName>
    <definedName name="_________VIR7">#REF!</definedName>
    <definedName name="________MAT1">'[1]M 11'!#REF!</definedName>
    <definedName name="________MAT2">'[1]M 11'!#REF!</definedName>
    <definedName name="________NPV7">#REF!</definedName>
    <definedName name="________REV1">"Texte 161"</definedName>
    <definedName name="________REV2">"Texte 173"</definedName>
    <definedName name="________REV3">"Texte 167"</definedName>
    <definedName name="________REV4">"Texte 179"</definedName>
    <definedName name="________VIR7">#REF!</definedName>
    <definedName name="_______MAT1">'[1]M 11'!#REF!</definedName>
    <definedName name="_______MAT2">'[1]M 11'!#REF!</definedName>
    <definedName name="_______NPV7">#REF!</definedName>
    <definedName name="_______REV1">"Texte 161"</definedName>
    <definedName name="_______REV2">"Texte 173"</definedName>
    <definedName name="_______REV3">"Texte 167"</definedName>
    <definedName name="_______REV4">"Texte 179"</definedName>
    <definedName name="_______VIR7">#REF!</definedName>
    <definedName name="______MAT1">'[1]M 11'!#REF!</definedName>
    <definedName name="______MAT2">'[1]M 11'!#REF!</definedName>
    <definedName name="______NPV7">#REF!</definedName>
    <definedName name="______REV1">"Texte 161"</definedName>
    <definedName name="______REV2">"Texte 173"</definedName>
    <definedName name="______REV3">"Texte 167"</definedName>
    <definedName name="______REV4">"Texte 179"</definedName>
    <definedName name="______VIR7">#REF!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1">#REF!</definedName>
    <definedName name="_____DAT22">#REF!</definedName>
    <definedName name="_____DAT23">#REF!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LJ1">#REF!</definedName>
    <definedName name="_____MAT1">'[1]M 11'!#REF!</definedName>
    <definedName name="_____MAT2">'[1]M 11'!#REF!</definedName>
    <definedName name="_____NPV7">#REF!</definedName>
    <definedName name="_____REV1">"Texte 161"</definedName>
    <definedName name="_____REV2">"Texte 173"</definedName>
    <definedName name="_____REV3">"Texte 167"</definedName>
    <definedName name="_____REV4">"Texte 179"</definedName>
    <definedName name="_____VIR7">#REF!</definedName>
    <definedName name="_____WP02">[2]JAKP3!#REF!</definedName>
    <definedName name="_____WPO1">[2]JAKP3!#REF!</definedName>
    <definedName name="_____WPO3">[2]JAKP3!#REF!</definedName>
    <definedName name="_____WPO4">[2]JAKP3!#REF!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1">#REF!</definedName>
    <definedName name="____DAT22">#REF!</definedName>
    <definedName name="____DAT23">#REF!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LJ1">#REF!</definedName>
    <definedName name="____MAT1">'[1]M 11'!#REF!</definedName>
    <definedName name="____MAT2">'[1]M 11'!#REF!</definedName>
    <definedName name="____NPV7">#REF!</definedName>
    <definedName name="____REV1">"Texte 161"</definedName>
    <definedName name="____REV2">"Texte 173"</definedName>
    <definedName name="____REV3">"Texte 167"</definedName>
    <definedName name="____REV4">"Texte 179"</definedName>
    <definedName name="____VIR7">#REF!</definedName>
    <definedName name="____WP02">[2]JAKP3!#REF!</definedName>
    <definedName name="____WPO1">[2]JAKP3!#REF!</definedName>
    <definedName name="____WPO3">[2]JAKP3!#REF!</definedName>
    <definedName name="____WPO4">[2]JAKP3!#REF!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LJ1">#REF!</definedName>
    <definedName name="___MAT1">'[1]M 11'!#REF!</definedName>
    <definedName name="___MAT2">'[1]M 11'!#REF!</definedName>
    <definedName name="___NPV7">#REF!</definedName>
    <definedName name="___REV1">"Texte 161"</definedName>
    <definedName name="___REV2">"Texte 173"</definedName>
    <definedName name="___REV3">"Texte 167"</definedName>
    <definedName name="___REV4">"Texte 179"</definedName>
    <definedName name="___VIR7">#REF!</definedName>
    <definedName name="___WP02">[2]JAKP3!#REF!</definedName>
    <definedName name="___WPO1">[2]JAKP3!#REF!</definedName>
    <definedName name="___WPO3">[2]JAKP3!#REF!</definedName>
    <definedName name="___WPO4">[2]JAKP3!#REF!</definedName>
    <definedName name="__123Graph_X" hidden="1">[3]Vendors!#REF!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LJ1">#REF!</definedName>
    <definedName name="__MAT1">'[1]M 11'!#REF!</definedName>
    <definedName name="__MAT2">'[1]M 11'!#REF!</definedName>
    <definedName name="__NPV7">#REF!</definedName>
    <definedName name="__REV1">"Texte 161"</definedName>
    <definedName name="__REV2">"Texte 173"</definedName>
    <definedName name="__REV3">"Texte 167"</definedName>
    <definedName name="__REV4">"Texte 179"</definedName>
    <definedName name="__VIR7">#REF!</definedName>
    <definedName name="__WP02">[2]JAKP3!#REF!</definedName>
    <definedName name="__WPO1">[2]JAKP3!#REF!</definedName>
    <definedName name="__WPO3">[2]JAKP3!#REF!</definedName>
    <definedName name="__WPO4">[2]JAKP3!#REF!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localSheetId="1" hidden="1">TRUE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localSheetId="1" hidden="1">0.01</definedName>
    <definedName name="_AtRisk_SimSetting_ConvergenceTolerance" hidden="1">0.03</definedName>
    <definedName name="_AtRisk_SimSetting_GoalSeekTargetValue" hidden="1">0</definedName>
    <definedName name="_AtRisk_SimSetting_LiveUpdate" localSheetId="1" hidden="1">FALSE</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2</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8</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localSheetId="1" hidden="1">8</definedName>
    <definedName name="_AtRisk_SimSetting_ReportsList" hidden="1">33</definedName>
    <definedName name="_AtRisk_SimSetting_ShowSimulationProgressWindow" hidden="1">TRUE</definedName>
    <definedName name="_AtRisk_SimSetting_SimName001" hidden="1">"Base &amp; Cost Risk"</definedName>
    <definedName name="_AtRisk_SimSetting_SimName002" hidden="1">"Base, Cost &amp; Risk Reg"</definedName>
    <definedName name="_AtRisk_SimSetting_SimName003" hidden="1">"Base, Cost, RR &amp; UU"</definedName>
    <definedName name="_AtRisk_SimSetting_SimName004" hidden="1">"Base, Cost, RR, UU &amp; LOE"</definedName>
    <definedName name="_AtRisk_SimSetting_SimNameCount" localSheetId="1"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localSheetId="1" hidden="1">1</definedName>
    <definedName name="_AtRisk_SimSetting_StdRecalcWithoutRiskStatic" hidden="1">0</definedName>
    <definedName name="_AtRisk_SimSetting_StdRecalcWithoutRiskStaticPercentile" hidden="1">0.5</definedName>
    <definedName name="_boq1">'[4]sheet 1'!$A$1:$X$47</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NG_output_3">#REF!</definedName>
    <definedName name="_Fill" hidden="1">[5]p.mgmt!#REF!</definedName>
    <definedName name="_Key1" hidden="1">#REF!</definedName>
    <definedName name="_Key2" hidden="1">#REF!</definedName>
    <definedName name="_LJ1">#REF!</definedName>
    <definedName name="_MAT1">'[1]M 11'!#REF!</definedName>
    <definedName name="_MAT2">'[1]M 11'!#REF!</definedName>
    <definedName name="_NPV7">#REF!</definedName>
    <definedName name="_Order1" hidden="1">255</definedName>
    <definedName name="_Order2" hidden="1">255</definedName>
    <definedName name="_REV1">"Texte 161"</definedName>
    <definedName name="_REV2">"Texte 173"</definedName>
    <definedName name="_REV3">"Texte 167"</definedName>
    <definedName name="_REV4">"Texte 179"</definedName>
    <definedName name="_Sort" hidden="1">#REF!</definedName>
    <definedName name="_VIR7">#REF!</definedName>
    <definedName name="_WP02">[2]JAKP3!#REF!</definedName>
    <definedName name="_WPO1">[2]JAKP3!#REF!</definedName>
    <definedName name="_WPO3">[2]JAKP3!#REF!</definedName>
    <definedName name="_WPO4">[2]JAKP3!#REF!</definedName>
    <definedName name="a">#REF!</definedName>
    <definedName name="a_dash">#REF!</definedName>
    <definedName name="AA">#REF!</definedName>
    <definedName name="aaa">"기술자료"</definedName>
    <definedName name="aaaaaaaa">#REF!</definedName>
    <definedName name="ACT">#REF!</definedName>
    <definedName name="ACTIVITY">#REF!</definedName>
    <definedName name="AG_Abandonment_Costs">#REF!</definedName>
    <definedName name="AG_Capex">#REF!</definedName>
    <definedName name="agdump">#REF!</definedName>
    <definedName name="agedump">#REF!</definedName>
    <definedName name="agencydump">#REF!</definedName>
    <definedName name="AGENCYLY">#REF!</definedName>
    <definedName name="AGENCYPLAN">#REF!</definedName>
    <definedName name="AGG_Nodes">#REF!</definedName>
    <definedName name="AGRate">#REF!</definedName>
    <definedName name="AGSalesInput">#REF!</definedName>
    <definedName name="AGSalesInpVol">#REF!</definedName>
    <definedName name="AGSalesRate">#REF!</definedName>
    <definedName name="AGSalesVol">#REF!</definedName>
    <definedName name="AGVol">#REF!</definedName>
    <definedName name="aim">#REF!</definedName>
    <definedName name="Alakiri">#REF!</definedName>
    <definedName name="Analysis_File">#REF!</definedName>
    <definedName name="anchor">#REF!</definedName>
    <definedName name="APPROUVE1">"Texte 166"</definedName>
    <definedName name="APPROUVE2">"Texte 178"</definedName>
    <definedName name="APPROUVE3">"Texte 172"</definedName>
    <definedName name="APPROUVE4">"Texte 184"</definedName>
    <definedName name="aqaassscxcxsdcds">#REF!</definedName>
    <definedName name="AQU">#REF!</definedName>
    <definedName name="AREA">[6]R8_fld!#REF!</definedName>
    <definedName name="Area_stampa_MI">#REF!</definedName>
    <definedName name="ASAD">#REF!</definedName>
    <definedName name="asdc">[6]R8_fld!#REF!</definedName>
    <definedName name="ASDES">#REF!</definedName>
    <definedName name="AUGUST">#REF!</definedName>
    <definedName name="AUTHOR">#REF!</definedName>
    <definedName name="AUTRE_REF">"Texte 152"</definedName>
    <definedName name="Ave_rate_Intls">#REF!</definedName>
    <definedName name="Ave_rate_Italians">#REF!</definedName>
    <definedName name="Ave_rate_locals">#REF!</definedName>
    <definedName name="AZA">#REF!</definedName>
    <definedName name="b">#REF!</definedName>
    <definedName name="b_dash">#REF!</definedName>
    <definedName name="BADGE">#REF!</definedName>
    <definedName name="bbb" hidden="1">{"VISTA_1",#N/A,FALSE,"GRAFO"}</definedName>
    <definedName name="bbn">#REF!</definedName>
    <definedName name="BBO">#REF!</definedName>
    <definedName name="BD">#REF!</definedName>
    <definedName name="BEST">#REF!</definedName>
    <definedName name="BF">'[7]Dati base'!$D$56</definedName>
    <definedName name="bhj">#REF!</definedName>
    <definedName name="biiiiiiiii">#REF!</definedName>
    <definedName name="bim">#REF!</definedName>
    <definedName name="BoE_Production">#REF!</definedName>
    <definedName name="BOOK_VALUE">#REF!</definedName>
    <definedName name="BORDER">'[1]M 11'!#REF!</definedName>
    <definedName name="BUILD">#REF!</definedName>
    <definedName name="c_margin">#REF!</definedName>
    <definedName name="CalcAgencyPrice">#REF!</definedName>
    <definedName name="cambio1">'[7]Dati base'!$C$6</definedName>
    <definedName name="CAPACITY">#REF!</definedName>
    <definedName name="CaseODBCSource">#REF!</definedName>
    <definedName name="category">'[8]Tipo Terzi'!$A$3:$A$13</definedName>
    <definedName name="CAZAZ">#REF!</definedName>
    <definedName name="CBS">[2]JAKP3!#REF!</definedName>
    <definedName name="CHIK">#REF!</definedName>
    <definedName name="CHIKA1">#REF!</definedName>
    <definedName name="civlab">#REF!</definedName>
    <definedName name="civprod">#REF!</definedName>
    <definedName name="civscp">#REF!</definedName>
    <definedName name="CLIENT">#REF!</definedName>
    <definedName name="CLIENT1">"Texte 153"</definedName>
    <definedName name="CLIENT2">"Texte 154"</definedName>
    <definedName name="coat">#REF!</definedName>
    <definedName name="code">#REF!</definedName>
    <definedName name="col">#REF!</definedName>
    <definedName name="Column">#REF!</definedName>
    <definedName name="Commission">#REF!</definedName>
    <definedName name="CompletionType">#REF!</definedName>
    <definedName name="Compressor_Modules">#REF!</definedName>
    <definedName name="Conditions_File">#REF!</definedName>
    <definedName name="CondRate">#REF!</definedName>
    <definedName name="CondVol">#REF!</definedName>
    <definedName name="constn_civil_print_area1">#REF!,#REF!</definedName>
    <definedName name="constn_civil_print_area2">#REF!,#REF!</definedName>
    <definedName name="constn_elect_instr_print_area1">#REF!,#REF!</definedName>
    <definedName name="constn_elect_instr_print_area2">#REF!,#REF!</definedName>
    <definedName name="constn_fab_yard_print_area1">#REF!,#REF!</definedName>
    <definedName name="constn_fab_yard_print_area2">#REF!,#REF!</definedName>
    <definedName name="Constr_factor">#REF!</definedName>
    <definedName name="Correlation">#REF!</definedName>
    <definedName name="COVENANT">#REF!</definedName>
    <definedName name="cr">#REF!</definedName>
    <definedName name="cr_scin_feed_deliverable_list_r02_cs_structural">#REF!</definedName>
    <definedName name="_xlnm.Criteria">#REF!</definedName>
    <definedName name="crush_s">#REF!</definedName>
    <definedName name="CSO">#REF!</definedName>
    <definedName name="CURRENCY">#REF!</definedName>
    <definedName name="CUSTOM">[9]Ratios!$B$5</definedName>
    <definedName name="CUSTOM_DUTIES">#REF!</definedName>
    <definedName name="CVBDAS">#REF!</definedName>
    <definedName name="cxv">'[10]#REF'!$G$14:$Y$85,'[10]#REF'!$AA$14:$AN$85</definedName>
    <definedName name="cxzs">#REF!</definedName>
    <definedName name="dallop">[2]JAKP3!#REF!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_xlnm.Database">#REF!</definedName>
    <definedName name="DATE">#REF!</definedName>
    <definedName name="DATE1">"Texte 162"</definedName>
    <definedName name="DATE2">"Texte 174"</definedName>
    <definedName name="DATE3">"Texte 168"</definedName>
    <definedName name="DATE4">"Texte 180"</definedName>
    <definedName name="DaWk7">#REF!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d" hidden="1">{"VISTA_1",#N/A,FALSE,"GRAFO"}</definedName>
    <definedName name="dddert">'[11]Scenario Input'!$H$16,'[11]Scenario Input'!$P$16,'[11]Scenario Input'!$G$36,'[11]Scenario Input'!$H$36,'[11]Scenario Input'!$N$36,'[11]Scenario Input'!$O$36,'[11]Scenario Input'!$L$40,'[11]Scenario Input'!$M$40,'[11]Scenario Input'!$H$60,'[11]Scenario Input'!$G$62,'[11]Scenario Input'!$H$64,'[11]Scenario Input'!$G$67,'[11]Scenario Input'!$H$67,'[11]Scenario Input'!$I$107,'[11]Scenario Input'!$P$94,'[11]Scenario Input'!$P$97,'[11]Scenario Input'!$P$100,'[11]Scenario Input'!$P$103,'[11]Scenario Input'!$P$106,'[11]Scenario Input'!#REF!,'[11]Scenario Input'!#REF!,'[11]Scenario Input'!#REF!,'[11]Scenario Input'!$H$122,'[11]Scenario Input'!$I$124,'[11]Scenario Input'!$I$126</definedName>
    <definedName name="DEBUT">'[1]M 11'!#REF!</definedName>
    <definedName name="DEFINITION">#REF!</definedName>
    <definedName name="Definitions_File">#REF!</definedName>
    <definedName name="DelDC">#REF!</definedName>
    <definedName name="DelDm">#REF!</definedName>
    <definedName name="Delivery">#REF!</definedName>
    <definedName name="DelType">#REF!</definedName>
    <definedName name="DEPOSS">[9]Ratios!$B$6</definedName>
    <definedName name="deptLookup">#REF!</definedName>
    <definedName name="DES">#REF!</definedName>
    <definedName name="DESIGNATION1">"Texte 163"</definedName>
    <definedName name="DESIGNATION2">"Texte 175"</definedName>
    <definedName name="DESIGNATION3">"Texte 169"</definedName>
    <definedName name="DESIGNATION4">"Texte 181"</definedName>
    <definedName name="Detail">#REF!</definedName>
    <definedName name="df">'[10]#REF'!$G$14:$Y$47,'[10]#REF'!$AA$14:$AR$47</definedName>
    <definedName name="dfg">#REF!</definedName>
    <definedName name="dfs">'[10]#REF'!$G$14:$Y$83,'[10]#REF'!$AA$14:$AR$83</definedName>
    <definedName name="dim">'[1]M 11'!#REF!</definedName>
    <definedName name="Discount">#REF!</definedName>
    <definedName name="Discount_Date">#REF!</definedName>
    <definedName name="DiscountDate">#REF!</definedName>
    <definedName name="DISPOSSESSION_RATE">#REF!</definedName>
    <definedName name="DIV">[6]R8_fld!#REF!</definedName>
    <definedName name="DM">#REF!</definedName>
    <definedName name="dogg">#REF!</definedName>
    <definedName name="dsfc">'[10]#REF'!$G$14:$Y$50,'[10]#REF'!$AA$14:$AR$50</definedName>
    <definedName name="dsu">#REF!</definedName>
    <definedName name="dumppr">#REF!</definedName>
    <definedName name="DURATION">#REF!</definedName>
    <definedName name="dx_shape">#REF!</definedName>
    <definedName name="e_margin">#REF!</definedName>
    <definedName name="Earliest_Technical_Start_Date">#REF!</definedName>
    <definedName name="EDAREL">#REF!</definedName>
    <definedName name="EDERAL">#REF!,#REF!</definedName>
    <definedName name="EFA">[2]JAKP3!#REF!</definedName>
    <definedName name="EI">'[7]Dati base'!$D$53</definedName>
    <definedName name="ely">#REF!</definedName>
    <definedName name="EO">'[7]Dati base'!$D$54</definedName>
    <definedName name="EQ">[12]eq_data!$C$5:$C$54</definedName>
    <definedName name="eq_index">#REF!</definedName>
    <definedName name="eq_name">[12]eq_data!$C$5:$C$54</definedName>
    <definedName name="EREE">#REF!</definedName>
    <definedName name="EREW">#REF!</definedName>
    <definedName name="ESA">[2]JAKP3!#REF!</definedName>
    <definedName name="Escalation_Date">#REF!</definedName>
    <definedName name="EscalationDate">#REF!</definedName>
    <definedName name="esesedd">#REF!</definedName>
    <definedName name="ETABLI1">"Texte 164"</definedName>
    <definedName name="ETABLI2">"Texte 176"</definedName>
    <definedName name="ETABLI3">"Texte 170"</definedName>
    <definedName name="ETABLI4">"Texte 182"</definedName>
    <definedName name="EUR">[9]Ratios!$B$3</definedName>
    <definedName name="Evaluation_Date">#REF!</definedName>
    <definedName name="EvaluationDate">#REF!</definedName>
    <definedName name="EWART">#REF!</definedName>
    <definedName name="Example">#REF!</definedName>
    <definedName name="exch">#REF!</definedName>
    <definedName name="Exchange_rate">'[13]Logistic Support Rate'!$B$1</definedName>
    <definedName name="Excluded_Fields">'[14]Excluded Fields'!$A$3:$F$320</definedName>
    <definedName name="EXISTS">[2]JAKP3!#REF!</definedName>
    <definedName name="EXP">[6]R8_fld!#REF!</definedName>
    <definedName name="EXP_IIP">[6]R8_fld!#REF!</definedName>
    <definedName name="EXP_RES">[6]R8_fld!#REF!</definedName>
    <definedName name="EXP_URT">[6]R8_fld!#REF!</definedName>
    <definedName name="EXPORTBOQ">#REF!</definedName>
    <definedName name="f_shape">#REF!</definedName>
    <definedName name="fab">[6]R8_fld!#REF!</definedName>
    <definedName name="Factor">#REF!</definedName>
    <definedName name="FADA">#REF!</definedName>
    <definedName name="FADD">#REF!</definedName>
    <definedName name="fbint">#REF!</definedName>
    <definedName name="FC">[15]CP!$M$3</definedName>
    <definedName name="FC_LC_Rate">[15]CP!$M$5</definedName>
    <definedName name="fDevelopmentType">'[11]Scenario Input'!$L$46</definedName>
    <definedName name="fdn_no">#REF!</definedName>
    <definedName name="FEAD">'[16]Ultimate Recovery and Reserves'!#REF!</definedName>
    <definedName name="FEDE">#REF!</definedName>
    <definedName name="FENCING">#REF!</definedName>
    <definedName name="ff">#REF!</definedName>
    <definedName name="fghn">#REF!</definedName>
    <definedName name="FID_Date">#REF!</definedName>
    <definedName name="FIELD">[6]R8_fld!#REF!</definedName>
    <definedName name="FLOOR">#REF!</definedName>
    <definedName name="Flowstations">#REF!</definedName>
    <definedName name="FLYHERO">#REF!</definedName>
    <definedName name="FOREVER">#REF!</definedName>
    <definedName name="Format">#REF!</definedName>
    <definedName name="fProducerGatheringManifold">'[11]Scenario Input'!$I$93</definedName>
    <definedName name="fSubseaBoostingRequired">'[11]Scenario Input'!$I$107</definedName>
    <definedName name="FT">[17]Input!$G$14:$Y$50,[17]Input!$AA$14:$AR$50</definedName>
    <definedName name="ft3_m3">#REF!</definedName>
    <definedName name="Function">#REF!</definedName>
    <definedName name="fWaterInjectorDistributionManifold">'[11]Scenario Input'!$P$94</definedName>
    <definedName name="FX">#REF!</definedName>
    <definedName name="GADFLY">#REF!</definedName>
    <definedName name="Gas_ExD_Additions">#REF!</definedName>
    <definedName name="Gas_ExD_OB">#REF!</definedName>
    <definedName name="Gas_ExUD_Additions">#REF!</definedName>
    <definedName name="Gas_ExUD_OB">#REF!</definedName>
    <definedName name="Gas_PvD_Additions">#REF!</definedName>
    <definedName name="Gas_PvD_OB">#REF!</definedName>
    <definedName name="Gas_PvUD_Additions">#REF!</definedName>
    <definedName name="Gas_PvUD_OB">#REF!</definedName>
    <definedName name="GasConst">#REF!</definedName>
    <definedName name="GasReinjectionTabControl">'[11]Scenario Input'!#REF!</definedName>
    <definedName name="GasSalesRate">#REF!</definedName>
    <definedName name="GasSalesVol">#REF!</definedName>
    <definedName name="GAT">#REF!</definedName>
    <definedName name="Gathering_Station">#REF!</definedName>
    <definedName name="Gdansk">#REF!</definedName>
    <definedName name="GEDDY">#REF!</definedName>
    <definedName name="GF">#REF!</definedName>
    <definedName name="GFDS">#REF!</definedName>
    <definedName name="gh">#REF!</definedName>
    <definedName name="ghn">#REF!</definedName>
    <definedName name="ginm">#REF!</definedName>
    <definedName name="GODTHAM">#REF!</definedName>
    <definedName name="GOOSE">#REF!</definedName>
    <definedName name="GOTHAM">#REF!</definedName>
    <definedName name="graph_overall">#REF!</definedName>
    <definedName name="GravAccel">#REF!</definedName>
    <definedName name="GROU">[2]JAKP3!#REF!</definedName>
    <definedName name="Group">#REF!</definedName>
    <definedName name="grout_type">#REF!</definedName>
    <definedName name="GrphActSales">#REF!</definedName>
    <definedName name="GrphActStk">#REF!</definedName>
    <definedName name="GrphPlanSales">#REF!</definedName>
    <definedName name="GrphTgtStk">#REF!</definedName>
    <definedName name="gtae">#REF!</definedName>
    <definedName name="GVKey">""</definedName>
    <definedName name="h_af">#REF!</definedName>
    <definedName name="h_bf">#REF!</definedName>
    <definedName name="HEAVY_REPAIRS_RATE">#REF!</definedName>
    <definedName name="HETER">#REF!</definedName>
    <definedName name="hf">#REF!</definedName>
    <definedName name="hgf">#REF!</definedName>
    <definedName name="hhh">#REF!</definedName>
    <definedName name="hibb">#REF!</definedName>
    <definedName name="hide">#REF!,#REF!</definedName>
    <definedName name="HIGH">[6]R8_fld!#REF!</definedName>
    <definedName name="HIGH_IIP">[6]R8_fld!#REF!</definedName>
    <definedName name="HIGH_RES">[6]R8_fld!#REF!</definedName>
    <definedName name="HIGH_URT">[6]R8_fld!#REF!</definedName>
    <definedName name="him">'[1]M 11'!#REF!</definedName>
    <definedName name="hin">#REF!</definedName>
    <definedName name="HOTTEMPER">#REF!</definedName>
    <definedName name="huil">#REF!</definedName>
    <definedName name="I">"Texte 149"</definedName>
    <definedName name="IELWSALES">#REF!</definedName>
    <definedName name="IELYSALES">#REF!</definedName>
    <definedName name="IEPLANSALES">#REF!</definedName>
    <definedName name="IESP">#REF!</definedName>
    <definedName name="illllll">#REF!</definedName>
    <definedName name="ilop">#REF!</definedName>
    <definedName name="Indicator">#REF!</definedName>
    <definedName name="INSTALL">#REF!</definedName>
    <definedName name="intAppraisalWellsToGo">'[11]Scenario Input'!$A$23</definedName>
    <definedName name="intAssumedMODUSpreadRate">'[11]Scenario Input'!#REF!</definedName>
    <definedName name="intAverageInjectorCenterDistanceToDistManifold">'[11]Scenario Input'!$P$106</definedName>
    <definedName name="intAverageInjectorCenterDistanceToHub">'[11]Scenario Input'!$P$103</definedName>
    <definedName name="intAverageProducerCenterDistanceToGatheringManifold">'[11]Scenario Input'!$I$105</definedName>
    <definedName name="intAverageProducerCenterDistanceToHub">'[11]Scenario Input'!$I$102</definedName>
    <definedName name="intCNumberOfSubseaProducerWells">'[11]Well count'!$D$38</definedName>
    <definedName name="intCNumberOfSubseaWaterInjectors">'[11]Well count'!$D$39</definedName>
    <definedName name="intCondensatePipelineDistance">'[11]Scenario Input'!$P$125</definedName>
    <definedName name="intDistanceFromGatheringManifoldToHub">'[11]Scenario Input'!$I$99</definedName>
    <definedName name="intDistanceFromHubToDistManifold">'[11]Scenario Input'!$P$100</definedName>
    <definedName name="intDistanceOfWellheadDVAToHost">'[11]Scenario Input'!$I$75</definedName>
    <definedName name="IntFreeCred">#REF!</definedName>
    <definedName name="intGasPipelineDistance">'[11]Scenario Input'!$P$127</definedName>
    <definedName name="intHubDistanceFromField">'[11]Scenario Input'!#REF!</definedName>
    <definedName name="intHubWaterDepth">'[11]Scenario Input'!$A$51</definedName>
    <definedName name="intNumberHubMooringLines">'[11]Fac Algorithms'!$P$52</definedName>
    <definedName name="intNumberOfDVAGasInjectors">'[11]Scenario Input'!$R$88</definedName>
    <definedName name="intNumberofDVAProducerWells">'[11]Scenario Input'!$R$84</definedName>
    <definedName name="intNumberofDVAWaterInjectors">'[11]Scenario Input'!$R$86</definedName>
    <definedName name="intNumberOfEAKeepers">'[11]Scenario Input'!$P$111</definedName>
    <definedName name="intNumberofPredrillDVAGasInjectors">'[11]Well count'!$Q$43</definedName>
    <definedName name="intNumberofPredrillDVAProducerWells">'[11]Well count'!$Q$41</definedName>
    <definedName name="intNumberofPredrillDVAWaterInjectors">'[11]Well count'!$Q$42</definedName>
    <definedName name="intNumberOfSubseaGasInjectors">'[11]Scenario Input'!$A$88</definedName>
    <definedName name="intNumberOfSubseaProducerCenters">'[11]Scenario Input'!$I$96</definedName>
    <definedName name="intNumberofSubseaProducerWells">'[11]Scenario Input'!$A$84</definedName>
    <definedName name="intNumberOfSubseaWaterInjCenters">'[11]Scenario Input'!$P$97</definedName>
    <definedName name="intNumberofSubseaWaterInjectors">'[11]Scenario Input'!$A$86</definedName>
    <definedName name="intNumberofWellheadDVAGasInjectors">'[11]Well count'!$L$43</definedName>
    <definedName name="intNumberofWellheadDVAProducerWells">'[11]Well count'!$L$41</definedName>
    <definedName name="intNumberofWellheadDVAWaterInjectors">'[11]Well count'!$L$42</definedName>
    <definedName name="intOilPipelineDistance">'[11]Scenario Input'!$I$124</definedName>
    <definedName name="intSatelliteDistanceFromHub">'[11]Scenario Input'!#REF!</definedName>
    <definedName name="intUmbilicalEconomicLimit">'[11]Default parameters'!$C$14</definedName>
    <definedName name="intWaterInjectorRatio">'[11]Scenario Input'!$A$42</definedName>
    <definedName name="INVESTMENT">#REF!</definedName>
    <definedName name="iorty">[6]R8_fld!#REF!</definedName>
    <definedName name="IOU">#REF!</definedName>
    <definedName name="Item">#REF!</definedName>
    <definedName name="j_filler">#REF!</definedName>
    <definedName name="jhg">#REF!</definedName>
    <definedName name="jim">'[1]M 11'!#REF!</definedName>
    <definedName name="jk">'[10]#REF'!$G$14:$Y$50,'[10]#REF'!$AA$14:$AR$50</definedName>
    <definedName name="JOB">[2]JAKP3!#REF!</definedName>
    <definedName name="kblopppp">#REF!</definedName>
    <definedName name="KCPP_B_New_60K_COST">#REF!</definedName>
    <definedName name="KELL">#REF!</definedName>
    <definedName name="KENEDY">#REF!</definedName>
    <definedName name="kim">#REF!</definedName>
    <definedName name="KKK">'[1]M 11'!#REF!</definedName>
    <definedName name="kkkk">#REF!</definedName>
    <definedName name="KLJ">#REF!</definedName>
    <definedName name="Kmaster">#REF!</definedName>
    <definedName name="KO">#REF!</definedName>
    <definedName name="KOLL">#REF!</definedName>
    <definedName name="KOLLO">[6]R8_fld!#REF!</definedName>
    <definedName name="l6i8">#REF!</definedName>
    <definedName name="lab">#REF!</definedName>
    <definedName name="LATOT">#REF!</definedName>
    <definedName name="LAXAL">#REF!</definedName>
    <definedName name="laybarge">'[7]Dati base'!$B$11</definedName>
    <definedName name="LC">[15]CP!$M$4</definedName>
    <definedName name="lean">#REF!</definedName>
    <definedName name="LECEN">#REF!</definedName>
    <definedName name="Length">#REF!</definedName>
    <definedName name="LGR">#REF!</definedName>
    <definedName name="LIEU1">"Texte 157"</definedName>
    <definedName name="LIEU2">"Texte 158"</definedName>
    <definedName name="lim">#REF!</definedName>
    <definedName name="limited">[6]R8_fld!#REF!</definedName>
    <definedName name="LIPO">#REF!</definedName>
    <definedName name="LIST">#REF!</definedName>
    <definedName name="LISTENB">'[16]Ultimate Recovery and Reserves'!#REF!</definedName>
    <definedName name="LJEXT">#REF!</definedName>
    <definedName name="lk">#REF!</definedName>
    <definedName name="LKKK">#REF!</definedName>
    <definedName name="lllll">#REF!</definedName>
    <definedName name="LOB">#REF!</definedName>
    <definedName name="LocationType">#REF!</definedName>
    <definedName name="LONER">#REF!</definedName>
    <definedName name="LOVVVVS">#REF!</definedName>
    <definedName name="LOW">[6]R8_fld!#REF!</definedName>
    <definedName name="LOW_IIP">[6]R8_fld!#REF!</definedName>
    <definedName name="LOW_RES">[6]R8_fld!#REF!</definedName>
    <definedName name="LOW_URT">[6]R8_fld!#REF!</definedName>
    <definedName name="LOYT">#REF!</definedName>
    <definedName name="lp">#REF!</definedName>
    <definedName name="LWSALES">#REF!</definedName>
    <definedName name="l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[2]JAKP3!#REF!</definedName>
    <definedName name="MAIN">[2]JAKP3!#REF!</definedName>
    <definedName name="MANERE">#REF!</definedName>
    <definedName name="MARGINPLAN">#REF!</definedName>
    <definedName name="MARGINPROJ">#REF!</definedName>
    <definedName name="MARK">#REF!</definedName>
    <definedName name="MAT_FOR_MODIF_EUR">#REF!</definedName>
    <definedName name="MAT_FOR_MODIF_NGN">#REF!</definedName>
    <definedName name="MED">[6]R8_fld!#REF!</definedName>
    <definedName name="MED_IIP">[6]R8_fld!#REF!</definedName>
    <definedName name="MED_RES">[6]R8_fld!#REF!</definedName>
    <definedName name="MED_URT">[6]R8_fld!#REF!</definedName>
    <definedName name="men">#REF!</definedName>
    <definedName name="menal">#REF!</definedName>
    <definedName name="milano_rprt_constn_actll_mhrs">'[18]Constn &amp; Install - LEV.4'!$A$95:$IV$95,'[18]Constn &amp; Install - LEV.4'!$A$70:$IV$70,'[18]Constn &amp; Install - LEV.4'!$A$46:$IV$46</definedName>
    <definedName name="milano_rprt_projmgmt_actl_mhrs">'[18]LEV.4 Project Managem'!#REF!,'[18]LEV.4 Project Managem'!#REF!,'[18]LEV.4 Project Managem'!#REF!,'[18]LEV.4 Project Managem'!#REF!</definedName>
    <definedName name="mim">#REF!</definedName>
    <definedName name="MINAIL">#REF!</definedName>
    <definedName name="minal">#REF!</definedName>
    <definedName name="minu">'[1]M 11'!#REF!</definedName>
    <definedName name="Misc_IE_Bulks">#REF!</definedName>
    <definedName name="misc_works_print_area1">#REF!,#REF!</definedName>
    <definedName name="misc_works_print_area2">#REF!,#REF!</definedName>
    <definedName name="mj">#REF!</definedName>
    <definedName name="mm">#REF!</definedName>
    <definedName name="MNIE">#REF!</definedName>
    <definedName name="MO_PR">[9]Ratios!$B$13</definedName>
    <definedName name="MO_PR2">[9]Ratios!$B$14</definedName>
    <definedName name="Model">#REF!</definedName>
    <definedName name="ModelODBCSource">#REF!</definedName>
    <definedName name="MolarVol">#REF!</definedName>
    <definedName name="mole_wt">#REF!</definedName>
    <definedName name="MON">'[19]sheet 1'!$A$1:$X$47</definedName>
    <definedName name="MONEYY">[20]!Outstanding_POR</definedName>
    <definedName name="MW">#REF!</definedName>
    <definedName name="NAG_Abandonment_Costs">#REF!</definedName>
    <definedName name="NAG_Appraisal_Completion">#REF!</definedName>
    <definedName name="NAG_Appraisal_Wells">#REF!</definedName>
    <definedName name="NAG_Development_Appraisal_Drilling">#REF!</definedName>
    <definedName name="NAG_Development_Completion">#REF!</definedName>
    <definedName name="NAG_Development_Drilling">#REF!</definedName>
    <definedName name="NAG_Development_Wells">#REF!</definedName>
    <definedName name="NAG_Exploration_Appraisal_Drilling">#REF!</definedName>
    <definedName name="NAG_Exploration_Drilling">#REF!</definedName>
    <definedName name="NAG_Exploration_Wells">#REF!</definedName>
    <definedName name="NAG_Facilities">#REF!</definedName>
    <definedName name="NAG_Flowlines_and_Hookup">#REF!</definedName>
    <definedName name="NAG_Infrastructure">#REF!</definedName>
    <definedName name="NAG_Location_Preparation">#REF!</definedName>
    <definedName name="NAG_Oncosts">#REF!</definedName>
    <definedName name="NAG_Recompletion">#REF!</definedName>
    <definedName name="NAG_Recompletion_Wells">#REF!</definedName>
    <definedName name="NAG_Repairs_Well">#REF!</definedName>
    <definedName name="NAGRate">#REF!</definedName>
    <definedName name="NAGVol">#REF!</definedName>
    <definedName name="naira">#REF!</definedName>
    <definedName name="name">#REF!</definedName>
    <definedName name="NdelleBonny">#REF!</definedName>
    <definedName name="NdelleSuko">#REF!</definedName>
    <definedName name="NdelleUbeta">#REF!</definedName>
    <definedName name="new">#REF!</definedName>
    <definedName name="NEWNEW">#REF!</definedName>
    <definedName name="NGL_ExD_Additions">#REF!</definedName>
    <definedName name="NGL_ExD_OB">#REF!</definedName>
    <definedName name="NGL_ExUD_Additions">#REF!</definedName>
    <definedName name="NGL_ExUD_OB">#REF!</definedName>
    <definedName name="NGL_PvD_Additions">#REF!</definedName>
    <definedName name="NGL_PvD_OB">#REF!</definedName>
    <definedName name="NGL_PvUD_Additions">#REF!</definedName>
    <definedName name="NGL_PvUD_OB">#REF!</definedName>
    <definedName name="NGN">[9]Ratios!$B$2</definedName>
    <definedName name="NLH">#REF!</definedName>
    <definedName name="nm">#REF!</definedName>
    <definedName name="nn">#REF!</definedName>
    <definedName name="nnnnn">#REF!</definedName>
    <definedName name="NOG_Infrastructure">#REF!</definedName>
    <definedName name="nome1">#REF!</definedName>
    <definedName name="nome2">[21]RIEPILOGO!#REF!</definedName>
    <definedName name="NOPILE">#REF!</definedName>
    <definedName name="NoPlan">"Texte 148"</definedName>
    <definedName name="NPV0">#REF!</definedName>
    <definedName name="num">#REF!</definedName>
    <definedName name="ObetaUbaifu">#REF!</definedName>
    <definedName name="Oil_Abandonment_Costs">#REF!</definedName>
    <definedName name="Oil_Appraisal_Completion">#REF!</definedName>
    <definedName name="Oil_Appraisal_Wells">#REF!</definedName>
    <definedName name="Oil_Development_Appraisal_Drilling">#REF!</definedName>
    <definedName name="Oil_Development_Completion">#REF!</definedName>
    <definedName name="Oil_Development_Drilling">#REF!</definedName>
    <definedName name="Oil_Development_Wells">#REF!</definedName>
    <definedName name="Oil_ExD_Additions">#REF!</definedName>
    <definedName name="Oil_ExD_OB">#REF!</definedName>
    <definedName name="Oil_Exploration_Appraisal_Drilling">#REF!</definedName>
    <definedName name="Oil_Exploration_Capex">#REF!</definedName>
    <definedName name="Oil_Exploration_Drilling">#REF!</definedName>
    <definedName name="Oil_Exploration_Other">#REF!</definedName>
    <definedName name="Oil_Exploration_Seismic">#REF!</definedName>
    <definedName name="Oil_Exploration_Wells">#REF!</definedName>
    <definedName name="Oil_ExUD_Additions">#REF!</definedName>
    <definedName name="Oil_ExUD_OB">#REF!</definedName>
    <definedName name="Oil_Facilities">#REF!</definedName>
    <definedName name="Oil_Flowlines_and_Hookup">#REF!</definedName>
    <definedName name="Oil_Infrastructure">#REF!</definedName>
    <definedName name="Oil_Location_Preparation">#REF!</definedName>
    <definedName name="Oil_Oncosts">#REF!</definedName>
    <definedName name="Oil_Production_Seismic">#REF!</definedName>
    <definedName name="Oil_PvD_Additions">#REF!</definedName>
    <definedName name="Oil_PvD_OB">#REF!</definedName>
    <definedName name="Oil_PvUD_Additions">#REF!</definedName>
    <definedName name="Oil_PvUD_OB">#REF!</definedName>
    <definedName name="OIL_REC_DVR">'[16]Ultimate Recovery and Reserves'!#REF!</definedName>
    <definedName name="OIL_REC_RES">'[16]Ultimate Recovery and Reserves'!#REF!</definedName>
    <definedName name="OIL_REC_URD">'[16]Ultimate Recovery and Reserves'!#REF!</definedName>
    <definedName name="OIL_REC_URT">'[16]Ultimate Recovery and Reserves'!#REF!</definedName>
    <definedName name="Oil_Recompletion">#REF!</definedName>
    <definedName name="Oil_Recompletion_Wells">#REF!</definedName>
    <definedName name="Oil_Repairs_Well">#REF!</definedName>
    <definedName name="OilandCondVol">#REF!</definedName>
    <definedName name="oillll">#REF!</definedName>
    <definedName name="OilRate">#REF!</definedName>
    <definedName name="OilVol">#REF!</definedName>
    <definedName name="oim">#REF!</definedName>
    <definedName name="oin">#REF!</definedName>
    <definedName name="ok">#REF!</definedName>
    <definedName name="oleru">#REF!</definedName>
    <definedName name="oll">[6]R8_fld!#REF!</definedName>
    <definedName name="OLLLLE">#REF!</definedName>
    <definedName name="ollr">#REF!</definedName>
    <definedName name="OLOLEEE">#REF!</definedName>
    <definedName name="OML">[2]JAKP3!#REF!</definedName>
    <definedName name="Onstream_Date">#REF!</definedName>
    <definedName name="oooo">'[1]M 11'!#REF!</definedName>
    <definedName name="OPEL1">#REF!</definedName>
    <definedName name="OPERATORE">[22]CONVALIDA!$C$1:$C$65536</definedName>
    <definedName name="OPIRIBO">#REF!</definedName>
    <definedName name="oppp">#REF!</definedName>
    <definedName name="ORIGIN">#REF!</definedName>
    <definedName name="origine">'[8]Tipo Terzi'!$L$2:$L$12</definedName>
    <definedName name="OUR">#REF!</definedName>
    <definedName name="Outstanding_POR">[20]!Outstanding_POR</definedName>
    <definedName name="over">#REF!</definedName>
    <definedName name="p_shape">#REF!</definedName>
    <definedName name="PAGE">"Texte 150"</definedName>
    <definedName name="Pd">#REF!</definedName>
    <definedName name="ped_no">#REF!</definedName>
    <definedName name="pile_no">#REF!</definedName>
    <definedName name="pim">#REF!</definedName>
    <definedName name="PIML">#REF!</definedName>
    <definedName name="Pipelines">#REF!</definedName>
    <definedName name="plansales">#REF!</definedName>
    <definedName name="Pmaster_Project_Name">#REF!</definedName>
    <definedName name="PmasterName">#REF!</definedName>
    <definedName name="pole">[6]R8_fld!#REF!</definedName>
    <definedName name="poli">#REF!</definedName>
    <definedName name="police">#REF!</definedName>
    <definedName name="POLIVE">#REF!</definedName>
    <definedName name="POS">#REF!</definedName>
    <definedName name="POS_to_FID">#REF!</definedName>
    <definedName name="post">#REF!</definedName>
    <definedName name="PR_CRANE">[9]Ratios!$B$7</definedName>
    <definedName name="PR_EM">[9]Ratios!$B$8</definedName>
    <definedName name="PR_EURO">[9]Ratios!$B$11</definedName>
    <definedName name="PR_NGN">[9]Ratios!$B$12</definedName>
    <definedName name="PR_OTHERS">[9]Ratios!$B$9</definedName>
    <definedName name="PRDump">#REF!</definedName>
    <definedName name="Pre_FID_Development_Costs">#REF!</definedName>
    <definedName name="pretotal">#REF!</definedName>
    <definedName name="Price_Scenario">#REF!</definedName>
    <definedName name="PRICETOTAL">#REF!</definedName>
    <definedName name="print">#REF!</definedName>
    <definedName name="_xlnm.Print_Area">#REF!</definedName>
    <definedName name="Print_Area_MI">#REF!</definedName>
    <definedName name="print_Area1">#REF!</definedName>
    <definedName name="prod">#REF!</definedName>
    <definedName name="Profile">#REF!</definedName>
    <definedName name="Project_Categories">'[23]Global 30ft max'!$A$5:$A$10</definedName>
    <definedName name="prova">[24]Foglio1!#REF!</definedName>
    <definedName name="PS_Factor">#REF!</definedName>
    <definedName name="Pstd">#REF!</definedName>
    <definedName name="PUPPY">#REF!</definedName>
    <definedName name="PURLINE">[6]R8_fld!#REF!</definedName>
    <definedName name="qas">#REF!</definedName>
    <definedName name="QASA">#REF!</definedName>
    <definedName name="qasad">#REF!</definedName>
    <definedName name="qavb">#REF!</definedName>
    <definedName name="QTRO">[2]JAKP3!#REF!</definedName>
    <definedName name="QTY">#REF!</definedName>
    <definedName name="qualification">[8]Salary!$B$6:$B$170</definedName>
    <definedName name="quasi">#REF!</definedName>
    <definedName name="QUUNT">#REF!</definedName>
    <definedName name="qwae">#REF!</definedName>
    <definedName name="rabin">#REF!</definedName>
    <definedName name="RangeComplexityUDColumn">'[11]Scenario Input'!#REF!</definedName>
    <definedName name="RangeGasCaseGreyInputBox">'[11]Scenario Input'!$H$16,'[11]Scenario Input'!$P$16,'[11]Scenario Input'!$G$36,'[11]Scenario Input'!$H$36,'[11]Scenario Input'!$N$36,'[11]Scenario Input'!$O$36,'[11]Scenario Input'!$L$40,'[11]Scenario Input'!$M$40,'[11]Scenario Input'!$H$60,'[11]Scenario Input'!$G$62,'[11]Scenario Input'!$H$64,'[11]Scenario Input'!$G$67,'[11]Scenario Input'!$H$67,'[11]Scenario Input'!$I$107,'[11]Scenario Input'!$P$94,'[11]Scenario Input'!$P$97,'[11]Scenario Input'!$P$100,'[11]Scenario Input'!$P$103,'[11]Scenario Input'!$P$106,'[11]Scenario Input'!#REF!,'[11]Scenario Input'!#REF!,'[11]Scenario Input'!#REF!,'[11]Scenario Input'!$H$122,'[11]Scenario Input'!$I$124,'[11]Scenario Input'!$I$126</definedName>
    <definedName name="RangeGasCaseGreyText">'[11]Scenario Input'!$D$16,'[11]Scenario Input'!$J$16,'[11]Scenario Input'!$D$36,'[11]Scenario Input'!$K$36,'[11]Scenario Input'!$D$40,'[11]Scenario Input'!$D$59,'[11]Scenario Input'!#REF!,'[11]Scenario Input'!$D$60,'[11]Scenario Input'!$D$62,'[11]Scenario Input'!$D$64,'[11]Scenario Input'!$D$66,'[11]Scenario Input'!$F$67,'[11]Scenario Input'!$D$107,'[11]Scenario Input'!$K$93,'[11]Scenario Input'!$K$94,'[11]Scenario Input'!$N$94,'[11]Scenario Input'!$K$96,'[11]Scenario Input'!$K$97,'[11]Scenario Input'!$K$99,'[11]Scenario Input'!$N$100,'[11]Scenario Input'!$L$100,'[11]Scenario Input'!$K$102,'[11]Scenario Input'!$L$103,'[11]Scenario Input'!$K$105,'[11]Scenario Input'!$L$106,'[11]Scenario Input'!#REF!,'[11]Scenario Input'!#REF!,'[11]Scenario Input'!#REF!,'[11]Scenario Input'!#REF!,'[11]Scenario Input'!$D$122,'[11]Scenario Input'!$D$124,'[11]Scenario Input'!$D$126</definedName>
    <definedName name="RangeHubCaseGreyInputBox">'[11]Scenario Input'!$N$48,'[11]Scenario Input'!$N$50,'[11]Scenario Input'!$P$52</definedName>
    <definedName name="RangeHubCaseGreyText">'[11]Scenario Input'!$K$48,'[11]Scenario Input'!$K$50,'[11]Scenario Input'!$K$52</definedName>
    <definedName name="RangeInitialBlueText">'[11]Scenario Input'!$D$22,'[11]Scenario Input'!$D$36,'[11]Scenario Input'!$K$36,'[11]Scenario Input'!$D$38,'[11]Scenario Input'!$K$38,'[11]Scenario Input'!$D$40,'[11]Scenario Input'!$D$50,'[11]Scenario Input'!$J$64,'[11]Scenario Input'!$D$66,'[11]Scenario Input'!$F$67,'[11]Scenario Input'!#REF!,'[11]Scenario Input'!#REF!,'[11]Scenario Input'!#REF!</definedName>
    <definedName name="RangeMarketUDColumn">'[11]Scenario Input'!#REF!</definedName>
    <definedName name="RangeOilCaseGreyInputBox">'[11]Scenario Input'!$H$18,'[11]Scenario Input'!$P$18,'[11]Scenario Input'!$G$38,'[11]Scenario Input'!$H$38,'[11]Scenario Input'!$N$38,'[11]Scenario Input'!$O$38,'[11]Scenario Input'!$P$60,'[11]Scenario Input'!$P$62,'[11]Scenario Input'!$O$64,'[11]Scenario Input'!$P$64,'[11]Scenario Input'!$O$66,'[11]Scenario Input'!$N$122,'[11]Scenario Input'!$P$125,'[11]Scenario Input'!$P$127</definedName>
    <definedName name="RangeOilCaseGreyText">'[11]Scenario Input'!$D$18,'[11]Scenario Input'!$J$18,'[11]Scenario Input'!$D$38,'[11]Scenario Input'!$K$38,'[11]Scenario Input'!$J$60,'[11]Scenario Input'!$J$62,'[11]Scenario Input'!$J$64,'[11]Scenario Input'!$J$66,'[11]Scenario Input'!$K$121,'[11]Scenario Input'!$M$122,'[11]Scenario Input'!$L$122,'[11]Scenario Input'!$K$124,'[11]Scenario Input'!$L$125,'[11]Scenario Input'!$K$127</definedName>
    <definedName name="RangeProductionParametersOverrides">'[11]Scenario Input'!$J$131,'[11]Scenario Input'!$P$131,'[11]Scenario Input'!$J$134,'[11]Scenario Input'!$P$134</definedName>
    <definedName name="RangeSatelliteCaseGreyInputBox">'[11]Scenario Input'!$G$48,'[11]Scenario Input'!$I$50,'[11]Scenario Input'!$H$50,'[11]Scenario Input'!$I$52</definedName>
    <definedName name="RangeSatelliteCaseGreyText">'[11]Scenario Input'!$D$48,'[11]Scenario Input'!$D$50,'[11]Scenario Input'!$D$52</definedName>
    <definedName name="RangeScheduleOverrides">'[11]Scenario Input'!$I$138,'[11]Scenario Input'!$I$140,'[11]Scenario Input'!$I$142,'[11]Scenario Input'!$I$144,'[11]Scenario Input'!$I$146,'[11]Scenario Input'!$I$148,'[11]Scenario Input'!$I$150,'[11]Scenario Input'!$I$153,'[11]Scenario Input'!$P$138,'[11]Scenario Input'!$P$140,'[11]Scenario Input'!$P$143,'[11]Scenario Input'!$P$145,'[11]Scenario Input'!$P$147,'[11]Scenario Input'!$P$150</definedName>
    <definedName name="RawAgencyPrice">#REF!</definedName>
    <definedName name="RBData">#REF!</definedName>
    <definedName name="re_bar">#REF!</definedName>
    <definedName name="re_bar2">#REF!</definedName>
    <definedName name="Real">#REF!</definedName>
    <definedName name="_xlnm.Recorder">#REF!</definedName>
    <definedName name="REDD">[2]JAKP3!#REF!</definedName>
    <definedName name="REDDD">#REF!</definedName>
    <definedName name="REDS">'[16]Ultimate Recovery and Reserves'!#REF!</definedName>
    <definedName name="REF_CLIENT1">"Texte 155"</definedName>
    <definedName name="REF_CLIENT2">"Texte 156"</definedName>
    <definedName name="REFURB_EUR">#REF!</definedName>
    <definedName name="REFURB_NGN">#REF!</definedName>
    <definedName name="RENMER">#REF!</definedName>
    <definedName name="Report_Periods">#REF!</definedName>
    <definedName name="Report_Real">#REF!</definedName>
    <definedName name="Report_Start">#REF!</definedName>
    <definedName name="Report_Units">#REF!</definedName>
    <definedName name="Report_Yearly">#REF!</definedName>
    <definedName name="RES">#REF!</definedName>
    <definedName name="Reselects">#REF!</definedName>
    <definedName name="REV_ID">'[16]Ultimate Recovery and Reserves'!#REF!</definedName>
    <definedName name="REVIS">#REF!</definedName>
    <definedName name="Revised">'[1]M 11'!#REF!</definedName>
    <definedName name="revision">#REF!</definedName>
    <definedName name="Révision">#REF!</definedName>
    <definedName name="revisions">#REF!</definedName>
    <definedName name="REWS">#REF!</definedName>
    <definedName name="rex">#REF!</definedName>
    <definedName name="REXAL">#REF!</definedName>
    <definedName name="REXTER">#REF!</definedName>
    <definedName name="rexul">'[16]Ultimate Recovery and Reserves'!#REF!</definedName>
    <definedName name="rfds">#REF!</definedName>
    <definedName name="RID">#REF!</definedName>
    <definedName name="rimn">'[1]M 11'!#REF!</definedName>
    <definedName name="Riser_Platform">#REF!</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2</definedName>
    <definedName name="RiskCorrelationSheet">#REF!</definedName>
    <definedName name="RiskExcelReportsGoInNewWorkbook">TRUE</definedName>
    <definedName name="RiskExcelReportsToGenerate">0</definedName>
    <definedName name="RiskFixedSeed">1</definedName>
    <definedName name="RiskGenerateExcelReportsAtEndOfSimulation">FALSE</definedName>
    <definedName name="RiskHasSettings" localSheetId="1" hidden="1">7</definedName>
    <definedName name="RiskHasSettings">TRUE</definedName>
    <definedName name="RiskMinimizeOnStart">FALSE</definedName>
    <definedName name="RiskMonitorConvergence" localSheetId="1" hidden="1">TRUE</definedName>
    <definedName name="RiskMonitorConvergence">FALSE</definedName>
    <definedName name="RiskMultipleCPUSupportEnabled" hidden="1">TRUE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 localSheetId="1" hidden="1">0</definedName>
    <definedName name="RiskStandardRecalc">1</definedName>
    <definedName name="RiskTemplateSheetName">"myTemplate"</definedName>
    <definedName name="RiskUpdateDisplay" localSheetId="1" hidden="1">FALSE</definedName>
    <definedName name="RiskUpdateDisplay">TRUE</definedName>
    <definedName name="RiskUseDifferentSeedForEachSim">FALSE</definedName>
    <definedName name="RiskUseFixedSeed" localSheetId="1" hidden="1">TRUE</definedName>
    <definedName name="RiskUseFixedSeed">FALSE</definedName>
    <definedName name="RiskUseMultipleCPUs" localSheetId="1" hidden="1">TRUE</definedName>
    <definedName name="RiskUseMultipleCPUs">FALSE</definedName>
    <definedName name="rout_t">#REF!</definedName>
    <definedName name="ROUTINE_MAINTENANCE_RATE">#REF!</definedName>
    <definedName name="ROW_COSTS">#REF!</definedName>
    <definedName name="ROW_FACTOR">#REF!</definedName>
    <definedName name="rrr">'[1]M 11'!#REF!</definedName>
    <definedName name="Run_Description">#REF!</definedName>
    <definedName name="RUT">[2]JAKP3!#REF!</definedName>
    <definedName name="rutter">[2]JAKP3!#REF!</definedName>
    <definedName name="ryttt">#REF!</definedName>
    <definedName name="RYUMMARY">#REF!</definedName>
    <definedName name="S">[6]R8_fld!#REF!</definedName>
    <definedName name="SACOH">#REF!</definedName>
    <definedName name="SAD">#REF!</definedName>
    <definedName name="SADD">[2]JAKP3!#REF!</definedName>
    <definedName name="SALESPLAN">#REF!</definedName>
    <definedName name="saqa">#REF!</definedName>
    <definedName name="Satellite_Structures">#REF!</definedName>
    <definedName name="Save_Cases">#REF!</definedName>
    <definedName name="Save_Prefix">#REF!</definedName>
    <definedName name="Save_Suffix">#REF!</definedName>
    <definedName name="SAW">#REF!</definedName>
    <definedName name="SAZZ">'[16]Ultimate Recovery and Reserves'!#REF!</definedName>
    <definedName name="scale">#REF!</definedName>
    <definedName name="SCOP">[2]JAKP3!#REF!</definedName>
    <definedName name="scp">#REF!</definedName>
    <definedName name="Script_File">#REF!</definedName>
    <definedName name="sdf">'[25]sheet 1'!$J$2:$Q$24</definedName>
    <definedName name="SDS">#REF!</definedName>
    <definedName name="SEILICA">[6]R8_fld!#REF!</definedName>
    <definedName name="Selection_File">#REF!</definedName>
    <definedName name="SERVICE">"Texte 151"</definedName>
    <definedName name="sft">'[25]sheet 1'!$A$1:$X$47</definedName>
    <definedName name="Share">[6]R8_fld!#REF!</definedName>
    <definedName name="sheet1_1">#REF!</definedName>
    <definedName name="SHEET4">#REF!</definedName>
    <definedName name="Shipping">[20]!Shipping</definedName>
    <definedName name="shpe">#REF!</definedName>
    <definedName name="SILVA">#REF!</definedName>
    <definedName name="slope">#REF!</definedName>
    <definedName name="SM">'[7]Dati base'!$D$55</definedName>
    <definedName name="SMMARY">#REF!</definedName>
    <definedName name="SNAME1">'[16]Ultimate Recovery and Reserves'!#REF!</definedName>
    <definedName name="SNAME2">'[16]Ultimate Recovery and Reserves'!#REF!</definedName>
    <definedName name="sngClientInsPercent">'[11]Unit input'!$C$154</definedName>
    <definedName name="sngCondensatePipelineDiameter">'[11]Scenario Input'!#REF!</definedName>
    <definedName name="sngDFloatingDVAType">'[11]Default parameters'!$C$32</definedName>
    <definedName name="sngGasPipelineDiameterHCGas">'[11]Scenario Input'!#REF!</definedName>
    <definedName name="sngGasPipelineDiameterHCOil">'[11]Scenario Input'!#REF!</definedName>
    <definedName name="sngGasPipelineRequiredFlag">'[11]Scenario Input'!$R$127</definedName>
    <definedName name="sngOilPipelineDiameter">'[11]Scenario Input'!#REF!</definedName>
    <definedName name="sngProjectMgtPercent">'[11]Unit input'!$C$153</definedName>
    <definedName name="sngUnitCalmBuoyCost">'[11]Unit input'!$C$130</definedName>
    <definedName name="sngUnitCompressionBaseCost">'[11]Unit input'!$C$142</definedName>
    <definedName name="sngUnitDVAGasInjectorCompCost">'[11]Unit input'!$C$19</definedName>
    <definedName name="sngUnitDVAGasInjectorDrillCost">'[11]Unit input'!$C$18</definedName>
    <definedName name="sngUnitDVAProducerCompCost">'[11]Unit input'!$C$7</definedName>
    <definedName name="sngUnitDVAProducerDrillCost">'[11]Unit input'!$C$6</definedName>
    <definedName name="sngUnitDVAWaterInjectorCompCost">'[11]Unit input'!$C$13</definedName>
    <definedName name="sngUnitDVAWaterInjectorDrillCost">'[11]Unit input'!$C$12</definedName>
    <definedName name="sngUnitEADrillCost">'[11]Unit input'!$C$22</definedName>
    <definedName name="sngUnitEAEvalCost">'[11]Unit input'!$C$23</definedName>
    <definedName name="sngUnitExistHubFacilityCost">'[11]Unit input'!$C$67</definedName>
    <definedName name="sngUnitFsoHullCost">'[11]Unit input'!$C$127</definedName>
    <definedName name="sngUnitGasExportPipelineCost">'[11]Unit input'!$C$136</definedName>
    <definedName name="sngUnitGasFlowlineCost">'[11]Unit input'!$C$33</definedName>
    <definedName name="sngUnitGasFlowlineRiserCost">'[11]Unit input'!$C$35</definedName>
    <definedName name="sngUnitGasUmbilicalCost">'[11]Unit input'!$C$37</definedName>
    <definedName name="sngUnitGasUmbilicalRiserCost">'[11]Unit input'!$C$39</definedName>
    <definedName name="sngUnitHubDVASparInstallCost">'[11]Unit input'!$C$81</definedName>
    <definedName name="sngUnitHubDVASparMooringCost">'[11]Unit input'!$C$80</definedName>
    <definedName name="sngUnitHubDVASparPLatformCost">'[11]Unit input'!$C$79</definedName>
    <definedName name="sngUnitHubDVASparRigCost">'[11]Unit input'!$C$85</definedName>
    <definedName name="sngUnitHubDVASparRiserCost">'[11]Unit input'!$C$84</definedName>
    <definedName name="sngUnitHubDVASparTopsidesCost">'[11]Unit input'!$C$82</definedName>
    <definedName name="sngUnitHubDVASparWaterInjCost">'[11]Unit input'!$C$83</definedName>
    <definedName name="sngUnitHubDVATlpInstallCost">'[11]Unit input'!$C$90</definedName>
    <definedName name="sngUnitHubDVATlpMooringCost">'[11]Unit input'!$C$89</definedName>
    <definedName name="sngUnitHubDVATlpPlatformCost">'[11]Unit input'!$C$88</definedName>
    <definedName name="sngUnitHubDVATlpRigCost">'[11]Unit input'!$C$94</definedName>
    <definedName name="sngUnitHubDVATlpRiserCost">'[11]Unit input'!$C$93</definedName>
    <definedName name="sngUnitHubDVATlpTopsidesCost">'[11]Unit input'!$C$91</definedName>
    <definedName name="sngUnitHubDVATlpWaterInjCost">'[11]Unit input'!$C$92</definedName>
    <definedName name="sngUnitHubFlngPlatformCost">'[11]Unit input'!$C$123</definedName>
    <definedName name="sngUnitHubFlngTopsidesCost">'[11]Unit input'!$C$124</definedName>
    <definedName name="sngUnitHubFongPlatformCost">'[11]Unit input'!$C$118</definedName>
    <definedName name="sngUnitHubFongTopsidesCost">'[11]Unit input'!$C$119</definedName>
    <definedName name="sngUnitHubFongWaterInjCost">'[11]Unit input'!$C$120</definedName>
    <definedName name="sngUnitHubFpInstallCost">'[11]Unit input'!$C$99</definedName>
    <definedName name="sngUnitHubFpMooringCost">'[11]Unit input'!$C$98</definedName>
    <definedName name="sngUnitHubFpPlatformCost">'[11]Unit input'!$C$97</definedName>
    <definedName name="sngUnitHubFpsoInstallCost">'[11]Unit input'!$C$107</definedName>
    <definedName name="sngUnitHubFpsoMooringCost">'[11]Unit input'!$C$106</definedName>
    <definedName name="sngUnitHubFpsoPlatformCost">'[11]Unit input'!$C$104</definedName>
    <definedName name="sngUnitHubFpsoTopsidesCost">'[11]Unit input'!$C$108</definedName>
    <definedName name="sngUnitHubFpsoTurretCost">'[11]Unit input'!$C$105</definedName>
    <definedName name="sngUnitHubFpsoWaterInjCost">'[11]Unit input'!$C$109</definedName>
    <definedName name="sngUnitHubFpTopsidesCost">'[11]Unit input'!$C$100</definedName>
    <definedName name="sngUnitHubFpWaterInjCost">'[11]Unit input'!$C$101</definedName>
    <definedName name="sngUnitHubOnshoreGasProdFacilityCost">'[11]Unit input'!$C$70</definedName>
    <definedName name="sngUnitHubShallowPlatformCost">'[11]Unit input'!$C$73</definedName>
    <definedName name="sngUnitHubShallowPlatformInstallCost">'[11]Unit input'!$C$74</definedName>
    <definedName name="sngUnitHubShallowProjectPercent">'[11]Unit input'!#REF!</definedName>
    <definedName name="sngUnitHubShallowTopsidesCost">'[11]Unit input'!$C$75</definedName>
    <definedName name="sngUnitHubShallowWaterInjCost">'[11]Unit input'!$C$76</definedName>
    <definedName name="sngUnitInjectorFlowlineCost">'[11]Unit input'!$C$43</definedName>
    <definedName name="sngUnitInjectorManifoldCost">'[11]Unit input'!$C$42</definedName>
    <definedName name="sngUnitInjectorRiserCost">'[11]Unit input'!$C$44</definedName>
    <definedName name="sngUnitInjectorTreeCost">'[11]Unit input'!$C$41</definedName>
    <definedName name="sngUnitInjectorUmbilicalCost">'[11]Unit input'!$C$45</definedName>
    <definedName name="sngUnitInjectorUmbilicalRiseCost">'[11]Unit input'!$C$46</definedName>
    <definedName name="sngUnitMobCrane">'[11]Unit input'!$C$148</definedName>
    <definedName name="sngUnitMobMsv">'[11]Unit input'!$C$150</definedName>
    <definedName name="sngUnitMobPipelay">'[11]Unit input'!$C$149</definedName>
    <definedName name="sngUnitMODUGasInjectorCompCost">'[11]Unit input'!$C$17</definedName>
    <definedName name="sngUnitMODUGasInjectorDrillCost">'[11]Unit input'!$C$16</definedName>
    <definedName name="sngUnitMODUMobCost">'[11]Unit input'!$C$26</definedName>
    <definedName name="sngUnitMODUProducerCompCost">'[11]Unit input'!$C$5</definedName>
    <definedName name="sngUnitMODUProducerDrillCost">'[11]Unit input'!$C$4</definedName>
    <definedName name="sngUnitMODUWaterInjectorCompCost">'[11]Unit input'!$C$11</definedName>
    <definedName name="sngUnitMODUWaterInjectorDrillCost">'[11]Unit input'!$C$10</definedName>
    <definedName name="sngUnitOilExportPipelineCost">'[11]Unit input'!$C$133</definedName>
    <definedName name="sngUnitOilFlowlineCost">'[11]Unit input'!$C$32</definedName>
    <definedName name="sngUnitOilFlowlineRiserCost">'[11]Unit input'!$C$34</definedName>
    <definedName name="sngUnitOilUmbilicalCost">'[11]Unit input'!$C$36</definedName>
    <definedName name="sngUnitOilUmbilicalRiserCost">'[11]Unit input'!$C$38</definedName>
    <definedName name="sngUnitProducerManifoldCost">'[11]Unit input'!$C$31</definedName>
    <definedName name="sngUnitProducerTreeCost">'[11]Unit input'!$C$30</definedName>
    <definedName name="sngUnitShorebaseCost">'[11]Unit input'!$C$139</definedName>
    <definedName name="sngUnitStartupCost">'[11]Unit input'!$C$145</definedName>
    <definedName name="sngUnitSubseaControlBuoyCost">'[11]Unit input'!$C$40</definedName>
    <definedName name="sngUnitSubseaGatheringControlBuoyCost">'[11]Unit input'!$C$64</definedName>
    <definedName name="sngUnitSubseaGatheringGasFlowlineCost">'[11]Unit input'!$C$53</definedName>
    <definedName name="sngUnitSubseaGatheringGasFlowlineRiserCost">'[11]Unit input'!$C$56</definedName>
    <definedName name="sngUnitSubseaGatheringGasUmbilicalCost">'[11]Unit input'!$C$59</definedName>
    <definedName name="sngUnitSubseaGatheringGasUmbilicalRiserCost">'[11]Unit input'!$C$62</definedName>
    <definedName name="sngUnitSubseaGatheringInjectorFlowlineCost">'[11]Unit input'!$C$54</definedName>
    <definedName name="sngUnitSubseaGatheringInjectorManifoldCost">'[11]Unit input'!$C$51</definedName>
    <definedName name="sngUnitSubseaGatheringInjectorRiserCost">'[11]Unit input'!$C$57</definedName>
    <definedName name="sngUnitSubseaGatheringInjectorUmbilicalCost">'[11]Unit input'!$C$60</definedName>
    <definedName name="sngUnitSubseaGatheringInjectorUmbilicalRiserCost">'[11]Unit input'!$C$63</definedName>
    <definedName name="sngUnitSubseaGatheringManifoldCost">'[11]Unit input'!$C$50</definedName>
    <definedName name="sngUnitSubseaGatheringOilFlowlineCost">'[11]Unit input'!$C$52</definedName>
    <definedName name="sngUnitSubseaGatheringOilFlowlineRiserCost">'[11]Unit input'!$C$55</definedName>
    <definedName name="sngUnitSubseaGatheringOilUmbilicalCost">'[11]Unit input'!$C$58</definedName>
    <definedName name="sngUnitSubseaGatheringOilUmbilicalRiserCost">'[11]Unit input'!$C$61</definedName>
    <definedName name="sngUnitSubseaOilBoosterCost">'[11]Unit input'!$C$47</definedName>
    <definedName name="sngUnitWellheadDVASparPlatformCost">'[11]Unit input'!$C$112</definedName>
    <definedName name="sngUnitWellheadDVASparRiserCost">'[11]Unit input'!$C$115</definedName>
    <definedName name="sngUnitWellheadDVASparTopsidesCost">'[11]Unit input'!$C$113</definedName>
    <definedName name="sngUnitWellheadSparRiserCost">'[11]Unit input'!#REF!</definedName>
    <definedName name="sngWellheadDVAPipelineCost">'[11]Unit input'!$C$114</definedName>
    <definedName name="sngWellheadDVARequiredFlag">'[11]Scenario Input'!$R$72</definedName>
    <definedName name="SPIRIT">#REF!</definedName>
    <definedName name="SPREAD">#REF!</definedName>
    <definedName name="SPSet">"current"</definedName>
    <definedName name="sssssssssss" hidden="1">{"VISTA_1",#N/A,FALSE,"GRAFO"}</definedName>
    <definedName name="Stage">#REF!</definedName>
    <definedName name="strCondensateExportType">'[11]Scenario Input'!$N$122</definedName>
    <definedName name="strExistingHubType">'[11]Scenario Input'!$N$50</definedName>
    <definedName name="strFSOCALMRequirement">'[11]Scenario Input'!$H$126</definedName>
    <definedName name="strGasCompressionRequirements">'[11]Scenario Input'!$O$66</definedName>
    <definedName name="strGasDisposal">'[11]Scenario Input'!$G$62</definedName>
    <definedName name="strHCProjectType">'[11]Scenario Input'!$H$14</definedName>
    <definedName name="strHubType">'[11]Scenario Input'!$G$48</definedName>
    <definedName name="strOilExportType">'[11]Scenario Input'!$H$122</definedName>
    <definedName name="strProjectPhase">'[11]Scenario Input'!$N$14</definedName>
    <definedName name="strRegionPlay">'[11]Scenario Input'!$G$12</definedName>
    <definedName name="strSatelliteDistanceFromHub">'[11]Scenario Input'!#REF!</definedName>
    <definedName name="strSatelliteType">'[11]Scenario Input'!$N$48</definedName>
    <definedName name="strWellheadDVAProcessing">'[11]Scenario Input'!#REF!</definedName>
    <definedName name="Subtotal">#REF!</definedName>
    <definedName name="SUMMARY">#REF!</definedName>
    <definedName name="table">#REF!</definedName>
    <definedName name="Table1">#REF!</definedName>
    <definedName name="TADFLY">#REF!</definedName>
    <definedName name="TASS">#REF!</definedName>
    <definedName name="TATA">#REF!</definedName>
    <definedName name="TAWA">[6]R8_fld!#REF!</definedName>
    <definedName name="TCN">'[7]Dati base'!$D$57</definedName>
    <definedName name="teccop">#REF!</definedName>
    <definedName name="TEDE">#REF!</definedName>
    <definedName name="TEDERAL">#REF!</definedName>
    <definedName name="TEED">#REF!</definedName>
    <definedName name="TENDER">#REF!</definedName>
    <definedName name="Terrainfactor">#REF!</definedName>
    <definedName name="TEST0">#REF!</definedName>
    <definedName name="TESTHKEY">#REF!</definedName>
    <definedName name="TESTKEYS">#REF!</definedName>
    <definedName name="TESTVKEY">#REF!</definedName>
    <definedName name="texxe">#REF!</definedName>
    <definedName name="texxo">[2]JAKP3!#REF!</definedName>
    <definedName name="tim">#REF!</definedName>
    <definedName name="tipo_valvola">[22]CONVALIDA!$B$1:$B$65536</definedName>
    <definedName name="TITLE">#REF!</definedName>
    <definedName name="TITLE2">'[1]M 11'!#REF!</definedName>
    <definedName name="tob">'[19]sheet 1'!$A$1:$X$47</definedName>
    <definedName name="TOTAL">#REF!</definedName>
    <definedName name="TotalCapex">#REF!</definedName>
    <definedName name="TotalCapex7">#REF!</definedName>
    <definedName name="TotalOpex">#REF!</definedName>
    <definedName name="TRANSPORT">#REF!</definedName>
    <definedName name="traq">[6]R8_fld!#REF!</definedName>
    <definedName name="TREE_CLEARANCE_COSTS">#REF!</definedName>
    <definedName name="TREECLEARANCE">#REF!</definedName>
    <definedName name="trfd">#REF!</definedName>
    <definedName name="TRYU">#REF!</definedName>
    <definedName name="Ts">#REF!</definedName>
    <definedName name="TSL">#REF!</definedName>
    <definedName name="Tstd">#REF!</definedName>
    <definedName name="Ubeta">#REF!</definedName>
    <definedName name="UbetaNdelle">#REF!</definedName>
    <definedName name="UbetaUbite">#REF!</definedName>
    <definedName name="uillllll">#REF!</definedName>
    <definedName name="uim">'[1]M 11'!#REF!</definedName>
    <definedName name="uio">#REF!</definedName>
    <definedName name="UIOL">#REF!</definedName>
    <definedName name="UIOLM">#REF!</definedName>
    <definedName name="uklab">#REF!</definedName>
    <definedName name="ukprod">#REF!</definedName>
    <definedName name="ulop">#REF!</definedName>
    <definedName name="un">#REF!</definedName>
    <definedName name="UNIT_RATE_ROW">#REF!</definedName>
    <definedName name="UNITE1">"Texte 159"</definedName>
    <definedName name="UNITE2">"Texte 160"</definedName>
    <definedName name="Units">#REF!</definedName>
    <definedName name="usd">#REF!</definedName>
    <definedName name="UTD">#REF!</definedName>
    <definedName name="uuuu">#REF!</definedName>
    <definedName name="uwo">#REF!</definedName>
    <definedName name="uy">'[10]#REF'!$G$14:$Y$86,'[10]#REF'!$AA$14:$AR$86</definedName>
    <definedName name="VEDERAL">#REF!</definedName>
    <definedName name="VENDOR">#REF!</definedName>
    <definedName name="VERIFIE1">"Texte 165"</definedName>
    <definedName name="VERIFIE2">"Texte 177"</definedName>
    <definedName name="VERIFIE3">"Texte 171"</definedName>
    <definedName name="VERIFIE4">"Texte 183"</definedName>
    <definedName name="vfg">#REF!</definedName>
    <definedName name="vghu">#REF!</definedName>
    <definedName name="vim">#REF!</definedName>
    <definedName name="VR">#REF!</definedName>
    <definedName name="wada">#REF!</definedName>
    <definedName name="was">#REF!</definedName>
    <definedName name="waseeee">#REF!</definedName>
    <definedName name="wasete">[6]R8_fld!#REF!</definedName>
    <definedName name="WASH">#REF!</definedName>
    <definedName name="wasste">#REF!</definedName>
    <definedName name="WATA">#REF!</definedName>
    <definedName name="WATER">#REF!</definedName>
    <definedName name="WB">#REF!</definedName>
    <definedName name="weasd">#REF!</definedName>
    <definedName name="wee">#REF!</definedName>
    <definedName name="Week_print">"Print_Overall"</definedName>
    <definedName name="WellType">#REF!</definedName>
    <definedName name="WellTypes">#REF!</definedName>
    <definedName name="wes">#REF!</definedName>
    <definedName name="WEST">#REF!</definedName>
    <definedName name="WHATSAAP">[6]R8_fld!#REF!</definedName>
    <definedName name="WI">#REF!</definedName>
    <definedName name="WITHFULL">#REF!</definedName>
    <definedName name="Working_Interest">#REF!</definedName>
    <definedName name="WORKINGSTRIP">#REF!</definedName>
    <definedName name="wrn.GRF_1." hidden="1">{"VISTA_1",#N/A,FALSE,"GRAFO"}</definedName>
    <definedName name="wrn.pag_1." hidden="1">{#N/A,#N/A,FALSE,"COPERTINA"}</definedName>
    <definedName name="wsheet">#REF!</definedName>
    <definedName name="wsht2">#REF!</definedName>
    <definedName name="WSXDAER">#REF!</definedName>
    <definedName name="www">[26]Input!$G$14:$X$66,[26]Input!$Z$14:$AS$66</definedName>
    <definedName name="wwwu">#REF!</definedName>
    <definedName name="X2005_Wells_Status_for_GWDP_update_Drilling_Only_List">#REF!</definedName>
    <definedName name="xcv">'[10]#REF'!$G$14:$X$76,'[10]#REF'!$Z$14:$AS$76</definedName>
    <definedName name="XCYB">#REF!</definedName>
    <definedName name="xim">#REF!</definedName>
    <definedName name="xxxx">#REF!</definedName>
    <definedName name="XZSDA">#REF!</definedName>
    <definedName name="xzvc">'[10]#REF'!$G$14:$X$129,'[10]#REF'!$Z$14:$AS$129</definedName>
    <definedName name="YAW">#REF!</definedName>
    <definedName name="yim">#REF!</definedName>
    <definedName name="YN">#REF!</definedName>
    <definedName name="YOUTH">#REF!</definedName>
    <definedName name="yuo">#REF!</definedName>
    <definedName name="YUPPY">#REF!</definedName>
    <definedName name="yyyy">'[1]M 11'!#REF!</definedName>
    <definedName name="z">#REF!</definedName>
    <definedName name="Z_F5472397_AB87_4C3E_BBAC_D236E75CBAD9_.wvu.PrintArea" hidden="1">#REF!</definedName>
    <definedName name="Z_F5472397_AB87_4C3E_BBAC_D236E75CBAD9_.wvu.PrintTitles" hidden="1">#REF!</definedName>
    <definedName name="Z_FC427945_E8B9_49DE_B33F_26AB41D0E938_.wvu.PrintArea" hidden="1">#REF!</definedName>
    <definedName name="Z_FC427945_E8B9_49DE_B33F_26AB41D0E938_.wvu.PrintTitles" hidden="1">#REF!</definedName>
    <definedName name="ZASDD">#REF!</definedName>
    <definedName name="Zavg">#REF!</definedName>
    <definedName name="zaz">'[1]M 11'!#REF!</definedName>
    <definedName name="ZENDER">#REF!</definedName>
    <definedName name="zim">#REF!</definedName>
    <definedName name="Zin">#REF!</definedName>
    <definedName name="Zone_impres_MI">#REF!</definedName>
    <definedName name="Zout">#REF!</definedName>
    <definedName name="전체su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7" i="199" l="1"/>
  <c r="D126" i="199"/>
  <c r="Q310" i="201" l="1"/>
  <c r="N310" i="201"/>
  <c r="P308" i="201"/>
  <c r="O308" i="201"/>
  <c r="Q308" i="201" s="1"/>
  <c r="P307" i="201"/>
  <c r="O307" i="201"/>
  <c r="Q307" i="201" s="1"/>
  <c r="P306" i="201"/>
  <c r="O306" i="201"/>
  <c r="Q306" i="201" s="1"/>
  <c r="M305" i="201"/>
  <c r="L305" i="201"/>
  <c r="N305" i="201" s="1"/>
  <c r="L297" i="201"/>
  <c r="M297" i="201"/>
  <c r="N297" i="201"/>
  <c r="L292" i="201"/>
  <c r="M292" i="201"/>
  <c r="N292" i="201"/>
  <c r="L278" i="201"/>
  <c r="O302" i="201"/>
  <c r="P302" i="201"/>
  <c r="Q302" i="201"/>
  <c r="O303" i="201"/>
  <c r="Q303" i="201" s="1"/>
  <c r="P303" i="201"/>
  <c r="P301" i="201"/>
  <c r="O301" i="201"/>
  <c r="Q301" i="201" s="1"/>
  <c r="O299" i="201"/>
  <c r="P299" i="201"/>
  <c r="Q299" i="201"/>
  <c r="P298" i="201"/>
  <c r="O298" i="201"/>
  <c r="Q298" i="201" s="1"/>
  <c r="O293" i="201"/>
  <c r="Q293" i="201" s="1"/>
  <c r="P293" i="201"/>
  <c r="O294" i="201"/>
  <c r="P294" i="201"/>
  <c r="Q294" i="201" s="1"/>
  <c r="O295" i="201"/>
  <c r="P295" i="201"/>
  <c r="Q295" i="201"/>
  <c r="P291" i="201"/>
  <c r="O291" i="201"/>
  <c r="Q291" i="201" s="1"/>
  <c r="O289" i="201"/>
  <c r="P289" i="201"/>
  <c r="Q289" i="201"/>
  <c r="P288" i="201"/>
  <c r="O288" i="201"/>
  <c r="Q288" i="201" s="1"/>
  <c r="O284" i="201"/>
  <c r="P284" i="201"/>
  <c r="Q284" i="201"/>
  <c r="O285" i="201"/>
  <c r="Q285" i="201" s="1"/>
  <c r="P285" i="201"/>
  <c r="O286" i="201"/>
  <c r="Q286" i="201" s="1"/>
  <c r="P286" i="201"/>
  <c r="Q283" i="201"/>
  <c r="P283" i="201"/>
  <c r="O283" i="201"/>
  <c r="L281" i="201"/>
  <c r="N281" i="201" s="1"/>
  <c r="M281" i="201"/>
  <c r="L279" i="201"/>
  <c r="M279" i="201"/>
  <c r="N279" i="201"/>
  <c r="L280" i="201"/>
  <c r="N280" i="201" s="1"/>
  <c r="M280" i="201"/>
  <c r="M278" i="201"/>
  <c r="N278" i="201"/>
  <c r="L276" i="201"/>
  <c r="L274" i="201"/>
  <c r="N274" i="201" s="1"/>
  <c r="M274" i="201"/>
  <c r="L275" i="201"/>
  <c r="N275" i="201" s="1"/>
  <c r="M275" i="201"/>
  <c r="M276" i="201"/>
  <c r="N276" i="201" s="1"/>
  <c r="M273" i="201"/>
  <c r="L273" i="201"/>
  <c r="N273" i="201" s="1"/>
  <c r="O270" i="201"/>
  <c r="P270" i="201"/>
  <c r="Q270" i="201"/>
  <c r="O271" i="201"/>
  <c r="Q271" i="201" s="1"/>
  <c r="P271" i="201"/>
  <c r="P269" i="201"/>
  <c r="O269" i="201"/>
  <c r="Q269" i="201" s="1"/>
  <c r="O246" i="201"/>
  <c r="P246" i="201"/>
  <c r="Q246" i="201"/>
  <c r="O247" i="201"/>
  <c r="Q247" i="201" s="1"/>
  <c r="P247" i="201"/>
  <c r="O248" i="201"/>
  <c r="Q248" i="201" s="1"/>
  <c r="P248" i="201"/>
  <c r="O249" i="201"/>
  <c r="P249" i="201"/>
  <c r="Q249" i="201"/>
  <c r="O250" i="201"/>
  <c r="P250" i="201"/>
  <c r="Q250" i="201"/>
  <c r="O251" i="201"/>
  <c r="Q251" i="201" s="1"/>
  <c r="P251" i="201"/>
  <c r="O252" i="201"/>
  <c r="Q252" i="201" s="1"/>
  <c r="P252" i="201"/>
  <c r="O253" i="201"/>
  <c r="P253" i="201"/>
  <c r="Q253" i="201"/>
  <c r="O254" i="201"/>
  <c r="P254" i="201"/>
  <c r="Q254" i="201"/>
  <c r="O255" i="201"/>
  <c r="Q255" i="201" s="1"/>
  <c r="P255" i="201"/>
  <c r="O256" i="201"/>
  <c r="Q256" i="201" s="1"/>
  <c r="P256" i="201"/>
  <c r="O257" i="201"/>
  <c r="P257" i="201"/>
  <c r="Q257" i="201"/>
  <c r="O258" i="201"/>
  <c r="P258" i="201"/>
  <c r="Q258" i="201"/>
  <c r="O259" i="201"/>
  <c r="Q259" i="201" s="1"/>
  <c r="P259" i="201"/>
  <c r="O260" i="201"/>
  <c r="Q260" i="201" s="1"/>
  <c r="P260" i="201"/>
  <c r="O261" i="201"/>
  <c r="P261" i="201"/>
  <c r="Q261" i="201"/>
  <c r="O262" i="201"/>
  <c r="P262" i="201"/>
  <c r="Q262" i="201"/>
  <c r="O263" i="201"/>
  <c r="Q263" i="201" s="1"/>
  <c r="P263" i="201"/>
  <c r="O264" i="201"/>
  <c r="Q264" i="201" s="1"/>
  <c r="P264" i="201"/>
  <c r="O265" i="201"/>
  <c r="P265" i="201"/>
  <c r="Q265" i="201"/>
  <c r="O266" i="201"/>
  <c r="P266" i="201"/>
  <c r="Q266" i="201"/>
  <c r="O267" i="201"/>
  <c r="Q267" i="201" s="1"/>
  <c r="P267" i="201"/>
  <c r="P245" i="201"/>
  <c r="O245" i="201"/>
  <c r="Q245" i="201" s="1"/>
  <c r="L238" i="201"/>
  <c r="N238" i="201" s="1"/>
  <c r="M238" i="201"/>
  <c r="L239" i="201"/>
  <c r="N239" i="201" s="1"/>
  <c r="M239" i="201"/>
  <c r="L240" i="201"/>
  <c r="N240" i="201" s="1"/>
  <c r="M240" i="201"/>
  <c r="L241" i="201"/>
  <c r="M241" i="201"/>
  <c r="N241" i="201"/>
  <c r="L242" i="201"/>
  <c r="N242" i="201" s="1"/>
  <c r="M242" i="201"/>
  <c r="L243" i="201"/>
  <c r="N243" i="201" s="1"/>
  <c r="M243" i="201"/>
  <c r="L244" i="201"/>
  <c r="M244" i="201"/>
  <c r="N244" i="201" s="1"/>
  <c r="M237" i="201"/>
  <c r="L237" i="201"/>
  <c r="N237" i="201" s="1"/>
  <c r="P234" i="201"/>
  <c r="O234" i="201"/>
  <c r="Q234" i="201" s="1"/>
  <c r="O211" i="201"/>
  <c r="P211" i="201"/>
  <c r="Q211" i="201"/>
  <c r="O212" i="201"/>
  <c r="Q212" i="201" s="1"/>
  <c r="P212" i="201"/>
  <c r="O213" i="201"/>
  <c r="Q213" i="201" s="1"/>
  <c r="P213" i="201"/>
  <c r="O214" i="201"/>
  <c r="P214" i="201"/>
  <c r="Q214" i="201"/>
  <c r="O215" i="201"/>
  <c r="P215" i="201"/>
  <c r="Q215" i="201"/>
  <c r="O216" i="201"/>
  <c r="Q216" i="201" s="1"/>
  <c r="P216" i="201"/>
  <c r="O217" i="201"/>
  <c r="Q217" i="201" s="1"/>
  <c r="P217" i="201"/>
  <c r="O218" i="201"/>
  <c r="P218" i="201"/>
  <c r="Q218" i="201"/>
  <c r="O219" i="201"/>
  <c r="P219" i="201"/>
  <c r="Q219" i="201"/>
  <c r="O220" i="201"/>
  <c r="Q220" i="201" s="1"/>
  <c r="P220" i="201"/>
  <c r="O221" i="201"/>
  <c r="Q221" i="201" s="1"/>
  <c r="P221" i="201"/>
  <c r="O222" i="201"/>
  <c r="P222" i="201"/>
  <c r="Q222" i="201"/>
  <c r="O223" i="201"/>
  <c r="P223" i="201"/>
  <c r="Q223" i="201"/>
  <c r="O224" i="201"/>
  <c r="Q224" i="201" s="1"/>
  <c r="P224" i="201"/>
  <c r="O225" i="201"/>
  <c r="Q225" i="201" s="1"/>
  <c r="P225" i="201"/>
  <c r="O226" i="201"/>
  <c r="P226" i="201"/>
  <c r="Q226" i="201"/>
  <c r="O227" i="201"/>
  <c r="P227" i="201"/>
  <c r="Q227" i="201"/>
  <c r="O228" i="201"/>
  <c r="Q228" i="201" s="1"/>
  <c r="P228" i="201"/>
  <c r="O229" i="201"/>
  <c r="Q229" i="201" s="1"/>
  <c r="P229" i="201"/>
  <c r="O230" i="201"/>
  <c r="P230" i="201"/>
  <c r="Q230" i="201"/>
  <c r="O231" i="201"/>
  <c r="P231" i="201"/>
  <c r="Q231" i="201"/>
  <c r="O232" i="201"/>
  <c r="Q232" i="201" s="1"/>
  <c r="P232" i="201"/>
  <c r="P210" i="201"/>
  <c r="O210" i="201"/>
  <c r="Q210" i="201" s="1"/>
  <c r="M209" i="201"/>
  <c r="L209" i="201"/>
  <c r="N209" i="201" s="1"/>
  <c r="N208" i="201"/>
  <c r="M208" i="201"/>
  <c r="L208" i="201"/>
  <c r="M207" i="201"/>
  <c r="N207" i="201" s="1"/>
  <c r="L207" i="201"/>
  <c r="M206" i="201"/>
  <c r="L206" i="201"/>
  <c r="N206" i="201" s="1"/>
  <c r="M205" i="201"/>
  <c r="L205" i="201"/>
  <c r="N205" i="201" s="1"/>
  <c r="N204" i="201"/>
  <c r="M204" i="201"/>
  <c r="L204" i="201"/>
  <c r="M203" i="201"/>
  <c r="N203" i="201" s="1"/>
  <c r="L203" i="201"/>
  <c r="M202" i="201"/>
  <c r="L202" i="201"/>
  <c r="N202" i="201" s="1"/>
  <c r="O198" i="201"/>
  <c r="P198" i="201"/>
  <c r="Q198" i="201" s="1"/>
  <c r="O199" i="201"/>
  <c r="Q199" i="201" s="1"/>
  <c r="P199" i="201"/>
  <c r="O200" i="201"/>
  <c r="Q200" i="201" s="1"/>
  <c r="P200" i="201"/>
  <c r="P197" i="201"/>
  <c r="O197" i="201"/>
  <c r="Q197" i="201" s="1"/>
  <c r="N196" i="201"/>
  <c r="M196" i="201"/>
  <c r="L196" i="201"/>
  <c r="O190" i="201"/>
  <c r="P190" i="201"/>
  <c r="Q190" i="201" s="1"/>
  <c r="O191" i="201"/>
  <c r="Q191" i="201" s="1"/>
  <c r="P191" i="201"/>
  <c r="O192" i="201"/>
  <c r="Q192" i="201" s="1"/>
  <c r="P192" i="201"/>
  <c r="O193" i="201"/>
  <c r="P193" i="201"/>
  <c r="Q193" i="201"/>
  <c r="O194" i="201"/>
  <c r="P194" i="201"/>
  <c r="Q194" i="201"/>
  <c r="P189" i="201"/>
  <c r="O189" i="201"/>
  <c r="Q189" i="201" s="1"/>
  <c r="M188" i="201"/>
  <c r="L188" i="201"/>
  <c r="N188" i="201" s="1"/>
  <c r="O180" i="201"/>
  <c r="P180" i="201"/>
  <c r="Q180" i="201" s="1"/>
  <c r="O181" i="201"/>
  <c r="Q181" i="201" s="1"/>
  <c r="P181" i="201"/>
  <c r="O182" i="201"/>
  <c r="Q182" i="201" s="1"/>
  <c r="P182" i="201"/>
  <c r="O183" i="201"/>
  <c r="P183" i="201"/>
  <c r="Q183" i="201"/>
  <c r="O184" i="201"/>
  <c r="P184" i="201"/>
  <c r="Q184" i="201" s="1"/>
  <c r="O185" i="201"/>
  <c r="Q185" i="201" s="1"/>
  <c r="P185" i="201"/>
  <c r="O186" i="201"/>
  <c r="Q186" i="201" s="1"/>
  <c r="P186" i="201"/>
  <c r="P179" i="201"/>
  <c r="O179" i="201"/>
  <c r="Q179" i="201" s="1"/>
  <c r="L174" i="201"/>
  <c r="M174" i="201"/>
  <c r="N174" i="201"/>
  <c r="L175" i="201"/>
  <c r="N175" i="201" s="1"/>
  <c r="M175" i="201"/>
  <c r="L176" i="201"/>
  <c r="N176" i="201" s="1"/>
  <c r="M176" i="201"/>
  <c r="L177" i="201"/>
  <c r="M177" i="201"/>
  <c r="N177" i="201"/>
  <c r="L178" i="201"/>
  <c r="M178" i="201"/>
  <c r="N178" i="201"/>
  <c r="M173" i="201"/>
  <c r="L173" i="201"/>
  <c r="N173" i="201" s="1"/>
  <c r="O163" i="201"/>
  <c r="P163" i="201"/>
  <c r="Q163" i="201"/>
  <c r="O164" i="201"/>
  <c r="Q164" i="201" s="1"/>
  <c r="P164" i="201"/>
  <c r="O165" i="201"/>
  <c r="Q165" i="201" s="1"/>
  <c r="P165" i="201"/>
  <c r="O166" i="201"/>
  <c r="P166" i="201"/>
  <c r="Q166" i="201"/>
  <c r="O167" i="201"/>
  <c r="P167" i="201"/>
  <c r="Q167" i="201"/>
  <c r="O168" i="201"/>
  <c r="Q168" i="201" s="1"/>
  <c r="P168" i="201"/>
  <c r="O169" i="201"/>
  <c r="Q169" i="201" s="1"/>
  <c r="P169" i="201"/>
  <c r="O170" i="201"/>
  <c r="P170" i="201"/>
  <c r="Q170" i="201"/>
  <c r="O171" i="201"/>
  <c r="P171" i="201"/>
  <c r="Q171" i="201"/>
  <c r="P162" i="201"/>
  <c r="O162" i="201"/>
  <c r="Q162" i="201" s="1"/>
  <c r="O154" i="201"/>
  <c r="P154" i="201"/>
  <c r="Q154" i="201" s="1"/>
  <c r="O155" i="201"/>
  <c r="Q155" i="201" s="1"/>
  <c r="P155" i="201"/>
  <c r="O156" i="201"/>
  <c r="Q156" i="201" s="1"/>
  <c r="P156" i="201"/>
  <c r="O157" i="201"/>
  <c r="P157" i="201"/>
  <c r="Q157" i="201"/>
  <c r="O158" i="201"/>
  <c r="Q158" i="201" s="1"/>
  <c r="P158" i="201"/>
  <c r="O159" i="201"/>
  <c r="Q159" i="201" s="1"/>
  <c r="P159" i="201"/>
  <c r="O160" i="201"/>
  <c r="P160" i="201"/>
  <c r="Q160" i="201" s="1"/>
  <c r="P153" i="201"/>
  <c r="O153" i="201"/>
  <c r="Q153" i="201" s="1"/>
  <c r="O142" i="201"/>
  <c r="P142" i="201"/>
  <c r="Q142" i="201"/>
  <c r="O143" i="201"/>
  <c r="Q143" i="201" s="1"/>
  <c r="P143" i="201"/>
  <c r="O144" i="201"/>
  <c r="Q144" i="201" s="1"/>
  <c r="P144" i="201"/>
  <c r="P141" i="201"/>
  <c r="O141" i="201"/>
  <c r="Q141" i="201" s="1"/>
  <c r="M140" i="201"/>
  <c r="N140" i="201" s="1"/>
  <c r="L140" i="201"/>
  <c r="O133" i="201"/>
  <c r="Q133" i="201" s="1"/>
  <c r="P133" i="201"/>
  <c r="O134" i="201"/>
  <c r="Q134" i="201" s="1"/>
  <c r="P134" i="201"/>
  <c r="O135" i="201"/>
  <c r="P135" i="201"/>
  <c r="Q135" i="201" s="1"/>
  <c r="O136" i="201"/>
  <c r="P136" i="201"/>
  <c r="Q136" i="201"/>
  <c r="O137" i="201"/>
  <c r="Q137" i="201" s="1"/>
  <c r="P137" i="201"/>
  <c r="O138" i="201"/>
  <c r="Q138" i="201" s="1"/>
  <c r="P138" i="201"/>
  <c r="L129" i="201"/>
  <c r="N129" i="201" s="1"/>
  <c r="M129" i="201"/>
  <c r="L130" i="201"/>
  <c r="N130" i="201" s="1"/>
  <c r="M130" i="201"/>
  <c r="L131" i="201"/>
  <c r="N131" i="201" s="1"/>
  <c r="M131" i="201"/>
  <c r="P132" i="201"/>
  <c r="O132" i="201"/>
  <c r="Q132" i="201" s="1"/>
  <c r="N128" i="201"/>
  <c r="M128" i="201"/>
  <c r="L128" i="201"/>
  <c r="L117" i="201"/>
  <c r="M117" i="201"/>
  <c r="N117" i="201"/>
  <c r="L118" i="201"/>
  <c r="N118" i="201" s="1"/>
  <c r="M118" i="201"/>
  <c r="M116" i="201"/>
  <c r="L116" i="201"/>
  <c r="N116" i="201" s="1"/>
  <c r="O120" i="201"/>
  <c r="P120" i="201"/>
  <c r="Q120" i="201"/>
  <c r="O121" i="201"/>
  <c r="Q121" i="201" s="1"/>
  <c r="P121" i="201"/>
  <c r="O122" i="201"/>
  <c r="Q122" i="201" s="1"/>
  <c r="P122" i="201"/>
  <c r="O123" i="201"/>
  <c r="P123" i="201"/>
  <c r="Q123" i="201"/>
  <c r="O124" i="201"/>
  <c r="P124" i="201"/>
  <c r="Q124" i="201"/>
  <c r="O125" i="201"/>
  <c r="Q125" i="201" s="1"/>
  <c r="P125" i="201"/>
  <c r="O126" i="201"/>
  <c r="Q126" i="201" s="1"/>
  <c r="P126" i="201"/>
  <c r="P119" i="201"/>
  <c r="O119" i="201"/>
  <c r="Q119" i="201" s="1"/>
  <c r="O94" i="201"/>
  <c r="Q94" i="201" s="1"/>
  <c r="P94" i="201"/>
  <c r="O95" i="201"/>
  <c r="Q95" i="201" s="1"/>
  <c r="P95" i="201"/>
  <c r="O96" i="201"/>
  <c r="P96" i="201"/>
  <c r="Q96" i="201" s="1"/>
  <c r="O97" i="201"/>
  <c r="P97" i="201"/>
  <c r="Q97" i="201"/>
  <c r="O98" i="201"/>
  <c r="Q98" i="201" s="1"/>
  <c r="P98" i="201"/>
  <c r="O99" i="201"/>
  <c r="Q99" i="201" s="1"/>
  <c r="P99" i="201"/>
  <c r="O100" i="201"/>
  <c r="P100" i="201"/>
  <c r="Q100" i="201" s="1"/>
  <c r="O101" i="201"/>
  <c r="P101" i="201"/>
  <c r="Q101" i="201"/>
  <c r="O102" i="201"/>
  <c r="Q102" i="201" s="1"/>
  <c r="P102" i="201"/>
  <c r="O103" i="201"/>
  <c r="Q103" i="201" s="1"/>
  <c r="P103" i="201"/>
  <c r="O104" i="201"/>
  <c r="P104" i="201"/>
  <c r="Q104" i="201" s="1"/>
  <c r="O105" i="201"/>
  <c r="P105" i="201"/>
  <c r="Q105" i="201"/>
  <c r="O106" i="201"/>
  <c r="Q106" i="201" s="1"/>
  <c r="P106" i="201"/>
  <c r="O107" i="201"/>
  <c r="Q107" i="201" s="1"/>
  <c r="P107" i="201"/>
  <c r="O108" i="201"/>
  <c r="Q108" i="201" s="1"/>
  <c r="P108" i="201"/>
  <c r="O109" i="201"/>
  <c r="P109" i="201"/>
  <c r="Q109" i="201"/>
  <c r="O110" i="201"/>
  <c r="Q110" i="201" s="1"/>
  <c r="P110" i="201"/>
  <c r="O111" i="201"/>
  <c r="Q111" i="201" s="1"/>
  <c r="P111" i="201"/>
  <c r="O112" i="201"/>
  <c r="P112" i="201"/>
  <c r="Q112" i="201" s="1"/>
  <c r="O113" i="201"/>
  <c r="P113" i="201"/>
  <c r="Q113" i="201"/>
  <c r="O114" i="201"/>
  <c r="Q114" i="201" s="1"/>
  <c r="P114" i="201"/>
  <c r="P93" i="201"/>
  <c r="O93" i="201"/>
  <c r="Q93" i="201" s="1"/>
  <c r="M92" i="201"/>
  <c r="N92" i="201" s="1"/>
  <c r="L92" i="201"/>
  <c r="M91" i="201"/>
  <c r="N91" i="201" s="1"/>
  <c r="L91" i="201"/>
  <c r="M90" i="201"/>
  <c r="L90" i="201"/>
  <c r="N90" i="201" s="1"/>
  <c r="M89" i="201"/>
  <c r="L89" i="201"/>
  <c r="N89" i="201" s="1"/>
  <c r="N88" i="201"/>
  <c r="M88" i="201"/>
  <c r="L88" i="201"/>
  <c r="M87" i="201"/>
  <c r="N87" i="201" s="1"/>
  <c r="L87" i="201"/>
  <c r="M86" i="201"/>
  <c r="L86" i="201"/>
  <c r="N86" i="201" s="1"/>
  <c r="M85" i="201"/>
  <c r="L85" i="201"/>
  <c r="N85" i="201" s="1"/>
  <c r="N84" i="201"/>
  <c r="M84" i="201"/>
  <c r="L84" i="201"/>
  <c r="P82" i="201"/>
  <c r="O82" i="201"/>
  <c r="Q82" i="201" s="1"/>
  <c r="P81" i="201"/>
  <c r="O81" i="201"/>
  <c r="Q81" i="201" s="1"/>
  <c r="M80" i="201"/>
  <c r="L80" i="201"/>
  <c r="N80" i="201" s="1"/>
  <c r="M79" i="201"/>
  <c r="L79" i="201"/>
  <c r="N79" i="201" s="1"/>
  <c r="P78" i="201"/>
  <c r="O78" i="201"/>
  <c r="Q78" i="201" s="1"/>
  <c r="P77" i="201"/>
  <c r="Q77" i="201" s="1"/>
  <c r="O77" i="201"/>
  <c r="O74" i="201"/>
  <c r="P74" i="201"/>
  <c r="Q74" i="201"/>
  <c r="O75" i="201"/>
  <c r="Q75" i="201" s="1"/>
  <c r="P75" i="201"/>
  <c r="P73" i="201"/>
  <c r="O73" i="201"/>
  <c r="Q73" i="201" s="1"/>
  <c r="L71" i="201"/>
  <c r="M71" i="201"/>
  <c r="N71" i="201"/>
  <c r="L72" i="201"/>
  <c r="N72" i="201" s="1"/>
  <c r="M72" i="201"/>
  <c r="M70" i="201"/>
  <c r="L70" i="201"/>
  <c r="N70" i="201" s="1"/>
  <c r="O66" i="201"/>
  <c r="P66" i="201"/>
  <c r="Q66" i="201"/>
  <c r="O67" i="201"/>
  <c r="Q67" i="201" s="1"/>
  <c r="P67" i="201"/>
  <c r="O68" i="201"/>
  <c r="Q68" i="201" s="1"/>
  <c r="P68" i="201"/>
  <c r="P65" i="201"/>
  <c r="O65" i="201"/>
  <c r="Q65" i="201" s="1"/>
  <c r="L59" i="201"/>
  <c r="M59" i="201"/>
  <c r="N59" i="201"/>
  <c r="L60" i="201"/>
  <c r="N60" i="201" s="1"/>
  <c r="M60" i="201"/>
  <c r="L61" i="201"/>
  <c r="N61" i="201" s="1"/>
  <c r="M61" i="201"/>
  <c r="L62" i="201"/>
  <c r="M62" i="201"/>
  <c r="N62" i="201"/>
  <c r="L63" i="201"/>
  <c r="M63" i="201"/>
  <c r="N63" i="201"/>
  <c r="L64" i="201"/>
  <c r="N64" i="201" s="1"/>
  <c r="M64" i="201"/>
  <c r="M58" i="201"/>
  <c r="L58" i="201"/>
  <c r="N58" i="201" s="1"/>
  <c r="O57" i="201"/>
  <c r="P57" i="201"/>
  <c r="Q57" i="201"/>
  <c r="P56" i="201"/>
  <c r="O56" i="201"/>
  <c r="Q56" i="201" s="1"/>
  <c r="M55" i="201"/>
  <c r="L55" i="201"/>
  <c r="N55" i="201" s="1"/>
  <c r="L53" i="201"/>
  <c r="P54" i="201"/>
  <c r="O54" i="201"/>
  <c r="Q54" i="201" s="1"/>
  <c r="N53" i="201"/>
  <c r="M53" i="201"/>
  <c r="O51" i="201"/>
  <c r="P51" i="201"/>
  <c r="Q51" i="201"/>
  <c r="P50" i="201"/>
  <c r="O50" i="201"/>
  <c r="Q50" i="201" s="1"/>
  <c r="L49" i="201"/>
  <c r="M49" i="201"/>
  <c r="N49" i="201"/>
  <c r="M48" i="201"/>
  <c r="L48" i="201"/>
  <c r="N48" i="201" s="1"/>
  <c r="O25" i="201"/>
  <c r="Q25" i="201" s="1"/>
  <c r="P25" i="201"/>
  <c r="O26" i="201"/>
  <c r="Q26" i="201" s="1"/>
  <c r="P26" i="201"/>
  <c r="O27" i="201"/>
  <c r="P27" i="201"/>
  <c r="Q27" i="201" s="1"/>
  <c r="O28" i="201"/>
  <c r="P28" i="201"/>
  <c r="Q28" i="201"/>
  <c r="O29" i="201"/>
  <c r="Q29" i="201" s="1"/>
  <c r="P29" i="201"/>
  <c r="O30" i="201"/>
  <c r="Q30" i="201" s="1"/>
  <c r="P30" i="201"/>
  <c r="O31" i="201"/>
  <c r="P31" i="201"/>
  <c r="Q31" i="201" s="1"/>
  <c r="O32" i="201"/>
  <c r="P32" i="201"/>
  <c r="Q32" i="201"/>
  <c r="O33" i="201"/>
  <c r="Q33" i="201" s="1"/>
  <c r="P33" i="201"/>
  <c r="O34" i="201"/>
  <c r="Q34" i="201" s="1"/>
  <c r="P34" i="201"/>
  <c r="O35" i="201"/>
  <c r="P35" i="201"/>
  <c r="Q35" i="201" s="1"/>
  <c r="O36" i="201"/>
  <c r="P36" i="201"/>
  <c r="Q36" i="201"/>
  <c r="O37" i="201"/>
  <c r="Q37" i="201" s="1"/>
  <c r="P37" i="201"/>
  <c r="O38" i="201"/>
  <c r="Q38" i="201" s="1"/>
  <c r="P38" i="201"/>
  <c r="O39" i="201"/>
  <c r="P39" i="201"/>
  <c r="Q39" i="201" s="1"/>
  <c r="O40" i="201"/>
  <c r="P40" i="201"/>
  <c r="Q40" i="201"/>
  <c r="O41" i="201"/>
  <c r="Q41" i="201" s="1"/>
  <c r="P41" i="201"/>
  <c r="O42" i="201"/>
  <c r="Q42" i="201" s="1"/>
  <c r="P42" i="201"/>
  <c r="O43" i="201"/>
  <c r="P43" i="201"/>
  <c r="Q43" i="201" s="1"/>
  <c r="O44" i="201"/>
  <c r="P44" i="201"/>
  <c r="Q44" i="201"/>
  <c r="O45" i="201"/>
  <c r="Q45" i="201" s="1"/>
  <c r="P45" i="201"/>
  <c r="O46" i="201"/>
  <c r="Q46" i="201" s="1"/>
  <c r="P46" i="201"/>
  <c r="P24" i="201"/>
  <c r="O24" i="201"/>
  <c r="Q24" i="201" s="1"/>
  <c r="L17" i="201"/>
  <c r="M17" i="201"/>
  <c r="N17" i="201"/>
  <c r="L18" i="201"/>
  <c r="N18" i="201" s="1"/>
  <c r="M18" i="201"/>
  <c r="L19" i="201"/>
  <c r="N19" i="201" s="1"/>
  <c r="M19" i="201"/>
  <c r="L20" i="201"/>
  <c r="M20" i="201"/>
  <c r="N20" i="201"/>
  <c r="L21" i="201"/>
  <c r="M21" i="201"/>
  <c r="N21" i="201"/>
  <c r="L22" i="201"/>
  <c r="N22" i="201" s="1"/>
  <c r="M22" i="201"/>
  <c r="L23" i="201"/>
  <c r="N23" i="201" s="1"/>
  <c r="M23" i="201"/>
  <c r="M16" i="201"/>
  <c r="L16" i="201"/>
  <c r="N16" i="201" s="1"/>
  <c r="O13" i="201"/>
  <c r="P13" i="201"/>
  <c r="Q13" i="201"/>
  <c r="O14" i="201"/>
  <c r="Q14" i="201" s="1"/>
  <c r="P14" i="201"/>
  <c r="P12" i="201"/>
  <c r="O12" i="201"/>
  <c r="Q12" i="201" s="1"/>
  <c r="L10" i="201"/>
  <c r="M10" i="201"/>
  <c r="N10" i="201"/>
  <c r="L11" i="201"/>
  <c r="N11" i="201" s="1"/>
  <c r="M11" i="201"/>
  <c r="N9" i="201"/>
  <c r="M9" i="201"/>
  <c r="L9" i="201"/>
  <c r="Q8" i="201"/>
  <c r="P8" i="201"/>
  <c r="O8" i="201"/>
  <c r="F309" i="201"/>
  <c r="H309" i="201" s="1"/>
  <c r="E309" i="201"/>
  <c r="H308" i="201"/>
  <c r="G308" i="201"/>
  <c r="K308" i="201" s="1"/>
  <c r="F308" i="201"/>
  <c r="E308" i="201"/>
  <c r="J308" i="201" s="1"/>
  <c r="F307" i="201"/>
  <c r="H307" i="201" s="1"/>
  <c r="E307" i="201"/>
  <c r="H306" i="201"/>
  <c r="G306" i="201"/>
  <c r="K306" i="201" s="1"/>
  <c r="F306" i="201"/>
  <c r="E306" i="201"/>
  <c r="J306" i="201" s="1"/>
  <c r="F305" i="201"/>
  <c r="H305" i="201" s="1"/>
  <c r="E305" i="201"/>
  <c r="J304" i="201"/>
  <c r="H304" i="201"/>
  <c r="G304" i="201"/>
  <c r="K304" i="201" s="1"/>
  <c r="H303" i="201"/>
  <c r="G303" i="201"/>
  <c r="F303" i="201"/>
  <c r="E303" i="201"/>
  <c r="J303" i="201" s="1"/>
  <c r="F302" i="201"/>
  <c r="H302" i="201" s="1"/>
  <c r="E302" i="201"/>
  <c r="H301" i="201"/>
  <c r="G301" i="201"/>
  <c r="F301" i="201"/>
  <c r="E301" i="201"/>
  <c r="J301" i="201" s="1"/>
  <c r="K300" i="201"/>
  <c r="J300" i="201"/>
  <c r="H300" i="201"/>
  <c r="G300" i="201"/>
  <c r="X299" i="201"/>
  <c r="G299" i="201"/>
  <c r="K299" i="201" s="1"/>
  <c r="F299" i="201"/>
  <c r="H299" i="201" s="1"/>
  <c r="E299" i="201"/>
  <c r="J299" i="201" s="1"/>
  <c r="F298" i="201"/>
  <c r="H298" i="201" s="1"/>
  <c r="E298" i="201"/>
  <c r="H297" i="201"/>
  <c r="F297" i="201"/>
  <c r="E297" i="201"/>
  <c r="J296" i="201"/>
  <c r="H296" i="201"/>
  <c r="G296" i="201"/>
  <c r="K296" i="201" s="1"/>
  <c r="H295" i="201"/>
  <c r="G295" i="201"/>
  <c r="K295" i="201" s="1"/>
  <c r="F295" i="201"/>
  <c r="E295" i="201"/>
  <c r="J295" i="201" s="1"/>
  <c r="X295" i="201" s="1"/>
  <c r="G294" i="201"/>
  <c r="K294" i="201" s="1"/>
  <c r="F294" i="201"/>
  <c r="H294" i="201" s="1"/>
  <c r="E294" i="201"/>
  <c r="J294" i="201" s="1"/>
  <c r="X294" i="201" s="1"/>
  <c r="K293" i="201"/>
  <c r="J293" i="201"/>
  <c r="X293" i="201" s="1"/>
  <c r="F293" i="201"/>
  <c r="H293" i="201" s="1"/>
  <c r="E293" i="201"/>
  <c r="G293" i="201" s="1"/>
  <c r="H292" i="201"/>
  <c r="G292" i="201"/>
  <c r="K292" i="201" s="1"/>
  <c r="F292" i="201"/>
  <c r="E292" i="201"/>
  <c r="J292" i="201" s="1"/>
  <c r="K291" i="201"/>
  <c r="J291" i="201"/>
  <c r="F291" i="201"/>
  <c r="H291" i="201" s="1"/>
  <c r="E291" i="201"/>
  <c r="G291" i="201" s="1"/>
  <c r="J290" i="201"/>
  <c r="H290" i="201"/>
  <c r="G290" i="201"/>
  <c r="H289" i="201"/>
  <c r="G289" i="201"/>
  <c r="K289" i="201" s="1"/>
  <c r="F289" i="201"/>
  <c r="E289" i="201"/>
  <c r="J289" i="201" s="1"/>
  <c r="F288" i="201"/>
  <c r="H288" i="201" s="1"/>
  <c r="K288" i="201" s="1"/>
  <c r="E288" i="201"/>
  <c r="G288" i="201" s="1"/>
  <c r="J287" i="201"/>
  <c r="H287" i="201"/>
  <c r="G287" i="201"/>
  <c r="K287" i="201" s="1"/>
  <c r="H286" i="201"/>
  <c r="G286" i="201"/>
  <c r="K286" i="201" s="1"/>
  <c r="F286" i="201"/>
  <c r="E286" i="201"/>
  <c r="J286" i="201" s="1"/>
  <c r="F285" i="201"/>
  <c r="H285" i="201" s="1"/>
  <c r="E285" i="201"/>
  <c r="H284" i="201"/>
  <c r="G284" i="201"/>
  <c r="K284" i="201" s="1"/>
  <c r="F284" i="201"/>
  <c r="E284" i="201"/>
  <c r="J284" i="201" s="1"/>
  <c r="F283" i="201"/>
  <c r="H283" i="201" s="1"/>
  <c r="E283" i="201"/>
  <c r="J282" i="201"/>
  <c r="H282" i="201"/>
  <c r="G282" i="201"/>
  <c r="K282" i="201" s="1"/>
  <c r="H281" i="201"/>
  <c r="G281" i="201"/>
  <c r="F281" i="201"/>
  <c r="E281" i="201"/>
  <c r="J281" i="201" s="1"/>
  <c r="F280" i="201"/>
  <c r="H280" i="201" s="1"/>
  <c r="E280" i="201"/>
  <c r="H279" i="201"/>
  <c r="G279" i="201"/>
  <c r="F279" i="201"/>
  <c r="E279" i="201"/>
  <c r="J279" i="201" s="1"/>
  <c r="F278" i="201"/>
  <c r="H278" i="201" s="1"/>
  <c r="E278" i="201"/>
  <c r="J277" i="201"/>
  <c r="H277" i="201"/>
  <c r="G277" i="201"/>
  <c r="K277" i="201" s="1"/>
  <c r="H276" i="201"/>
  <c r="G276" i="201"/>
  <c r="F276" i="201"/>
  <c r="E276" i="201"/>
  <c r="J276" i="201" s="1"/>
  <c r="K275" i="201"/>
  <c r="J275" i="201"/>
  <c r="F275" i="201"/>
  <c r="H275" i="201" s="1"/>
  <c r="E275" i="201"/>
  <c r="G275" i="201" s="1"/>
  <c r="H274" i="201"/>
  <c r="G274" i="201"/>
  <c r="F274" i="201"/>
  <c r="E274" i="201"/>
  <c r="J274" i="201" s="1"/>
  <c r="K273" i="201"/>
  <c r="J273" i="201"/>
  <c r="F273" i="201"/>
  <c r="H273" i="201" s="1"/>
  <c r="E273" i="201"/>
  <c r="G273" i="201" s="1"/>
  <c r="J272" i="201"/>
  <c r="H272" i="201"/>
  <c r="G272" i="201"/>
  <c r="H271" i="201"/>
  <c r="G271" i="201"/>
  <c r="K271" i="201" s="1"/>
  <c r="F271" i="201"/>
  <c r="E271" i="201"/>
  <c r="J271" i="201" s="1"/>
  <c r="F270" i="201"/>
  <c r="E270" i="201"/>
  <c r="G270" i="201" s="1"/>
  <c r="H269" i="201"/>
  <c r="G269" i="201"/>
  <c r="K269" i="201" s="1"/>
  <c r="F269" i="201"/>
  <c r="E269" i="201"/>
  <c r="J269" i="201" s="1"/>
  <c r="K268" i="201"/>
  <c r="J268" i="201"/>
  <c r="H268" i="201"/>
  <c r="G268" i="201"/>
  <c r="U267" i="201"/>
  <c r="G267" i="201"/>
  <c r="K267" i="201" s="1"/>
  <c r="F267" i="201"/>
  <c r="H267" i="201" s="1"/>
  <c r="E267" i="201"/>
  <c r="J267" i="201" s="1"/>
  <c r="U266" i="201"/>
  <c r="F266" i="201"/>
  <c r="H266" i="201" s="1"/>
  <c r="E266" i="201"/>
  <c r="U265" i="201"/>
  <c r="H265" i="201"/>
  <c r="F265" i="201"/>
  <c r="E265" i="201"/>
  <c r="U264" i="201"/>
  <c r="H264" i="201"/>
  <c r="G264" i="201"/>
  <c r="K264" i="201" s="1"/>
  <c r="F264" i="201"/>
  <c r="E264" i="201"/>
  <c r="J264" i="201" s="1"/>
  <c r="U263" i="201"/>
  <c r="G263" i="201"/>
  <c r="K263" i="201" s="1"/>
  <c r="F263" i="201"/>
  <c r="H263" i="201" s="1"/>
  <c r="E263" i="201"/>
  <c r="J263" i="201" s="1"/>
  <c r="U262" i="201"/>
  <c r="F262" i="201"/>
  <c r="H262" i="201" s="1"/>
  <c r="E262" i="201"/>
  <c r="U261" i="201"/>
  <c r="H261" i="201"/>
  <c r="F261" i="201"/>
  <c r="E261" i="201"/>
  <c r="U260" i="201"/>
  <c r="H260" i="201"/>
  <c r="G260" i="201"/>
  <c r="K260" i="201" s="1"/>
  <c r="F260" i="201"/>
  <c r="E260" i="201"/>
  <c r="J260" i="201" s="1"/>
  <c r="U259" i="201"/>
  <c r="G259" i="201"/>
  <c r="K259" i="201" s="1"/>
  <c r="F259" i="201"/>
  <c r="H259" i="201" s="1"/>
  <c r="E259" i="201"/>
  <c r="J259" i="201" s="1"/>
  <c r="U258" i="201"/>
  <c r="F258" i="201"/>
  <c r="H258" i="201" s="1"/>
  <c r="E258" i="201"/>
  <c r="U257" i="201"/>
  <c r="H257" i="201"/>
  <c r="F257" i="201"/>
  <c r="E257" i="201"/>
  <c r="U256" i="201"/>
  <c r="H256" i="201"/>
  <c r="G256" i="201"/>
  <c r="K256" i="201" s="1"/>
  <c r="F256" i="201"/>
  <c r="E256" i="201"/>
  <c r="J256" i="201" s="1"/>
  <c r="U255" i="201"/>
  <c r="G255" i="201"/>
  <c r="K255" i="201" s="1"/>
  <c r="F255" i="201"/>
  <c r="H255" i="201" s="1"/>
  <c r="E255" i="201"/>
  <c r="J255" i="201" s="1"/>
  <c r="U254" i="201"/>
  <c r="F254" i="201"/>
  <c r="H254" i="201" s="1"/>
  <c r="E254" i="201"/>
  <c r="U253" i="201"/>
  <c r="H253" i="201"/>
  <c r="F253" i="201"/>
  <c r="E253" i="201"/>
  <c r="U252" i="201"/>
  <c r="H252" i="201"/>
  <c r="G252" i="201"/>
  <c r="K252" i="201" s="1"/>
  <c r="F252" i="201"/>
  <c r="E252" i="201"/>
  <c r="J252" i="201" s="1"/>
  <c r="U251" i="201"/>
  <c r="G251" i="201"/>
  <c r="K251" i="201" s="1"/>
  <c r="F251" i="201"/>
  <c r="H251" i="201" s="1"/>
  <c r="E251" i="201"/>
  <c r="J251" i="201" s="1"/>
  <c r="U250" i="201"/>
  <c r="F250" i="201"/>
  <c r="H250" i="201" s="1"/>
  <c r="E250" i="201"/>
  <c r="U249" i="201"/>
  <c r="H249" i="201"/>
  <c r="F249" i="201"/>
  <c r="E249" i="201"/>
  <c r="U248" i="201"/>
  <c r="H248" i="201"/>
  <c r="G248" i="201"/>
  <c r="K248" i="201" s="1"/>
  <c r="F248" i="201"/>
  <c r="E248" i="201"/>
  <c r="J248" i="201" s="1"/>
  <c r="U247" i="201"/>
  <c r="G247" i="201"/>
  <c r="K247" i="201" s="1"/>
  <c r="F247" i="201"/>
  <c r="H247" i="201" s="1"/>
  <c r="E247" i="201"/>
  <c r="J247" i="201" s="1"/>
  <c r="U246" i="201"/>
  <c r="F246" i="201"/>
  <c r="H246" i="201" s="1"/>
  <c r="E246" i="201"/>
  <c r="U245" i="201"/>
  <c r="H245" i="201"/>
  <c r="F245" i="201"/>
  <c r="E245" i="201"/>
  <c r="U244" i="201"/>
  <c r="H244" i="201"/>
  <c r="G244" i="201"/>
  <c r="K244" i="201" s="1"/>
  <c r="F244" i="201"/>
  <c r="E244" i="201"/>
  <c r="J244" i="201" s="1"/>
  <c r="U243" i="201"/>
  <c r="G243" i="201"/>
  <c r="K243" i="201" s="1"/>
  <c r="F243" i="201"/>
  <c r="H243" i="201" s="1"/>
  <c r="E243" i="201"/>
  <c r="J243" i="201" s="1"/>
  <c r="U242" i="201"/>
  <c r="F242" i="201"/>
  <c r="H242" i="201" s="1"/>
  <c r="E242" i="201"/>
  <c r="U241" i="201"/>
  <c r="H241" i="201"/>
  <c r="F241" i="201"/>
  <c r="E241" i="201"/>
  <c r="U240" i="201"/>
  <c r="H240" i="201"/>
  <c r="G240" i="201"/>
  <c r="K240" i="201" s="1"/>
  <c r="F240" i="201"/>
  <c r="E240" i="201"/>
  <c r="J240" i="201" s="1"/>
  <c r="U239" i="201"/>
  <c r="G239" i="201"/>
  <c r="K239" i="201" s="1"/>
  <c r="F239" i="201"/>
  <c r="H239" i="201" s="1"/>
  <c r="E239" i="201"/>
  <c r="J239" i="201" s="1"/>
  <c r="U238" i="201"/>
  <c r="F238" i="201"/>
  <c r="H238" i="201" s="1"/>
  <c r="E238" i="201"/>
  <c r="U237" i="201"/>
  <c r="H237" i="201"/>
  <c r="F237" i="201"/>
  <c r="E237" i="201"/>
  <c r="J236" i="201"/>
  <c r="H236" i="201"/>
  <c r="G236" i="201"/>
  <c r="K236" i="201" s="1"/>
  <c r="G235" i="201"/>
  <c r="K235" i="201" s="1"/>
  <c r="F235" i="201"/>
  <c r="H235" i="201" s="1"/>
  <c r="E235" i="201"/>
  <c r="J235" i="201" s="1"/>
  <c r="H234" i="201"/>
  <c r="F234" i="201"/>
  <c r="E234" i="201"/>
  <c r="J233" i="201"/>
  <c r="H233" i="201"/>
  <c r="G233" i="201"/>
  <c r="K233" i="201" s="1"/>
  <c r="U232" i="201"/>
  <c r="H232" i="201"/>
  <c r="G232" i="201"/>
  <c r="K232" i="201" s="1"/>
  <c r="F232" i="201"/>
  <c r="E232" i="201"/>
  <c r="J232" i="201" s="1"/>
  <c r="U231" i="201"/>
  <c r="G231" i="201"/>
  <c r="K231" i="201" s="1"/>
  <c r="F231" i="201"/>
  <c r="H231" i="201" s="1"/>
  <c r="E231" i="201"/>
  <c r="J231" i="201" s="1"/>
  <c r="U230" i="201"/>
  <c r="F230" i="201"/>
  <c r="H230" i="201" s="1"/>
  <c r="E230" i="201"/>
  <c r="U229" i="201"/>
  <c r="H229" i="201"/>
  <c r="F229" i="201"/>
  <c r="E229" i="201"/>
  <c r="U228" i="201"/>
  <c r="H228" i="201"/>
  <c r="G228" i="201"/>
  <c r="K228" i="201" s="1"/>
  <c r="F228" i="201"/>
  <c r="E228" i="201"/>
  <c r="J228" i="201" s="1"/>
  <c r="U227" i="201"/>
  <c r="G227" i="201"/>
  <c r="K227" i="201" s="1"/>
  <c r="F227" i="201"/>
  <c r="H227" i="201" s="1"/>
  <c r="E227" i="201"/>
  <c r="J227" i="201" s="1"/>
  <c r="U226" i="201"/>
  <c r="F226" i="201"/>
  <c r="H226" i="201" s="1"/>
  <c r="E226" i="201"/>
  <c r="U225" i="201"/>
  <c r="H225" i="201"/>
  <c r="F225" i="201"/>
  <c r="E225" i="201"/>
  <c r="U224" i="201"/>
  <c r="G224" i="201"/>
  <c r="F224" i="201"/>
  <c r="H224" i="201" s="1"/>
  <c r="E224" i="201"/>
  <c r="U223" i="201"/>
  <c r="F223" i="201"/>
  <c r="E223" i="201"/>
  <c r="G223" i="201" s="1"/>
  <c r="U222" i="201"/>
  <c r="J222" i="201"/>
  <c r="H222" i="201"/>
  <c r="F222" i="201"/>
  <c r="E222" i="201"/>
  <c r="G222" i="201" s="1"/>
  <c r="U221" i="201"/>
  <c r="H221" i="201"/>
  <c r="G221" i="201"/>
  <c r="F221" i="201"/>
  <c r="E221" i="201"/>
  <c r="J221" i="201" s="1"/>
  <c r="U220" i="201"/>
  <c r="G220" i="201"/>
  <c r="K220" i="201" s="1"/>
  <c r="F220" i="201"/>
  <c r="H220" i="201" s="1"/>
  <c r="E220" i="201"/>
  <c r="J220" i="201" s="1"/>
  <c r="U219" i="201"/>
  <c r="F219" i="201"/>
  <c r="E219" i="201"/>
  <c r="G219" i="201" s="1"/>
  <c r="U218" i="201"/>
  <c r="J218" i="201"/>
  <c r="H218" i="201"/>
  <c r="F218" i="201"/>
  <c r="E218" i="201"/>
  <c r="G218" i="201" s="1"/>
  <c r="U217" i="201"/>
  <c r="H217" i="201"/>
  <c r="G217" i="201"/>
  <c r="F217" i="201"/>
  <c r="E217" i="201"/>
  <c r="J217" i="201" s="1"/>
  <c r="U216" i="201"/>
  <c r="G216" i="201"/>
  <c r="K216" i="201" s="1"/>
  <c r="F216" i="201"/>
  <c r="H216" i="201" s="1"/>
  <c r="E216" i="201"/>
  <c r="J216" i="201" s="1"/>
  <c r="U215" i="201"/>
  <c r="F215" i="201"/>
  <c r="E215" i="201"/>
  <c r="G215" i="201" s="1"/>
  <c r="U214" i="201"/>
  <c r="J214" i="201"/>
  <c r="H214" i="201"/>
  <c r="F214" i="201"/>
  <c r="E214" i="201"/>
  <c r="G214" i="201" s="1"/>
  <c r="U213" i="201"/>
  <c r="H213" i="201"/>
  <c r="G213" i="201"/>
  <c r="F213" i="201"/>
  <c r="E213" i="201"/>
  <c r="J213" i="201" s="1"/>
  <c r="U212" i="201"/>
  <c r="G212" i="201"/>
  <c r="K212" i="201" s="1"/>
  <c r="F212" i="201"/>
  <c r="H212" i="201" s="1"/>
  <c r="E212" i="201"/>
  <c r="J212" i="201" s="1"/>
  <c r="U211" i="201"/>
  <c r="F211" i="201"/>
  <c r="E211" i="201"/>
  <c r="G211" i="201" s="1"/>
  <c r="U210" i="201"/>
  <c r="J210" i="201"/>
  <c r="H210" i="201"/>
  <c r="F210" i="201"/>
  <c r="E210" i="201"/>
  <c r="G210" i="201" s="1"/>
  <c r="U209" i="201"/>
  <c r="H209" i="201"/>
  <c r="G209" i="201"/>
  <c r="F209" i="201"/>
  <c r="E209" i="201"/>
  <c r="J209" i="201" s="1"/>
  <c r="U208" i="201"/>
  <c r="G208" i="201"/>
  <c r="K208" i="201" s="1"/>
  <c r="F208" i="201"/>
  <c r="H208" i="201" s="1"/>
  <c r="E208" i="201"/>
  <c r="J208" i="201" s="1"/>
  <c r="U207" i="201"/>
  <c r="F207" i="201"/>
  <c r="E207" i="201"/>
  <c r="G207" i="201" s="1"/>
  <c r="U206" i="201"/>
  <c r="J206" i="201"/>
  <c r="H206" i="201"/>
  <c r="F206" i="201"/>
  <c r="E206" i="201"/>
  <c r="G206" i="201" s="1"/>
  <c r="U205" i="201"/>
  <c r="H205" i="201"/>
  <c r="G205" i="201"/>
  <c r="F205" i="201"/>
  <c r="E205" i="201"/>
  <c r="J205" i="201" s="1"/>
  <c r="U204" i="201"/>
  <c r="G204" i="201"/>
  <c r="K204" i="201" s="1"/>
  <c r="F204" i="201"/>
  <c r="H204" i="201" s="1"/>
  <c r="E204" i="201"/>
  <c r="J204" i="201" s="1"/>
  <c r="U203" i="201"/>
  <c r="F203" i="201"/>
  <c r="E203" i="201"/>
  <c r="G203" i="201" s="1"/>
  <c r="U202" i="201"/>
  <c r="J202" i="201"/>
  <c r="H202" i="201"/>
  <c r="F202" i="201"/>
  <c r="E202" i="201"/>
  <c r="G202" i="201" s="1"/>
  <c r="K201" i="201"/>
  <c r="J201" i="201"/>
  <c r="H201" i="201"/>
  <c r="G201" i="201"/>
  <c r="G200" i="201"/>
  <c r="K200" i="201" s="1"/>
  <c r="F200" i="201"/>
  <c r="H200" i="201" s="1"/>
  <c r="E200" i="201"/>
  <c r="J200" i="201" s="1"/>
  <c r="J199" i="201"/>
  <c r="H199" i="201"/>
  <c r="F199" i="201"/>
  <c r="E199" i="201"/>
  <c r="G199" i="201" s="1"/>
  <c r="G198" i="201"/>
  <c r="K198" i="201" s="1"/>
  <c r="F198" i="201"/>
  <c r="H198" i="201" s="1"/>
  <c r="E198" i="201"/>
  <c r="J198" i="201" s="1"/>
  <c r="U197" i="201"/>
  <c r="K197" i="201"/>
  <c r="F197" i="201"/>
  <c r="H197" i="201" s="1"/>
  <c r="E197" i="201"/>
  <c r="G197" i="201" s="1"/>
  <c r="K196" i="201"/>
  <c r="F196" i="201"/>
  <c r="H196" i="201" s="1"/>
  <c r="E196" i="201"/>
  <c r="G196" i="201" s="1"/>
  <c r="J195" i="201"/>
  <c r="H195" i="201"/>
  <c r="G195" i="201"/>
  <c r="K195" i="201" s="1"/>
  <c r="H194" i="201"/>
  <c r="G194" i="201"/>
  <c r="K194" i="201" s="1"/>
  <c r="F194" i="201"/>
  <c r="E194" i="201"/>
  <c r="J194" i="201" s="1"/>
  <c r="K193" i="201"/>
  <c r="J193" i="201"/>
  <c r="F193" i="201"/>
  <c r="H193" i="201" s="1"/>
  <c r="E193" i="201"/>
  <c r="G193" i="201" s="1"/>
  <c r="H192" i="201"/>
  <c r="G192" i="201"/>
  <c r="K192" i="201" s="1"/>
  <c r="F192" i="201"/>
  <c r="E192" i="201"/>
  <c r="J192" i="201" s="1"/>
  <c r="K191" i="201"/>
  <c r="J191" i="201"/>
  <c r="F191" i="201"/>
  <c r="H191" i="201" s="1"/>
  <c r="E191" i="201"/>
  <c r="G191" i="201" s="1"/>
  <c r="H190" i="201"/>
  <c r="G190" i="201"/>
  <c r="K190" i="201" s="1"/>
  <c r="F190" i="201"/>
  <c r="E190" i="201"/>
  <c r="J190" i="201" s="1"/>
  <c r="H189" i="201"/>
  <c r="G189" i="201"/>
  <c r="K189" i="201" s="1"/>
  <c r="F189" i="201"/>
  <c r="E189" i="201"/>
  <c r="J189" i="201" s="1"/>
  <c r="W189" i="201" s="1"/>
  <c r="X189" i="201" s="1"/>
  <c r="H188" i="201"/>
  <c r="G188" i="201"/>
  <c r="K188" i="201" s="1"/>
  <c r="F188" i="201"/>
  <c r="E188" i="201"/>
  <c r="J188" i="201" s="1"/>
  <c r="W188" i="201" s="1"/>
  <c r="X188" i="201" s="1"/>
  <c r="K187" i="201"/>
  <c r="J187" i="201"/>
  <c r="H187" i="201"/>
  <c r="G187" i="201"/>
  <c r="K186" i="201"/>
  <c r="J186" i="201"/>
  <c r="F186" i="201"/>
  <c r="H186" i="201" s="1"/>
  <c r="E186" i="201"/>
  <c r="G186" i="201" s="1"/>
  <c r="H185" i="201"/>
  <c r="G185" i="201"/>
  <c r="K185" i="201" s="1"/>
  <c r="F185" i="201"/>
  <c r="E185" i="201"/>
  <c r="J185" i="201" s="1"/>
  <c r="K184" i="201"/>
  <c r="J184" i="201"/>
  <c r="F184" i="201"/>
  <c r="H184" i="201" s="1"/>
  <c r="E184" i="201"/>
  <c r="G184" i="201" s="1"/>
  <c r="H183" i="201"/>
  <c r="G183" i="201"/>
  <c r="K183" i="201" s="1"/>
  <c r="F183" i="201"/>
  <c r="E183" i="201"/>
  <c r="J183" i="201" s="1"/>
  <c r="K182" i="201"/>
  <c r="J182" i="201"/>
  <c r="F182" i="201"/>
  <c r="H182" i="201" s="1"/>
  <c r="E182" i="201"/>
  <c r="G182" i="201" s="1"/>
  <c r="H181" i="201"/>
  <c r="G181" i="201"/>
  <c r="K181" i="201" s="1"/>
  <c r="F181" i="201"/>
  <c r="E181" i="201"/>
  <c r="J181" i="201" s="1"/>
  <c r="K180" i="201"/>
  <c r="J180" i="201"/>
  <c r="F180" i="201"/>
  <c r="H180" i="201" s="1"/>
  <c r="E180" i="201"/>
  <c r="G180" i="201" s="1"/>
  <c r="H179" i="201"/>
  <c r="G179" i="201"/>
  <c r="K179" i="201" s="1"/>
  <c r="F179" i="201"/>
  <c r="E179" i="201"/>
  <c r="J179" i="201" s="1"/>
  <c r="K178" i="201"/>
  <c r="J178" i="201"/>
  <c r="F178" i="201"/>
  <c r="H178" i="201" s="1"/>
  <c r="E178" i="201"/>
  <c r="G178" i="201" s="1"/>
  <c r="H177" i="201"/>
  <c r="G177" i="201"/>
  <c r="K177" i="201" s="1"/>
  <c r="F177" i="201"/>
  <c r="E177" i="201"/>
  <c r="J177" i="201" s="1"/>
  <c r="K176" i="201"/>
  <c r="J176" i="201"/>
  <c r="F176" i="201"/>
  <c r="H176" i="201" s="1"/>
  <c r="E176" i="201"/>
  <c r="G176" i="201" s="1"/>
  <c r="H175" i="201"/>
  <c r="G175" i="201"/>
  <c r="K175" i="201" s="1"/>
  <c r="F175" i="201"/>
  <c r="E175" i="201"/>
  <c r="J175" i="201" s="1"/>
  <c r="K174" i="201"/>
  <c r="J174" i="201"/>
  <c r="F174" i="201"/>
  <c r="H174" i="201" s="1"/>
  <c r="E174" i="201"/>
  <c r="G174" i="201" s="1"/>
  <c r="K173" i="201"/>
  <c r="J173" i="201"/>
  <c r="W173" i="201" s="1"/>
  <c r="X173" i="201" s="1"/>
  <c r="F173" i="201"/>
  <c r="H173" i="201" s="1"/>
  <c r="E173" i="201"/>
  <c r="G173" i="201" s="1"/>
  <c r="J172" i="201"/>
  <c r="H172" i="201"/>
  <c r="G172" i="201"/>
  <c r="H171" i="201"/>
  <c r="G171" i="201"/>
  <c r="K171" i="201" s="1"/>
  <c r="F171" i="201"/>
  <c r="E171" i="201"/>
  <c r="J171" i="201" s="1"/>
  <c r="F170" i="201"/>
  <c r="E170" i="201"/>
  <c r="G170" i="201" s="1"/>
  <c r="H169" i="201"/>
  <c r="G169" i="201"/>
  <c r="K169" i="201" s="1"/>
  <c r="F169" i="201"/>
  <c r="E169" i="201"/>
  <c r="J169" i="201" s="1"/>
  <c r="F168" i="201"/>
  <c r="E168" i="201"/>
  <c r="G168" i="201" s="1"/>
  <c r="H167" i="201"/>
  <c r="G167" i="201"/>
  <c r="K167" i="201" s="1"/>
  <c r="F167" i="201"/>
  <c r="E167" i="201"/>
  <c r="J167" i="201" s="1"/>
  <c r="F166" i="201"/>
  <c r="E166" i="201"/>
  <c r="G166" i="201" s="1"/>
  <c r="H165" i="201"/>
  <c r="G165" i="201"/>
  <c r="K165" i="201" s="1"/>
  <c r="F165" i="201"/>
  <c r="E165" i="201"/>
  <c r="J165" i="201" s="1"/>
  <c r="F164" i="201"/>
  <c r="E164" i="201"/>
  <c r="G164" i="201" s="1"/>
  <c r="H163" i="201"/>
  <c r="G163" i="201"/>
  <c r="K163" i="201" s="1"/>
  <c r="F163" i="201"/>
  <c r="E163" i="201"/>
  <c r="J163" i="201" s="1"/>
  <c r="F162" i="201"/>
  <c r="E162" i="201"/>
  <c r="G162" i="201" s="1"/>
  <c r="J161" i="201"/>
  <c r="H161" i="201"/>
  <c r="G161" i="201"/>
  <c r="K161" i="201" s="1"/>
  <c r="H160" i="201"/>
  <c r="G160" i="201"/>
  <c r="K160" i="201" s="1"/>
  <c r="F160" i="201"/>
  <c r="E160" i="201"/>
  <c r="J160" i="201" s="1"/>
  <c r="F159" i="201"/>
  <c r="H159" i="201" s="1"/>
  <c r="E159" i="201"/>
  <c r="H158" i="201"/>
  <c r="G158" i="201"/>
  <c r="K158" i="201" s="1"/>
  <c r="F158" i="201"/>
  <c r="E158" i="201"/>
  <c r="J158" i="201" s="1"/>
  <c r="F157" i="201"/>
  <c r="H157" i="201" s="1"/>
  <c r="E157" i="201"/>
  <c r="H156" i="201"/>
  <c r="G156" i="201"/>
  <c r="K156" i="201" s="1"/>
  <c r="F156" i="201"/>
  <c r="E156" i="201"/>
  <c r="J156" i="201" s="1"/>
  <c r="F155" i="201"/>
  <c r="H155" i="201" s="1"/>
  <c r="E155" i="201"/>
  <c r="H154" i="201"/>
  <c r="G154" i="201"/>
  <c r="K154" i="201" s="1"/>
  <c r="F154" i="201"/>
  <c r="E154" i="201"/>
  <c r="J154" i="201" s="1"/>
  <c r="F153" i="201"/>
  <c r="H153" i="201" s="1"/>
  <c r="E153" i="201"/>
  <c r="J152" i="201"/>
  <c r="H152" i="201"/>
  <c r="G152" i="201"/>
  <c r="K152" i="201" s="1"/>
  <c r="K151" i="201"/>
  <c r="F151" i="201"/>
  <c r="H151" i="201" s="1"/>
  <c r="E151" i="201"/>
  <c r="G151" i="201" s="1"/>
  <c r="H150" i="201"/>
  <c r="G150" i="201"/>
  <c r="F150" i="201"/>
  <c r="E150" i="201"/>
  <c r="J150" i="201" s="1"/>
  <c r="K149" i="201"/>
  <c r="F149" i="201"/>
  <c r="H149" i="201" s="1"/>
  <c r="E149" i="201"/>
  <c r="G149" i="201" s="1"/>
  <c r="H148" i="201"/>
  <c r="G148" i="201"/>
  <c r="F148" i="201"/>
  <c r="E148" i="201"/>
  <c r="J148" i="201" s="1"/>
  <c r="H147" i="201"/>
  <c r="G147" i="201"/>
  <c r="K147" i="201" s="1"/>
  <c r="F147" i="201"/>
  <c r="E147" i="201"/>
  <c r="J147" i="201" s="1"/>
  <c r="W147" i="201" s="1"/>
  <c r="X147" i="201" s="1"/>
  <c r="H146" i="201"/>
  <c r="F146" i="201"/>
  <c r="E146" i="201"/>
  <c r="G146" i="201" s="1"/>
  <c r="K146" i="201" s="1"/>
  <c r="J145" i="201"/>
  <c r="H145" i="201"/>
  <c r="G145" i="201"/>
  <c r="K145" i="201" s="1"/>
  <c r="G144" i="201"/>
  <c r="F144" i="201"/>
  <c r="E144" i="201"/>
  <c r="H143" i="201"/>
  <c r="G143" i="201"/>
  <c r="K143" i="201" s="1"/>
  <c r="F143" i="201"/>
  <c r="E143" i="201"/>
  <c r="J143" i="201" s="1"/>
  <c r="J142" i="201"/>
  <c r="F142" i="201"/>
  <c r="H142" i="201" s="1"/>
  <c r="E142" i="201"/>
  <c r="G142" i="201" s="1"/>
  <c r="K142" i="201" s="1"/>
  <c r="J141" i="201"/>
  <c r="H141" i="201"/>
  <c r="F141" i="201"/>
  <c r="E141" i="201"/>
  <c r="G141" i="201" s="1"/>
  <c r="K141" i="201" s="1"/>
  <c r="G140" i="201"/>
  <c r="F140" i="201"/>
  <c r="E140" i="201"/>
  <c r="K139" i="201"/>
  <c r="J139" i="201"/>
  <c r="W139" i="201" s="1"/>
  <c r="X139" i="201" s="1"/>
  <c r="H139" i="201"/>
  <c r="G139" i="201"/>
  <c r="J138" i="201"/>
  <c r="F138" i="201"/>
  <c r="H138" i="201" s="1"/>
  <c r="E138" i="201"/>
  <c r="G138" i="201" s="1"/>
  <c r="K138" i="201" s="1"/>
  <c r="J137" i="201"/>
  <c r="H137" i="201"/>
  <c r="F137" i="201"/>
  <c r="E137" i="201"/>
  <c r="G137" i="201" s="1"/>
  <c r="K137" i="201" s="1"/>
  <c r="G136" i="201"/>
  <c r="F136" i="201"/>
  <c r="E136" i="201"/>
  <c r="H135" i="201"/>
  <c r="G135" i="201"/>
  <c r="K135" i="201" s="1"/>
  <c r="F135" i="201"/>
  <c r="E135" i="201"/>
  <c r="J135" i="201" s="1"/>
  <c r="J134" i="201"/>
  <c r="F134" i="201"/>
  <c r="H134" i="201" s="1"/>
  <c r="E134" i="201"/>
  <c r="G134" i="201" s="1"/>
  <c r="K134" i="201" s="1"/>
  <c r="J133" i="201"/>
  <c r="H133" i="201"/>
  <c r="F133" i="201"/>
  <c r="E133" i="201"/>
  <c r="G133" i="201" s="1"/>
  <c r="K133" i="201" s="1"/>
  <c r="G132" i="201"/>
  <c r="F132" i="201"/>
  <c r="E132" i="201"/>
  <c r="H131" i="201"/>
  <c r="G131" i="201"/>
  <c r="K131" i="201" s="1"/>
  <c r="F131" i="201"/>
  <c r="E131" i="201"/>
  <c r="J131" i="201" s="1"/>
  <c r="J130" i="201"/>
  <c r="F130" i="201"/>
  <c r="H130" i="201" s="1"/>
  <c r="E130" i="201"/>
  <c r="G130" i="201" s="1"/>
  <c r="K130" i="201" s="1"/>
  <c r="J129" i="201"/>
  <c r="H129" i="201"/>
  <c r="F129" i="201"/>
  <c r="E129" i="201"/>
  <c r="G129" i="201" s="1"/>
  <c r="K129" i="201" s="1"/>
  <c r="G128" i="201"/>
  <c r="F128" i="201"/>
  <c r="E128" i="201"/>
  <c r="J127" i="201"/>
  <c r="H127" i="201"/>
  <c r="G127" i="201"/>
  <c r="K127" i="201" s="1"/>
  <c r="H126" i="201"/>
  <c r="G126" i="201"/>
  <c r="K126" i="201" s="1"/>
  <c r="F126" i="201"/>
  <c r="E126" i="201"/>
  <c r="J126" i="201" s="1"/>
  <c r="J125" i="201"/>
  <c r="F125" i="201"/>
  <c r="H125" i="201" s="1"/>
  <c r="E125" i="201"/>
  <c r="G125" i="201" s="1"/>
  <c r="K125" i="201" s="1"/>
  <c r="H124" i="201"/>
  <c r="G124" i="201"/>
  <c r="K124" i="201" s="1"/>
  <c r="F124" i="201"/>
  <c r="E124" i="201"/>
  <c r="J124" i="201" s="1"/>
  <c r="F123" i="201"/>
  <c r="H123" i="201" s="1"/>
  <c r="E123" i="201"/>
  <c r="G123" i="201" s="1"/>
  <c r="H122" i="201"/>
  <c r="G122" i="201"/>
  <c r="K122" i="201" s="1"/>
  <c r="F122" i="201"/>
  <c r="E122" i="201"/>
  <c r="J122" i="201" s="1"/>
  <c r="F121" i="201"/>
  <c r="H121" i="201" s="1"/>
  <c r="E121" i="201"/>
  <c r="G121" i="201" s="1"/>
  <c r="K121" i="201" s="1"/>
  <c r="H120" i="201"/>
  <c r="G120" i="201"/>
  <c r="K120" i="201" s="1"/>
  <c r="F120" i="201"/>
  <c r="E120" i="201"/>
  <c r="J120" i="201" s="1"/>
  <c r="J119" i="201"/>
  <c r="F119" i="201"/>
  <c r="H119" i="201" s="1"/>
  <c r="E119" i="201"/>
  <c r="G119" i="201" s="1"/>
  <c r="H118" i="201"/>
  <c r="G118" i="201"/>
  <c r="K118" i="201" s="1"/>
  <c r="F118" i="201"/>
  <c r="E118" i="201"/>
  <c r="J118" i="201" s="1"/>
  <c r="J117" i="201"/>
  <c r="F117" i="201"/>
  <c r="H117" i="201" s="1"/>
  <c r="E117" i="201"/>
  <c r="G117" i="201" s="1"/>
  <c r="K117" i="201" s="1"/>
  <c r="H116" i="201"/>
  <c r="G116" i="201"/>
  <c r="K116" i="201" s="1"/>
  <c r="F116" i="201"/>
  <c r="E116" i="201"/>
  <c r="J116" i="201" s="1"/>
  <c r="K115" i="201"/>
  <c r="J115" i="201"/>
  <c r="H115" i="201"/>
  <c r="G115" i="201"/>
  <c r="U114" i="201"/>
  <c r="K114" i="201"/>
  <c r="G114" i="201"/>
  <c r="F114" i="201"/>
  <c r="H114" i="201" s="1"/>
  <c r="E114" i="201"/>
  <c r="U113" i="201"/>
  <c r="J113" i="201"/>
  <c r="F113" i="201"/>
  <c r="H113" i="201" s="1"/>
  <c r="E113" i="201"/>
  <c r="G113" i="201" s="1"/>
  <c r="U112" i="201"/>
  <c r="H112" i="201"/>
  <c r="F112" i="201"/>
  <c r="E112" i="201"/>
  <c r="G112" i="201" s="1"/>
  <c r="U111" i="201"/>
  <c r="H111" i="201"/>
  <c r="G111" i="201"/>
  <c r="K111" i="201" s="1"/>
  <c r="F111" i="201"/>
  <c r="E111" i="201"/>
  <c r="J111" i="201" s="1"/>
  <c r="U110" i="201"/>
  <c r="G110" i="201"/>
  <c r="F110" i="201"/>
  <c r="H110" i="201" s="1"/>
  <c r="K110" i="201" s="1"/>
  <c r="E110" i="201"/>
  <c r="U109" i="201"/>
  <c r="F109" i="201"/>
  <c r="H109" i="201" s="1"/>
  <c r="E109" i="201"/>
  <c r="G109" i="201" s="1"/>
  <c r="U108" i="201"/>
  <c r="H108" i="201"/>
  <c r="F108" i="201"/>
  <c r="E108" i="201"/>
  <c r="G108" i="201" s="1"/>
  <c r="K108" i="201" s="1"/>
  <c r="U107" i="201"/>
  <c r="H107" i="201"/>
  <c r="G107" i="201"/>
  <c r="K107" i="201" s="1"/>
  <c r="F107" i="201"/>
  <c r="E107" i="201"/>
  <c r="J107" i="201" s="1"/>
  <c r="U106" i="201"/>
  <c r="K106" i="201"/>
  <c r="G106" i="201"/>
  <c r="F106" i="201"/>
  <c r="H106" i="201" s="1"/>
  <c r="E106" i="201"/>
  <c r="U105" i="201"/>
  <c r="J105" i="201"/>
  <c r="F105" i="201"/>
  <c r="H105" i="201" s="1"/>
  <c r="E105" i="201"/>
  <c r="G105" i="201" s="1"/>
  <c r="U104" i="201"/>
  <c r="J104" i="201"/>
  <c r="H104" i="201"/>
  <c r="F104" i="201"/>
  <c r="E104" i="201"/>
  <c r="G104" i="201" s="1"/>
  <c r="K104" i="201" s="1"/>
  <c r="U103" i="201"/>
  <c r="H103" i="201"/>
  <c r="G103" i="201"/>
  <c r="K103" i="201" s="1"/>
  <c r="F103" i="201"/>
  <c r="E103" i="201"/>
  <c r="J103" i="201" s="1"/>
  <c r="U102" i="201"/>
  <c r="G102" i="201"/>
  <c r="F102" i="201"/>
  <c r="H102" i="201" s="1"/>
  <c r="K102" i="201" s="1"/>
  <c r="E102" i="201"/>
  <c r="J102" i="201" s="1"/>
  <c r="U101" i="201"/>
  <c r="J101" i="201"/>
  <c r="F101" i="201"/>
  <c r="H101" i="201" s="1"/>
  <c r="E101" i="201"/>
  <c r="G101" i="201" s="1"/>
  <c r="K101" i="201" s="1"/>
  <c r="U100" i="201"/>
  <c r="H100" i="201"/>
  <c r="F100" i="201"/>
  <c r="E100" i="201"/>
  <c r="G100" i="201" s="1"/>
  <c r="U99" i="201"/>
  <c r="H99" i="201"/>
  <c r="G99" i="201"/>
  <c r="K99" i="201" s="1"/>
  <c r="F99" i="201"/>
  <c r="E99" i="201"/>
  <c r="J99" i="201" s="1"/>
  <c r="U98" i="201"/>
  <c r="K98" i="201"/>
  <c r="G98" i="201"/>
  <c r="F98" i="201"/>
  <c r="H98" i="201" s="1"/>
  <c r="E98" i="201"/>
  <c r="J98" i="201" s="1"/>
  <c r="U97" i="201"/>
  <c r="F97" i="201"/>
  <c r="H97" i="201" s="1"/>
  <c r="E97" i="201"/>
  <c r="G97" i="201" s="1"/>
  <c r="K97" i="201" s="1"/>
  <c r="U96" i="201"/>
  <c r="H96" i="201"/>
  <c r="F96" i="201"/>
  <c r="E96" i="201"/>
  <c r="G96" i="201" s="1"/>
  <c r="K96" i="201" s="1"/>
  <c r="U95" i="201"/>
  <c r="H95" i="201"/>
  <c r="G95" i="201"/>
  <c r="K95" i="201" s="1"/>
  <c r="F95" i="201"/>
  <c r="E95" i="201"/>
  <c r="J95" i="201" s="1"/>
  <c r="U94" i="201"/>
  <c r="G94" i="201"/>
  <c r="F94" i="201"/>
  <c r="H94" i="201" s="1"/>
  <c r="K94" i="201" s="1"/>
  <c r="E94" i="201"/>
  <c r="J94" i="201" s="1"/>
  <c r="U93" i="201"/>
  <c r="J93" i="201"/>
  <c r="F93" i="201"/>
  <c r="H93" i="201" s="1"/>
  <c r="E93" i="201"/>
  <c r="G93" i="201" s="1"/>
  <c r="K93" i="201" s="1"/>
  <c r="U92" i="201"/>
  <c r="H92" i="201"/>
  <c r="F92" i="201"/>
  <c r="E92" i="201"/>
  <c r="G92" i="201" s="1"/>
  <c r="U91" i="201"/>
  <c r="H91" i="201"/>
  <c r="G91" i="201"/>
  <c r="K91" i="201" s="1"/>
  <c r="F91" i="201"/>
  <c r="E91" i="201"/>
  <c r="J91" i="201" s="1"/>
  <c r="U90" i="201"/>
  <c r="K90" i="201"/>
  <c r="G90" i="201"/>
  <c r="F90" i="201"/>
  <c r="H90" i="201" s="1"/>
  <c r="E90" i="201"/>
  <c r="J90" i="201" s="1"/>
  <c r="U89" i="201"/>
  <c r="F89" i="201"/>
  <c r="H89" i="201" s="1"/>
  <c r="E89" i="201"/>
  <c r="G89" i="201" s="1"/>
  <c r="K89" i="201" s="1"/>
  <c r="U88" i="201"/>
  <c r="H88" i="201"/>
  <c r="F88" i="201"/>
  <c r="E88" i="201"/>
  <c r="U87" i="201"/>
  <c r="H87" i="201"/>
  <c r="G87" i="201"/>
  <c r="F87" i="201"/>
  <c r="E87" i="201"/>
  <c r="J87" i="201" s="1"/>
  <c r="U86" i="201"/>
  <c r="G86" i="201"/>
  <c r="K86" i="201" s="1"/>
  <c r="F86" i="201"/>
  <c r="H86" i="201" s="1"/>
  <c r="E86" i="201"/>
  <c r="J86" i="201" s="1"/>
  <c r="U85" i="201"/>
  <c r="K85" i="201"/>
  <c r="F85" i="201"/>
  <c r="H85" i="201" s="1"/>
  <c r="E85" i="201"/>
  <c r="G85" i="201" s="1"/>
  <c r="U84" i="201"/>
  <c r="H84" i="201"/>
  <c r="F84" i="201"/>
  <c r="E84" i="201"/>
  <c r="G84" i="201" s="1"/>
  <c r="K84" i="201" s="1"/>
  <c r="J83" i="201"/>
  <c r="H83" i="201"/>
  <c r="G83" i="201"/>
  <c r="K83" i="201" s="1"/>
  <c r="G82" i="201"/>
  <c r="K82" i="201" s="1"/>
  <c r="F82" i="201"/>
  <c r="H82" i="201" s="1"/>
  <c r="E82" i="201"/>
  <c r="J82" i="201" s="1"/>
  <c r="H81" i="201"/>
  <c r="F81" i="201"/>
  <c r="E81" i="201"/>
  <c r="G81" i="201" s="1"/>
  <c r="K81" i="201" s="1"/>
  <c r="G80" i="201"/>
  <c r="K80" i="201" s="1"/>
  <c r="F80" i="201"/>
  <c r="H80" i="201" s="1"/>
  <c r="E80" i="201"/>
  <c r="J80" i="201" s="1"/>
  <c r="H79" i="201"/>
  <c r="F79" i="201"/>
  <c r="E79" i="201"/>
  <c r="G79" i="201" s="1"/>
  <c r="K79" i="201" s="1"/>
  <c r="G78" i="201"/>
  <c r="K78" i="201" s="1"/>
  <c r="F78" i="201"/>
  <c r="H78" i="201" s="1"/>
  <c r="E78" i="201"/>
  <c r="J78" i="201" s="1"/>
  <c r="H77" i="201"/>
  <c r="F77" i="201"/>
  <c r="E77" i="201"/>
  <c r="G77" i="201" s="1"/>
  <c r="K77" i="201" s="1"/>
  <c r="W76" i="201"/>
  <c r="J76" i="201"/>
  <c r="H76" i="201"/>
  <c r="G76" i="201"/>
  <c r="K76" i="201" s="1"/>
  <c r="H75" i="201"/>
  <c r="G75" i="201"/>
  <c r="K75" i="201" s="1"/>
  <c r="F75" i="201"/>
  <c r="E75" i="201"/>
  <c r="J75" i="201" s="1"/>
  <c r="F74" i="201"/>
  <c r="H74" i="201" s="1"/>
  <c r="E74" i="201"/>
  <c r="G74" i="201" s="1"/>
  <c r="K74" i="201" s="1"/>
  <c r="H73" i="201"/>
  <c r="G73" i="201"/>
  <c r="K73" i="201" s="1"/>
  <c r="F73" i="201"/>
  <c r="E73" i="201"/>
  <c r="J73" i="201" s="1"/>
  <c r="F72" i="201"/>
  <c r="H72" i="201" s="1"/>
  <c r="E72" i="201"/>
  <c r="G72" i="201" s="1"/>
  <c r="K72" i="201" s="1"/>
  <c r="H71" i="201"/>
  <c r="G71" i="201"/>
  <c r="K71" i="201" s="1"/>
  <c r="F71" i="201"/>
  <c r="E71" i="201"/>
  <c r="J71" i="201" s="1"/>
  <c r="G70" i="201"/>
  <c r="F70" i="201"/>
  <c r="H70" i="201" s="1"/>
  <c r="K70" i="201" s="1"/>
  <c r="E70" i="201"/>
  <c r="J69" i="201"/>
  <c r="H69" i="201"/>
  <c r="G69" i="201"/>
  <c r="K69" i="201" s="1"/>
  <c r="H68" i="201"/>
  <c r="F68" i="201"/>
  <c r="E68" i="201"/>
  <c r="G68" i="201" s="1"/>
  <c r="K68" i="201" s="1"/>
  <c r="G67" i="201"/>
  <c r="K67" i="201" s="1"/>
  <c r="F67" i="201"/>
  <c r="H67" i="201" s="1"/>
  <c r="E67" i="201"/>
  <c r="J67" i="201" s="1"/>
  <c r="H66" i="201"/>
  <c r="F66" i="201"/>
  <c r="E66" i="201"/>
  <c r="G66" i="201" s="1"/>
  <c r="K66" i="201" s="1"/>
  <c r="G65" i="201"/>
  <c r="K65" i="201" s="1"/>
  <c r="F65" i="201"/>
  <c r="H65" i="201" s="1"/>
  <c r="E65" i="201"/>
  <c r="J65" i="201" s="1"/>
  <c r="H64" i="201"/>
  <c r="F64" i="201"/>
  <c r="E64" i="201"/>
  <c r="G64" i="201" s="1"/>
  <c r="K64" i="201" s="1"/>
  <c r="G63" i="201"/>
  <c r="K63" i="201" s="1"/>
  <c r="F63" i="201"/>
  <c r="H63" i="201" s="1"/>
  <c r="E63" i="201"/>
  <c r="J63" i="201" s="1"/>
  <c r="H62" i="201"/>
  <c r="F62" i="201"/>
  <c r="E62" i="201"/>
  <c r="G62" i="201" s="1"/>
  <c r="K62" i="201" s="1"/>
  <c r="G61" i="201"/>
  <c r="K61" i="201" s="1"/>
  <c r="F61" i="201"/>
  <c r="H61" i="201" s="1"/>
  <c r="E61" i="201"/>
  <c r="J61" i="201" s="1"/>
  <c r="F60" i="201"/>
  <c r="H60" i="201" s="1"/>
  <c r="E60" i="201"/>
  <c r="G60" i="201" s="1"/>
  <c r="K60" i="201" s="1"/>
  <c r="H59" i="201"/>
  <c r="F59" i="201"/>
  <c r="E59" i="201"/>
  <c r="G59" i="201" s="1"/>
  <c r="K59" i="201" s="1"/>
  <c r="H58" i="201"/>
  <c r="G58" i="201"/>
  <c r="F58" i="201"/>
  <c r="E58" i="201"/>
  <c r="J58" i="201" s="1"/>
  <c r="W58" i="201" s="1"/>
  <c r="F57" i="201"/>
  <c r="H57" i="201" s="1"/>
  <c r="K57" i="201" s="1"/>
  <c r="E57" i="201"/>
  <c r="G57" i="201" s="1"/>
  <c r="H56" i="201"/>
  <c r="G56" i="201"/>
  <c r="F56" i="201"/>
  <c r="E56" i="201"/>
  <c r="J56" i="201" s="1"/>
  <c r="F55" i="201"/>
  <c r="H55" i="201" s="1"/>
  <c r="E55" i="201"/>
  <c r="G55" i="201" s="1"/>
  <c r="K55" i="201" s="1"/>
  <c r="H54" i="201"/>
  <c r="G54" i="201"/>
  <c r="F54" i="201"/>
  <c r="E54" i="201"/>
  <c r="J54" i="201" s="1"/>
  <c r="F53" i="201"/>
  <c r="H53" i="201" s="1"/>
  <c r="E53" i="201"/>
  <c r="G53" i="201" s="1"/>
  <c r="K53" i="201" s="1"/>
  <c r="J52" i="201"/>
  <c r="H52" i="201"/>
  <c r="G52" i="201"/>
  <c r="K52" i="201" s="1"/>
  <c r="H51" i="201"/>
  <c r="G51" i="201"/>
  <c r="F51" i="201"/>
  <c r="E51" i="201"/>
  <c r="J51" i="201" s="1"/>
  <c r="F50" i="201"/>
  <c r="H50" i="201" s="1"/>
  <c r="E50" i="201"/>
  <c r="G50" i="201" s="1"/>
  <c r="K50" i="201" s="1"/>
  <c r="H49" i="201"/>
  <c r="G49" i="201"/>
  <c r="F49" i="201"/>
  <c r="E49" i="201"/>
  <c r="J49" i="201" s="1"/>
  <c r="F48" i="201"/>
  <c r="H48" i="201" s="1"/>
  <c r="E48" i="201"/>
  <c r="G48" i="201" s="1"/>
  <c r="K48" i="201" s="1"/>
  <c r="J47" i="201"/>
  <c r="H47" i="201"/>
  <c r="G47" i="201"/>
  <c r="K47" i="201" s="1"/>
  <c r="U46" i="201"/>
  <c r="H46" i="201"/>
  <c r="F46" i="201"/>
  <c r="E46" i="201"/>
  <c r="G46" i="201" s="1"/>
  <c r="K46" i="201" s="1"/>
  <c r="U45" i="201"/>
  <c r="H45" i="201"/>
  <c r="G45" i="201"/>
  <c r="K45" i="201" s="1"/>
  <c r="F45" i="201"/>
  <c r="E45" i="201"/>
  <c r="J45" i="201" s="1"/>
  <c r="U44" i="201"/>
  <c r="G44" i="201"/>
  <c r="K44" i="201" s="1"/>
  <c r="F44" i="201"/>
  <c r="H44" i="201" s="1"/>
  <c r="E44" i="201"/>
  <c r="U43" i="201"/>
  <c r="K43" i="201"/>
  <c r="F43" i="201"/>
  <c r="H43" i="201" s="1"/>
  <c r="E43" i="201"/>
  <c r="G43" i="201" s="1"/>
  <c r="U42" i="201"/>
  <c r="H42" i="201"/>
  <c r="F42" i="201"/>
  <c r="E42" i="201"/>
  <c r="G42" i="201" s="1"/>
  <c r="K42" i="201" s="1"/>
  <c r="U41" i="201"/>
  <c r="H41" i="201"/>
  <c r="G41" i="201"/>
  <c r="K41" i="201" s="1"/>
  <c r="F41" i="201"/>
  <c r="E41" i="201"/>
  <c r="J41" i="201" s="1"/>
  <c r="U40" i="201"/>
  <c r="G40" i="201"/>
  <c r="K40" i="201" s="1"/>
  <c r="F40" i="201"/>
  <c r="H40" i="201" s="1"/>
  <c r="E40" i="201"/>
  <c r="U39" i="201"/>
  <c r="K39" i="201"/>
  <c r="F39" i="201"/>
  <c r="H39" i="201" s="1"/>
  <c r="E39" i="201"/>
  <c r="G39" i="201" s="1"/>
  <c r="U38" i="201"/>
  <c r="H38" i="201"/>
  <c r="F38" i="201"/>
  <c r="E38" i="201"/>
  <c r="G38" i="201" s="1"/>
  <c r="K38" i="201" s="1"/>
  <c r="U37" i="201"/>
  <c r="H37" i="201"/>
  <c r="G37" i="201"/>
  <c r="K37" i="201" s="1"/>
  <c r="F37" i="201"/>
  <c r="E37" i="201"/>
  <c r="J37" i="201" s="1"/>
  <c r="U36" i="201"/>
  <c r="G36" i="201"/>
  <c r="K36" i="201" s="1"/>
  <c r="F36" i="201"/>
  <c r="H36" i="201" s="1"/>
  <c r="E36" i="201"/>
  <c r="U35" i="201"/>
  <c r="K35" i="201"/>
  <c r="F35" i="201"/>
  <c r="H35" i="201" s="1"/>
  <c r="E35" i="201"/>
  <c r="G35" i="201" s="1"/>
  <c r="U34" i="201"/>
  <c r="H34" i="201"/>
  <c r="F34" i="201"/>
  <c r="E34" i="201"/>
  <c r="G34" i="201" s="1"/>
  <c r="K34" i="201" s="1"/>
  <c r="U33" i="201"/>
  <c r="H33" i="201"/>
  <c r="G33" i="201"/>
  <c r="K33" i="201" s="1"/>
  <c r="F33" i="201"/>
  <c r="E33" i="201"/>
  <c r="J33" i="201" s="1"/>
  <c r="U32" i="201"/>
  <c r="G32" i="201"/>
  <c r="K32" i="201" s="1"/>
  <c r="F32" i="201"/>
  <c r="H32" i="201" s="1"/>
  <c r="E32" i="201"/>
  <c r="U31" i="201"/>
  <c r="K31" i="201"/>
  <c r="F31" i="201"/>
  <c r="H31" i="201" s="1"/>
  <c r="E31" i="201"/>
  <c r="G31" i="201" s="1"/>
  <c r="U30" i="201"/>
  <c r="H30" i="201"/>
  <c r="F30" i="201"/>
  <c r="E30" i="201"/>
  <c r="G30" i="201" s="1"/>
  <c r="K30" i="201" s="1"/>
  <c r="U29" i="201"/>
  <c r="H29" i="201"/>
  <c r="G29" i="201"/>
  <c r="K29" i="201" s="1"/>
  <c r="F29" i="201"/>
  <c r="E29" i="201"/>
  <c r="J29" i="201" s="1"/>
  <c r="U28" i="201"/>
  <c r="G28" i="201"/>
  <c r="K28" i="201" s="1"/>
  <c r="F28" i="201"/>
  <c r="H28" i="201" s="1"/>
  <c r="E28" i="201"/>
  <c r="U27" i="201"/>
  <c r="K27" i="201"/>
  <c r="F27" i="201"/>
  <c r="H27" i="201" s="1"/>
  <c r="E27" i="201"/>
  <c r="G27" i="201" s="1"/>
  <c r="U26" i="201"/>
  <c r="H26" i="201"/>
  <c r="F26" i="201"/>
  <c r="E26" i="201"/>
  <c r="G26" i="201" s="1"/>
  <c r="K26" i="201" s="1"/>
  <c r="U25" i="201"/>
  <c r="H25" i="201"/>
  <c r="G25" i="201"/>
  <c r="K25" i="201" s="1"/>
  <c r="F25" i="201"/>
  <c r="E25" i="201"/>
  <c r="J25" i="201" s="1"/>
  <c r="U24" i="201"/>
  <c r="G24" i="201"/>
  <c r="K24" i="201" s="1"/>
  <c r="F24" i="201"/>
  <c r="H24" i="201" s="1"/>
  <c r="E24" i="201"/>
  <c r="U23" i="201"/>
  <c r="K23" i="201"/>
  <c r="F23" i="201"/>
  <c r="H23" i="201" s="1"/>
  <c r="E23" i="201"/>
  <c r="G23" i="201" s="1"/>
  <c r="U22" i="201"/>
  <c r="H22" i="201"/>
  <c r="F22" i="201"/>
  <c r="E22" i="201"/>
  <c r="G22" i="201" s="1"/>
  <c r="K22" i="201" s="1"/>
  <c r="U21" i="201"/>
  <c r="H21" i="201"/>
  <c r="G21" i="201"/>
  <c r="K21" i="201" s="1"/>
  <c r="F21" i="201"/>
  <c r="E21" i="201"/>
  <c r="J21" i="201" s="1"/>
  <c r="U20" i="201"/>
  <c r="G20" i="201"/>
  <c r="K20" i="201" s="1"/>
  <c r="F20" i="201"/>
  <c r="H20" i="201" s="1"/>
  <c r="E20" i="201"/>
  <c r="U19" i="201"/>
  <c r="K19" i="201"/>
  <c r="F19" i="201"/>
  <c r="H19" i="201" s="1"/>
  <c r="E19" i="201"/>
  <c r="G19" i="201" s="1"/>
  <c r="U18" i="201"/>
  <c r="H18" i="201"/>
  <c r="F18" i="201"/>
  <c r="E18" i="201"/>
  <c r="G18" i="201" s="1"/>
  <c r="K18" i="201" s="1"/>
  <c r="U17" i="201"/>
  <c r="H17" i="201"/>
  <c r="G17" i="201"/>
  <c r="K17" i="201" s="1"/>
  <c r="F17" i="201"/>
  <c r="E17" i="201"/>
  <c r="J17" i="201" s="1"/>
  <c r="U16" i="201"/>
  <c r="G16" i="201"/>
  <c r="K16" i="201" s="1"/>
  <c r="F16" i="201"/>
  <c r="H16" i="201" s="1"/>
  <c r="E16" i="201"/>
  <c r="J15" i="201"/>
  <c r="H15" i="201"/>
  <c r="G15" i="201"/>
  <c r="K14" i="201"/>
  <c r="J14" i="201"/>
  <c r="S14" i="201" s="1"/>
  <c r="H14" i="201"/>
  <c r="G14" i="201"/>
  <c r="S13" i="201"/>
  <c r="K13" i="201"/>
  <c r="J13" i="201"/>
  <c r="H13" i="201"/>
  <c r="G13" i="201"/>
  <c r="S12" i="201"/>
  <c r="J12" i="201"/>
  <c r="H12" i="201"/>
  <c r="G12" i="201"/>
  <c r="K12" i="201" s="1"/>
  <c r="J11" i="201"/>
  <c r="S11" i="201" s="1"/>
  <c r="H11" i="201"/>
  <c r="G11" i="201"/>
  <c r="K10" i="201"/>
  <c r="J10" i="201"/>
  <c r="S10" i="201" s="1"/>
  <c r="H10" i="201"/>
  <c r="G10" i="201"/>
  <c r="S9" i="201"/>
  <c r="K9" i="201"/>
  <c r="J9" i="201"/>
  <c r="H9" i="201"/>
  <c r="G9" i="201"/>
  <c r="S8" i="201"/>
  <c r="J8" i="201"/>
  <c r="H8" i="201"/>
  <c r="G8" i="201"/>
  <c r="K8" i="201" s="1"/>
  <c r="J7" i="201"/>
  <c r="H7" i="201"/>
  <c r="G7" i="201"/>
  <c r="L7" i="199"/>
  <c r="L8" i="199"/>
  <c r="L9" i="199"/>
  <c r="L10" i="199"/>
  <c r="L11" i="199"/>
  <c r="L12" i="199"/>
  <c r="L13" i="199"/>
  <c r="L14" i="199"/>
  <c r="L15" i="199"/>
  <c r="L16" i="199"/>
  <c r="L17" i="199"/>
  <c r="L18" i="199"/>
  <c r="L19" i="199"/>
  <c r="L20" i="199"/>
  <c r="L21" i="199"/>
  <c r="L22" i="199"/>
  <c r="L23" i="199"/>
  <c r="L24" i="199"/>
  <c r="L25" i="199"/>
  <c r="L26" i="199"/>
  <c r="L27" i="199"/>
  <c r="L28" i="199"/>
  <c r="L29" i="199"/>
  <c r="L30" i="199"/>
  <c r="L31" i="199"/>
  <c r="L32" i="199"/>
  <c r="L33" i="199"/>
  <c r="L34" i="199"/>
  <c r="L35" i="199"/>
  <c r="L36" i="199"/>
  <c r="L37" i="199"/>
  <c r="L38" i="199"/>
  <c r="L39" i="199"/>
  <c r="L40" i="199"/>
  <c r="L41" i="199"/>
  <c r="L42" i="199"/>
  <c r="L43" i="199"/>
  <c r="L44" i="199"/>
  <c r="L45" i="199"/>
  <c r="L46" i="199"/>
  <c r="L47" i="199"/>
  <c r="L48" i="199"/>
  <c r="L49" i="199"/>
  <c r="L50" i="199"/>
  <c r="L51" i="199"/>
  <c r="L52" i="199"/>
  <c r="L53" i="199"/>
  <c r="L54" i="199"/>
  <c r="L55" i="199"/>
  <c r="L56" i="199"/>
  <c r="L57" i="199"/>
  <c r="L58" i="199"/>
  <c r="L59" i="199"/>
  <c r="L60" i="199"/>
  <c r="L61" i="199"/>
  <c r="L62" i="199"/>
  <c r="L63" i="199"/>
  <c r="L64" i="199"/>
  <c r="L65" i="199"/>
  <c r="L66" i="199"/>
  <c r="L67" i="199"/>
  <c r="L68" i="199"/>
  <c r="L69" i="199"/>
  <c r="L70" i="199"/>
  <c r="L71" i="199"/>
  <c r="L72" i="199"/>
  <c r="L73" i="199"/>
  <c r="L74" i="199"/>
  <c r="L75" i="199"/>
  <c r="L76" i="199"/>
  <c r="L77" i="199"/>
  <c r="L78" i="199"/>
  <c r="L79" i="199"/>
  <c r="L80" i="199"/>
  <c r="L81" i="199"/>
  <c r="L82" i="199"/>
  <c r="L83" i="199"/>
  <c r="L84" i="199"/>
  <c r="L85" i="199"/>
  <c r="L86" i="199"/>
  <c r="L87" i="199"/>
  <c r="L88" i="199"/>
  <c r="L89" i="199"/>
  <c r="L90" i="199"/>
  <c r="L91" i="199"/>
  <c r="L92" i="199"/>
  <c r="L93" i="199"/>
  <c r="L94" i="199"/>
  <c r="L95" i="199"/>
  <c r="L96" i="199"/>
  <c r="L97" i="199"/>
  <c r="L98" i="199"/>
  <c r="L99" i="199"/>
  <c r="L100" i="199"/>
  <c r="L101" i="199"/>
  <c r="L102" i="199"/>
  <c r="L103" i="199"/>
  <c r="L104" i="199"/>
  <c r="L105" i="199"/>
  <c r="L106" i="199"/>
  <c r="L107" i="199"/>
  <c r="L108" i="199"/>
  <c r="L109" i="199"/>
  <c r="L110" i="199"/>
  <c r="L111" i="199"/>
  <c r="L112" i="199"/>
  <c r="L113" i="199"/>
  <c r="L114" i="199"/>
  <c r="L115" i="199"/>
  <c r="L116" i="199"/>
  <c r="L117" i="199"/>
  <c r="L118" i="199"/>
  <c r="L6" i="199"/>
  <c r="I7" i="199"/>
  <c r="I8" i="199"/>
  <c r="I9" i="199"/>
  <c r="I10" i="199"/>
  <c r="I11" i="199"/>
  <c r="I12" i="199"/>
  <c r="I13" i="199"/>
  <c r="I14" i="199"/>
  <c r="I15" i="199"/>
  <c r="I16" i="199"/>
  <c r="I17" i="199"/>
  <c r="I18" i="199"/>
  <c r="I19" i="199"/>
  <c r="I20" i="199"/>
  <c r="I21" i="199"/>
  <c r="I22" i="199"/>
  <c r="I23" i="199"/>
  <c r="I24" i="199"/>
  <c r="I25" i="199"/>
  <c r="I26" i="199"/>
  <c r="I27" i="199"/>
  <c r="I28" i="199"/>
  <c r="I29" i="199"/>
  <c r="I30" i="199"/>
  <c r="I31" i="199"/>
  <c r="I32" i="199"/>
  <c r="I33" i="199"/>
  <c r="I34" i="199"/>
  <c r="I35" i="199"/>
  <c r="I36" i="199"/>
  <c r="I37" i="199"/>
  <c r="I38" i="199"/>
  <c r="I39" i="199"/>
  <c r="I40" i="199"/>
  <c r="I41" i="199"/>
  <c r="I42" i="199"/>
  <c r="I43" i="199"/>
  <c r="I44" i="199"/>
  <c r="I45" i="199"/>
  <c r="I46" i="199"/>
  <c r="I47" i="199"/>
  <c r="I48" i="199"/>
  <c r="I49" i="199"/>
  <c r="I50" i="199"/>
  <c r="I51" i="199"/>
  <c r="I52" i="199"/>
  <c r="I53" i="199"/>
  <c r="I54" i="199"/>
  <c r="I55" i="199"/>
  <c r="I56" i="199"/>
  <c r="I57" i="199"/>
  <c r="I58" i="199"/>
  <c r="I59" i="199"/>
  <c r="I60" i="199"/>
  <c r="I61" i="199"/>
  <c r="I62" i="199"/>
  <c r="I63" i="199"/>
  <c r="I64" i="199"/>
  <c r="I65" i="199"/>
  <c r="I66" i="199"/>
  <c r="I67" i="199"/>
  <c r="I68" i="199"/>
  <c r="I69" i="199"/>
  <c r="I70" i="199"/>
  <c r="I71" i="199"/>
  <c r="I72" i="199"/>
  <c r="I73" i="199"/>
  <c r="I74" i="199"/>
  <c r="I75" i="199"/>
  <c r="I76" i="199"/>
  <c r="I77" i="199"/>
  <c r="I78" i="199"/>
  <c r="I79" i="199"/>
  <c r="I80" i="199"/>
  <c r="I81" i="199"/>
  <c r="I82" i="199"/>
  <c r="I83" i="199"/>
  <c r="I84" i="199"/>
  <c r="I85" i="199"/>
  <c r="I86" i="199"/>
  <c r="I87" i="199"/>
  <c r="I88" i="199"/>
  <c r="I89" i="199"/>
  <c r="I90" i="199"/>
  <c r="I91" i="199"/>
  <c r="I92" i="199"/>
  <c r="I93" i="199"/>
  <c r="I94" i="199"/>
  <c r="I95" i="199"/>
  <c r="I96" i="199"/>
  <c r="I97" i="199"/>
  <c r="I98" i="199"/>
  <c r="I99" i="199"/>
  <c r="I100" i="199"/>
  <c r="I101" i="199"/>
  <c r="I102" i="199"/>
  <c r="I103" i="199"/>
  <c r="I104" i="199"/>
  <c r="I105" i="199"/>
  <c r="I106" i="199"/>
  <c r="I107" i="199"/>
  <c r="I108" i="199"/>
  <c r="I109" i="199"/>
  <c r="I110" i="199"/>
  <c r="I111" i="199"/>
  <c r="I112" i="199"/>
  <c r="I113" i="199"/>
  <c r="I114" i="199"/>
  <c r="I115" i="199"/>
  <c r="I116" i="199"/>
  <c r="I117" i="199"/>
  <c r="I118" i="199"/>
  <c r="I6" i="199"/>
  <c r="G88" i="201" l="1"/>
  <c r="K88" i="201" s="1"/>
  <c r="J88" i="201"/>
  <c r="K140" i="201"/>
  <c r="H162" i="201"/>
  <c r="K162" i="201" s="1"/>
  <c r="J162" i="201"/>
  <c r="J53" i="201"/>
  <c r="K54" i="201"/>
  <c r="J55" i="201"/>
  <c r="K56" i="201"/>
  <c r="J57" i="201"/>
  <c r="K58" i="201"/>
  <c r="K87" i="201"/>
  <c r="K105" i="201"/>
  <c r="J106" i="201"/>
  <c r="J109" i="201"/>
  <c r="K112" i="201"/>
  <c r="K113" i="201"/>
  <c r="J114" i="201"/>
  <c r="K119" i="201"/>
  <c r="J123" i="201"/>
  <c r="H128" i="201"/>
  <c r="J128" i="201"/>
  <c r="H136" i="201"/>
  <c r="K136" i="201" s="1"/>
  <c r="J136" i="201"/>
  <c r="H144" i="201"/>
  <c r="J144" i="201"/>
  <c r="J146" i="201"/>
  <c r="W146" i="201" s="1"/>
  <c r="X146" i="201" s="1"/>
  <c r="X309" i="201" s="1"/>
  <c r="X310" i="201" s="1"/>
  <c r="H211" i="201"/>
  <c r="K211" i="201" s="1"/>
  <c r="J211" i="201"/>
  <c r="G253" i="201"/>
  <c r="K253" i="201" s="1"/>
  <c r="J253" i="201"/>
  <c r="G254" i="201"/>
  <c r="K254" i="201" s="1"/>
  <c r="J254" i="201"/>
  <c r="G153" i="201"/>
  <c r="K153" i="201" s="1"/>
  <c r="J153" i="201"/>
  <c r="H170" i="201"/>
  <c r="K170" i="201" s="1"/>
  <c r="J170" i="201"/>
  <c r="H223" i="201"/>
  <c r="K223" i="201" s="1"/>
  <c r="J223" i="201"/>
  <c r="G246" i="201"/>
  <c r="K246" i="201" s="1"/>
  <c r="J246" i="201"/>
  <c r="J16" i="201"/>
  <c r="J20" i="201"/>
  <c r="J24" i="201"/>
  <c r="J28" i="201"/>
  <c r="J32" i="201"/>
  <c r="J36" i="201"/>
  <c r="J40" i="201"/>
  <c r="J44" i="201"/>
  <c r="J48" i="201"/>
  <c r="K49" i="201"/>
  <c r="J50" i="201"/>
  <c r="K51" i="201"/>
  <c r="J60" i="201"/>
  <c r="W60" i="201" s="1"/>
  <c r="J72" i="201"/>
  <c r="J74" i="201"/>
  <c r="J89" i="201"/>
  <c r="K92" i="201"/>
  <c r="J97" i="201"/>
  <c r="K100" i="201"/>
  <c r="J121" i="201"/>
  <c r="K128" i="201"/>
  <c r="K144" i="201"/>
  <c r="G155" i="201"/>
  <c r="K155" i="201" s="1"/>
  <c r="J155" i="201"/>
  <c r="G159" i="201"/>
  <c r="K159" i="201" s="1"/>
  <c r="J159" i="201"/>
  <c r="H164" i="201"/>
  <c r="K164" i="201" s="1"/>
  <c r="J164" i="201"/>
  <c r="H168" i="201"/>
  <c r="K168" i="201" s="1"/>
  <c r="J168" i="201"/>
  <c r="H215" i="201"/>
  <c r="K215" i="201" s="1"/>
  <c r="J215" i="201"/>
  <c r="G225" i="201"/>
  <c r="K225" i="201" s="1"/>
  <c r="J225" i="201"/>
  <c r="G226" i="201"/>
  <c r="K226" i="201" s="1"/>
  <c r="J226" i="201"/>
  <c r="G261" i="201"/>
  <c r="K261" i="201" s="1"/>
  <c r="J261" i="201"/>
  <c r="G262" i="201"/>
  <c r="K262" i="201" s="1"/>
  <c r="J262" i="201"/>
  <c r="G278" i="201"/>
  <c r="K278" i="201" s="1"/>
  <c r="J278" i="201"/>
  <c r="G298" i="201"/>
  <c r="K298" i="201" s="1"/>
  <c r="J298" i="201"/>
  <c r="X298" i="201" s="1"/>
  <c r="G305" i="201"/>
  <c r="K305" i="201" s="1"/>
  <c r="J305" i="201"/>
  <c r="S309" i="201"/>
  <c r="G309" i="201"/>
  <c r="F311" i="201"/>
  <c r="J309" i="201"/>
  <c r="G157" i="201"/>
  <c r="K157" i="201" s="1"/>
  <c r="J157" i="201"/>
  <c r="H166" i="201"/>
  <c r="K166" i="201" s="1"/>
  <c r="J166" i="201"/>
  <c r="H207" i="201"/>
  <c r="K207" i="201" s="1"/>
  <c r="J207" i="201"/>
  <c r="G245" i="201"/>
  <c r="K245" i="201" s="1"/>
  <c r="J245" i="201"/>
  <c r="K7" i="201"/>
  <c r="K11" i="201"/>
  <c r="K15" i="201"/>
  <c r="J18" i="201"/>
  <c r="J19" i="201"/>
  <c r="J22" i="201"/>
  <c r="J23" i="201"/>
  <c r="J26" i="201"/>
  <c r="J27" i="201"/>
  <c r="J30" i="201"/>
  <c r="J31" i="201"/>
  <c r="J34" i="201"/>
  <c r="J35" i="201"/>
  <c r="J38" i="201"/>
  <c r="J39" i="201"/>
  <c r="J42" i="201"/>
  <c r="J43" i="201"/>
  <c r="J46" i="201"/>
  <c r="J59" i="201"/>
  <c r="W59" i="201" s="1"/>
  <c r="W309" i="201" s="1"/>
  <c r="W310" i="201" s="1"/>
  <c r="J62" i="201"/>
  <c r="J64" i="201"/>
  <c r="J66" i="201"/>
  <c r="J68" i="201"/>
  <c r="J70" i="201"/>
  <c r="W70" i="201" s="1"/>
  <c r="J77" i="201"/>
  <c r="J79" i="201"/>
  <c r="J81" i="201"/>
  <c r="J84" i="201"/>
  <c r="J85" i="201"/>
  <c r="K109" i="201"/>
  <c r="J110" i="201"/>
  <c r="K123" i="201"/>
  <c r="H132" i="201"/>
  <c r="K132" i="201" s="1"/>
  <c r="J132" i="201"/>
  <c r="H140" i="201"/>
  <c r="J140" i="201"/>
  <c r="H203" i="201"/>
  <c r="K203" i="201" s="1"/>
  <c r="J203" i="201"/>
  <c r="H219" i="201"/>
  <c r="K219" i="201" s="1"/>
  <c r="J219" i="201"/>
  <c r="G237" i="201"/>
  <c r="K237" i="201" s="1"/>
  <c r="J237" i="201"/>
  <c r="G238" i="201"/>
  <c r="K238" i="201" s="1"/>
  <c r="J238" i="201"/>
  <c r="H270" i="201"/>
  <c r="K270" i="201" s="1"/>
  <c r="J270" i="201"/>
  <c r="J108" i="201"/>
  <c r="G283" i="201"/>
  <c r="K283" i="201" s="1"/>
  <c r="J283" i="201"/>
  <c r="G297" i="201"/>
  <c r="K297" i="201" s="1"/>
  <c r="J297" i="201"/>
  <c r="X297" i="201" s="1"/>
  <c r="J112" i="201"/>
  <c r="K199" i="201"/>
  <c r="K202" i="201"/>
  <c r="K206" i="201"/>
  <c r="K210" i="201"/>
  <c r="K214" i="201"/>
  <c r="K218" i="201"/>
  <c r="K222" i="201"/>
  <c r="K224" i="201"/>
  <c r="G229" i="201"/>
  <c r="K229" i="201" s="1"/>
  <c r="J229" i="201"/>
  <c r="G230" i="201"/>
  <c r="K230" i="201" s="1"/>
  <c r="J230" i="201"/>
  <c r="G241" i="201"/>
  <c r="K241" i="201" s="1"/>
  <c r="J241" i="201"/>
  <c r="G242" i="201"/>
  <c r="K242" i="201" s="1"/>
  <c r="J242" i="201"/>
  <c r="G249" i="201"/>
  <c r="K249" i="201" s="1"/>
  <c r="J249" i="201"/>
  <c r="G250" i="201"/>
  <c r="K250" i="201" s="1"/>
  <c r="J250" i="201"/>
  <c r="G257" i="201"/>
  <c r="K257" i="201" s="1"/>
  <c r="J257" i="201"/>
  <c r="G258" i="201"/>
  <c r="K258" i="201" s="1"/>
  <c r="J258" i="201"/>
  <c r="G265" i="201"/>
  <c r="K265" i="201" s="1"/>
  <c r="J265" i="201"/>
  <c r="G266" i="201"/>
  <c r="K266" i="201" s="1"/>
  <c r="J266" i="201"/>
  <c r="J288" i="201"/>
  <c r="G302" i="201"/>
  <c r="K302" i="201" s="1"/>
  <c r="J302" i="201"/>
  <c r="G307" i="201"/>
  <c r="K307" i="201" s="1"/>
  <c r="J307" i="201"/>
  <c r="J92" i="201"/>
  <c r="J96" i="201"/>
  <c r="J100" i="201"/>
  <c r="K148" i="201"/>
  <c r="J149" i="201"/>
  <c r="K150" i="201"/>
  <c r="J151" i="201"/>
  <c r="W151" i="201" s="1"/>
  <c r="X151" i="201" s="1"/>
  <c r="K172" i="201"/>
  <c r="J196" i="201"/>
  <c r="W196" i="201" s="1"/>
  <c r="X196" i="201" s="1"/>
  <c r="J197" i="201"/>
  <c r="K205" i="201"/>
  <c r="K209" i="201"/>
  <c r="K213" i="201"/>
  <c r="K217" i="201"/>
  <c r="K221" i="201"/>
  <c r="G234" i="201"/>
  <c r="K234" i="201" s="1"/>
  <c r="J234" i="201"/>
  <c r="K274" i="201"/>
  <c r="K276" i="201"/>
  <c r="G280" i="201"/>
  <c r="K280" i="201" s="1"/>
  <c r="J280" i="201"/>
  <c r="G285" i="201"/>
  <c r="K285" i="201" s="1"/>
  <c r="J285" i="201"/>
  <c r="J224" i="201"/>
  <c r="K272" i="201"/>
  <c r="K279" i="201"/>
  <c r="K281" i="201"/>
  <c r="K290" i="201"/>
  <c r="K301" i="201"/>
  <c r="K303" i="201"/>
  <c r="H311" i="201" l="1"/>
  <c r="K309" i="201"/>
  <c r="R310" i="201" s="1"/>
  <c r="H313" i="201"/>
  <c r="L119" i="199" l="1"/>
  <c r="I119" i="199"/>
  <c r="G119" i="199"/>
  <c r="H119" i="199"/>
  <c r="F119" i="199"/>
  <c r="K119" i="199" s="1"/>
  <c r="E119" i="199"/>
  <c r="J55" i="199"/>
  <c r="K55" i="199"/>
  <c r="J56" i="199"/>
  <c r="K56" i="199"/>
  <c r="J57" i="199"/>
  <c r="K57" i="199"/>
  <c r="J58" i="199"/>
  <c r="K58" i="199"/>
  <c r="J59" i="199"/>
  <c r="K59" i="199"/>
  <c r="J60" i="199"/>
  <c r="K60" i="199"/>
  <c r="J61" i="199"/>
  <c r="K61" i="199"/>
  <c r="J62" i="199"/>
  <c r="K62" i="199"/>
  <c r="J63" i="199"/>
  <c r="K63" i="199"/>
  <c r="J64" i="199"/>
  <c r="K64" i="199"/>
  <c r="J65" i="199"/>
  <c r="K65" i="199"/>
  <c r="J66" i="199"/>
  <c r="K66" i="199"/>
  <c r="J67" i="199"/>
  <c r="K67" i="199"/>
  <c r="J68" i="199"/>
  <c r="K68" i="199"/>
  <c r="J69" i="199"/>
  <c r="K69" i="199"/>
  <c r="J70" i="199"/>
  <c r="K70" i="199"/>
  <c r="J71" i="199"/>
  <c r="K71" i="199"/>
  <c r="J72" i="199"/>
  <c r="K72" i="199"/>
  <c r="J73" i="199"/>
  <c r="K73" i="199"/>
  <c r="J74" i="199"/>
  <c r="K74" i="199"/>
  <c r="J75" i="199"/>
  <c r="K75" i="199"/>
  <c r="J76" i="199"/>
  <c r="K76" i="199"/>
  <c r="J77" i="199"/>
  <c r="K77" i="199"/>
  <c r="J78" i="199"/>
  <c r="K78" i="199"/>
  <c r="J79" i="199"/>
  <c r="K79" i="199"/>
  <c r="J80" i="199"/>
  <c r="K80" i="199"/>
  <c r="J81" i="199"/>
  <c r="K81" i="199"/>
  <c r="J82" i="199"/>
  <c r="K82" i="199"/>
  <c r="J83" i="199"/>
  <c r="K83" i="199"/>
  <c r="J84" i="199"/>
  <c r="K84" i="199"/>
  <c r="J85" i="199"/>
  <c r="K85" i="199"/>
  <c r="J86" i="199"/>
  <c r="K86" i="199"/>
  <c r="J87" i="199"/>
  <c r="K87" i="199"/>
  <c r="J88" i="199"/>
  <c r="K88" i="199"/>
  <c r="J89" i="199"/>
  <c r="K89" i="199"/>
  <c r="J90" i="199"/>
  <c r="K90" i="199"/>
  <c r="J91" i="199"/>
  <c r="K91" i="199"/>
  <c r="J92" i="199"/>
  <c r="K92" i="199"/>
  <c r="J93" i="199"/>
  <c r="K93" i="199"/>
  <c r="J94" i="199"/>
  <c r="K94" i="199"/>
  <c r="J95" i="199"/>
  <c r="K95" i="199"/>
  <c r="J96" i="199"/>
  <c r="K96" i="199"/>
  <c r="J97" i="199"/>
  <c r="K97" i="199"/>
  <c r="J98" i="199"/>
  <c r="K98" i="199"/>
  <c r="J99" i="199"/>
  <c r="K99" i="199"/>
  <c r="J100" i="199"/>
  <c r="K100" i="199"/>
  <c r="J101" i="199"/>
  <c r="K101" i="199"/>
  <c r="J102" i="199"/>
  <c r="K102" i="199"/>
  <c r="J103" i="199"/>
  <c r="K103" i="199"/>
  <c r="J104" i="199"/>
  <c r="K104" i="199"/>
  <c r="J105" i="199"/>
  <c r="K105" i="199"/>
  <c r="J106" i="199"/>
  <c r="K106" i="199"/>
  <c r="J107" i="199"/>
  <c r="K107" i="199"/>
  <c r="J108" i="199"/>
  <c r="K108" i="199"/>
  <c r="J109" i="199"/>
  <c r="K109" i="199"/>
  <c r="J110" i="199"/>
  <c r="K110" i="199"/>
  <c r="J111" i="199"/>
  <c r="K111" i="199"/>
  <c r="J112" i="199"/>
  <c r="K112" i="199"/>
  <c r="J113" i="199"/>
  <c r="K113" i="199"/>
  <c r="J114" i="199"/>
  <c r="K114" i="199"/>
  <c r="J115" i="199"/>
  <c r="K115" i="199"/>
  <c r="J116" i="199"/>
  <c r="K116" i="199"/>
  <c r="J117" i="199"/>
  <c r="K117" i="199"/>
  <c r="J118" i="199"/>
  <c r="K118" i="199"/>
  <c r="J119" i="199"/>
  <c r="J42" i="199"/>
  <c r="K42" i="199"/>
  <c r="J43" i="199"/>
  <c r="K43" i="199"/>
  <c r="J44" i="199"/>
  <c r="K44" i="199"/>
  <c r="J45" i="199"/>
  <c r="K45" i="199"/>
  <c r="J46" i="199"/>
  <c r="K46" i="199"/>
  <c r="J47" i="199"/>
  <c r="K47" i="199"/>
  <c r="J48" i="199"/>
  <c r="K48" i="199"/>
  <c r="J49" i="199"/>
  <c r="K49" i="199"/>
  <c r="J50" i="199"/>
  <c r="K50" i="199"/>
  <c r="J51" i="199"/>
  <c r="K51" i="199"/>
  <c r="J52" i="199"/>
  <c r="K52" i="199"/>
  <c r="J53" i="199"/>
  <c r="K53" i="199"/>
  <c r="J54" i="199"/>
  <c r="K54" i="199"/>
  <c r="K41" i="199"/>
  <c r="J41" i="199"/>
  <c r="H27" i="199"/>
  <c r="H28" i="199"/>
  <c r="H29" i="199"/>
  <c r="H30" i="199"/>
  <c r="H31" i="199"/>
  <c r="H32" i="199"/>
  <c r="H33" i="199"/>
  <c r="H34" i="199"/>
  <c r="H35" i="199"/>
  <c r="H36" i="199"/>
  <c r="H38" i="199"/>
  <c r="H39" i="199"/>
  <c r="H21" i="199"/>
  <c r="H22" i="199"/>
  <c r="H23" i="199"/>
  <c r="H24" i="199"/>
  <c r="H25" i="199"/>
  <c r="H7" i="199"/>
  <c r="H8" i="199"/>
  <c r="H6" i="199"/>
  <c r="G39" i="199"/>
  <c r="G38" i="199"/>
  <c r="G36" i="199"/>
  <c r="G35" i="199"/>
  <c r="G34" i="199"/>
  <c r="G33" i="199"/>
  <c r="G32" i="199"/>
  <c r="G31" i="199"/>
  <c r="G30" i="199"/>
  <c r="G29" i="199"/>
  <c r="G28" i="199"/>
  <c r="G27" i="199"/>
  <c r="G25" i="199"/>
  <c r="G24" i="199"/>
  <c r="G23" i="199"/>
  <c r="G22" i="199"/>
  <c r="G21" i="199"/>
  <c r="G19" i="199"/>
  <c r="J15" i="199"/>
  <c r="J16" i="199"/>
  <c r="J14" i="199"/>
  <c r="G12" i="199"/>
  <c r="G7" i="199"/>
  <c r="G8" i="199"/>
  <c r="G9" i="199"/>
  <c r="G6" i="199"/>
  <c r="F121" i="199" l="1"/>
  <c r="E121" i="199"/>
  <c r="D119" i="199" l="1"/>
  <c r="F118" i="199"/>
  <c r="E118" i="199"/>
  <c r="F117" i="199"/>
  <c r="E117" i="199"/>
  <c r="F116" i="199"/>
  <c r="E116" i="199"/>
  <c r="F113" i="199"/>
  <c r="E113" i="199"/>
  <c r="F112" i="199"/>
  <c r="E112" i="199"/>
  <c r="F111" i="199"/>
  <c r="E111" i="199"/>
  <c r="F108" i="199"/>
  <c r="E108" i="199"/>
  <c r="F107" i="199"/>
  <c r="E107" i="199"/>
  <c r="F106" i="199"/>
  <c r="E106" i="199"/>
  <c r="F103" i="199"/>
  <c r="E103" i="199"/>
  <c r="F102" i="199"/>
  <c r="E102" i="199"/>
  <c r="F101" i="199"/>
  <c r="E101" i="199"/>
  <c r="F98" i="199"/>
  <c r="E98" i="199"/>
  <c r="F97" i="199"/>
  <c r="E97" i="199"/>
  <c r="F96" i="199"/>
  <c r="E96" i="199"/>
  <c r="F95" i="199"/>
  <c r="E95" i="199"/>
  <c r="F94" i="199"/>
  <c r="E94" i="199"/>
  <c r="F93" i="199"/>
  <c r="E93" i="199"/>
  <c r="F92" i="199"/>
  <c r="E92" i="199"/>
  <c r="F91" i="199"/>
  <c r="E91" i="199"/>
  <c r="F90" i="199"/>
  <c r="E90" i="199"/>
  <c r="F89" i="199"/>
  <c r="E89" i="199"/>
  <c r="F88" i="199"/>
  <c r="E88" i="199"/>
  <c r="F85" i="199"/>
  <c r="E85" i="199"/>
  <c r="F84" i="199"/>
  <c r="E84" i="199"/>
  <c r="F83" i="199"/>
  <c r="E83" i="199"/>
  <c r="F82" i="199"/>
  <c r="E82" i="199"/>
  <c r="F81" i="199"/>
  <c r="E81" i="199"/>
  <c r="F78" i="199"/>
  <c r="E78" i="199"/>
  <c r="F77" i="199"/>
  <c r="E77" i="199"/>
  <c r="F76" i="199"/>
  <c r="E76" i="199"/>
  <c r="F75" i="199"/>
  <c r="E75" i="199"/>
  <c r="F74" i="199"/>
  <c r="E74" i="199"/>
  <c r="F70" i="199"/>
  <c r="E70" i="199"/>
  <c r="F69" i="199"/>
  <c r="E69" i="199"/>
  <c r="F68" i="199"/>
  <c r="E68" i="199"/>
  <c r="F67" i="199"/>
  <c r="E67" i="199"/>
  <c r="F66" i="199"/>
  <c r="E66" i="199"/>
  <c r="F63" i="199"/>
  <c r="E63" i="199"/>
  <c r="F62" i="199"/>
  <c r="E62" i="199"/>
  <c r="F61" i="199"/>
  <c r="E61" i="199"/>
  <c r="F60" i="199"/>
  <c r="E60" i="199"/>
  <c r="F59" i="199"/>
  <c r="E59" i="199"/>
  <c r="F58" i="199"/>
  <c r="E58" i="199"/>
  <c r="F57" i="199"/>
  <c r="E57" i="199"/>
  <c r="F54" i="199"/>
  <c r="E54" i="199"/>
  <c r="F53" i="199"/>
  <c r="E53" i="199"/>
  <c r="F52" i="199"/>
  <c r="E52" i="199"/>
  <c r="F51" i="199"/>
  <c r="E51" i="199"/>
  <c r="F50" i="199"/>
  <c r="E50" i="199"/>
  <c r="F49" i="199"/>
  <c r="E49" i="199"/>
  <c r="F48" i="199"/>
  <c r="E48" i="199"/>
  <c r="F45" i="199"/>
  <c r="E45" i="199"/>
  <c r="F44" i="199"/>
  <c r="E44" i="199"/>
  <c r="F43" i="199"/>
  <c r="E43" i="199"/>
  <c r="F42" i="199"/>
  <c r="E42" i="199"/>
  <c r="F41" i="199"/>
  <c r="E41" i="199"/>
  <c r="F39" i="199"/>
  <c r="E39" i="199"/>
  <c r="F38" i="199"/>
  <c r="E38" i="199"/>
  <c r="F36" i="199"/>
  <c r="E36" i="199"/>
  <c r="F35" i="199"/>
  <c r="E35" i="199"/>
  <c r="F34" i="199"/>
  <c r="E34" i="199"/>
  <c r="F33" i="199"/>
  <c r="E33" i="199"/>
  <c r="F32" i="199"/>
  <c r="E32" i="199"/>
  <c r="F31" i="199"/>
  <c r="E31" i="199"/>
  <c r="F30" i="199"/>
  <c r="E30" i="199"/>
  <c r="F29" i="199"/>
  <c r="E29" i="199"/>
  <c r="F28" i="199"/>
  <c r="E28" i="199"/>
  <c r="F27" i="199"/>
  <c r="E27" i="199"/>
  <c r="F25" i="199"/>
  <c r="E25" i="199"/>
  <c r="F24" i="199"/>
  <c r="E24" i="199"/>
  <c r="F23" i="199"/>
  <c r="E23" i="199"/>
  <c r="F22" i="199"/>
  <c r="E22" i="199"/>
  <c r="F21" i="199"/>
  <c r="E21" i="199"/>
  <c r="F19" i="199"/>
  <c r="E19" i="199"/>
  <c r="F16" i="199"/>
  <c r="C16" i="199"/>
  <c r="E16" i="199" s="1"/>
  <c r="F15" i="199"/>
  <c r="E15" i="199"/>
  <c r="F14" i="199"/>
  <c r="E14" i="199"/>
  <c r="F12" i="199"/>
  <c r="E12" i="199"/>
  <c r="F9" i="199"/>
  <c r="E9" i="199"/>
  <c r="F8" i="199"/>
  <c r="E8" i="199"/>
  <c r="F7" i="199"/>
  <c r="E7" i="199"/>
  <c r="F6" i="199"/>
  <c r="E6" i="199"/>
  <c r="C119" i="199" l="1"/>
</calcChain>
</file>

<file path=xl/sharedStrings.xml><?xml version="1.0" encoding="utf-8"?>
<sst xmlns="http://schemas.openxmlformats.org/spreadsheetml/2006/main" count="552" uniqueCount="359">
  <si>
    <t>I&amp;C CONVERSION-1 TEMPLATE FOR PHASE 2 WORKS (ROADS, FOUNDATIONS, DRAINS, UNDERGROUND PIPING AND CABLING)</t>
  </si>
  <si>
    <t>Pile Testing</t>
  </si>
  <si>
    <t xml:space="preserve">SITE CONSTRUCTION - Foundations and Underground (U/G) Works  </t>
  </si>
  <si>
    <t>Remedial Site Preparation</t>
  </si>
  <si>
    <t>Remedial Sandfilling</t>
  </si>
  <si>
    <t>Pile Caps</t>
  </si>
  <si>
    <t>Storm Water Drains</t>
  </si>
  <si>
    <t>CONSTRUCTION OF UNDERGROUND PIPING</t>
  </si>
  <si>
    <t>Laying and Termination of Underground Electrical Power Cables</t>
  </si>
  <si>
    <t>GENERAL CONCRETE(maintenance area and walkways)</t>
  </si>
  <si>
    <t>Internal Roads</t>
  </si>
  <si>
    <t>BLOCKWORK</t>
  </si>
  <si>
    <t>Radiography Inspection of welded process piping - 100% completed</t>
  </si>
  <si>
    <t>Welding Procedure Specification (WPS) and Qualification (WPQ) for Carbon steel  material 50% completed</t>
  </si>
  <si>
    <t>Welding Procedure Specification (WPS) and Qualification (WPQ) for Carbon steel  material 100% completed</t>
  </si>
  <si>
    <t>Welding Procedure Specification (WPS) and Qualification (WPQ) for stainless steel  and Duplex steel material 50% completed</t>
  </si>
  <si>
    <t>Pile Integrity Test - 50% Completed</t>
  </si>
  <si>
    <t>Pile Integrity Test - 100% Completed</t>
  </si>
  <si>
    <t>Static load Test - 100% Completed</t>
  </si>
  <si>
    <t>Removal of unsuitable materials - 100%</t>
  </si>
  <si>
    <t>Remedial Sandfilling - 50% completed</t>
  </si>
  <si>
    <t>Remedial Sandfilling - 100% completed</t>
  </si>
  <si>
    <t>Grading to finished level - 100% Completed</t>
  </si>
  <si>
    <t>Grading to finished level - 50% Completed</t>
  </si>
  <si>
    <t>Internal Roads including levelling, geotextiles, sub-base, base aggregates,C40/50 interlocking concrete paving stones and C25/30 concrete kerbs, road markins and road signs</t>
  </si>
  <si>
    <t>Internal roads - 50% completed</t>
  </si>
  <si>
    <t>Internal roads - 100% completed</t>
  </si>
  <si>
    <t>Shallow Foundations - 50% completed</t>
  </si>
  <si>
    <t>Shallow Foundations - 100% completed</t>
  </si>
  <si>
    <t>Pile Foundations Construction - 25% completed</t>
  </si>
  <si>
    <t>Pile Foundations Construction - 50% completed</t>
  </si>
  <si>
    <t>Pile Foundations Construction - 75% completed</t>
  </si>
  <si>
    <t>Pile Foundations Construction - 100% completed</t>
  </si>
  <si>
    <t>Work procedures and resources in place and ready for Commencement of Shallow Foundations construction</t>
  </si>
  <si>
    <t>Work procedures and resources in place and ready for Commencement Pile Foundations Works</t>
  </si>
  <si>
    <t>Work procedures and resources in place and ready for Commencement Pile Cap Works</t>
  </si>
  <si>
    <t>Pile Cap Construction - 25% completed</t>
  </si>
  <si>
    <t>Pile Cap Construction - 50% completed</t>
  </si>
  <si>
    <t>Pile Cap Construction - 75% completed</t>
  </si>
  <si>
    <t>Pile Cap Construction - 100% completed</t>
  </si>
  <si>
    <t>Work procedures and resources in place and ready for Commencement of General Concrete Works including Rebars, mesh reinforcement, fomwork etc. Works</t>
  </si>
  <si>
    <t>General Concrete Construction Works - 25% completed</t>
  </si>
  <si>
    <t>General Concrete Construction Works  - 50% completed</t>
  </si>
  <si>
    <t>General Concrete Construction Works  - 75% completed</t>
  </si>
  <si>
    <t>General Concrete Construction Works  - 100% completed</t>
  </si>
  <si>
    <t>Work procedures and resources in place and ready for Commencement of Storm Water Drains Works</t>
  </si>
  <si>
    <t>Storm Water Drains Works - 25% completed</t>
  </si>
  <si>
    <t>Storm Water Drains Works  - 50% completed</t>
  </si>
  <si>
    <t>Storm Water Drains Works  - 75% completed</t>
  </si>
  <si>
    <t>Storm Water Drains Works  - 100% completed</t>
  </si>
  <si>
    <t>Work procedures and resources in place and ready for Commencement of Underground Piping Works including trenching, laying and installation and make and break of flanges</t>
  </si>
  <si>
    <t xml:space="preserve"> Underground Piping Works - 50% completed</t>
  </si>
  <si>
    <t xml:space="preserve"> Underground Piping Works - 100% completed</t>
  </si>
  <si>
    <t>Work procedures and resources in place and ready for Commencement of Electrical construction Works</t>
  </si>
  <si>
    <t>Electrical construction and hook up works 50% Completed</t>
  </si>
  <si>
    <t>Electrical construction and hook up works 100% Completed</t>
  </si>
  <si>
    <t xml:space="preserve">Work procedures and resources in place and ready for Commencement of Blockwork </t>
  </si>
  <si>
    <t>Blockwork construction - 50% Completed</t>
  </si>
  <si>
    <t>Blockwork construction - 100% Completed</t>
  </si>
  <si>
    <t>All other Civil works</t>
  </si>
  <si>
    <t>Work procedures and resources in place and ready for Commencement of Civil Infrastructure works (including mulseal DP application, MIRAFI's 140C, cement/ sand stabilization, landscaping, sand filling, gravel finish, etc.)</t>
  </si>
  <si>
    <t>Civil Infrastructure works including landscaping - 50% Completed</t>
  </si>
  <si>
    <t>Civil Infrastructure works including landscaping - 100% Completed</t>
  </si>
  <si>
    <t>Blasting and Painting Works</t>
  </si>
  <si>
    <t>Work procedures and resources in place and ready for Commencement of Blasting and Painting works</t>
  </si>
  <si>
    <t>Blasting and Painting Works - 50% Completed</t>
  </si>
  <si>
    <t>Blasting and Painting Works - 100% Completed</t>
  </si>
  <si>
    <t>Radiography Inspection</t>
  </si>
  <si>
    <t>Welding Procedure Specification</t>
  </si>
  <si>
    <t>Work procedures and resources in place and ready for Commencement of Site Construction Works</t>
  </si>
  <si>
    <t>4.2.2</t>
  </si>
  <si>
    <t>4.2.5</t>
  </si>
  <si>
    <t>4.3.1</t>
  </si>
  <si>
    <t>4.3.2</t>
  </si>
  <si>
    <t>4.3.3</t>
  </si>
  <si>
    <t>4.3.4</t>
  </si>
  <si>
    <t xml:space="preserve">Grading to finished level </t>
  </si>
  <si>
    <t>4.4.1</t>
  </si>
  <si>
    <t>4.4.2</t>
  </si>
  <si>
    <t>4.5.1</t>
  </si>
  <si>
    <t>4.5.2</t>
  </si>
  <si>
    <t>4.5.3</t>
  </si>
  <si>
    <t>4.5.4</t>
  </si>
  <si>
    <t>4.5.5</t>
  </si>
  <si>
    <t>NG01020709 - INSTALLATION AND CONSTRUCTION CONTRACT</t>
  </si>
  <si>
    <t>Naira</t>
  </si>
  <si>
    <t>US Dollars</t>
  </si>
  <si>
    <t>Internal roads - 25% completed</t>
  </si>
  <si>
    <t>Internal roads - 75% completed</t>
  </si>
  <si>
    <t>Shallow Foundations - 25% completed</t>
  </si>
  <si>
    <t>Shallow Foundations - 75% completed</t>
  </si>
  <si>
    <t xml:space="preserve">PILE FOUNDATIONS </t>
  </si>
  <si>
    <t xml:space="preserve">SHALLOW FOUNDATION FOR EQUIPMENT SKIDS / MODULES/ PIPE RACKS/EQUIPMENT SHELTERS/PITS, </t>
  </si>
  <si>
    <t>Welding Procedure Specification (WPS) and Qualification (WPQ) for stainless steel  and Duplex steel material -100% completed</t>
  </si>
  <si>
    <t>Laser scanning of foundation positions 50% completed</t>
  </si>
  <si>
    <t>Laser scanning of foundation positions 100% completed</t>
  </si>
  <si>
    <t>Laser scanning of pile foundation positions - 50% completed</t>
  </si>
  <si>
    <t xml:space="preserve"> Underground Piping Works - 10% completed</t>
  </si>
  <si>
    <t xml:space="preserve"> Underground Piping Works - 20% completed</t>
  </si>
  <si>
    <t xml:space="preserve"> Underground Piping Works - 30% completed</t>
  </si>
  <si>
    <t xml:space="preserve"> Underground Piping Works - 40% completed</t>
  </si>
  <si>
    <t xml:space="preserve"> Underground Piping Works - 60% completed</t>
  </si>
  <si>
    <t xml:space="preserve"> Underground Piping Works - 70% completed</t>
  </si>
  <si>
    <t xml:space="preserve"> Underground Piping Works - 80% completed</t>
  </si>
  <si>
    <t>10.10</t>
  </si>
  <si>
    <t xml:space="preserve"> Underground Piping Works - 90% completed</t>
  </si>
  <si>
    <t>4.2.1</t>
  </si>
  <si>
    <t>Removal of unsuitable materials - 20%</t>
  </si>
  <si>
    <t>Removal of unsuitable materials - 40%</t>
  </si>
  <si>
    <t>4.2.3</t>
  </si>
  <si>
    <t>Removal of unsuitable materials - 60%</t>
  </si>
  <si>
    <t>4.2.4</t>
  </si>
  <si>
    <t>Removal of unsuitable materials - 80%</t>
  </si>
  <si>
    <t>Remedial Sandfilling - 10% completed</t>
  </si>
  <si>
    <t>Remedial Sandfilling - 20% completed</t>
  </si>
  <si>
    <t>Remedial Sandfilling - 30% completed</t>
  </si>
  <si>
    <t>Remedial Sandfilling - 40% completed</t>
  </si>
  <si>
    <t>4.3.5</t>
  </si>
  <si>
    <t>4.3.6</t>
  </si>
  <si>
    <t>Remedial Sandfilling - 60% completed</t>
  </si>
  <si>
    <t>4.3.7</t>
  </si>
  <si>
    <t>Remedial Sandfilling - 70% completed</t>
  </si>
  <si>
    <t>4.3.8</t>
  </si>
  <si>
    <t>Remedial Sandfilling - 80% completed</t>
  </si>
  <si>
    <t>4.3.9</t>
  </si>
  <si>
    <t>Remedial Sandfilling - 90% completed</t>
  </si>
  <si>
    <t>4.3.10</t>
  </si>
  <si>
    <t>Contract Values</t>
  </si>
  <si>
    <t>Discount Amounts</t>
  </si>
  <si>
    <t>Naira (2%)</t>
  </si>
  <si>
    <t>US Dollars (1%)</t>
  </si>
  <si>
    <t>Functional $</t>
  </si>
  <si>
    <t>Variance</t>
  </si>
  <si>
    <t>PO-3 SUMMARY</t>
  </si>
  <si>
    <t>PO-1 = Phase-1 Mobilisation</t>
  </si>
  <si>
    <t>SECTION IV APPENDICES</t>
  </si>
  <si>
    <t>PO-2 = EPC Materials Procurement</t>
  </si>
  <si>
    <t>Appendix 1:</t>
  </si>
  <si>
    <r>
      <t xml:space="preserve">Work Package 1A-1 - LUMPSUM </t>
    </r>
    <r>
      <rPr>
        <b/>
        <sz val="11"/>
        <color rgb="FF000000"/>
        <rFont val="Calibri"/>
        <family val="2"/>
        <scheme val="minor"/>
      </rPr>
      <t>elements in CONTRACT for the PTF Installation</t>
    </r>
  </si>
  <si>
    <t>PO-3 = Phase-2 Mobilisation</t>
  </si>
  <si>
    <t xml:space="preserve">Work Package 1A –LUMPSUM elements of the  PTF Installation  </t>
  </si>
  <si>
    <t>Original Rates</t>
  </si>
  <si>
    <t>Rates with Discounts</t>
  </si>
  <si>
    <t>S/N</t>
  </si>
  <si>
    <t>DESCRIPTION</t>
  </si>
  <si>
    <t>UNIT</t>
  </si>
  <si>
    <t>₦</t>
  </si>
  <si>
    <t>$</t>
  </si>
  <si>
    <t>REMARKS</t>
  </si>
  <si>
    <t>Phase 2 Mobilisation</t>
  </si>
  <si>
    <t>L/S</t>
  </si>
  <si>
    <t xml:space="preserve">Raise as PO-3 Now </t>
  </si>
  <si>
    <t>Documentation</t>
  </si>
  <si>
    <t>Non-Site Works</t>
  </si>
  <si>
    <t>2.1.1</t>
  </si>
  <si>
    <t>Mobilisation of key Personnel for Project Management, Engineering, Procurement for Phase2 Mobilisation &amp; EPC Activities completed</t>
  </si>
  <si>
    <t>2.1.2</t>
  </si>
  <si>
    <t xml:space="preserve">Inspection and Transportation of Temporary Facilities to Site- completed </t>
  </si>
  <si>
    <t>2.1.3</t>
  </si>
  <si>
    <t>Furnishing of site offices, living accommodation, conference room, Dinning and Kitchen facilities 50% completed</t>
  </si>
  <si>
    <t>2.1.4</t>
  </si>
  <si>
    <t>Furnishing of site offices, living accommodation, conference room, Dinning and Kitchen facilities 100% completed</t>
  </si>
  <si>
    <t>2.1.5</t>
  </si>
  <si>
    <t>Equipment for Carbon Steel, Stainless steel, Re-bar, pre-cast fabrication workshops, Site Laboratories, concrete plant, etc 50% completed</t>
  </si>
  <si>
    <t>2.1.6</t>
  </si>
  <si>
    <t>Equipment for Carbon Steel, Stainless steel, Re-bar, pre-cast fabrication workshops, Site Laboratories, concrete plant, etc 100% completed</t>
  </si>
  <si>
    <t>2.1.7</t>
  </si>
  <si>
    <t xml:space="preserve">Mobilisation of personnel, equipment, and other resources for Phase 2 construction works and EPC Scope completed </t>
  </si>
  <si>
    <t>General Project Management Deliverables: Project Management for all work packages covering site administration, Construction Management, Work supervision, CONTRACTOR Light Vehicles Logistics, General overhead, etc throughout project duration. Refer to Scope of work for detailed description</t>
  </si>
  <si>
    <t>Raise as PO-3 Now  (Progress Payment)</t>
  </si>
  <si>
    <t>At 2.5% Overall Project Completion</t>
  </si>
  <si>
    <t>At 5% Overall Project Completion</t>
  </si>
  <si>
    <t>At 7.5% Overall Project Completion</t>
  </si>
  <si>
    <t>At 10% Overall Project Completion</t>
  </si>
  <si>
    <t>At 12.5% Overall Project Completion</t>
  </si>
  <si>
    <t>At 15% Overall Project Completion</t>
  </si>
  <si>
    <t>At 17.5% Overall Project Completion</t>
  </si>
  <si>
    <t>At 20% Overall Project Completion</t>
  </si>
  <si>
    <t>At 22.5% Overall Project Completion</t>
  </si>
  <si>
    <t>4.10</t>
  </si>
  <si>
    <t>At 25% Overall Project Completion</t>
  </si>
  <si>
    <t>At 30% Overall Project Completion</t>
  </si>
  <si>
    <t>At 35% Overall Project Completion</t>
  </si>
  <si>
    <t>At 40% Overall Project Completion</t>
  </si>
  <si>
    <t>At 45% Overall Project Completion</t>
  </si>
  <si>
    <t>At 50% Overall Project Completion</t>
  </si>
  <si>
    <t>At 55% Overall Project Completion</t>
  </si>
  <si>
    <t>At 60% Overall Project Completion</t>
  </si>
  <si>
    <t>At 65% Overall Project Completion</t>
  </si>
  <si>
    <t>At 70% Overall Project Completion</t>
  </si>
  <si>
    <t>4.20</t>
  </si>
  <si>
    <t>At 72.5% Overall Project Completion</t>
  </si>
  <si>
    <t>At 75% Overall Project Completion</t>
  </si>
  <si>
    <t>At 77.5% Overall Project Completion</t>
  </si>
  <si>
    <t>At 80% Overall Project Completion</t>
  </si>
  <si>
    <t>At 82.5% Overall Project Completion</t>
  </si>
  <si>
    <t>At 85% Overall Project Completion</t>
  </si>
  <si>
    <t>At 87.5% Overall Project Completion</t>
  </si>
  <si>
    <t>At 90% Overall Project Completion</t>
  </si>
  <si>
    <t>At 92.5% Overall Project Completion</t>
  </si>
  <si>
    <t>At 95% Overall Project Completion</t>
  </si>
  <si>
    <t>4.30</t>
  </si>
  <si>
    <t>At 97.5% Overall Project Completion</t>
  </si>
  <si>
    <t>At 100% Overall Project Completion</t>
  </si>
  <si>
    <t>Information Management and Technology</t>
  </si>
  <si>
    <t xml:space="preserve">Raise as PO-3 Now  </t>
  </si>
  <si>
    <t>Provision of dedicated Internet Connectivity, IT Server Room, UPS, CAT6A Structured Cabling Syyem, etc; as specified in Section V, article 4.4.3</t>
  </si>
  <si>
    <t>Provision of dedicated and secure IT/Telecoms equipment room, WAN setup, printers, plotters and Public address and Alarm Systems</t>
  </si>
  <si>
    <t>Provision of IP desk phones in offices, living rooms and construction work areas</t>
  </si>
  <si>
    <t>Provision of video/audio conference facilities in the Conference Room; including projectors and polycom roundatable device capable of interfacing with Company GID Network</t>
  </si>
  <si>
    <t>General HSE</t>
  </si>
  <si>
    <t xml:space="preserve">JHA for Temporary camp  activities completed </t>
  </si>
  <si>
    <t xml:space="preserve">JHA for Permanent Works completed </t>
  </si>
  <si>
    <t>Relevant PPEs Available/Inspected at commencement</t>
  </si>
  <si>
    <t>Relevant PPEs Available/Inspected at 50% completion</t>
  </si>
  <si>
    <t>Relevant PPEs Available/Inspected at 90% completion</t>
  </si>
  <si>
    <t>Land Transport HSSE Documentation - Done/Implemented</t>
  </si>
  <si>
    <t>Worksite Hazard Management System completed and operational</t>
  </si>
  <si>
    <t>Care-for-People Plan - prepared/implemented</t>
  </si>
  <si>
    <t>HSSE Clearance Certificate Issued for  Mobilization for Temporary Facilities Construction</t>
  </si>
  <si>
    <t>HSSE Clearance Certificate Issued for  Mobilization for Permanent Facilities Construction</t>
  </si>
  <si>
    <t>Social Performance</t>
  </si>
  <si>
    <t>Sustainable Community Development Plan, Workshop and procedures issued and Approved by COMPANY</t>
  </si>
  <si>
    <t>Sustainable Community Engagements at 10% Completion</t>
  </si>
  <si>
    <t>Sustainable Community Engagements at 25% Completion</t>
  </si>
  <si>
    <t>Sustainable Community Engagements at 50% Completion</t>
  </si>
  <si>
    <t>Sustainable Community Engagements at 75% Completion</t>
  </si>
  <si>
    <t>Sustainable Community Engagements at 100% Completion</t>
  </si>
  <si>
    <t>CONTRACTOR Premob Documentation at Phase 2</t>
  </si>
  <si>
    <t xml:space="preserve">Pre-Mob Certificate for heavy duty/ earthmoving equipment secured at Phase 2 </t>
  </si>
  <si>
    <t>Pre-Mob Certificate for heavy duty/ earthmoving equipment secured at Phase 3</t>
  </si>
  <si>
    <t>Pre-Mob Certificate for light vehicles secured</t>
  </si>
  <si>
    <t>Workers Accommodation Certified</t>
  </si>
  <si>
    <t>Lifting IADC Cerfitication Verified</t>
  </si>
  <si>
    <t>HSSE Onboarding Induction Pack approved</t>
  </si>
  <si>
    <t>Running cost for Standard Office accommodation/ Site Accommocation  as defined in 1A for 40 SPDC personnel throught duration of Site Works duration of CONTRACT</t>
  </si>
  <si>
    <t>LS</t>
  </si>
  <si>
    <t>11.10</t>
  </si>
  <si>
    <t>11.20</t>
  </si>
  <si>
    <t>11.30</t>
  </si>
  <si>
    <t>Provision of 1 No. Toyota HIACE Bus (model HiAce SLWB Commuter Bus -newly purchased; diesel engine-driven until end of Succesful Performance Tests.throughout project duration. This include driver, maintenance, fueling etc</t>
  </si>
  <si>
    <t>At Delivery</t>
  </si>
  <si>
    <t>12.10</t>
  </si>
  <si>
    <t>Provision of 2Nos 4WD Toyota hilux vehicles (model Hilux 4WD dual cabin-diesel engine driven pick-up type vehicles newly purchased). Cost includes driver, maintenance, fueling etc</t>
  </si>
  <si>
    <t>At delivery of two (2) Vehicles</t>
  </si>
  <si>
    <t>13.10</t>
  </si>
  <si>
    <t>Nigerian Content and Community Content Requirements (Human capacity development)</t>
  </si>
  <si>
    <t>HCD Plan Approved</t>
  </si>
  <si>
    <t>Trainings Commenced</t>
  </si>
  <si>
    <t>Training 50% Completed</t>
  </si>
  <si>
    <t>Training 100% Completed</t>
  </si>
  <si>
    <t>Confirm Certificates issued to all trainees</t>
  </si>
  <si>
    <t>Asset Management Deliverables</t>
  </si>
  <si>
    <t>Work procedure and resources in place and qualified CONTRACTOR staff deployed for developing of all project handover data as listed in the SoW</t>
  </si>
  <si>
    <t>Develop and implement Concurrent Operations Plan (COP) as listed in Article 9 of the Scope of Work Section IV</t>
  </si>
  <si>
    <t>Mobilize resources for startup and Initial Operations Phase</t>
  </si>
  <si>
    <t>Support for Performance Tests and Outstanding Punchlist items</t>
  </si>
  <si>
    <t>Management of limited site infrastructure to follow-up Operations and Maintenance problems during innitial Operations Period.</t>
  </si>
  <si>
    <t>All personnel and records available for Pre Start-Up Audit and Start-Up Review</t>
  </si>
  <si>
    <t>Materials Tracking, Management &amp; Preservation</t>
  </si>
  <si>
    <t>Setup Materials Track &amp; Trace System</t>
  </si>
  <si>
    <t>Deploy Preservation Team, Tools and Equipment</t>
  </si>
  <si>
    <t>At 20% Overall Construction Completion</t>
  </si>
  <si>
    <t>At 30% Overall Construction Completion</t>
  </si>
  <si>
    <t>At 40% Overall Construction Completion</t>
  </si>
  <si>
    <t>At 60% Overall Construction Completion</t>
  </si>
  <si>
    <t>At 80% Overall Construction Completion</t>
  </si>
  <si>
    <t>At 100% Overall Construction Completion</t>
  </si>
  <si>
    <t>Materials Handling at Project Site</t>
  </si>
  <si>
    <t>Setup Secured Materials Laydown areas around the construction site</t>
  </si>
  <si>
    <t>Deploy Materials Handling Personnel, Equipment, systems and procedures</t>
  </si>
  <si>
    <t>17.10</t>
  </si>
  <si>
    <t>Health: Health Risk Management, Retainership Clinic, establishment and operation of Site Clinic, MEDEVAC Facility, Freedom to Work (FTW), etc)</t>
  </si>
  <si>
    <t>Health Risk Assessment Completed</t>
  </si>
  <si>
    <t>Retainership Clinic Approved</t>
  </si>
  <si>
    <t>Site Clinic Commenced</t>
  </si>
  <si>
    <t>Medevac Facilities in Place</t>
  </si>
  <si>
    <t>Health management at 10% completion</t>
  </si>
  <si>
    <t>Health management at 20% completion</t>
  </si>
  <si>
    <t>Health management at 30% completion</t>
  </si>
  <si>
    <t>Health management at 40% completion</t>
  </si>
  <si>
    <t>Health management at 50% completion</t>
  </si>
  <si>
    <t>18.10</t>
  </si>
  <si>
    <t>Health management at 60% completion</t>
  </si>
  <si>
    <t>Health management at 70% completion</t>
  </si>
  <si>
    <t>Health management at 80% completion</t>
  </si>
  <si>
    <t>Health management at 90% completion</t>
  </si>
  <si>
    <t>Health management at 100% completion</t>
  </si>
  <si>
    <t>Construction Site Safety Standardisation (CSSS) Program and Requirements, including HSSE and SP related Training</t>
  </si>
  <si>
    <t>CSSS Roadmap Prepared and Starting Strong Workshop held</t>
  </si>
  <si>
    <t>DROPS Campaign Launched and DROPS Prevention Tools Inspected and approved</t>
  </si>
  <si>
    <t>CSSS Site setup/Site Traffic Management Plan Implemented; including Worker's shelters and mobile toilets for construiction site</t>
  </si>
  <si>
    <t>CSSS Implementation at 20% Completion</t>
  </si>
  <si>
    <t>CSSS Implementation at 40% Completion</t>
  </si>
  <si>
    <t>CSSS Implementation at 60% Completion</t>
  </si>
  <si>
    <t>CSSS Implementation at 100% Completion</t>
  </si>
  <si>
    <t>Envronmental Management and Monitoring Plan (EMP) Implementation</t>
  </si>
  <si>
    <t>EMP approved</t>
  </si>
  <si>
    <t>EMP Implementation at 25% Completed</t>
  </si>
  <si>
    <t>EMP Implementation at 50% Completed</t>
  </si>
  <si>
    <t>EMP Implementation at 75% Completed</t>
  </si>
  <si>
    <t>EMP Implementation at 100% Completed</t>
  </si>
  <si>
    <t>Waste Management - General Site</t>
  </si>
  <si>
    <t>21.10</t>
  </si>
  <si>
    <t>21.20</t>
  </si>
  <si>
    <t>21.30</t>
  </si>
  <si>
    <t>General Signages (Sign Posts, Access Control Boards, notice Boards)</t>
  </si>
  <si>
    <t>General Signages at Phase2 Mobilisation for underground work and EPC Scope</t>
  </si>
  <si>
    <t>General Signages at Phase3 Mobilisation</t>
  </si>
  <si>
    <t>Project Site, Personnel Transport and Materials Security Cover during Security Operating Level (SOL) Red</t>
  </si>
  <si>
    <t>23.10</t>
  </si>
  <si>
    <t>23.20</t>
  </si>
  <si>
    <t>23.30</t>
  </si>
  <si>
    <t>Technical Coordination with Shell Design Office, Module VENDOR, Electrical Equipment OEMs, Utility Plant Vendors, MAC and Modular Piperack Fabricator</t>
  </si>
  <si>
    <t>Contractor Representation in Piperack Fabricator Yards in Lagos; from Rack assembly until delivery to site</t>
  </si>
  <si>
    <t xml:space="preserve">Interface Management with Company and OEMS until equipment is installed </t>
  </si>
  <si>
    <t>Logistics Support to the OEMs on site</t>
  </si>
  <si>
    <t>Establishment of site temporary facilities (include but not limited to batching plant, workshops, offices, site clinic, stores, workers village for its own workforce, utilities, waste cell, electrical and instrumentation tooL/S calibration facilities, etc,). Note that this would include temporary acquisition of land.</t>
  </si>
  <si>
    <t>Site Preparation and Temporary Fencing for set up of site offices, batching plant, workshops, site clinic, stores, etc at the project site and hookup to Contractor provided utilities - electricity, water, compressed air -completed</t>
  </si>
  <si>
    <t>Installation of site offices, living accommodation and Conference Room and Hookup to contractor provided utilities - water, electricity, sorrounding illumination - completed</t>
  </si>
  <si>
    <t>Installation of site batching plant, workshops, site clinic, stores, camp for security men, etc. including telecommunication</t>
  </si>
  <si>
    <t>Establishment of secured Materials Laydown areas, heavy equipment parking slots and light vehicles car parks</t>
  </si>
  <si>
    <t>Establishment and Inspection of Temporary camp for a maximum of 40 COMPANY and Partners Representatives; complete with messing, laundary and office infrastructure</t>
  </si>
  <si>
    <t>Temporary Camp 25% Completed</t>
  </si>
  <si>
    <t>This will be based on the progress of work</t>
  </si>
  <si>
    <t>Temporary Camp 50% Completed</t>
  </si>
  <si>
    <t>Temporary Camp 75% Completed</t>
  </si>
  <si>
    <t>Temporary Camp 100% Completed</t>
  </si>
  <si>
    <t>Premobilization inspection of light vehicles, fucklifts, flat bed trucks, low bed trucks, Module Transporters (50- 100tons, 100- 150 tons, 150- 200 tons), Safe-loaders (upto 15tons), Cranes (25tons, 50tons, 100tons, 150tons, 250tons and 450tons), hoists, pipe handlers, excavators, tool boxes, scaffolding materiaL/S, Piling Rigs, etc. Premobilization of road construction equipment and materiaL/S</t>
  </si>
  <si>
    <t>Divide into two (Phase-2 = 40%; Phase-3=60%) Raise all PO Now?</t>
  </si>
  <si>
    <t>Premobilization inspection of light vehicles completed at Phase 2</t>
  </si>
  <si>
    <t>Premobilization inspection of light vehicles completed at Phase 3</t>
  </si>
  <si>
    <t>Premobilization inspection of heavy duty vehicles/ equipment completed at Phase 2</t>
  </si>
  <si>
    <t>Premobilization inspection of heavy duty vehicles/ equipment completed at Phase 3</t>
  </si>
  <si>
    <t>NDT: Pre-mobilisation inspection and review of NDT sub-CONTRACTORs</t>
  </si>
  <si>
    <t>Premobilization NDT inspection at Phase 2 Completed</t>
  </si>
  <si>
    <t>Premobilization NDT inspection at Phase 3 Completed</t>
  </si>
  <si>
    <t>Premobilisation of Personnel, including fitness to work tests, minimum mandatory training for workers; PPEs</t>
  </si>
  <si>
    <t>HSSE Premobilization of personnel, including provision of all PPE 100% Completed for Phase 2 permanent work</t>
  </si>
  <si>
    <t>Premobilization of all personnel, including provision of all PPE 100% Completed for Phase 3</t>
  </si>
  <si>
    <t>HAZID and Bow-Tie Workshop Completed</t>
  </si>
  <si>
    <t>Mandatory Training/Induction_Phase 2 Completed</t>
  </si>
  <si>
    <t>Mandatory Training/Induction_Phase 3 Completed</t>
  </si>
  <si>
    <t>Construction Readiness Reviews</t>
  </si>
  <si>
    <t>Construction Readiness Reviews for Temporary Facilities</t>
  </si>
  <si>
    <t>Construction Readiness Reviews for Phase 2</t>
  </si>
  <si>
    <t>Construction Readiness Reviews for Phase 3</t>
  </si>
  <si>
    <t>Construction of temporary roads, access, material laydown areas, construction equipment park, timbering, concrete slabs, hard standing areas to facilitate materials handling and skid installation.</t>
  </si>
  <si>
    <t>Temporary Road, access roads, etc - 50% progressed</t>
  </si>
  <si>
    <t>Temporary Road, access roads, etc - 100% progressed</t>
  </si>
  <si>
    <t>Reintastement of Temporary Roads at completion</t>
  </si>
  <si>
    <t xml:space="preserve">Survey and Setting Out of equipment locations and foundations </t>
  </si>
  <si>
    <t>Survey and Setting Out of equipment locations and foundations at 25% Completed</t>
  </si>
  <si>
    <t>Survey and Setting Out of equipment locations and foundations at 50% Completed</t>
  </si>
  <si>
    <t>Survey and Setting Out of equipment locations and foundations at 75% Completed</t>
  </si>
  <si>
    <t>Survey and Setting Out of equipment locations and foundations at 100% Completed</t>
  </si>
  <si>
    <t>TOTAL Value of PO_3</t>
  </si>
  <si>
    <t>Total 2019 savings</t>
  </si>
  <si>
    <t>Total 2020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</si>
</sst>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quot;* #,##0.00_-;\-&quot;€&quot;* #,##0.00_-;_-&quot;€&quot;* &quot;-&quot;??_-;_-@_-"/>
    <numFmt numFmtId="167" formatCode="&quot;£&quot;#,##0;[Red]\-&quot;£&quot;#,##0"/>
    <numFmt numFmtId="168" formatCode="&quot;£&quot;#,##0.00;[Red]\-&quot;£&quot;#,##0.00"/>
    <numFmt numFmtId="169" formatCode="_-&quot;£&quot;* #,##0_-;\-&quot;£&quot;* #,##0_-;_-&quot;£&quot;* &quot;-&quot;_-;_-@_-"/>
    <numFmt numFmtId="170" formatCode="0.0"/>
    <numFmt numFmtId="171" formatCode="#,##0.0"/>
    <numFmt numFmtId="172" formatCode="_(* #,##0_);_(* \(#,##0\);_(* &quot;-&quot;??_);_(@_)"/>
    <numFmt numFmtId="173" formatCode="General_)"/>
    <numFmt numFmtId="174" formatCode="\+\ \ #,##0_);\(\-\ \ #,##0\);\(0\)"/>
    <numFmt numFmtId="175" formatCode="[&gt;=1000]#,##0_-;[&lt;1000]0.00_-;General"/>
    <numFmt numFmtId="176" formatCode="&quot;$&quot;#,##0.0;[Red]\-&quot;$&quot;#,##0.0"/>
    <numFmt numFmtId="177" formatCode="&quot;ر.س.&quot;\ #,##0.00_-;[Red]&quot;ر.س.&quot;\ #,##0.00\-"/>
    <numFmt numFmtId="178" formatCode="&quot;SR.&quot;\ #,##0_-;[Red]&quot;SR.&quot;\ #,##0\-"/>
    <numFmt numFmtId="179" formatCode="&quot;SR&quot;\ #,##0;[Red]&quot;SR&quot;\ \-#,##0"/>
    <numFmt numFmtId="180" formatCode="&quot;SR&quot;\ #,##0.00;[Red]&quot;SR&quot;\ \-#,##0.00"/>
    <numFmt numFmtId="181" formatCode=";;;"/>
    <numFmt numFmtId="182" formatCode="&quot;\&quot;#,##0;[Red]&quot;\&quot;&quot;\&quot;\-&quot;\&quot;#,##0"/>
    <numFmt numFmtId="183" formatCode="#,##0;[Red]\(#,##0\)"/>
    <numFmt numFmtId="184" formatCode="#,##0;\(#,##0\);&quot;-&quot;"/>
    <numFmt numFmtId="185" formatCode="#,##0;[Red]\(#,##0\);\-"/>
    <numFmt numFmtId="186" formatCode="#,##0.0;[Red]#,##0.0"/>
    <numFmt numFmtId="187" formatCode="#,##0."/>
    <numFmt numFmtId="188" formatCode="_-&quot;\&quot;* #,##0_-;&quot;\&quot;&quot;\&quot;\-&quot;\&quot;* #,##0_-;_-&quot;\&quot;* &quot;-&quot;_-;_-@_-"/>
    <numFmt numFmtId="189" formatCode="yyyy"/>
    <numFmt numFmtId="190" formatCode="m/d/yy\ h:mm"/>
    <numFmt numFmtId="191" formatCode="[=1]0.00&quot; DM&quot;_-;[&gt;=1]0.00&quot; NGN&quot;_-;General"/>
    <numFmt numFmtId="192" formatCode="_-[$€]* #,##0.00_-;\-[$€]* #,##0.00_-;_-[$€]* &quot;-&quot;??_-;_-@_-"/>
    <numFmt numFmtId="193" formatCode="0.00_ ;\-0.00\ "/>
    <numFmt numFmtId="194" formatCode="0;\-0;"/>
    <numFmt numFmtId="195" formatCode="_-* #,##0\ _P_t_s_-;\-* #,##0\ _P_t_s_-;_-* &quot;-&quot;\ _P_t_s_-;_-@_-"/>
    <numFmt numFmtId="196" formatCode="_-* #,##0.00\ _P_t_s_-;\-* #,##0.00\ _P_t_s_-;_-* &quot;-&quot;??\ _P_t_s_-;_-@_-"/>
    <numFmt numFmtId="197" formatCode="_-* #,##0\ _F_-;\-* #,##0\ _F_-;_-* &quot;-&quot;\ _F_-;_-@_-"/>
    <numFmt numFmtId="198" formatCode="_-* #,##0.00\ _F_-;\-* #,##0.00\ _F_-;_-* &quot;-&quot;??\ _F_-;_-@_-"/>
    <numFmt numFmtId="199" formatCode="_-* #,##0\ &quot;Pts&quot;_-;\-* #,##0\ &quot;Pts&quot;_-;_-* &quot;-&quot;\ &quot;Pts&quot;_-;_-@_-"/>
    <numFmt numFmtId="200" formatCode="_-* #,##0.00\ &quot;Pts&quot;_-;\-* #,##0.00\ &quot;Pts&quot;_-;_-* &quot;-&quot;??\ &quot;Pts&quot;_-;_-@_-"/>
    <numFmt numFmtId="201" formatCode="_-* #,##0\ &quot;F&quot;_-;\-* #,##0\ &quot;F&quot;_-;_-* &quot;-&quot;\ &quot;F&quot;_-;_-@_-"/>
    <numFmt numFmtId="202" formatCode="_-* #,##0.00\ &quot;F&quot;_-;\-* #,##0.00\ &quot;F&quot;_-;_-* &quot;-&quot;??\ &quot;F&quot;_-;_-@_-"/>
    <numFmt numFmtId="203" formatCode="&quot;$&quot;#,##0.00;\-&quot;$&quot;#,##0.00"/>
    <numFmt numFmtId="204" formatCode="\¢#,###.00_);\(&quot;$&quot;#,###.00\)"/>
    <numFmt numFmtId="205" formatCode="_ &quot;\&quot;* #,##0.00_ ;_ &quot;\&quot;* &quot;\&quot;&quot;\&quot;&quot;\&quot;&quot;\&quot;&quot;\&quot;&quot;\&quot;&quot;\&quot;&quot;\&quot;&quot;\&quot;&quot;\&quot;&quot;\&quot;&quot;\&quot;&quot;\&quot;&quot;\&quot;&quot;\&quot;&quot;\&quot;\-#,##0.00_ ;_ &quot;\&quot;* &quot;-&quot;??_ ;_ @_ "/>
    <numFmt numFmtId="206" formatCode="0.0000000000"/>
    <numFmt numFmtId="207" formatCode="0.00_)"/>
    <numFmt numFmtId="208" formatCode="%#."/>
    <numFmt numFmtId="209" formatCode="0.0%"/>
    <numFmt numFmtId="210" formatCode="_*#,##0.00;[Red]_*\(#,##0.00\);_*\-"/>
    <numFmt numFmtId="211" formatCode="&quot;\&quot;#,##0;&quot;\&quot;&quot;\&quot;\-&quot;\&quot;#,##0"/>
    <numFmt numFmtId="212" formatCode="mmm\ dd\,\ yyyy"/>
    <numFmt numFmtId="213" formatCode="mmm\-yyyy"/>
    <numFmt numFmtId="214" formatCode="_(* #,##0.0_);_(* \(#,##0.0\);;_(@_)"/>
    <numFmt numFmtId="215" formatCode="#,##0.00_-"/>
    <numFmt numFmtId="216" formatCode="#,##0.00&quot; DM/m² &quot;"/>
    <numFmt numFmtId="217" formatCode="#,##0.00\ _-;[Red]\-#,##0.00\ _-"/>
    <numFmt numFmtId="218" formatCode="#,##0.00&quot; m² &quot;"/>
    <numFmt numFmtId="219" formatCode="#,##0.00&quot; m³ &quot;"/>
    <numFmt numFmtId="220" formatCode="#,##0_-"/>
    <numFmt numFmtId="221" formatCode="#,##0.00&quot; DM/m³ &quot;"/>
    <numFmt numFmtId="222" formatCode="#,##0&quot; frto &quot;"/>
    <numFmt numFmtId="223" formatCode="#,##0&quot; m² &quot;"/>
    <numFmt numFmtId="224" formatCode="#,##0&quot; m³ &quot;"/>
    <numFmt numFmtId="225" formatCode="#,##0&quot; to &quot;"/>
    <numFmt numFmtId="226" formatCode="_-* #,##0.0_-;\-* #,##0.0_-;_-* &quot;-&quot;??_-;_-@_-"/>
    <numFmt numFmtId="227" formatCode="_-&quot;L.&quot;\ * #,##0_-;\-&quot;L.&quot;\ * #,##0_-;_-&quot;L.&quot;\ * &quot;-&quot;_-;_-@_-"/>
    <numFmt numFmtId="228" formatCode="_-&quot;L.&quot;\ * #,##0.00_-;\-&quot;L.&quot;\ * #,##0.00_-;_-&quot;L.&quot;\ * &quot;-&quot;??_-;_-@_-"/>
    <numFmt numFmtId="229" formatCode="_ * #,##0_ ;_ * \-#,##0_ ;_ * &quot;-&quot;_ ;_ @_ "/>
    <numFmt numFmtId="230" formatCode="&quot;\&quot;#,##0.00;[Red]&quot;\&quot;&quot;\&quot;\-&quot;\&quot;#,##0.00"/>
    <numFmt numFmtId="231" formatCode="_-* #,##0_-;&quot;\&quot;&quot;\&quot;\-* #,##0_-;_-* &quot;-&quot;_-;_-@_-"/>
    <numFmt numFmtId="232" formatCode="_-&quot;\&quot;* #,##0_-;\-&quot;\&quot;* #,##0_-;_-&quot;\&quot;* &quot;-&quot;_-;_-@_-"/>
    <numFmt numFmtId="233" formatCode="_-&quot;\&quot;* #,##0.00_-;\-&quot;\&quot;* #,##0.00_-;_-&quot;\&quot;* &quot;-&quot;??_-;_-@_-"/>
    <numFmt numFmtId="234" formatCode="_ &quot;\&quot;* #,##0_ ;_ &quot;\&quot;* &quot;\&quot;&quot;\&quot;&quot;\&quot;&quot;\&quot;&quot;\&quot;&quot;\&quot;&quot;\&quot;&quot;\&quot;&quot;\&quot;&quot;\&quot;&quot;\&quot;&quot;\&quot;&quot;\&quot;&quot;\&quot;&quot;\&quot;&quot;\&quot;\-#,##0_ ;_ &quot;\&quot;* &quot;-&quot;_ ;_ @_ "/>
    <numFmt numFmtId="235" formatCode="_ * #,##0_ ;_ * &quot;\&quot;&quot;\&quot;&quot;\&quot;&quot;\&quot;&quot;\&quot;&quot;\&quot;&quot;\&quot;&quot;\&quot;&quot;\&quot;&quot;\&quot;&quot;\&quot;&quot;\&quot;&quot;\&quot;&quot;\&quot;&quot;\&quot;&quot;\&quot;\-#,##0_ ;_ * &quot;-&quot;_ ;_ @_ "/>
    <numFmt numFmtId="236" formatCode="_-[$€]* #,##0.0_-;\-[$€]* #,##0.0_-;_-[$€]* &quot;-&quot;??_-;_-@_-"/>
  </numFmts>
  <fonts count="20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amily val="2"/>
    </font>
    <font>
      <sz val="8"/>
      <name val="Arial"/>
      <family val="2"/>
    </font>
    <font>
      <sz val="8"/>
      <name val="Times New Roman"/>
      <family val="1"/>
    </font>
    <font>
      <sz val="10"/>
      <name val="Arial"/>
      <family val="2"/>
    </font>
    <font>
      <sz val="10"/>
      <name val="Times New Roman"/>
      <family val="1"/>
    </font>
    <font>
      <sz val="12"/>
      <name val="Times New Roman"/>
      <family val="1"/>
    </font>
    <font>
      <sz val="11"/>
      <color indexed="8"/>
      <name val="Calibri"/>
      <family val="2"/>
    </font>
    <font>
      <b/>
      <sz val="10"/>
      <name val="Arial"/>
      <family val="2"/>
    </font>
    <font>
      <b/>
      <u/>
      <sz val="12"/>
      <name val="Arial"/>
      <family val="2"/>
    </font>
    <font>
      <sz val="11"/>
      <name val="Arial"/>
      <family val="2"/>
    </font>
    <font>
      <b/>
      <sz val="1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Helv"/>
      <family val="2"/>
    </font>
    <font>
      <sz val="10"/>
      <name val="Courier"/>
      <family val="3"/>
    </font>
    <font>
      <sz val="10"/>
      <color indexed="8"/>
      <name val="Arial"/>
      <family val="2"/>
    </font>
    <font>
      <sz val="10"/>
      <name val="Helv"/>
      <charset val="204"/>
    </font>
    <font>
      <sz val="10"/>
      <color indexed="12"/>
      <name val="Arial"/>
      <family val="2"/>
    </font>
    <font>
      <sz val="10"/>
      <color indexed="10"/>
      <name val="Arial"/>
      <family val="2"/>
    </font>
    <font>
      <u/>
      <sz val="10"/>
      <color indexed="36"/>
      <name val="Arial"/>
      <family val="2"/>
      <charset val="178"/>
    </font>
    <font>
      <sz val="14"/>
      <name val="¾©"/>
      <family val="3"/>
      <charset val="178"/>
    </font>
    <font>
      <sz val="10"/>
      <name val="Arial"/>
      <family val="2"/>
      <charset val="178"/>
    </font>
    <font>
      <sz val="11"/>
      <color indexed="8"/>
      <name val="Calibri"/>
      <family val="2"/>
      <charset val="186"/>
    </font>
    <font>
      <sz val="11"/>
      <color theme="1"/>
      <name val="Futura Light"/>
      <family val="2"/>
    </font>
    <font>
      <sz val="11"/>
      <color indexed="9"/>
      <name val="Calibri"/>
      <family val="2"/>
    </font>
    <font>
      <sz val="11"/>
      <color indexed="9"/>
      <name val="Calibri"/>
      <family val="2"/>
      <charset val="186"/>
    </font>
    <font>
      <sz val="11"/>
      <color theme="0"/>
      <name val="Futura Light"/>
      <family val="2"/>
    </font>
    <font>
      <sz val="12"/>
      <name val="©öUAAA¨ù"/>
      <family val="3"/>
      <charset val="178"/>
    </font>
    <font>
      <sz val="12"/>
      <name val="¹ÙÅÁÃ¼"/>
      <family val="1"/>
      <charset val="178"/>
    </font>
    <font>
      <i/>
      <sz val="8"/>
      <color indexed="12"/>
      <name val="Arial"/>
      <family val="2"/>
    </font>
    <font>
      <sz val="11"/>
      <color indexed="10"/>
      <name val="Calibri"/>
      <family val="2"/>
    </font>
    <font>
      <sz val="11"/>
      <color indexed="20"/>
      <name val="Calibri"/>
      <family val="2"/>
    </font>
    <font>
      <sz val="11"/>
      <color indexed="20"/>
      <name val="Calibri"/>
      <family val="2"/>
      <charset val="186"/>
    </font>
    <font>
      <sz val="11"/>
      <color rgb="FF9C0006"/>
      <name val="Futura Light"/>
      <family val="2"/>
    </font>
    <font>
      <sz val="8"/>
      <color indexed="13"/>
      <name val="Arial"/>
      <family val="2"/>
    </font>
    <font>
      <b/>
      <sz val="16"/>
      <color indexed="61"/>
      <name val="Arial"/>
      <family val="2"/>
    </font>
    <font>
      <sz val="12"/>
      <name val="System"/>
      <family val="1"/>
      <charset val="178"/>
    </font>
    <font>
      <sz val="10"/>
      <name val="±¼¸²Ã¼"/>
      <family val="3"/>
      <charset val="178"/>
    </font>
    <font>
      <sz val="11"/>
      <name val="돋움"/>
      <charset val="129"/>
    </font>
    <font>
      <b/>
      <sz val="11"/>
      <color indexed="52"/>
      <name val="Calibri"/>
      <family val="2"/>
    </font>
    <font>
      <b/>
      <sz val="11"/>
      <color rgb="FFFA7D00"/>
      <name val="Futura Light"/>
      <family val="2"/>
    </font>
    <font>
      <b/>
      <sz val="10"/>
      <name val="Helv"/>
      <family val="2"/>
    </font>
    <font>
      <sz val="11"/>
      <color indexed="52"/>
      <name val="Calibri"/>
      <family val="2"/>
    </font>
    <font>
      <b/>
      <sz val="11"/>
      <color indexed="9"/>
      <name val="Calibri"/>
      <family val="2"/>
    </font>
    <font>
      <b/>
      <sz val="11"/>
      <color indexed="9"/>
      <name val="Calibri"/>
      <family val="2"/>
      <charset val="186"/>
    </font>
    <font>
      <b/>
      <sz val="11"/>
      <color theme="0"/>
      <name val="Futura Light"/>
      <family val="2"/>
    </font>
    <font>
      <u/>
      <sz val="10"/>
      <color indexed="12"/>
      <name val="Arial"/>
      <family val="2"/>
      <charset val="178"/>
    </font>
    <font>
      <u/>
      <sz val="10"/>
      <color indexed="12"/>
      <name val="Arial"/>
      <family val="2"/>
    </font>
    <font>
      <u/>
      <sz val="10"/>
      <color indexed="36"/>
      <name val="Arial"/>
      <family val="2"/>
    </font>
    <font>
      <b/>
      <sz val="8"/>
      <name val="Arial"/>
      <family val="2"/>
    </font>
    <font>
      <b/>
      <i/>
      <sz val="12"/>
      <color indexed="12"/>
      <name val="Arial"/>
      <family val="2"/>
    </font>
    <font>
      <sz val="10"/>
      <name val="Futura Medium"/>
    </font>
    <font>
      <sz val="12"/>
      <color theme="1"/>
      <name val="Arial"/>
      <family val="2"/>
    </font>
    <font>
      <sz val="12"/>
      <name val="Helv"/>
    </font>
    <font>
      <sz val="8"/>
      <name val="BERNHARD"/>
    </font>
    <font>
      <sz val="1"/>
      <color indexed="8"/>
      <name val="Courier"/>
      <family val="3"/>
    </font>
    <font>
      <i/>
      <sz val="9"/>
      <name val="MS Sans Serif"/>
      <family val="2"/>
    </font>
    <font>
      <sz val="10"/>
      <name val="MS Serif"/>
      <family val="1"/>
    </font>
    <font>
      <b/>
      <sz val="8"/>
      <color indexed="8"/>
      <name val="Arial"/>
      <family val="2"/>
    </font>
    <font>
      <sz val="10"/>
      <color indexed="16"/>
      <name val="MS Serif"/>
      <family val="1"/>
    </font>
    <font>
      <sz val="11"/>
      <color indexed="62"/>
      <name val="Calibri"/>
      <family val="2"/>
    </font>
    <font>
      <i/>
      <sz val="11"/>
      <color indexed="23"/>
      <name val="Calibri"/>
      <family val="2"/>
    </font>
    <font>
      <i/>
      <sz val="11"/>
      <color indexed="23"/>
      <name val="Calibri"/>
      <family val="2"/>
      <charset val="186"/>
    </font>
    <font>
      <i/>
      <sz val="11"/>
      <color rgb="FF7F7F7F"/>
      <name val="Futura Light"/>
      <family val="2"/>
    </font>
    <font>
      <sz val="8"/>
      <color indexed="8"/>
      <name val="Times New Roman"/>
      <family val="1"/>
    </font>
    <font>
      <sz val="14"/>
      <color indexed="32"/>
      <name val="Times New Roman"/>
      <family val="1"/>
    </font>
    <font>
      <sz val="8"/>
      <name val="Swis721 BT"/>
      <family val="2"/>
    </font>
    <font>
      <sz val="10"/>
      <name val="Helv"/>
    </font>
    <font>
      <sz val="11"/>
      <color indexed="17"/>
      <name val="Calibri"/>
      <family val="2"/>
    </font>
    <font>
      <sz val="11"/>
      <color indexed="17"/>
      <name val="Calibri"/>
      <family val="2"/>
      <charset val="186"/>
    </font>
    <font>
      <sz val="11"/>
      <color rgb="FF006100"/>
      <name val="Futura Light"/>
      <family val="2"/>
    </font>
    <font>
      <b/>
      <sz val="16"/>
      <color indexed="18"/>
      <name val="Arial Narrow"/>
      <family val="2"/>
    </font>
    <font>
      <b/>
      <sz val="12"/>
      <name val="Helv"/>
      <family val="2"/>
    </font>
    <font>
      <b/>
      <u/>
      <sz val="14"/>
      <name val="Arial"/>
      <family val="2"/>
    </font>
    <font>
      <i/>
      <u/>
      <sz val="12"/>
      <name val="Arial"/>
      <family val="2"/>
    </font>
    <font>
      <b/>
      <sz val="12"/>
      <name val="Arial"/>
      <family val="2"/>
    </font>
    <font>
      <b/>
      <sz val="18"/>
      <name val="Arial"/>
      <family val="2"/>
    </font>
    <font>
      <b/>
      <sz val="15"/>
      <color indexed="56"/>
      <name val="Calibri"/>
      <family val="2"/>
    </font>
    <font>
      <b/>
      <sz val="15"/>
      <color theme="3"/>
      <name val="Futura Light"/>
      <family val="2"/>
    </font>
    <font>
      <b/>
      <sz val="16"/>
      <color indexed="9"/>
      <name val="Arial"/>
      <family val="2"/>
    </font>
    <font>
      <b/>
      <sz val="13"/>
      <color indexed="56"/>
      <name val="Calibri"/>
      <family val="2"/>
    </font>
    <font>
      <b/>
      <sz val="13"/>
      <color theme="3"/>
      <name val="Futura Light"/>
      <family val="2"/>
    </font>
    <font>
      <b/>
      <sz val="12"/>
      <color indexed="9"/>
      <name val="Arial"/>
      <family val="2"/>
    </font>
    <font>
      <b/>
      <sz val="11"/>
      <color indexed="56"/>
      <name val="Calibri"/>
      <family val="2"/>
    </font>
    <font>
      <b/>
      <sz val="11"/>
      <color indexed="56"/>
      <name val="Calibri"/>
      <family val="2"/>
      <charset val="186"/>
    </font>
    <font>
      <b/>
      <sz val="11"/>
      <color theme="3"/>
      <name val="Futura Light"/>
      <family val="2"/>
    </font>
    <font>
      <b/>
      <sz val="14"/>
      <name val="Times New Roman"/>
      <family val="1"/>
    </font>
    <font>
      <sz val="18"/>
      <color indexed="9"/>
      <name val="Arial Black"/>
      <family val="2"/>
    </font>
    <font>
      <sz val="12"/>
      <color indexed="13"/>
      <name val="Arial Black"/>
      <family val="2"/>
    </font>
    <font>
      <b/>
      <sz val="12"/>
      <color indexed="61"/>
      <name val="Tahoma"/>
      <family val="2"/>
    </font>
    <font>
      <sz val="10"/>
      <name val="Arial Narrow"/>
      <family val="2"/>
    </font>
    <font>
      <b/>
      <sz val="8"/>
      <name val="MS Sans Serif"/>
      <family val="2"/>
    </font>
    <font>
      <u/>
      <sz val="11"/>
      <color indexed="12"/>
      <name val="Calibri"/>
      <family val="2"/>
    </font>
    <font>
      <u/>
      <sz val="10"/>
      <color theme="10"/>
      <name val="Arial"/>
      <family val="2"/>
    </font>
    <font>
      <sz val="11"/>
      <color rgb="FF3F3F76"/>
      <name val="Futura Light"/>
      <family val="2"/>
    </font>
    <font>
      <sz val="9"/>
      <name val="Arial"/>
      <family val="2"/>
    </font>
    <font>
      <b/>
      <sz val="8"/>
      <name val="Helv"/>
    </font>
    <font>
      <sz val="10"/>
      <name val="CG Times"/>
      <family val="1"/>
    </font>
    <font>
      <sz val="11"/>
      <color indexed="52"/>
      <name val="Calibri"/>
      <family val="2"/>
      <charset val="186"/>
    </font>
    <font>
      <sz val="11"/>
      <color rgb="FFFA7D00"/>
      <name val="Futura Light"/>
      <family val="2"/>
    </font>
    <font>
      <b/>
      <sz val="14"/>
      <color indexed="10"/>
      <name val="Bookman Old Style"/>
      <family val="1"/>
    </font>
    <font>
      <b/>
      <sz val="11"/>
      <name val="Helv"/>
      <family val="2"/>
    </font>
    <font>
      <sz val="10"/>
      <name val="Arabic Transparent"/>
    </font>
    <font>
      <sz val="10"/>
      <name val="Arial (Nig)"/>
    </font>
    <font>
      <sz val="8"/>
      <color indexed="55"/>
      <name val="Arial"/>
      <family val="2"/>
    </font>
    <font>
      <sz val="11"/>
      <color indexed="60"/>
      <name val="Calibri"/>
      <family val="2"/>
    </font>
    <font>
      <sz val="11"/>
      <color indexed="60"/>
      <name val="Calibri"/>
      <family val="2"/>
      <charset val="186"/>
    </font>
    <font>
      <sz val="11"/>
      <color rgb="FF9C6500"/>
      <name val="Futura Light"/>
      <family val="2"/>
    </font>
    <font>
      <sz val="7"/>
      <name val="Small Fonts"/>
      <family val="2"/>
    </font>
    <font>
      <sz val="10"/>
      <name val="돋움체"/>
      <family val="3"/>
      <charset val="129"/>
    </font>
    <font>
      <b/>
      <i/>
      <sz val="16"/>
      <name val="Helv"/>
    </font>
    <font>
      <sz val="14"/>
      <color theme="1"/>
      <name val="Arial"/>
      <family val="2"/>
    </font>
    <font>
      <sz val="10"/>
      <color indexed="12"/>
      <name val="Helv"/>
    </font>
    <font>
      <sz val="8"/>
      <color indexed="12"/>
      <name val="Helv"/>
    </font>
    <font>
      <b/>
      <sz val="11"/>
      <color indexed="63"/>
      <name val="Calibri"/>
      <family val="2"/>
    </font>
    <font>
      <b/>
      <sz val="11"/>
      <color indexed="63"/>
      <name val="Calibri"/>
      <family val="2"/>
      <charset val="186"/>
    </font>
    <font>
      <b/>
      <sz val="11"/>
      <color rgb="FF3F3F3F"/>
      <name val="Futura Light"/>
      <family val="2"/>
    </font>
    <font>
      <i/>
      <sz val="8"/>
      <name val="Times New Roman"/>
      <family val="1"/>
    </font>
    <font>
      <sz val="8"/>
      <color indexed="32"/>
      <name val="Arial"/>
      <family val="2"/>
    </font>
    <font>
      <sz val="10"/>
      <color indexed="25"/>
      <name val="Arial"/>
      <family val="2"/>
    </font>
    <font>
      <b/>
      <sz val="10"/>
      <color indexed="10"/>
      <name val="Helv"/>
    </font>
    <font>
      <sz val="8"/>
      <name val="Wingdings"/>
      <charset val="2"/>
    </font>
    <font>
      <sz val="11"/>
      <name val="CG Times"/>
      <family val="1"/>
    </font>
    <font>
      <sz val="8"/>
      <color indexed="8"/>
      <name val="Arial"/>
      <family val="2"/>
    </font>
    <font>
      <b/>
      <sz val="10"/>
      <color indexed="8"/>
      <name val="Arial"/>
      <family val="2"/>
    </font>
    <font>
      <sz val="10"/>
      <color indexed="39"/>
      <name val="Arial"/>
      <family val="2"/>
    </font>
    <font>
      <b/>
      <sz val="12"/>
      <color indexed="8"/>
      <name val="Arial"/>
      <family val="2"/>
    </font>
    <font>
      <b/>
      <sz val="19"/>
      <name val="Arial"/>
      <family val="2"/>
    </font>
    <font>
      <sz val="9"/>
      <color indexed="20"/>
      <name val="Arial"/>
      <family val="2"/>
    </font>
    <font>
      <b/>
      <sz val="9"/>
      <color indexed="20"/>
      <name val="Arial"/>
      <family val="2"/>
    </font>
    <font>
      <i/>
      <sz val="24"/>
      <name val="Arial"/>
      <family val="2"/>
    </font>
    <font>
      <b/>
      <u/>
      <sz val="14"/>
      <name val="TimesNewRomanPS"/>
    </font>
    <font>
      <sz val="12"/>
      <name val="TimesNewRomanPS"/>
    </font>
    <font>
      <b/>
      <sz val="12"/>
      <name val="TimesNewRomanPS"/>
    </font>
    <font>
      <sz val="8"/>
      <name val="MS Sans Serif"/>
      <family val="2"/>
    </font>
    <font>
      <b/>
      <sz val="8"/>
      <color indexed="8"/>
      <name val="Helv"/>
      <family val="2"/>
    </font>
    <font>
      <sz val="8"/>
      <name val="Symbol"/>
      <family val="1"/>
      <charset val="2"/>
    </font>
    <font>
      <sz val="8"/>
      <color indexed="8"/>
      <name val="Helv"/>
    </font>
    <font>
      <b/>
      <sz val="9"/>
      <color indexed="8"/>
      <name val="Helv"/>
    </font>
    <font>
      <b/>
      <sz val="18"/>
      <color indexed="56"/>
      <name val="Cambria"/>
      <family val="2"/>
    </font>
    <font>
      <b/>
      <sz val="18"/>
      <color indexed="56"/>
      <name val="Cambria"/>
      <family val="2"/>
      <charset val="186"/>
    </font>
    <font>
      <b/>
      <sz val="9"/>
      <name val="Arial"/>
      <family val="2"/>
    </font>
    <font>
      <sz val="10"/>
      <color indexed="8"/>
      <name val="CG Times"/>
      <family val="1"/>
    </font>
    <font>
      <b/>
      <sz val="11"/>
      <color indexed="8"/>
      <name val="Calibri"/>
      <family val="2"/>
    </font>
    <font>
      <b/>
      <sz val="11"/>
      <color theme="1"/>
      <name val="Futura Light"/>
      <family val="2"/>
    </font>
    <font>
      <sz val="10"/>
      <color indexed="55"/>
      <name val="Arial"/>
      <family val="2"/>
    </font>
    <font>
      <sz val="8"/>
      <color indexed="12"/>
      <name val="Arial"/>
      <family val="2"/>
    </font>
    <font>
      <b/>
      <sz val="10"/>
      <color indexed="9"/>
      <name val="Arial"/>
      <family val="2"/>
    </font>
    <font>
      <sz val="11"/>
      <color indexed="10"/>
      <name val="Calibri"/>
      <family val="2"/>
      <charset val="186"/>
    </font>
    <font>
      <sz val="11"/>
      <color rgb="FFFF0000"/>
      <name val="Futura Light"/>
      <family val="2"/>
    </font>
    <font>
      <sz val="10"/>
      <name val="Geneva"/>
      <family val="2"/>
    </font>
    <font>
      <sz val="14"/>
      <name val="뼻뮝"/>
      <family val="1"/>
      <charset val="129"/>
    </font>
    <font>
      <sz val="12"/>
      <name val="뼻뮝"/>
      <family val="1"/>
      <charset val="129"/>
    </font>
    <font>
      <sz val="12"/>
      <name val="바탕체"/>
      <family val="1"/>
      <charset val="129"/>
    </font>
    <font>
      <sz val="11"/>
      <name val="돋움"/>
      <family val="3"/>
      <charset val="129"/>
    </font>
    <font>
      <sz val="11"/>
      <name val="굴림체"/>
      <family val="3"/>
      <charset val="129"/>
    </font>
    <font>
      <sz val="12"/>
      <name val="Helv"/>
      <family val="2"/>
    </font>
    <font>
      <b/>
      <i/>
      <sz val="12"/>
      <color theme="1"/>
      <name val="Calibri"/>
      <family val="2"/>
    </font>
    <font>
      <b/>
      <u/>
      <sz val="12"/>
      <color rgb="FF000000"/>
      <name val="Calibri"/>
      <family val="2"/>
    </font>
    <font>
      <b/>
      <sz val="12"/>
      <color rgb="FF000000"/>
      <name val="Calibri"/>
      <family val="2"/>
    </font>
    <font>
      <b/>
      <sz val="12"/>
      <name val="Calibri"/>
      <family val="2"/>
    </font>
    <font>
      <sz val="12"/>
      <name val="Calibri"/>
      <family val="2"/>
    </font>
    <font>
      <sz val="10"/>
      <name val="Arial"/>
    </font>
    <font>
      <b/>
      <sz val="11"/>
      <color rgb="FF000000"/>
      <name val="Calibri"/>
      <family val="2"/>
      <scheme val="minor"/>
    </font>
    <font>
      <b/>
      <sz val="11"/>
      <name val="Calibri"/>
      <family val="2"/>
      <scheme val="minor"/>
    </font>
    <font>
      <b/>
      <sz val="10"/>
      <color rgb="FF000000"/>
      <name val="Calibri"/>
      <family val="2"/>
      <scheme val="minor"/>
    </font>
    <font>
      <sz val="10"/>
      <color rgb="FF000000"/>
      <name val="Calibri"/>
      <family val="2"/>
      <scheme val="minor"/>
    </font>
    <font>
      <b/>
      <sz val="10"/>
      <name val="Calibri"/>
      <family val="2"/>
      <scheme val="minor"/>
    </font>
    <font>
      <sz val="10"/>
      <name val="Calibri"/>
      <family val="2"/>
      <scheme val="minor"/>
    </font>
    <font>
      <sz val="11"/>
      <name val="Calibri"/>
      <family val="2"/>
      <scheme val="minor"/>
    </font>
    <font>
      <sz val="10"/>
      <color rgb="FFFF0000"/>
      <name val="Calibri"/>
      <family val="2"/>
      <scheme val="minor"/>
    </font>
    <font>
      <b/>
      <sz val="10"/>
      <color rgb="FFFF0000"/>
      <name val="Calibri"/>
      <family val="2"/>
      <scheme val="minor"/>
    </font>
    <font>
      <b/>
      <sz val="11"/>
      <color rgb="FFFF0000"/>
      <name val="Calibri"/>
      <family val="2"/>
      <scheme val="minor"/>
    </font>
    <font>
      <sz val="10"/>
      <color rgb="FFFF0000"/>
      <name val="Calibri"/>
      <family val="2"/>
    </font>
    <font>
      <sz val="11"/>
      <color rgb="FFC00000"/>
      <name val="Calibri"/>
      <family val="2"/>
      <scheme val="minor"/>
    </font>
  </fonts>
  <fills count="10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43"/>
        <bgColor indexed="64"/>
      </patternFill>
    </fill>
    <fill>
      <patternFill patternType="darkVertical">
        <fgColor indexed="9"/>
        <bgColor indexed="10"/>
      </patternFill>
    </fill>
    <fill>
      <patternFill patternType="darkHorizontal">
        <fgColor indexed="9"/>
        <bgColor indexed="10"/>
      </patternFill>
    </fill>
    <fill>
      <patternFill patternType="solid">
        <fgColor indexed="32"/>
        <bgColor indexed="64"/>
      </patternFill>
    </fill>
    <fill>
      <patternFill patternType="solid">
        <fgColor indexed="65"/>
        <bgColor indexed="64"/>
      </patternFill>
    </fill>
    <fill>
      <patternFill patternType="solid">
        <fgColor indexed="41"/>
      </patternFill>
    </fill>
    <fill>
      <patternFill patternType="mediumGray">
        <fgColor indexed="9"/>
        <bgColor indexed="35"/>
      </patternFill>
    </fill>
    <fill>
      <patternFill patternType="solid">
        <fgColor indexed="22"/>
      </patternFill>
    </fill>
    <fill>
      <patternFill patternType="solid">
        <fgColor indexed="41"/>
        <bgColor indexed="31"/>
      </patternFill>
    </fill>
    <fill>
      <patternFill patternType="solid">
        <fgColor indexed="27"/>
        <bgColor indexed="64"/>
      </patternFill>
    </fill>
    <fill>
      <patternFill patternType="solid">
        <fgColor indexed="46"/>
        <bgColor indexed="64"/>
      </patternFill>
    </fill>
    <fill>
      <patternFill patternType="solid">
        <fgColor indexed="55"/>
      </patternFill>
    </fill>
    <fill>
      <patternFill patternType="solid">
        <fgColor indexed="26"/>
      </patternFill>
    </fill>
    <fill>
      <patternFill patternType="solid">
        <fgColor indexed="40"/>
        <bgColor indexed="64"/>
      </patternFill>
    </fill>
    <fill>
      <patternFill patternType="solid">
        <fgColor indexed="35"/>
        <bgColor indexed="64"/>
      </patternFill>
    </fill>
    <fill>
      <patternFill patternType="solid">
        <fgColor indexed="22"/>
        <bgColor indexed="64"/>
      </patternFill>
    </fill>
    <fill>
      <patternFill patternType="solid">
        <fgColor indexed="24"/>
        <bgColor indexed="64"/>
      </patternFill>
    </fill>
    <fill>
      <patternFill patternType="solid">
        <fgColor indexed="42"/>
        <bgColor indexed="64"/>
      </patternFill>
    </fill>
    <fill>
      <patternFill patternType="solid">
        <fgColor indexed="12"/>
        <bgColor indexed="64"/>
      </patternFill>
    </fill>
    <fill>
      <patternFill patternType="solid">
        <fgColor indexed="38"/>
        <bgColor indexed="64"/>
      </patternFill>
    </fill>
    <fill>
      <patternFill patternType="solid">
        <fgColor indexed="10"/>
        <bgColor indexed="64"/>
      </patternFill>
    </fill>
    <fill>
      <patternFill patternType="solid">
        <fgColor indexed="22"/>
        <bgColor indexed="28"/>
      </patternFill>
    </fill>
    <fill>
      <patternFill patternType="lightGray">
        <fgColor indexed="50"/>
        <bgColor indexed="57"/>
      </patternFill>
    </fill>
    <fill>
      <patternFill patternType="gray125">
        <bgColor indexed="44"/>
      </patternFill>
    </fill>
    <fill>
      <patternFill patternType="gray125">
        <fgColor indexed="9"/>
        <bgColor indexed="41"/>
      </patternFill>
    </fill>
    <fill>
      <patternFill patternType="mediumGray">
        <fgColor indexed="9"/>
        <bgColor indexed="26"/>
      </patternFill>
    </fill>
    <fill>
      <patternFill patternType="solid">
        <fgColor indexed="26"/>
        <bgColor indexed="64"/>
      </patternFill>
    </fill>
    <fill>
      <patternFill patternType="solid">
        <fgColor indexed="47"/>
        <bgColor indexed="64"/>
      </patternFill>
    </fill>
    <fill>
      <patternFill patternType="solid">
        <fgColor indexed="13"/>
      </patternFill>
    </fill>
    <fill>
      <patternFill patternType="solid">
        <fgColor indexed="45"/>
        <bgColor indexed="64"/>
      </patternFill>
    </fill>
    <fill>
      <patternFill patternType="solid">
        <fgColor indexed="43"/>
      </patternFill>
    </fill>
    <fill>
      <patternFill patternType="solid">
        <fgColor indexed="41"/>
        <bgColor indexed="26"/>
      </patternFill>
    </fill>
    <fill>
      <patternFill patternType="solid">
        <fgColor indexed="9"/>
        <bgColor indexed="64"/>
      </patternFill>
    </fill>
    <fill>
      <patternFill patternType="darkVertical"/>
    </fill>
    <fill>
      <patternFill patternType="solid">
        <fgColor indexed="31"/>
        <bgColor indexed="64"/>
      </patternFill>
    </fill>
    <fill>
      <patternFill patternType="solid">
        <fgColor indexed="42"/>
        <bgColor indexed="31"/>
      </patternFill>
    </fill>
    <fill>
      <patternFill patternType="solid">
        <fgColor indexed="50"/>
      </patternFill>
    </fill>
    <fill>
      <patternFill patternType="lightUp">
        <fgColor indexed="22"/>
        <bgColor indexed="35"/>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40"/>
      </patternFill>
    </fill>
    <fill>
      <patternFill patternType="solid">
        <fgColor indexed="14"/>
        <bgColor indexed="64"/>
      </patternFill>
    </fill>
    <fill>
      <patternFill patternType="solid">
        <fgColor indexed="11"/>
        <bgColor indexed="64"/>
      </patternFill>
    </fill>
    <fill>
      <patternFill patternType="lightGray">
        <fgColor indexed="22"/>
      </patternFill>
    </fill>
    <fill>
      <patternFill patternType="solid">
        <fgColor indexed="31"/>
        <bgColor indexed="8"/>
      </patternFill>
    </fill>
    <fill>
      <patternFill patternType="solid">
        <fgColor indexed="43"/>
        <bgColor indexed="8"/>
      </patternFill>
    </fill>
    <fill>
      <patternFill patternType="solid">
        <fgColor indexed="5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D9D9D9"/>
        <bgColor indexed="64"/>
      </patternFill>
    </fill>
    <fill>
      <patternFill patternType="solid">
        <fgColor theme="9" tint="0.39997558519241921"/>
        <bgColor indexed="64"/>
      </patternFill>
    </fill>
    <fill>
      <patternFill patternType="solid">
        <fgColor rgb="FFA9D08E"/>
        <bgColor indexed="64"/>
      </patternFill>
    </fill>
    <fill>
      <patternFill patternType="solid">
        <fgColor theme="0"/>
        <bgColor indexed="64"/>
      </patternFill>
    </fill>
    <fill>
      <patternFill patternType="solid">
        <fgColor rgb="FFD6E3BC"/>
        <bgColor indexed="64"/>
      </patternFill>
    </fill>
  </fills>
  <borders count="79">
    <border>
      <left/>
      <right/>
      <top/>
      <bottom/>
      <diagonal/>
    </border>
    <border>
      <left style="hair">
        <color indexed="64"/>
      </left>
      <right style="hair">
        <color indexed="64"/>
      </right>
      <top/>
      <bottom/>
      <diagonal/>
    </border>
    <border>
      <left style="hair">
        <color indexed="64"/>
      </left>
      <right/>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style="double">
        <color indexed="64"/>
      </left>
      <right/>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64"/>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ck">
        <color indexed="10"/>
      </left>
      <right/>
      <top style="thick">
        <color indexed="10"/>
      </top>
      <bottom/>
      <diagonal/>
    </border>
    <border>
      <left/>
      <right style="medium">
        <color indexed="64"/>
      </right>
      <top/>
      <bottom style="thin">
        <color indexed="64"/>
      </bottom>
      <diagonal/>
    </border>
    <border>
      <left style="medium">
        <color indexed="64"/>
      </left>
      <right/>
      <top/>
      <bottom/>
      <diagonal/>
    </border>
    <border>
      <left style="hair">
        <color indexed="64"/>
      </left>
      <right/>
      <top style="double">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thin">
        <color indexed="22"/>
      </bottom>
      <diagonal/>
    </border>
    <border>
      <left style="thin">
        <color auto="1"/>
      </left>
      <right style="thin">
        <color auto="1"/>
      </right>
      <top style="thin">
        <color auto="1"/>
      </top>
      <bottom style="thin">
        <color auto="1"/>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style="medium">
        <color indexed="64"/>
      </right>
      <top style="medium">
        <color indexed="64"/>
      </top>
      <bottom style="thin">
        <color indexed="64"/>
      </bottom>
      <diagonal/>
    </border>
    <border>
      <left/>
      <right/>
      <top style="medium">
        <color indexed="39"/>
      </top>
      <bottom/>
      <diagonal/>
    </border>
    <border>
      <left style="medium">
        <color indexed="39"/>
      </left>
      <right/>
      <top style="medium">
        <color indexed="39"/>
      </top>
      <bottom/>
      <diagonal/>
    </border>
    <border>
      <left style="thick">
        <color indexed="64"/>
      </left>
      <right/>
      <top style="hair">
        <color indexed="64"/>
      </top>
      <bottom style="double">
        <color indexed="64"/>
      </bottom>
      <diagonal/>
    </border>
    <border>
      <left/>
      <right/>
      <top style="double">
        <color indexed="64"/>
      </top>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6431">
    <xf numFmtId="192" fontId="0" fillId="0" borderId="0"/>
    <xf numFmtId="192" fontId="9" fillId="0" borderId="0"/>
    <xf numFmtId="43" fontId="9" fillId="0" borderId="0" applyFont="0" applyFill="0" applyBorder="0" applyAlignment="0" applyProtection="0"/>
    <xf numFmtId="9" fontId="9" fillId="0" borderId="0" applyFont="0" applyFill="0" applyBorder="0" applyAlignment="0" applyProtection="0"/>
    <xf numFmtId="43" fontId="13" fillId="0" borderId="0" applyFont="0" applyFill="0" applyBorder="0" applyAlignment="0" applyProtection="0"/>
    <xf numFmtId="166" fontId="9" fillId="0" borderId="0" applyFont="0" applyFill="0" applyBorder="0" applyAlignment="0" applyProtection="0"/>
    <xf numFmtId="192" fontId="8" fillId="0" borderId="0"/>
    <xf numFmtId="165" fontId="16" fillId="0" borderId="0" applyFont="0" applyFill="0" applyBorder="0" applyAlignment="0" applyProtection="0"/>
    <xf numFmtId="192" fontId="10" fillId="0" borderId="0"/>
    <xf numFmtId="192" fontId="10" fillId="0" borderId="0"/>
    <xf numFmtId="43" fontId="9" fillId="0" borderId="0" applyFont="0" applyFill="0" applyBorder="0" applyAlignment="0" applyProtection="0"/>
    <xf numFmtId="43" fontId="9" fillId="0" borderId="0" applyFont="0" applyFill="0" applyBorder="0" applyAlignment="0" applyProtection="0"/>
    <xf numFmtId="192" fontId="9" fillId="0" borderId="0"/>
    <xf numFmtId="192" fontId="7" fillId="0" borderId="0"/>
    <xf numFmtId="192" fontId="10" fillId="0" borderId="0"/>
    <xf numFmtId="192" fontId="6" fillId="0" borderId="0"/>
    <xf numFmtId="165" fontId="6" fillId="0" borderId="0" applyFont="0" applyFill="0" applyBorder="0" applyAlignment="0" applyProtection="0"/>
    <xf numFmtId="192" fontId="38" fillId="0" borderId="0"/>
    <xf numFmtId="173" fontId="39" fillId="0" borderId="0"/>
    <xf numFmtId="173" fontId="39" fillId="0" borderId="0"/>
    <xf numFmtId="173" fontId="39" fillId="0" borderId="0"/>
    <xf numFmtId="173" fontId="39" fillId="0" borderId="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3" fontId="39" fillId="0" borderId="0"/>
    <xf numFmtId="192" fontId="40" fillId="0" borderId="0">
      <alignment vertical="top"/>
    </xf>
    <xf numFmtId="192" fontId="40" fillId="0" borderId="0">
      <alignment vertical="top"/>
    </xf>
    <xf numFmtId="173" fontId="39" fillId="0" borderId="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92" fontId="41" fillId="0" borderId="0"/>
    <xf numFmtId="192" fontId="38" fillId="0" borderId="0"/>
    <xf numFmtId="192" fontId="38" fillId="0" borderId="0"/>
    <xf numFmtId="192" fontId="38" fillId="0" borderId="0"/>
    <xf numFmtId="173" fontId="39" fillId="0" borderId="0"/>
    <xf numFmtId="173" fontId="39" fillId="0" borderId="0"/>
    <xf numFmtId="192" fontId="38" fillId="0" borderId="0"/>
    <xf numFmtId="192" fontId="38" fillId="0" borderId="0"/>
    <xf numFmtId="173" fontId="39" fillId="0" borderId="0"/>
    <xf numFmtId="173" fontId="39" fillId="0" borderId="0"/>
    <xf numFmtId="192" fontId="40" fillId="0" borderId="0">
      <alignment vertical="top"/>
    </xf>
    <xf numFmtId="192" fontId="40" fillId="0" borderId="0">
      <alignment vertical="top"/>
    </xf>
    <xf numFmtId="192" fontId="38"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92" fontId="41" fillId="0" borderId="0"/>
    <xf numFmtId="192" fontId="38" fillId="0" borderId="0"/>
    <xf numFmtId="192" fontId="41" fillId="0" borderId="0"/>
    <xf numFmtId="173" fontId="39" fillId="0" borderId="0"/>
    <xf numFmtId="192" fontId="38" fillId="0" borderId="0"/>
    <xf numFmtId="192" fontId="38" fillId="0" borderId="0"/>
    <xf numFmtId="192" fontId="38" fillId="0" borderId="0"/>
    <xf numFmtId="192" fontId="41" fillId="0" borderId="0"/>
    <xf numFmtId="192" fontId="41" fillId="0" borderId="0"/>
    <xf numFmtId="192" fontId="38" fillId="0" borderId="0"/>
    <xf numFmtId="172" fontId="42" fillId="0" borderId="0"/>
    <xf numFmtId="41" fontId="43" fillId="0" borderId="0" applyFill="0" applyBorder="0" applyAlignment="0" applyProtection="0"/>
    <xf numFmtId="164" fontId="43" fillId="0" borderId="0" applyFill="0" applyBorder="0" applyAlignment="0" applyProtection="0"/>
    <xf numFmtId="192" fontId="41" fillId="0" borderId="0"/>
    <xf numFmtId="192" fontId="41" fillId="0" borderId="0"/>
    <xf numFmtId="192" fontId="41" fillId="0" borderId="0"/>
    <xf numFmtId="173" fontId="39" fillId="0" borderId="0"/>
    <xf numFmtId="173" fontId="39" fillId="0" borderId="0"/>
    <xf numFmtId="192" fontId="41" fillId="0" borderId="0"/>
    <xf numFmtId="192" fontId="41" fillId="0" borderId="0"/>
    <xf numFmtId="173" fontId="39" fillId="0" borderId="0"/>
    <xf numFmtId="192" fontId="38" fillId="0" borderId="0"/>
    <xf numFmtId="192" fontId="41" fillId="0" borderId="0"/>
    <xf numFmtId="192" fontId="38" fillId="0" borderId="0"/>
    <xf numFmtId="173" fontId="39" fillId="0" borderId="0"/>
    <xf numFmtId="192" fontId="38" fillId="0" borderId="0"/>
    <xf numFmtId="192" fontId="38" fillId="0" borderId="0"/>
    <xf numFmtId="192" fontId="41" fillId="0" borderId="0"/>
    <xf numFmtId="192" fontId="41" fillId="0" borderId="0"/>
    <xf numFmtId="192" fontId="41" fillId="0" borderId="0"/>
    <xf numFmtId="192" fontId="41" fillId="0" borderId="0"/>
    <xf numFmtId="173" fontId="39" fillId="0" borderId="0"/>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4" fontId="9" fillId="0" borderId="10" applyFont="0" applyFill="0" applyBorder="0" applyAlignment="0" applyProtection="0">
      <alignment horizontal="right" wrapText="1"/>
    </xf>
    <xf numFmtId="175" fontId="9" fillId="0" borderId="0"/>
    <xf numFmtId="192" fontId="44" fillId="0" borderId="0" applyNumberFormat="0" applyFill="0" applyBorder="0" applyAlignment="0" applyProtection="0">
      <alignment vertical="top"/>
      <protection locked="0"/>
    </xf>
    <xf numFmtId="40" fontId="45" fillId="0" borderId="0" applyFont="0" applyFill="0" applyBorder="0" applyAlignment="0" applyProtection="0"/>
    <xf numFmtId="38" fontId="45" fillId="0" borderId="0" applyFont="0" applyFill="0" applyBorder="0" applyAlignment="0" applyProtection="0"/>
    <xf numFmtId="192" fontId="45" fillId="0" borderId="0" applyFont="0" applyFill="0" applyBorder="0" applyAlignment="0" applyProtection="0"/>
    <xf numFmtId="192" fontId="45" fillId="0" borderId="0" applyFont="0" applyFill="0" applyBorder="0" applyAlignment="0" applyProtection="0"/>
    <xf numFmtId="192" fontId="9" fillId="0" borderId="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0" fontId="46" fillId="0" borderId="0" applyFont="0" applyFill="0" applyBorder="0" applyAlignment="0" applyProtection="0"/>
    <xf numFmtId="192" fontId="16" fillId="33" borderId="0" applyNumberFormat="0" applyBorder="0" applyAlignment="0" applyProtection="0"/>
    <xf numFmtId="192" fontId="16" fillId="33" borderId="0" applyNumberFormat="0" applyBorder="0" applyAlignment="0" applyProtection="0"/>
    <xf numFmtId="192" fontId="16" fillId="33" borderId="0" applyNumberFormat="0" applyBorder="0" applyAlignment="0" applyProtection="0"/>
    <xf numFmtId="192" fontId="16" fillId="34" borderId="0" applyNumberFormat="0" applyBorder="0" applyAlignment="0" applyProtection="0"/>
    <xf numFmtId="192" fontId="16" fillId="34" borderId="0" applyNumberFormat="0" applyBorder="0" applyAlignment="0" applyProtection="0"/>
    <xf numFmtId="192" fontId="16" fillId="34" borderId="0" applyNumberFormat="0" applyBorder="0" applyAlignment="0" applyProtection="0"/>
    <xf numFmtId="192" fontId="16" fillId="35" borderId="0" applyNumberFormat="0" applyBorder="0" applyAlignment="0" applyProtection="0"/>
    <xf numFmtId="192" fontId="16" fillId="35" borderId="0" applyNumberFormat="0" applyBorder="0" applyAlignment="0" applyProtection="0"/>
    <xf numFmtId="192" fontId="16" fillId="35"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16" fillId="37" borderId="0" applyNumberFormat="0" applyBorder="0" applyAlignment="0" applyProtection="0"/>
    <xf numFmtId="192" fontId="16" fillId="37" borderId="0" applyNumberFormat="0" applyBorder="0" applyAlignment="0" applyProtection="0"/>
    <xf numFmtId="192" fontId="16" fillId="37" borderId="0" applyNumberFormat="0" applyBorder="0" applyAlignment="0" applyProtection="0"/>
    <xf numFmtId="192" fontId="16" fillId="38" borderId="0" applyNumberFormat="0" applyBorder="0" applyAlignment="0" applyProtection="0"/>
    <xf numFmtId="192" fontId="16" fillId="38" borderId="0" applyNumberFormat="0" applyBorder="0" applyAlignment="0" applyProtection="0"/>
    <xf numFmtId="192" fontId="16" fillId="38"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47"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48" fillId="10" borderId="0" applyNumberFormat="0" applyBorder="0" applyAlignment="0" applyProtection="0"/>
    <xf numFmtId="192" fontId="48"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48"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6" fillId="10" borderId="0" applyNumberFormat="0" applyBorder="0" applyAlignment="0" applyProtection="0"/>
    <xf numFmtId="192" fontId="16" fillId="33"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47"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48" fillId="14" borderId="0" applyNumberFormat="0" applyBorder="0" applyAlignment="0" applyProtection="0"/>
    <xf numFmtId="192" fontId="48"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48"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6" fillId="14" borderId="0" applyNumberFormat="0" applyBorder="0" applyAlignment="0" applyProtection="0"/>
    <xf numFmtId="192" fontId="16" fillId="34"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47"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48" fillId="18" borderId="0" applyNumberFormat="0" applyBorder="0" applyAlignment="0" applyProtection="0"/>
    <xf numFmtId="192" fontId="48"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48"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6" fillId="18" borderId="0" applyNumberFormat="0" applyBorder="0" applyAlignment="0" applyProtection="0"/>
    <xf numFmtId="192" fontId="16" fillId="35"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47"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48" fillId="22" borderId="0" applyNumberFormat="0" applyBorder="0" applyAlignment="0" applyProtection="0"/>
    <xf numFmtId="192" fontId="48"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48"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6" fillId="22" borderId="0" applyNumberFormat="0" applyBorder="0" applyAlignment="0" applyProtection="0"/>
    <xf numFmtId="192" fontId="16" fillId="3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47"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48" fillId="26" borderId="0" applyNumberFormat="0" applyBorder="0" applyAlignment="0" applyProtection="0"/>
    <xf numFmtId="192" fontId="48"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48"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6" fillId="26" borderId="0" applyNumberFormat="0" applyBorder="0" applyAlignment="0" applyProtection="0"/>
    <xf numFmtId="192" fontId="16" fillId="37"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47"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48" fillId="30" borderId="0" applyNumberFormat="0" applyBorder="0" applyAlignment="0" applyProtection="0"/>
    <xf numFmtId="192" fontId="48"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48"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6" fillId="30" borderId="0" applyNumberFormat="0" applyBorder="0" applyAlignment="0" applyProtection="0"/>
    <xf numFmtId="192" fontId="16" fillId="38" borderId="0" applyNumberFormat="0" applyBorder="0" applyAlignment="0" applyProtection="0"/>
    <xf numFmtId="192" fontId="16" fillId="33" borderId="0" applyNumberFormat="0" applyBorder="0" applyAlignment="0" applyProtection="0"/>
    <xf numFmtId="192" fontId="16" fillId="34" borderId="0" applyNumberFormat="0" applyBorder="0" applyAlignment="0" applyProtection="0"/>
    <xf numFmtId="192" fontId="16" fillId="35" borderId="0" applyNumberFormat="0" applyBorder="0" applyAlignment="0" applyProtection="0"/>
    <xf numFmtId="192" fontId="16" fillId="36" borderId="0" applyNumberFormat="0" applyBorder="0" applyAlignment="0" applyProtection="0"/>
    <xf numFmtId="192" fontId="16" fillId="37" borderId="0" applyNumberFormat="0" applyBorder="0" applyAlignment="0" applyProtection="0"/>
    <xf numFmtId="192" fontId="16" fillId="38"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16" fillId="40" borderId="0" applyNumberFormat="0" applyBorder="0" applyAlignment="0" applyProtection="0"/>
    <xf numFmtId="192" fontId="16" fillId="40" borderId="0" applyNumberFormat="0" applyBorder="0" applyAlignment="0" applyProtection="0"/>
    <xf numFmtId="192" fontId="16" fillId="40" borderId="0" applyNumberFormat="0" applyBorder="0" applyAlignment="0" applyProtection="0"/>
    <xf numFmtId="192" fontId="16" fillId="41" borderId="0" applyNumberFormat="0" applyBorder="0" applyAlignment="0" applyProtection="0"/>
    <xf numFmtId="192" fontId="16" fillId="41" borderId="0" applyNumberFormat="0" applyBorder="0" applyAlignment="0" applyProtection="0"/>
    <xf numFmtId="192" fontId="16" fillId="41"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16" fillId="42" borderId="0" applyNumberFormat="0" applyBorder="0" applyAlignment="0" applyProtection="0"/>
    <xf numFmtId="192" fontId="16" fillId="42" borderId="0" applyNumberFormat="0" applyBorder="0" applyAlignment="0" applyProtection="0"/>
    <xf numFmtId="192" fontId="16" fillId="42"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47"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48" fillId="11" borderId="0" applyNumberFormat="0" applyBorder="0" applyAlignment="0" applyProtection="0"/>
    <xf numFmtId="192" fontId="48"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48"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6" fillId="11" borderId="0" applyNumberFormat="0" applyBorder="0" applyAlignment="0" applyProtection="0"/>
    <xf numFmtId="192" fontId="16" fillId="39"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47"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48" fillId="15" borderId="0" applyNumberFormat="0" applyBorder="0" applyAlignment="0" applyProtection="0"/>
    <xf numFmtId="192" fontId="48"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48"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6" fillId="15" borderId="0" applyNumberFormat="0" applyBorder="0" applyAlignment="0" applyProtection="0"/>
    <xf numFmtId="192" fontId="16" fillId="40"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47"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48" fillId="19" borderId="0" applyNumberFormat="0" applyBorder="0" applyAlignment="0" applyProtection="0"/>
    <xf numFmtId="192" fontId="48"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48"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6" fillId="19" borderId="0" applyNumberFormat="0" applyBorder="0" applyAlignment="0" applyProtection="0"/>
    <xf numFmtId="192" fontId="16" fillId="41"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47"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48" fillId="23" borderId="0" applyNumberFormat="0" applyBorder="0" applyAlignment="0" applyProtection="0"/>
    <xf numFmtId="192" fontId="48"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48"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6" fillId="23" borderId="0" applyNumberFormat="0" applyBorder="0" applyAlignment="0" applyProtection="0"/>
    <xf numFmtId="192" fontId="16" fillId="36"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47"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48" fillId="27" borderId="0" applyNumberFormat="0" applyBorder="0" applyAlignment="0" applyProtection="0"/>
    <xf numFmtId="192" fontId="48"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48"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6" fillId="27" borderId="0" applyNumberFormat="0" applyBorder="0" applyAlignment="0" applyProtection="0"/>
    <xf numFmtId="192" fontId="16" fillId="39"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47"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48" fillId="31" borderId="0" applyNumberFormat="0" applyBorder="0" applyAlignment="0" applyProtection="0"/>
    <xf numFmtId="192" fontId="48"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48"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6" fillId="31" borderId="0" applyNumberFormat="0" applyBorder="0" applyAlignment="0" applyProtection="0"/>
    <xf numFmtId="192" fontId="16" fillId="42" borderId="0" applyNumberFormat="0" applyBorder="0" applyAlignment="0" applyProtection="0"/>
    <xf numFmtId="192" fontId="16" fillId="39" borderId="0" applyNumberFormat="0" applyBorder="0" applyAlignment="0" applyProtection="0"/>
    <xf numFmtId="192" fontId="16" fillId="40" borderId="0" applyNumberFormat="0" applyBorder="0" applyAlignment="0" applyProtection="0"/>
    <xf numFmtId="192" fontId="16" fillId="41" borderId="0" applyNumberFormat="0" applyBorder="0" applyAlignment="0" applyProtection="0"/>
    <xf numFmtId="192" fontId="16" fillId="36" borderId="0" applyNumberFormat="0" applyBorder="0" applyAlignment="0" applyProtection="0"/>
    <xf numFmtId="192" fontId="16" fillId="39" borderId="0" applyNumberFormat="0" applyBorder="0" applyAlignment="0" applyProtection="0"/>
    <xf numFmtId="192" fontId="16" fillId="42" borderId="0" applyNumberFormat="0" applyBorder="0" applyAlignment="0" applyProtection="0"/>
    <xf numFmtId="192" fontId="49" fillId="43" borderId="0" applyNumberFormat="0" applyBorder="0" applyAlignment="0" applyProtection="0"/>
    <xf numFmtId="192" fontId="49" fillId="40" borderId="0" applyNumberFormat="0" applyBorder="0" applyAlignment="0" applyProtection="0"/>
    <xf numFmtId="192" fontId="49" fillId="41" borderId="0" applyNumberFormat="0" applyBorder="0" applyAlignment="0" applyProtection="0"/>
    <xf numFmtId="192" fontId="49" fillId="44" borderId="0" applyNumberFormat="0" applyBorder="0" applyAlignment="0" applyProtection="0"/>
    <xf numFmtId="192" fontId="49" fillId="45" borderId="0" applyNumberFormat="0" applyBorder="0" applyAlignment="0" applyProtection="0"/>
    <xf numFmtId="192" fontId="49" fillId="46"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49" fillId="43" borderId="0" applyNumberFormat="0" applyBorder="0" applyAlignment="0" applyProtection="0"/>
    <xf numFmtId="192" fontId="49" fillId="43"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50" fillId="43"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51"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49" fillId="43" borderId="0" applyNumberFormat="0" applyBorder="0" applyAlignment="0" applyProtection="0"/>
    <xf numFmtId="192" fontId="37" fillId="12"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49" fillId="40" borderId="0" applyNumberFormat="0" applyBorder="0" applyAlignment="0" applyProtection="0"/>
    <xf numFmtId="192" fontId="49" fillId="40"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50" fillId="40"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51"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49" fillId="40" borderId="0" applyNumberFormat="0" applyBorder="0" applyAlignment="0" applyProtection="0"/>
    <xf numFmtId="192" fontId="37" fillId="16"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49" fillId="41" borderId="0" applyNumberFormat="0" applyBorder="0" applyAlignment="0" applyProtection="0"/>
    <xf numFmtId="192" fontId="49" fillId="41"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50" fillId="41"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51"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49" fillId="41" borderId="0" applyNumberFormat="0" applyBorder="0" applyAlignment="0" applyProtection="0"/>
    <xf numFmtId="192" fontId="37" fillId="20"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50" fillId="4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51"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49" fillId="44" borderId="0" applyNumberFormat="0" applyBorder="0" applyAlignment="0" applyProtection="0"/>
    <xf numFmtId="192" fontId="37" fillId="24"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50" fillId="45"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51"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49" fillId="45" borderId="0" applyNumberFormat="0" applyBorder="0" applyAlignment="0" applyProtection="0"/>
    <xf numFmtId="192" fontId="37" fillId="28"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49" fillId="46" borderId="0" applyNumberFormat="0" applyBorder="0" applyAlignment="0" applyProtection="0"/>
    <xf numFmtId="192" fontId="49" fillId="46"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50" fillId="46"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51"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49" fillId="46" borderId="0" applyNumberFormat="0" applyBorder="0" applyAlignment="0" applyProtection="0"/>
    <xf numFmtId="192" fontId="37" fillId="32" borderId="0" applyNumberFormat="0" applyBorder="0" applyAlignment="0" applyProtection="0"/>
    <xf numFmtId="192" fontId="49" fillId="43" borderId="0" applyNumberFormat="0" applyBorder="0" applyAlignment="0" applyProtection="0"/>
    <xf numFmtId="192" fontId="49" fillId="40" borderId="0" applyNumberFormat="0" applyBorder="0" applyAlignment="0" applyProtection="0"/>
    <xf numFmtId="192" fontId="49" fillId="41" borderId="0" applyNumberFormat="0" applyBorder="0" applyAlignment="0" applyProtection="0"/>
    <xf numFmtId="192" fontId="49" fillId="44" borderId="0" applyNumberFormat="0" applyBorder="0" applyAlignment="0" applyProtection="0"/>
    <xf numFmtId="192" fontId="49" fillId="45" borderId="0" applyNumberFormat="0" applyBorder="0" applyAlignment="0" applyProtection="0"/>
    <xf numFmtId="192" fontId="49" fillId="46" borderId="0" applyNumberFormat="0" applyBorder="0" applyAlignment="0" applyProtection="0"/>
    <xf numFmtId="192" fontId="52" fillId="0" borderId="0" applyFont="0" applyFill="0" applyBorder="0" applyAlignment="0" applyProtection="0"/>
    <xf numFmtId="192" fontId="52" fillId="0" borderId="0" applyFont="0" applyFill="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49" fillId="47" borderId="0" applyNumberFormat="0" applyBorder="0" applyAlignment="0" applyProtection="0"/>
    <xf numFmtId="192" fontId="49" fillId="47"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50" fillId="47"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51"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49" fillId="47" borderId="0" applyNumberFormat="0" applyBorder="0" applyAlignment="0" applyProtection="0"/>
    <xf numFmtId="192" fontId="37" fillId="9"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49" fillId="48" borderId="0" applyNumberFormat="0" applyBorder="0" applyAlignment="0" applyProtection="0"/>
    <xf numFmtId="192" fontId="49" fillId="48"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50" fillId="48"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51"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49" fillId="48" borderId="0" applyNumberFormat="0" applyBorder="0" applyAlignment="0" applyProtection="0"/>
    <xf numFmtId="192" fontId="37" fillId="13"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49" fillId="49" borderId="0" applyNumberFormat="0" applyBorder="0" applyAlignment="0" applyProtection="0"/>
    <xf numFmtId="192" fontId="49" fillId="49"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50" fillId="49"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51"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49" fillId="49" borderId="0" applyNumberFormat="0" applyBorder="0" applyAlignment="0" applyProtection="0"/>
    <xf numFmtId="192" fontId="37" fillId="17"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50" fillId="44"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51"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49" fillId="44" borderId="0" applyNumberFormat="0" applyBorder="0" applyAlignment="0" applyProtection="0"/>
    <xf numFmtId="192" fontId="37" fillId="21"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50" fillId="4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51"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49" fillId="45" borderId="0" applyNumberFormat="0" applyBorder="0" applyAlignment="0" applyProtection="0"/>
    <xf numFmtId="192" fontId="37" fillId="25"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49" fillId="50" borderId="0" applyNumberFormat="0" applyBorder="0" applyAlignment="0" applyProtection="0"/>
    <xf numFmtId="192" fontId="49" fillId="50"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50" fillId="50"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51"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49" fillId="50" borderId="0" applyNumberFormat="0" applyBorder="0" applyAlignment="0" applyProtection="0"/>
    <xf numFmtId="192" fontId="37" fillId="29" borderId="0" applyNumberFormat="0" applyBorder="0" applyAlignment="0" applyProtection="0"/>
    <xf numFmtId="192" fontId="11" fillId="0" borderId="0" applyNumberFormat="0" applyAlignment="0"/>
    <xf numFmtId="176" fontId="14" fillId="51" borderId="24">
      <alignment horizontal="center" vertical="center"/>
    </xf>
    <xf numFmtId="176" fontId="14" fillId="51" borderId="24">
      <alignment horizontal="center" vertical="center"/>
    </xf>
    <xf numFmtId="176" fontId="14" fillId="51" borderId="24">
      <alignment horizontal="center" vertical="center"/>
    </xf>
    <xf numFmtId="176" fontId="14" fillId="51" borderId="24">
      <alignment horizontal="center" vertical="center"/>
    </xf>
    <xf numFmtId="176" fontId="14" fillId="51" borderId="24">
      <alignment horizontal="center" vertical="center"/>
    </xf>
    <xf numFmtId="177" fontId="53" fillId="0" borderId="0" applyFont="0" applyFill="0" applyBorder="0" applyAlignment="0" applyProtection="0"/>
    <xf numFmtId="178" fontId="53" fillId="0" borderId="0" applyFont="0" applyFill="0" applyBorder="0" applyAlignment="0" applyProtection="0"/>
    <xf numFmtId="192" fontId="52" fillId="0" borderId="0" applyFont="0" applyFill="0" applyBorder="0" applyAlignment="0" applyProtection="0"/>
    <xf numFmtId="192" fontId="52" fillId="0" borderId="0" applyFont="0" applyFill="0" applyBorder="0" applyAlignment="0" applyProtection="0"/>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6" applyNumberFormat="0" applyFill="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54" fillId="0" borderId="5" applyNumberFormat="0" applyFill="0" applyAlignment="0" applyProtection="0">
      <alignment horizontal="center" vertical="center"/>
      <protection locked="0"/>
    </xf>
    <xf numFmtId="192" fontId="17" fillId="52" borderId="0" applyNumberFormat="0" applyFont="0" applyAlignment="0">
      <alignment vertical="top"/>
    </xf>
    <xf numFmtId="192" fontId="9" fillId="52" borderId="0" applyNumberFormat="0" applyFont="0" applyAlignment="0">
      <alignment vertical="top" wrapText="1"/>
    </xf>
    <xf numFmtId="192" fontId="9" fillId="52" borderId="0" applyNumberFormat="0" applyFont="0" applyAlignment="0">
      <alignment vertical="top" wrapText="1"/>
    </xf>
    <xf numFmtId="192" fontId="9" fillId="52" borderId="0" applyNumberFormat="0" applyFont="0" applyAlignment="0">
      <alignment vertical="top" wrapText="1"/>
    </xf>
    <xf numFmtId="192" fontId="9" fillId="52" borderId="0" applyNumberFormat="0" applyFont="0" applyAlignment="0">
      <alignment vertical="top" wrapText="1"/>
    </xf>
    <xf numFmtId="192" fontId="9" fillId="52" borderId="0" applyNumberFormat="0" applyFont="0" applyAlignment="0">
      <alignment vertical="top" wrapText="1"/>
    </xf>
    <xf numFmtId="192" fontId="9" fillId="52" borderId="0" applyNumberFormat="0" applyFont="0" applyAlignment="0">
      <alignment vertical="top" wrapText="1"/>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92" fontId="12" fillId="0" borderId="0">
      <alignment horizontal="center" wrapText="1"/>
      <protection locked="0"/>
    </xf>
    <xf numFmtId="179" fontId="53" fillId="0" borderId="0" applyFont="0" applyFill="0" applyBorder="0" applyAlignment="0" applyProtection="0"/>
    <xf numFmtId="180" fontId="53" fillId="0" borderId="0" applyFont="0" applyFill="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3"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92" fontId="9" fillId="54" borderId="0" applyNumberFormat="0" applyFont="0" applyBorder="0" applyAlignment="0" applyProtection="0"/>
    <xf numFmtId="181" fontId="9" fillId="0" borderId="0"/>
    <xf numFmtId="192" fontId="55" fillId="0" borderId="0" applyNumberFormat="0" applyFill="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56" fillId="34" borderId="0" applyNumberFormat="0" applyBorder="0" applyAlignment="0" applyProtection="0"/>
    <xf numFmtId="192" fontId="56" fillId="34"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57" fillId="34"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58"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92" fontId="56" fillId="34" borderId="0" applyNumberFormat="0" applyBorder="0" applyAlignment="0" applyProtection="0"/>
    <xf numFmtId="192" fontId="27" fillId="3" borderId="0" applyNumberFormat="0" applyBorder="0" applyAlignment="0" applyProtection="0"/>
    <xf numFmtId="1" fontId="59" fillId="55" borderId="10" applyNumberFormat="0" applyBorder="0" applyAlignment="0">
      <alignment horizontal="center" vertical="top" wrapText="1"/>
      <protection hidden="1"/>
    </xf>
    <xf numFmtId="1" fontId="59" fillId="55" borderId="10" applyNumberFormat="0" applyBorder="0" applyAlignment="0">
      <alignment horizontal="center" vertical="top" wrapText="1"/>
      <protection hidden="1"/>
    </xf>
    <xf numFmtId="192" fontId="60" fillId="56" borderId="0"/>
    <xf numFmtId="173" fontId="11" fillId="57" borderId="0" applyNumberFormat="0" applyFont="0" applyBorder="0" applyAlignment="0" applyProtection="0"/>
    <xf numFmtId="173" fontId="11" fillId="57" borderId="0" applyFont="0" applyBorder="0" applyAlignment="0" applyProtection="0"/>
    <xf numFmtId="192" fontId="61" fillId="0" borderId="0"/>
    <xf numFmtId="192" fontId="62" fillId="0" borderId="0"/>
    <xf numFmtId="1" fontId="11" fillId="51" borderId="25">
      <alignment horizontal="center" vertical="center"/>
    </xf>
    <xf numFmtId="171" fontId="17" fillId="51" borderId="6">
      <alignment horizontal="center" vertical="center"/>
    </xf>
    <xf numFmtId="171" fontId="17" fillId="51" borderId="6">
      <alignment horizontal="center" vertical="center"/>
    </xf>
    <xf numFmtId="171" fontId="17" fillId="51" borderId="6">
      <alignment horizontal="center" vertical="center"/>
    </xf>
    <xf numFmtId="9" fontId="17" fillId="51" borderId="26" applyBorder="0">
      <alignment horizontal="center" vertical="center"/>
    </xf>
    <xf numFmtId="9" fontId="17" fillId="51" borderId="26" applyBorder="0">
      <alignment horizontal="center" vertical="center"/>
    </xf>
    <xf numFmtId="9" fontId="17" fillId="51" borderId="26" applyBorder="0">
      <alignment horizontal="center" vertical="center"/>
    </xf>
    <xf numFmtId="182" fontId="63" fillId="0" borderId="0" applyFill="0" applyBorder="0" applyAlignment="0"/>
    <xf numFmtId="183" fontId="9" fillId="58" borderId="0" applyBorder="0"/>
    <xf numFmtId="192" fontId="64" fillId="59" borderId="27" applyNumberFormat="0" applyAlignment="0" applyProtection="0"/>
    <xf numFmtId="192" fontId="64" fillId="59" borderId="27" applyNumberFormat="0" applyAlignment="0" applyProtection="0"/>
    <xf numFmtId="192" fontId="64" fillId="59" borderId="27" applyNumberFormat="0" applyAlignment="0" applyProtection="0"/>
    <xf numFmtId="192" fontId="64" fillId="59" borderId="27" applyNumberFormat="0" applyAlignment="0" applyProtection="0"/>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84" fontId="9" fillId="60" borderId="6">
      <alignment horizontal="center" vertical="center"/>
    </xf>
    <xf numFmtId="192" fontId="31" fillId="6" borderId="17" applyNumberFormat="0" applyAlignment="0" applyProtection="0"/>
    <xf numFmtId="192" fontId="31" fillId="6" borderId="17" applyNumberFormat="0" applyAlignment="0" applyProtection="0"/>
    <xf numFmtId="185" fontId="17" fillId="61" borderId="6"/>
    <xf numFmtId="185" fontId="17" fillId="61" borderId="6"/>
    <xf numFmtId="185" fontId="17" fillId="61" borderId="6"/>
    <xf numFmtId="185" fontId="17" fillId="61" borderId="6"/>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64" fillId="59" borderId="2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85" fontId="17" fillId="61" borderId="6"/>
    <xf numFmtId="192" fontId="64" fillId="59" borderId="27" applyNumberFormat="0" applyAlignment="0" applyProtection="0"/>
    <xf numFmtId="185" fontId="17" fillId="61" borderId="6"/>
    <xf numFmtId="192" fontId="64" fillId="59" borderId="27" applyNumberFormat="0" applyAlignment="0" applyProtection="0"/>
    <xf numFmtId="192" fontId="31" fillId="6" borderId="17" applyNumberFormat="0" applyAlignment="0" applyProtection="0"/>
    <xf numFmtId="192" fontId="31" fillId="6" borderId="17" applyNumberFormat="0" applyAlignment="0" applyProtection="0"/>
    <xf numFmtId="192" fontId="65"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85" fontId="17" fillId="61" borderId="6"/>
    <xf numFmtId="192" fontId="31" fillId="6" borderId="17" applyNumberFormat="0" applyAlignment="0" applyProtection="0"/>
    <xf numFmtId="192" fontId="64" fillId="59" borderId="2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31" fillId="6" borderId="17" applyNumberFormat="0" applyAlignment="0" applyProtection="0"/>
    <xf numFmtId="192" fontId="64" fillId="59" borderId="27" applyNumberFormat="0" applyAlignment="0" applyProtection="0"/>
    <xf numFmtId="192" fontId="31" fillId="6" borderId="17" applyNumberFormat="0" applyAlignment="0" applyProtection="0"/>
    <xf numFmtId="192" fontId="9" fillId="62" borderId="0"/>
    <xf numFmtId="192" fontId="31" fillId="6" borderId="17" applyNumberFormat="0" applyAlignment="0" applyProtection="0"/>
    <xf numFmtId="192" fontId="31" fillId="6" borderId="17" applyNumberFormat="0" applyAlignment="0" applyProtection="0"/>
    <xf numFmtId="192" fontId="64" fillId="59" borderId="27" applyNumberFormat="0" applyAlignment="0" applyProtection="0"/>
    <xf numFmtId="192" fontId="64" fillId="59" borderId="27" applyNumberFormat="0" applyAlignment="0" applyProtection="0"/>
    <xf numFmtId="192" fontId="31" fillId="6" borderId="17" applyNumberFormat="0" applyAlignment="0" applyProtection="0"/>
    <xf numFmtId="192" fontId="64" fillId="59" borderId="27" applyNumberFormat="0" applyAlignment="0" applyProtection="0"/>
    <xf numFmtId="185" fontId="17" fillId="61" borderId="6"/>
    <xf numFmtId="192" fontId="31" fillId="6" borderId="17" applyNumberFormat="0" applyAlignment="0" applyProtection="0"/>
    <xf numFmtId="192" fontId="64" fillId="59" borderId="27" applyNumberFormat="0" applyAlignment="0" applyProtection="0"/>
    <xf numFmtId="185" fontId="17" fillId="61" borderId="6"/>
    <xf numFmtId="192" fontId="31" fillId="6" borderId="17" applyNumberFormat="0" applyAlignment="0" applyProtection="0"/>
    <xf numFmtId="192" fontId="64" fillId="59" borderId="27" applyNumberFormat="0" applyAlignment="0" applyProtection="0"/>
    <xf numFmtId="185" fontId="17" fillId="61" borderId="6"/>
    <xf numFmtId="192" fontId="31" fillId="6" borderId="17" applyNumberFormat="0" applyAlignment="0" applyProtection="0"/>
    <xf numFmtId="192" fontId="66" fillId="0" borderId="0"/>
    <xf numFmtId="192" fontId="67" fillId="0" borderId="28" applyNumberFormat="0" applyFill="0" applyAlignment="0" applyProtection="0"/>
    <xf numFmtId="192" fontId="68" fillId="63" borderId="29" applyNumberFormat="0" applyAlignment="0" applyProtection="0"/>
    <xf numFmtId="192" fontId="68" fillId="63" borderId="29" applyNumberFormat="0" applyAlignment="0" applyProtection="0"/>
    <xf numFmtId="192" fontId="67" fillId="0" borderId="28" applyNumberFormat="0" applyFill="0" applyAlignment="0" applyProtection="0"/>
    <xf numFmtId="192" fontId="33" fillId="7" borderId="20" applyNumberFormat="0" applyAlignment="0" applyProtection="0"/>
    <xf numFmtId="192" fontId="33" fillId="7" borderId="20"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69" fillId="63" borderId="29"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8" fillId="63" borderId="29" applyNumberFormat="0" applyAlignment="0" applyProtection="0"/>
    <xf numFmtId="192" fontId="69" fillId="63" borderId="29" applyNumberFormat="0" applyAlignment="0" applyProtection="0"/>
    <xf numFmtId="192" fontId="33" fillId="7" borderId="20" applyNumberFormat="0" applyAlignment="0" applyProtection="0"/>
    <xf numFmtId="192" fontId="70"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68" fillId="63" borderId="29" applyNumberFormat="0" applyAlignment="0" applyProtection="0"/>
    <xf numFmtId="192" fontId="33" fillId="7" borderId="20" applyNumberFormat="0" applyAlignment="0" applyProtection="0"/>
    <xf numFmtId="192" fontId="68" fillId="63" borderId="29"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33" fillId="7" borderId="20" applyNumberFormat="0" applyAlignment="0" applyProtection="0"/>
    <xf numFmtId="192" fontId="68" fillId="63" borderId="29" applyNumberFormat="0" applyAlignment="0" applyProtection="0"/>
    <xf numFmtId="192" fontId="33" fillId="7" borderId="20" applyNumberFormat="0" applyAlignment="0" applyProtection="0"/>
    <xf numFmtId="192" fontId="68" fillId="63" borderId="29" applyNumberFormat="0" applyAlignment="0" applyProtection="0"/>
    <xf numFmtId="192" fontId="68" fillId="63" borderId="29" applyNumberFormat="0" applyAlignment="0" applyProtection="0"/>
    <xf numFmtId="192" fontId="33" fillId="7" borderId="20" applyNumberFormat="0" applyAlignment="0" applyProtection="0"/>
    <xf numFmtId="192" fontId="68" fillId="63" borderId="29" applyNumberFormat="0" applyAlignment="0" applyProtection="0"/>
    <xf numFmtId="192" fontId="68" fillId="63" borderId="29" applyNumberFormat="0" applyAlignment="0" applyProtection="0"/>
    <xf numFmtId="192" fontId="33" fillId="7" borderId="20" applyNumberFormat="0" applyAlignment="0" applyProtection="0"/>
    <xf numFmtId="192" fontId="68" fillId="63" borderId="29" applyNumberFormat="0" applyAlignment="0" applyProtection="0"/>
    <xf numFmtId="192" fontId="68" fillId="63" borderId="29" applyNumberFormat="0" applyAlignment="0" applyProtection="0"/>
    <xf numFmtId="192" fontId="33" fillId="7" borderId="20" applyNumberFormat="0" applyAlignment="0" applyProtection="0"/>
    <xf numFmtId="192" fontId="68" fillId="63" borderId="29" applyNumberFormat="0" applyAlignment="0" applyProtection="0"/>
    <xf numFmtId="192" fontId="71" fillId="0" borderId="0" applyNumberFormat="0" applyFill="0" applyBorder="0" applyAlignment="0" applyProtection="0">
      <alignment vertical="top"/>
      <protection locked="0"/>
    </xf>
    <xf numFmtId="192" fontId="72" fillId="0" borderId="0" applyNumberFormat="0" applyFill="0" applyBorder="0" applyAlignment="0" applyProtection="0">
      <alignment vertical="top"/>
      <protection locked="0"/>
    </xf>
    <xf numFmtId="192" fontId="73" fillId="0" borderId="0" applyNumberFormat="0" applyFill="0" applyBorder="0" applyAlignment="0" applyProtection="0">
      <alignment vertical="top"/>
      <protection locked="0"/>
    </xf>
    <xf numFmtId="192" fontId="49" fillId="47" borderId="0" applyNumberFormat="0" applyBorder="0" applyAlignment="0" applyProtection="0"/>
    <xf numFmtId="192" fontId="49" fillId="48" borderId="0" applyNumberFormat="0" applyBorder="0" applyAlignment="0" applyProtection="0"/>
    <xf numFmtId="192" fontId="49" fillId="49" borderId="0" applyNumberFormat="0" applyBorder="0" applyAlignment="0" applyProtection="0"/>
    <xf numFmtId="192" fontId="49" fillId="44" borderId="0" applyNumberFormat="0" applyBorder="0" applyAlignment="0" applyProtection="0"/>
    <xf numFmtId="192" fontId="49" fillId="45" borderId="0" applyNumberFormat="0" applyBorder="0" applyAlignment="0" applyProtection="0"/>
    <xf numFmtId="192" fontId="49" fillId="50" borderId="0" applyNumberFormat="0" applyBorder="0" applyAlignment="0" applyProtection="0"/>
    <xf numFmtId="170" fontId="74" fillId="0" borderId="0" applyBorder="0">
      <alignment horizontal="right"/>
    </xf>
    <xf numFmtId="170" fontId="74" fillId="0" borderId="30" applyAlignment="0">
      <alignment horizontal="right"/>
    </xf>
    <xf numFmtId="170" fontId="74" fillId="0" borderId="30" applyAlignment="0">
      <alignment horizontal="right"/>
    </xf>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 fontId="75" fillId="0" borderId="7" applyFont="0" applyFill="0" applyBorder="0" applyAlignment="0">
      <alignment horizontal="center" vertical="center"/>
    </xf>
    <xf numFmtId="4" fontId="75" fillId="0" borderId="7" applyFont="0" applyFill="0" applyBorder="0" applyAlignment="0">
      <alignment horizontal="center" vertical="center"/>
    </xf>
    <xf numFmtId="4" fontId="75" fillId="0" borderId="7" applyFont="0" applyFill="0" applyBorder="0" applyAlignment="0">
      <alignment horizontal="center" vertical="center"/>
    </xf>
    <xf numFmtId="4" fontId="75" fillId="0" borderId="7" applyFont="0" applyFill="0" applyBorder="0" applyAlignment="0">
      <alignment horizontal="center" vertical="center"/>
    </xf>
    <xf numFmtId="4" fontId="75" fillId="0" borderId="7" applyFont="0" applyFill="0" applyBorder="0" applyAlignment="0">
      <alignment horizontal="center" vertical="center"/>
    </xf>
    <xf numFmtId="4" fontId="75" fillId="0" borderId="7" applyFont="0" applyFill="0" applyBorder="0" applyAlignment="0">
      <alignment horizontal="center" vertical="center"/>
    </xf>
    <xf numFmtId="43"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8"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6" fillId="0" borderId="0" applyFont="0" applyFill="0" applyBorder="0" applyAlignment="0" applyProtection="0"/>
    <xf numFmtId="165" fontId="9" fillId="0" borderId="0" applyFont="0" applyFill="0" applyBorder="0" applyAlignment="0" applyProtection="0"/>
    <xf numFmtId="165" fontId="7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165" fontId="77"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8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0"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3" fontId="9" fillId="0" borderId="0" applyFont="0" applyFill="0" applyBorder="0" applyAlignment="0" applyProtection="0"/>
    <xf numFmtId="192" fontId="78" fillId="0" borderId="0"/>
    <xf numFmtId="192" fontId="79" fillId="0" borderId="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187" fontId="80" fillId="0" borderId="0">
      <protection locked="0"/>
    </xf>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4" fontId="14" fillId="0" borderId="0" applyFont="0" applyFill="0" applyBorder="0" applyAlignment="0" applyProtection="0"/>
    <xf numFmtId="192" fontId="81" fillId="0" borderId="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82" fillId="0" borderId="0" applyNumberFormat="0" applyAlignment="0">
      <alignment horizontal="left"/>
    </xf>
    <xf numFmtId="188" fontId="63" fillId="0" borderId="0" applyFont="0" applyFill="0" applyBorder="0" applyAlignment="0" applyProtection="0"/>
    <xf numFmtId="188" fontId="63" fillId="0" borderId="0" applyFont="0" applyFill="0" applyBorder="0" applyAlignment="0" applyProtection="0"/>
    <xf numFmtId="188" fontId="63" fillId="0" borderId="0" applyFont="0" applyFill="0" applyBorder="0" applyAlignment="0" applyProtection="0"/>
    <xf numFmtId="192" fontId="46" fillId="0" borderId="0"/>
    <xf numFmtId="189" fontId="83" fillId="52" borderId="0" applyNumberFormat="0" applyFont="0" applyBorder="0" applyAlignment="0">
      <alignment horizontal="left"/>
      <protection locked="0"/>
    </xf>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0" fontId="9" fillId="0" borderId="0" applyFont="0" applyFill="0" applyBorder="0" applyAlignment="0" applyProtection="0">
      <alignment wrapText="1"/>
    </xf>
    <xf numFmtId="192" fontId="9" fillId="0"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9" fillId="65" borderId="0"/>
    <xf numFmtId="192" fontId="17" fillId="0" borderId="0"/>
    <xf numFmtId="192" fontId="17" fillId="0" borderId="0"/>
    <xf numFmtId="164" fontId="9" fillId="0" borderId="0" applyFont="0" applyFill="0" applyBorder="0" applyAlignment="0" applyProtection="0"/>
    <xf numFmtId="38" fontId="10" fillId="0" borderId="0" applyAlignment="0"/>
    <xf numFmtId="38" fontId="10" fillId="0" borderId="9"/>
    <xf numFmtId="165" fontId="9" fillId="0" borderId="0" applyFont="0" applyFill="0" applyBorder="0" applyAlignment="0" applyProtection="0"/>
    <xf numFmtId="191" fontId="19" fillId="0" borderId="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168" fontId="9" fillId="0" borderId="0" applyFill="0" applyBorder="0" applyAlignment="0" applyProtection="0"/>
    <xf numFmtId="8" fontId="9" fillId="0" borderId="0" applyFill="0" applyBorder="0" applyAlignment="0" applyProtection="0"/>
    <xf numFmtId="8" fontId="9" fillId="0" borderId="0" applyFill="0" applyBorder="0" applyAlignment="0" applyProtection="0"/>
    <xf numFmtId="8"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167" fontId="9" fillId="0" borderId="0" applyFill="0" applyBorder="0" applyAlignment="0" applyProtection="0"/>
    <xf numFmtId="6" fontId="9" fillId="0" borderId="0" applyFill="0" applyBorder="0" applyAlignment="0" applyProtection="0"/>
    <xf numFmtId="6" fontId="9" fillId="0" borderId="0" applyFill="0" applyBorder="0" applyAlignment="0" applyProtection="0"/>
    <xf numFmtId="6" fontId="9" fillId="0" borderId="0" applyFill="0" applyBorder="0" applyAlignment="0" applyProtection="0"/>
    <xf numFmtId="6" fontId="9" fillId="0" borderId="0" applyFill="0" applyBorder="0" applyAlignment="0" applyProtection="0"/>
    <xf numFmtId="8" fontId="9" fillId="0" borderId="0" applyFill="0" applyBorder="0" applyAlignment="0" applyProtection="0"/>
    <xf numFmtId="192" fontId="84" fillId="0" borderId="0" applyNumberFormat="0" applyAlignment="0">
      <alignment horizontal="left"/>
    </xf>
    <xf numFmtId="192" fontId="85" fillId="38" borderId="27" applyNumberFormat="0" applyAlignment="0" applyProtection="0"/>
    <xf numFmtId="192" fontId="85" fillId="38" borderId="27" applyNumberFormat="0" applyAlignment="0" applyProtection="0"/>
    <xf numFmtId="192" fontId="85" fillId="38" borderId="27" applyNumberFormat="0" applyAlignment="0" applyProtection="0"/>
    <xf numFmtId="192" fontId="14" fillId="0" borderId="0" applyFont="0" applyFill="0" applyBorder="0" applyAlignment="0" applyProtection="0"/>
    <xf numFmtId="192" fontId="14" fillId="0" borderId="0" applyFont="0" applyFill="0" applyBorder="0" applyAlignment="0" applyProtection="0"/>
    <xf numFmtId="192" fontId="9" fillId="0" borderId="0" applyFont="0" applyFill="0" applyBorder="0" applyAlignment="0" applyProtection="0"/>
    <xf numFmtId="192" fontId="14"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14" fillId="0" borderId="0" applyFont="0" applyFill="0" applyBorder="0" applyAlignment="0" applyProtection="0"/>
    <xf numFmtId="192" fontId="14" fillId="0" borderId="0" applyFont="0" applyFill="0" applyBorder="0" applyAlignment="0" applyProtection="0"/>
    <xf numFmtId="192" fontId="14"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86" fillId="0" borderId="0" applyNumberFormat="0" applyFill="0" applyBorder="0" applyAlignment="0" applyProtection="0"/>
    <xf numFmtId="192" fontId="86"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87"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88"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192" fontId="86" fillId="0" borderId="0" applyNumberFormat="0" applyFill="0" applyBorder="0" applyAlignment="0" applyProtection="0"/>
    <xf numFmtId="192" fontId="35" fillId="0" borderId="0" applyNumberFormat="0" applyFill="0" applyBorder="0" applyAlignment="0" applyProtection="0"/>
    <xf numFmtId="3" fontId="89" fillId="0" borderId="4" applyBorder="0">
      <alignment horizontal="right"/>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92" fontId="9" fillId="0" borderId="0">
      <protection locked="0"/>
    </xf>
    <xf numFmtId="1" fontId="90" fillId="66" borderId="11" applyNumberFormat="0" applyBorder="0" applyAlignment="0">
      <alignment horizontal="centerContinuous" vertical="center"/>
      <protection locked="0"/>
    </xf>
    <xf numFmtId="1" fontId="90" fillId="66" borderId="11" applyNumberFormat="0" applyBorder="0" applyAlignment="0">
      <alignment horizontal="centerContinuous" vertical="center"/>
      <protection locked="0"/>
    </xf>
    <xf numFmtId="192" fontId="91" fillId="0" borderId="0" applyNumberFormat="0" applyFill="0" applyBorder="0" applyAlignment="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92" fontId="92" fillId="0" borderId="0"/>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14" fillId="0" borderId="32" applyNumberFormat="0" applyBorder="0" applyAlignment="0" applyProtection="0">
      <protection locked="0"/>
    </xf>
    <xf numFmtId="192" fontId="26" fillId="2"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93" fillId="35" borderId="0" applyNumberFormat="0" applyBorder="0" applyAlignment="0" applyProtection="0"/>
    <xf numFmtId="192" fontId="93" fillId="35"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94" fillId="35"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95"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192" fontId="93" fillId="35" borderId="0" applyNumberFormat="0" applyBorder="0" applyAlignment="0" applyProtection="0"/>
    <xf numFmtId="192" fontId="26" fillId="2" borderId="0" applyNumberFormat="0" applyBorder="0" applyAlignment="0" applyProtection="0"/>
    <xf numFmtId="38" fontId="11" fillId="67" borderId="0" applyNumberFormat="0" applyBorder="0" applyAlignment="0" applyProtection="0"/>
    <xf numFmtId="185" fontId="17" fillId="67" borderId="6"/>
    <xf numFmtId="192" fontId="96" fillId="67" borderId="0">
      <alignment horizontal="right"/>
    </xf>
    <xf numFmtId="192" fontId="97" fillId="0" borderId="0">
      <alignment horizontal="left"/>
    </xf>
    <xf numFmtId="192" fontId="18" fillId="67" borderId="0">
      <alignment horizontal="left"/>
    </xf>
    <xf numFmtId="192" fontId="98" fillId="67" borderId="0">
      <alignment horizontal="left"/>
    </xf>
    <xf numFmtId="192" fontId="99" fillId="67" borderId="0">
      <alignment horizontal="left"/>
    </xf>
    <xf numFmtId="192" fontId="97" fillId="0" borderId="0">
      <alignment horizontal="left"/>
    </xf>
    <xf numFmtId="192" fontId="9" fillId="68" borderId="33"/>
    <xf numFmtId="192" fontId="100" fillId="0" borderId="33" applyNumberFormat="0" applyAlignment="0" applyProtection="0">
      <alignment horizontal="left" vertical="center"/>
    </xf>
    <xf numFmtId="192" fontId="10" fillId="0" borderId="0"/>
    <xf numFmtId="192" fontId="100" fillId="0" borderId="3">
      <alignment horizontal="left" vertical="center"/>
    </xf>
    <xf numFmtId="192" fontId="100" fillId="0" borderId="3">
      <alignment horizontal="left" vertical="center"/>
    </xf>
    <xf numFmtId="192" fontId="100" fillId="0" borderId="3">
      <alignment horizontal="left" vertical="center"/>
    </xf>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00" fillId="0" borderId="0"/>
    <xf numFmtId="192" fontId="17" fillId="68" borderId="0"/>
    <xf numFmtId="192" fontId="17" fillId="68" borderId="0"/>
    <xf numFmtId="192" fontId="60" fillId="69" borderId="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2" fillId="0" borderId="34" applyNumberFormat="0" applyFill="0" applyAlignment="0" applyProtection="0"/>
    <xf numFmtId="192" fontId="102" fillId="0" borderId="3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2" fillId="0" borderId="34" applyNumberFormat="0" applyFill="0" applyAlignment="0" applyProtection="0"/>
    <xf numFmtId="192" fontId="102" fillId="0" borderId="3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102" fillId="0" borderId="34" applyNumberFormat="0" applyFill="0" applyAlignment="0" applyProtection="0"/>
    <xf numFmtId="192" fontId="102" fillId="0" borderId="3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10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4" fillId="70" borderId="35"/>
    <xf numFmtId="192" fontId="104" fillId="70" borderId="35"/>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101" fillId="0" borderId="0" applyNumberFormat="0" applyFill="0" applyBorder="0" applyAlignment="0" applyProtection="0"/>
    <xf numFmtId="192" fontId="23" fillId="0" borderId="14" applyNumberFormat="0" applyFill="0" applyAlignment="0" applyProtection="0"/>
    <xf numFmtId="192" fontId="23" fillId="0" borderId="14" applyNumberFormat="0" applyFill="0" applyAlignment="0" applyProtection="0"/>
    <xf numFmtId="192" fontId="23" fillId="0" borderId="14" applyNumberFormat="0" applyFill="0" applyAlignment="0" applyProtection="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74" fillId="71" borderId="0" applyFont="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100" fillId="0" borderId="0" applyNumberFormat="0" applyFill="0" applyBorder="0" applyAlignment="0" applyProtection="0"/>
    <xf numFmtId="192" fontId="100" fillId="0" borderId="0" applyNumberFormat="0" applyFill="0" applyBorder="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100" fillId="0" borderId="0" applyNumberFormat="0" applyFill="0" applyBorder="0" applyAlignment="0" applyProtection="0"/>
    <xf numFmtId="192" fontId="105" fillId="0" borderId="36" applyNumberFormat="0" applyFill="0" applyAlignment="0" applyProtection="0"/>
    <xf numFmtId="192" fontId="105" fillId="0" borderId="36"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6"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106"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7" fillId="70" borderId="12"/>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100" fillId="0" borderId="0" applyNumberFormat="0" applyFill="0" applyBorder="0" applyAlignment="0" applyProtection="0"/>
    <xf numFmtId="192" fontId="24" fillId="0" borderId="15" applyNumberFormat="0" applyFill="0" applyAlignment="0" applyProtection="0"/>
    <xf numFmtId="192" fontId="24" fillId="0" borderId="15" applyNumberFormat="0" applyFill="0" applyAlignment="0" applyProtection="0"/>
    <xf numFmtId="192" fontId="24" fillId="0" borderId="15"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109" fillId="0" borderId="37"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9" fillId="0" borderId="37" applyNumberFormat="0" applyFill="0" applyAlignment="0" applyProtection="0"/>
    <xf numFmtId="192" fontId="25" fillId="0" borderId="16" applyNumberFormat="0" applyFill="0" applyAlignment="0" applyProtection="0"/>
    <xf numFmtId="192" fontId="110"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192" fontId="25" fillId="0" borderId="16" applyNumberFormat="0" applyFill="0" applyAlignment="0" applyProtection="0"/>
    <xf numFmtId="9" fontId="107" fillId="72" borderId="12">
      <alignment horizontal="center" vertical="center"/>
    </xf>
    <xf numFmtId="192" fontId="25" fillId="0" borderId="16"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25" fillId="0" borderId="16" applyNumberFormat="0" applyFill="0" applyAlignment="0" applyProtection="0"/>
    <xf numFmtId="192" fontId="108" fillId="0" borderId="37" applyNumberFormat="0" applyFill="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108" fillId="0" borderId="0" applyNumberFormat="0" applyFill="0" applyBorder="0" applyAlignment="0" applyProtection="0"/>
    <xf numFmtId="192" fontId="108"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109"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110"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25" fillId="0" borderId="0" applyNumberFormat="0" applyFill="0" applyBorder="0" applyAlignment="0" applyProtection="0"/>
    <xf numFmtId="192" fontId="74" fillId="73" borderId="0"/>
    <xf numFmtId="192" fontId="25"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192" fontId="108" fillId="0" borderId="0" applyNumberFormat="0" applyFill="0" applyBorder="0" applyAlignment="0" applyProtection="0"/>
    <xf numFmtId="192" fontId="25" fillId="0" borderId="0" applyNumberFormat="0" applyFill="0" applyBorder="0" applyAlignment="0" applyProtection="0"/>
    <xf numFmtId="49" fontId="111" fillId="56" borderId="0" applyNumberFormat="0">
      <alignment horizontal="left" vertical="top"/>
    </xf>
    <xf numFmtId="192" fontId="104" fillId="70" borderId="6">
      <alignment horizontal="center"/>
    </xf>
    <xf numFmtId="192" fontId="104" fillId="70" borderId="6">
      <alignment horizontal="center"/>
    </xf>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12" fillId="74" borderId="0"/>
    <xf numFmtId="192" fontId="112" fillId="74" borderId="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12" fillId="74" borderId="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13" fillId="75" borderId="0"/>
    <xf numFmtId="192" fontId="113" fillId="75" borderId="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00" fillId="0" borderId="0" applyNumberFormat="0" applyFont="0" applyFill="0" applyAlignment="0" applyProtection="0"/>
    <xf numFmtId="192" fontId="113" fillId="75" borderId="0"/>
    <xf numFmtId="192" fontId="114" fillId="69" borderId="0"/>
    <xf numFmtId="192" fontId="115" fillId="76" borderId="0"/>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38">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116" fillId="0" borderId="0">
      <alignment horizontal="center"/>
    </xf>
    <xf numFmtId="192" fontId="42" fillId="0" borderId="39" applyNumberFormat="0" applyFill="0" applyAlignment="0" applyProtection="0"/>
    <xf numFmtId="192" fontId="72" fillId="0" borderId="0" applyNumberFormat="0" applyFill="0" applyBorder="0" applyAlignment="0" applyProtection="0">
      <alignment vertical="top"/>
      <protection locked="0"/>
    </xf>
    <xf numFmtId="192" fontId="117" fillId="0" borderId="0" applyNumberFormat="0" applyFill="0" applyBorder="0" applyAlignment="0" applyProtection="0">
      <alignment vertical="top"/>
      <protection locked="0"/>
    </xf>
    <xf numFmtId="192" fontId="118" fillId="0" borderId="0" applyNumberFormat="0" applyFill="0" applyBorder="0" applyAlignment="0" applyProtection="0">
      <alignment vertical="top"/>
      <protection locked="0"/>
    </xf>
    <xf numFmtId="3" fontId="17" fillId="51" borderId="40">
      <alignment horizontal="center" vertical="center"/>
    </xf>
    <xf numFmtId="3" fontId="17" fillId="51" borderId="40">
      <alignment horizontal="center" vertical="center"/>
    </xf>
    <xf numFmtId="3" fontId="17" fillId="51" borderId="40">
      <alignment horizontal="center" vertical="center"/>
    </xf>
    <xf numFmtId="183" fontId="9" fillId="77" borderId="0" applyBorder="0">
      <protection locked="0"/>
    </xf>
    <xf numFmtId="193" fontId="17" fillId="78" borderId="41">
      <protection locked="0"/>
    </xf>
    <xf numFmtId="193" fontId="17" fillId="78" borderId="41">
      <protection locked="0"/>
    </xf>
    <xf numFmtId="193" fontId="17" fillId="78" borderId="41">
      <protection locked="0"/>
    </xf>
    <xf numFmtId="193" fontId="17" fillId="78" borderId="41">
      <protection locked="0"/>
    </xf>
    <xf numFmtId="171" fontId="17" fillId="79" borderId="6">
      <alignment horizontal="center" vertical="center"/>
      <protection locked="0"/>
    </xf>
    <xf numFmtId="171" fontId="17" fillId="79" borderId="6">
      <alignment horizontal="center" vertical="center"/>
      <protection locked="0"/>
    </xf>
    <xf numFmtId="171" fontId="17" fillId="79" borderId="6">
      <alignment horizontal="center" vertical="center"/>
      <protection locked="0"/>
    </xf>
    <xf numFmtId="9" fontId="17" fillId="79" borderId="6">
      <alignment horizontal="center" vertical="center"/>
      <protection locked="0"/>
    </xf>
    <xf numFmtId="9" fontId="17" fillId="79" borderId="6">
      <alignment horizontal="center" vertical="center"/>
      <protection locked="0"/>
    </xf>
    <xf numFmtId="9" fontId="17" fillId="79" borderId="6">
      <alignment horizontal="center" vertical="center"/>
      <protection locked="0"/>
    </xf>
    <xf numFmtId="10" fontId="11" fillId="78" borderId="6" applyNumberFormat="0" applyBorder="0" applyAlignment="0" applyProtection="0"/>
    <xf numFmtId="10" fontId="11" fillId="78" borderId="6" applyNumberFormat="0" applyBorder="0" applyAlignment="0" applyProtection="0"/>
    <xf numFmtId="192" fontId="29" fillId="5" borderId="17" applyNumberFormat="0" applyAlignment="0" applyProtection="0"/>
    <xf numFmtId="192" fontId="29" fillId="5" borderId="17" applyNumberFormat="0" applyAlignment="0" applyProtection="0"/>
    <xf numFmtId="185" fontId="17" fillId="78" borderId="41">
      <protection locked="0"/>
    </xf>
    <xf numFmtId="185" fontId="17" fillId="78" borderId="41">
      <protection locked="0"/>
    </xf>
    <xf numFmtId="185" fontId="17" fillId="78" borderId="41">
      <protection locked="0"/>
    </xf>
    <xf numFmtId="185" fontId="17" fillId="78" borderId="41">
      <protection locked="0"/>
    </xf>
    <xf numFmtId="185" fontId="17" fillId="78" borderId="41">
      <protection locked="0"/>
    </xf>
    <xf numFmtId="185" fontId="17" fillId="78" borderId="41">
      <protection locked="0"/>
    </xf>
    <xf numFmtId="185" fontId="17" fillId="78" borderId="41">
      <protection locked="0"/>
    </xf>
    <xf numFmtId="185" fontId="17" fillId="78" borderId="41">
      <protection locked="0"/>
    </xf>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85" fillId="38" borderId="2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85" fontId="17" fillId="78" borderId="41">
      <protection locked="0"/>
    </xf>
    <xf numFmtId="192" fontId="85" fillId="38" borderId="27" applyNumberFormat="0" applyAlignment="0" applyProtection="0"/>
    <xf numFmtId="192" fontId="85" fillId="38" borderId="27" applyNumberFormat="0" applyAlignment="0" applyProtection="0"/>
    <xf numFmtId="185" fontId="17" fillId="78" borderId="41">
      <protection locked="0"/>
    </xf>
    <xf numFmtId="192" fontId="85" fillId="38" borderId="27" applyNumberFormat="0" applyAlignment="0" applyProtection="0"/>
    <xf numFmtId="192" fontId="29" fillId="5" borderId="17" applyNumberFormat="0" applyAlignment="0" applyProtection="0"/>
    <xf numFmtId="192" fontId="2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85" fontId="17" fillId="78" borderId="41">
      <protection locked="0"/>
    </xf>
    <xf numFmtId="192" fontId="29" fillId="5" borderId="17" applyNumberFormat="0" applyAlignment="0" applyProtection="0"/>
    <xf numFmtId="192" fontId="85" fillId="38" borderId="2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11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85" fillId="38" borderId="2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92" fontId="29" fillId="5" borderId="17" applyNumberFormat="0" applyAlignment="0" applyProtection="0"/>
    <xf numFmtId="185" fontId="17" fillId="78" borderId="41">
      <protection locked="0"/>
    </xf>
    <xf numFmtId="170" fontId="120" fillId="78" borderId="42" applyBorder="0"/>
    <xf numFmtId="170" fontId="120" fillId="78" borderId="42" applyBorder="0"/>
    <xf numFmtId="192" fontId="29" fillId="5" borderId="17" applyNumberFormat="0" applyAlignment="0" applyProtection="0"/>
    <xf numFmtId="192" fontId="29" fillId="5" borderId="17" applyNumberFormat="0" applyAlignment="0" applyProtection="0"/>
    <xf numFmtId="192" fontId="85" fillId="38" borderId="27" applyNumberFormat="0" applyAlignment="0" applyProtection="0"/>
    <xf numFmtId="192" fontId="85" fillId="38" borderId="27" applyNumberFormat="0" applyAlignment="0" applyProtection="0"/>
    <xf numFmtId="192" fontId="29" fillId="5" borderId="17" applyNumberFormat="0" applyAlignment="0" applyProtection="0"/>
    <xf numFmtId="192" fontId="85" fillId="38" borderId="27" applyNumberFormat="0" applyAlignment="0" applyProtection="0"/>
    <xf numFmtId="185" fontId="17" fillId="78" borderId="41">
      <protection locked="0"/>
    </xf>
    <xf numFmtId="192" fontId="29" fillId="5" borderId="17" applyNumberFormat="0" applyAlignment="0" applyProtection="0"/>
    <xf numFmtId="192" fontId="85" fillId="38" borderId="27" applyNumberFormat="0" applyAlignment="0" applyProtection="0"/>
    <xf numFmtId="185" fontId="17" fillId="78" borderId="41">
      <protection locked="0"/>
    </xf>
    <xf numFmtId="192" fontId="29" fillId="5" borderId="17" applyNumberFormat="0" applyAlignment="0" applyProtection="0"/>
    <xf numFmtId="192" fontId="85" fillId="38" borderId="27" applyNumberFormat="0" applyAlignment="0" applyProtection="0"/>
    <xf numFmtId="185" fontId="17" fillId="78" borderId="41">
      <protection locked="0"/>
    </xf>
    <xf numFmtId="192" fontId="29" fillId="5" borderId="17" applyNumberFormat="0" applyAlignment="0" applyProtection="0"/>
    <xf numFmtId="192" fontId="42" fillId="0" borderId="0">
      <alignment horizontal="center"/>
    </xf>
    <xf numFmtId="3" fontId="17" fillId="79" borderId="43" applyBorder="0">
      <alignment horizontal="center" vertical="center"/>
    </xf>
    <xf numFmtId="3" fontId="17" fillId="79" borderId="43" applyBorder="0">
      <alignment horizontal="center" vertical="center"/>
    </xf>
    <xf numFmtId="192" fontId="56" fillId="34" borderId="0" applyNumberFormat="0" applyBorder="0" applyAlignment="0" applyProtection="0"/>
    <xf numFmtId="1" fontId="121" fillId="80" borderId="13"/>
    <xf numFmtId="1" fontId="121" fillId="80" borderId="13"/>
    <xf numFmtId="194" fontId="9" fillId="0" borderId="0"/>
    <xf numFmtId="165" fontId="9" fillId="0" borderId="0" applyFont="0" applyFill="0" applyBorder="0" applyAlignment="0" applyProtection="0"/>
    <xf numFmtId="192" fontId="17" fillId="62" borderId="44"/>
    <xf numFmtId="192" fontId="17" fillId="62" borderId="44"/>
    <xf numFmtId="192" fontId="14" fillId="0" borderId="0" applyNumberFormat="0" applyFont="0" applyFill="0" applyBorder="0" applyProtection="0">
      <alignment horizontal="left" vertical="center"/>
    </xf>
    <xf numFmtId="192" fontId="14" fillId="0" borderId="0" applyNumberFormat="0" applyFont="0" applyFill="0" applyBorder="0" applyProtection="0">
      <alignment horizontal="left" vertical="center"/>
    </xf>
    <xf numFmtId="192" fontId="14" fillId="0" borderId="0" applyNumberFormat="0" applyFont="0" applyFill="0" applyBorder="0" applyProtection="0">
      <alignment horizontal="left" vertical="center"/>
    </xf>
    <xf numFmtId="192" fontId="14" fillId="0" borderId="0" applyNumberFormat="0" applyFont="0" applyFill="0" applyBorder="0" applyProtection="0">
      <alignment horizontal="left" vertical="center"/>
    </xf>
    <xf numFmtId="192" fontId="14" fillId="0" borderId="0" applyNumberFormat="0" applyFont="0" applyFill="0" applyBorder="0" applyProtection="0">
      <alignment horizontal="left" vertical="center"/>
    </xf>
    <xf numFmtId="192" fontId="122" fillId="69" borderId="6"/>
    <xf numFmtId="192" fontId="122" fillId="69" borderId="6"/>
    <xf numFmtId="192" fontId="32" fillId="0" borderId="19"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67" fillId="0" borderId="28" applyNumberFormat="0" applyFill="0" applyAlignment="0" applyProtection="0"/>
    <xf numFmtId="192" fontId="67" fillId="0" borderId="28"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123" fillId="0" borderId="28"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124"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92" fontId="67" fillId="0" borderId="28" applyNumberFormat="0" applyFill="0" applyAlignment="0" applyProtection="0"/>
    <xf numFmtId="192" fontId="32" fillId="0" borderId="19" applyNumberFormat="0" applyFill="0" applyAlignment="0" applyProtection="0"/>
    <xf numFmtId="1" fontId="19" fillId="67" borderId="6">
      <alignment horizontal="center" vertical="center"/>
    </xf>
    <xf numFmtId="1" fontId="19" fillId="67" borderId="6">
      <alignment horizontal="center" vertical="center"/>
    </xf>
    <xf numFmtId="9" fontId="19" fillId="67" borderId="6">
      <alignment horizontal="center" vertical="center"/>
    </xf>
    <xf numFmtId="9" fontId="19" fillId="67" borderId="6">
      <alignment horizontal="center" vertical="center"/>
    </xf>
    <xf numFmtId="1" fontId="19" fillId="67" borderId="6">
      <alignment horizontal="center" vertical="center"/>
    </xf>
    <xf numFmtId="192" fontId="125" fillId="0" borderId="0"/>
    <xf numFmtId="41"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95" fontId="9" fillId="0" borderId="0" applyFont="0" applyFill="0" applyBorder="0" applyAlignment="0" applyProtection="0"/>
    <xf numFmtId="196" fontId="9"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197"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98" fontId="9" fillId="0" borderId="0" applyFont="0" applyFill="0" applyBorder="0" applyAlignment="0" applyProtection="0"/>
    <xf numFmtId="192" fontId="126" fillId="0" borderId="38"/>
    <xf numFmtId="192" fontId="126" fillId="0" borderId="38"/>
    <xf numFmtId="192" fontId="11" fillId="81" borderId="0"/>
    <xf numFmtId="192" fontId="126" fillId="0" borderId="38"/>
    <xf numFmtId="199" fontId="9" fillId="0" borderId="0" applyFont="0" applyFill="0" applyBorder="0" applyAlignment="0" applyProtection="0"/>
    <xf numFmtId="200" fontId="9"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6" fontId="10" fillId="0" borderId="0" applyFont="0" applyFill="0" applyBorder="0" applyAlignment="0" applyProtection="0"/>
    <xf numFmtId="201" fontId="9" fillId="0" borderId="0" applyFont="0" applyFill="0" applyBorder="0" applyAlignment="0" applyProtection="0"/>
    <xf numFmtId="202" fontId="9" fillId="0" borderId="0" applyFont="0" applyFill="0" applyBorder="0" applyAlignment="0" applyProtection="0"/>
    <xf numFmtId="203" fontId="9" fillId="78" borderId="0">
      <alignment horizontal="center"/>
    </xf>
    <xf numFmtId="192" fontId="127" fillId="0" borderId="0" applyNumberFormat="0">
      <alignment horizontal="right"/>
    </xf>
    <xf numFmtId="204" fontId="9" fillId="1" borderId="12">
      <alignment horizontal="center"/>
    </xf>
    <xf numFmtId="204" fontId="128"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204" fontId="9" fillId="1" borderId="12">
      <alignment horizontal="center"/>
    </xf>
    <xf numFmtId="192" fontId="12" fillId="0" borderId="0">
      <alignment horizontal="left" vertical="center"/>
    </xf>
    <xf numFmtId="192" fontId="12" fillId="0" borderId="0">
      <alignment horizontal="left" vertical="center"/>
    </xf>
    <xf numFmtId="192" fontId="129" fillId="0" borderId="0"/>
    <xf numFmtId="192" fontId="129" fillId="0" borderId="0"/>
    <xf numFmtId="192" fontId="129" fillId="0" borderId="0"/>
    <xf numFmtId="192" fontId="12" fillId="0" borderId="0">
      <alignment horizontal="left" vertical="center"/>
    </xf>
    <xf numFmtId="192" fontId="12" fillId="0" borderId="0">
      <alignment horizontal="left" vertical="center"/>
    </xf>
    <xf numFmtId="192" fontId="12" fillId="0" borderId="0">
      <alignment horizontal="left" vertical="center"/>
    </xf>
    <xf numFmtId="192" fontId="12" fillId="0" borderId="0">
      <alignment horizontal="left" vertical="center"/>
    </xf>
    <xf numFmtId="192" fontId="12" fillId="0" borderId="0">
      <alignment horizontal="left" vertical="center"/>
    </xf>
    <xf numFmtId="192" fontId="28" fillId="4"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130" fillId="82" borderId="0" applyNumberFormat="0" applyBorder="0" applyAlignment="0" applyProtection="0"/>
    <xf numFmtId="192" fontId="130" fillId="82"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131" fillId="82"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132"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28" fillId="4" borderId="0" applyNumberFormat="0" applyBorder="0" applyAlignment="0" applyProtection="0"/>
    <xf numFmtId="192" fontId="130" fillId="82" borderId="0" applyNumberFormat="0" applyBorder="0" applyAlignment="0" applyProtection="0"/>
    <xf numFmtId="192" fontId="130" fillId="82" borderId="0" applyNumberFormat="0" applyBorder="0" applyAlignment="0" applyProtection="0"/>
    <xf numFmtId="37" fontId="133" fillId="0" borderId="0"/>
    <xf numFmtId="37" fontId="133" fillId="0" borderId="0"/>
    <xf numFmtId="37" fontId="133" fillId="0" borderId="0"/>
    <xf numFmtId="37" fontId="133" fillId="0" borderId="0"/>
    <xf numFmtId="37" fontId="133" fillId="0" borderId="0"/>
    <xf numFmtId="37" fontId="133" fillId="0" borderId="0"/>
    <xf numFmtId="37" fontId="133" fillId="0" borderId="0"/>
    <xf numFmtId="205" fontId="134" fillId="0" borderId="0"/>
    <xf numFmtId="206" fontId="9" fillId="0" borderId="0"/>
    <xf numFmtId="207" fontId="135" fillId="0" borderId="0"/>
    <xf numFmtId="192" fontId="78" fillId="0" borderId="0"/>
    <xf numFmtId="192" fontId="78" fillId="0" borderId="0"/>
    <xf numFmtId="192" fontId="78" fillId="0" borderId="0"/>
    <xf numFmtId="192" fontId="78" fillId="0" borderId="0"/>
    <xf numFmtId="192" fontId="78" fillId="0" borderId="0"/>
    <xf numFmtId="192" fontId="78" fillId="0" borderId="0"/>
    <xf numFmtId="192" fontId="78" fillId="0" borderId="0"/>
    <xf numFmtId="192" fontId="6" fillId="0" borderId="0"/>
    <xf numFmtId="192" fontId="6" fillId="0" borderId="0"/>
    <xf numFmtId="192" fontId="6" fillId="0" borderId="0"/>
    <xf numFmtId="192" fontId="9" fillId="0" borderId="0"/>
    <xf numFmtId="192" fontId="6" fillId="0" borderId="0"/>
    <xf numFmtId="192" fontId="9" fillId="0" borderId="0"/>
    <xf numFmtId="192" fontId="9" fillId="0" borderId="0"/>
    <xf numFmtId="192" fontId="9" fillId="0" borderId="0"/>
    <xf numFmtId="192" fontId="9" fillId="0" borderId="0"/>
    <xf numFmtId="192" fontId="6" fillId="0" borderId="0"/>
    <xf numFmtId="192" fontId="9" fillId="0" borderId="0"/>
    <xf numFmtId="192" fontId="9" fillId="0" borderId="0"/>
    <xf numFmtId="192" fontId="9" fillId="0" borderId="0"/>
    <xf numFmtId="192" fontId="9" fillId="0" borderId="0"/>
    <xf numFmtId="192" fontId="76" fillId="0" borderId="0"/>
    <xf numFmtId="192" fontId="9" fillId="0" borderId="0"/>
    <xf numFmtId="192" fontId="6" fillId="0" borderId="0"/>
    <xf numFmtId="192" fontId="6" fillId="0" borderId="0"/>
    <xf numFmtId="192" fontId="76" fillId="0" borderId="0"/>
    <xf numFmtId="192" fontId="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1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9" fillId="0" borderId="0"/>
    <xf numFmtId="192" fontId="10" fillId="0" borderId="0"/>
    <xf numFmtId="192" fontId="9" fillId="0" borderId="0"/>
    <xf numFmtId="192" fontId="9" fillId="0" borderId="0"/>
    <xf numFmtId="192" fontId="9" fillId="0" borderId="0"/>
    <xf numFmtId="192" fontId="10" fillId="0" borderId="0"/>
    <xf numFmtId="192" fontId="9"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13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6" fillId="0" borderId="0"/>
    <xf numFmtId="192" fontId="9"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16" fillId="0" borderId="0"/>
    <xf numFmtId="192" fontId="9"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48" fillId="0" borderId="0"/>
    <xf numFmtId="192" fontId="48" fillId="0" borderId="0"/>
    <xf numFmtId="192" fontId="48" fillId="0" borderId="0"/>
    <xf numFmtId="192" fontId="9" fillId="0" borderId="0"/>
    <xf numFmtId="192" fontId="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48" fillId="0" borderId="0"/>
    <xf numFmtId="192" fontId="48" fillId="0" borderId="0"/>
    <xf numFmtId="192" fontId="48" fillId="0" borderId="0"/>
    <xf numFmtId="192" fontId="48" fillId="0" borderId="0"/>
    <xf numFmtId="192" fontId="48" fillId="0" borderId="0"/>
    <xf numFmtId="192" fontId="48" fillId="0" borderId="0"/>
    <xf numFmtId="192" fontId="48" fillId="0" borderId="0"/>
    <xf numFmtId="192" fontId="48" fillId="0" borderId="0"/>
    <xf numFmtId="192" fontId="48" fillId="0" borderId="0"/>
    <xf numFmtId="192" fontId="48" fillId="0" borderId="0"/>
    <xf numFmtId="192" fontId="9" fillId="0" borderId="0"/>
    <xf numFmtId="192" fontId="9" fillId="0" borderId="0"/>
    <xf numFmtId="192" fontId="16" fillId="0" borderId="0"/>
    <xf numFmtId="192" fontId="9" fillId="0" borderId="0"/>
    <xf numFmtId="192" fontId="9" fillId="0" borderId="0"/>
    <xf numFmtId="192" fontId="9" fillId="0" borderId="0"/>
    <xf numFmtId="192" fontId="9" fillId="0" borderId="0"/>
    <xf numFmtId="192" fontId="6" fillId="0" borderId="0"/>
    <xf numFmtId="192" fontId="48"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9"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9" fillId="0" borderId="0"/>
    <xf numFmtId="192" fontId="9" fillId="0" borderId="0"/>
    <xf numFmtId="192" fontId="9" fillId="0" borderId="0"/>
    <xf numFmtId="192" fontId="9" fillId="0" borderId="0"/>
    <xf numFmtId="192" fontId="6" fillId="0" borderId="0"/>
    <xf numFmtId="192" fontId="6" fillId="0" borderId="0"/>
    <xf numFmtId="192" fontId="6" fillId="0" borderId="0"/>
    <xf numFmtId="192" fontId="9"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16" fillId="0" borderId="0"/>
    <xf numFmtId="192" fontId="16" fillId="0" borderId="0"/>
    <xf numFmtId="192" fontId="9" fillId="0" borderId="0"/>
    <xf numFmtId="192" fontId="9" fillId="0" borderId="0"/>
    <xf numFmtId="192" fontId="9" fillId="0" borderId="0"/>
    <xf numFmtId="192" fontId="9"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6" fillId="0" borderId="0"/>
    <xf numFmtId="192" fontId="9" fillId="0" borderId="0"/>
    <xf numFmtId="192" fontId="9" fillId="0" borderId="0"/>
    <xf numFmtId="192" fontId="9" fillId="0" borderId="0"/>
    <xf numFmtId="192" fontId="9" fillId="0" borderId="0"/>
    <xf numFmtId="192" fontId="9" fillId="0" borderId="0"/>
    <xf numFmtId="192" fontId="6" fillId="0" borderId="0"/>
    <xf numFmtId="192" fontId="6" fillId="0" borderId="0"/>
    <xf numFmtId="192" fontId="77" fillId="0" borderId="0"/>
    <xf numFmtId="192" fontId="9" fillId="0" borderId="0"/>
    <xf numFmtId="192" fontId="9" fillId="0" borderId="0"/>
    <xf numFmtId="192" fontId="21" fillId="0" borderId="0"/>
    <xf numFmtId="192" fontId="9" fillId="0" borderId="0"/>
    <xf numFmtId="170" fontId="42" fillId="0" borderId="0">
      <alignment horizontal="center"/>
    </xf>
    <xf numFmtId="16" fontId="137" fillId="0" borderId="2" applyNumberFormat="0" applyBorder="0" applyAlignment="0">
      <alignment horizontal="center"/>
    </xf>
    <xf numFmtId="192" fontId="138" fillId="0" borderId="45" applyBorder="0">
      <alignment horizontal="center"/>
    </xf>
    <xf numFmtId="192" fontId="14" fillId="0" borderId="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16" fillId="8" borderId="21" applyNumberFormat="0" applyFont="0" applyAlignment="0" applyProtection="0"/>
    <xf numFmtId="192" fontId="9" fillId="64" borderId="3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48" fillId="8" borderId="21" applyNumberFormat="0" applyFont="0" applyAlignment="0" applyProtection="0"/>
    <xf numFmtId="192" fontId="48" fillId="8" borderId="21" applyNumberFormat="0" applyFont="0" applyAlignment="0" applyProtection="0"/>
    <xf numFmtId="192" fontId="16" fillId="8" borderId="21" applyNumberFormat="0" applyFont="0" applyAlignment="0" applyProtection="0"/>
    <xf numFmtId="192" fontId="9" fillId="64" borderId="3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16" fillId="8" borderId="21" applyNumberFormat="0" applyFont="0" applyAlignment="0" applyProtection="0"/>
    <xf numFmtId="192" fontId="9" fillId="64" borderId="3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48"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16" fillId="8" borderId="21" applyNumberFormat="0" applyFont="0" applyAlignment="0" applyProtection="0"/>
    <xf numFmtId="192" fontId="9" fillId="64" borderId="3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16" fillId="8" borderId="21" applyNumberFormat="0" applyFont="0" applyAlignment="0" applyProtection="0"/>
    <xf numFmtId="192" fontId="16" fillId="8" borderId="21" applyNumberFormat="0" applyFont="0" applyAlignment="0" applyProtection="0"/>
    <xf numFmtId="192" fontId="16" fillId="64" borderId="31" applyNumberFormat="0" applyFont="0" applyAlignment="0" applyProtection="0"/>
    <xf numFmtId="192" fontId="16"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1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6" fillId="8" borderId="2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92" fontId="9" fillId="64" borderId="31" applyNumberFormat="0" applyFont="0" applyAlignment="0" applyProtection="0"/>
    <xf numFmtId="165" fontId="11" fillId="83" borderId="6">
      <alignment horizontal="center" vertical="center"/>
    </xf>
    <xf numFmtId="165" fontId="11" fillId="83" borderId="6">
      <alignment horizontal="center" vertical="center"/>
    </xf>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192" fontId="9" fillId="67" borderId="0"/>
    <xf numFmtId="192" fontId="30" fillId="6" borderId="18"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140" fillId="59" borderId="46"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140" fillId="59" borderId="46" applyNumberFormat="0" applyAlignment="0" applyProtection="0"/>
    <xf numFmtId="192" fontId="30" fillId="6" borderId="18" applyNumberFormat="0" applyAlignment="0" applyProtection="0"/>
    <xf numFmtId="192" fontId="141"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139" fillId="59" borderId="46"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139" fillId="59" borderId="46"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30" fillId="6" borderId="18" applyNumberFormat="0" applyAlignment="0" applyProtection="0"/>
    <xf numFmtId="192" fontId="139" fillId="59" borderId="46"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30" fillId="6" borderId="18" applyNumberFormat="0" applyAlignment="0" applyProtection="0"/>
    <xf numFmtId="192" fontId="139" fillId="59" borderId="46" applyNumberFormat="0" applyAlignment="0" applyProtection="0"/>
    <xf numFmtId="192" fontId="139" fillId="59" borderId="46" applyNumberFormat="0" applyAlignment="0" applyProtection="0"/>
    <xf numFmtId="192" fontId="30" fillId="6" borderId="18" applyNumberFormat="0" applyAlignment="0" applyProtection="0"/>
    <xf numFmtId="192" fontId="139" fillId="59" borderId="46" applyNumberFormat="0" applyAlignment="0" applyProtection="0"/>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4" fontId="12" fillId="0" borderId="0">
      <alignment horizontal="center" wrapText="1"/>
      <protection locked="0"/>
    </xf>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7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208" fontId="80" fillId="0" borderId="0">
      <protection locked="0"/>
    </xf>
    <xf numFmtId="208" fontId="80" fillId="0" borderId="0">
      <protection locked="0"/>
    </xf>
    <xf numFmtId="208" fontId="80" fillId="0" borderId="0">
      <protection locked="0"/>
    </xf>
    <xf numFmtId="208" fontId="80" fillId="0" borderId="0">
      <protection locked="0"/>
    </xf>
    <xf numFmtId="208" fontId="80" fillId="0" borderId="0">
      <protection locked="0"/>
    </xf>
    <xf numFmtId="208" fontId="80" fillId="0" borderId="0">
      <protection locked="0"/>
    </xf>
    <xf numFmtId="208" fontId="80" fillId="0" borderId="0">
      <protection locked="0"/>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2" fillId="0" borderId="0">
      <alignment horizontal="centerContinuous" vertical="center"/>
    </xf>
    <xf numFmtId="192" fontId="142" fillId="0" borderId="0">
      <alignment horizontal="centerContinuous" vertical="center"/>
    </xf>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 fontId="143" fillId="67" borderId="0">
      <alignment horizontal="center"/>
    </xf>
    <xf numFmtId="209" fontId="9" fillId="0" borderId="0"/>
    <xf numFmtId="9" fontId="17" fillId="0" borderId="8" applyNumberFormat="0" applyFont="0" applyBorder="0">
      <alignment horizontal="center" vertical="top" wrapText="1"/>
    </xf>
    <xf numFmtId="9" fontId="17" fillId="0" borderId="8" applyNumberFormat="0" applyFont="0" applyBorder="0">
      <alignment horizontal="center" vertical="top" wrapText="1"/>
    </xf>
    <xf numFmtId="9" fontId="17" fillId="0" borderId="8" applyNumberFormat="0" applyFont="0" applyBorder="0">
      <alignment horizontal="center" vertical="top" wrapText="1"/>
    </xf>
    <xf numFmtId="9" fontId="17" fillId="0" borderId="8" applyNumberFormat="0" applyFont="0" applyBorder="0">
      <alignment horizontal="center" vertical="top" wrapText="1"/>
    </xf>
    <xf numFmtId="192" fontId="144" fillId="84" borderId="0">
      <alignment shrinkToFit="1"/>
    </xf>
    <xf numFmtId="192" fontId="145" fillId="0" borderId="11"/>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192" fontId="146" fillId="85" borderId="0" applyNumberFormat="0" applyFont="0" applyBorder="0" applyAlignment="0">
      <alignment horizont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210" fontId="147" fillId="86" borderId="6">
      <alignment horizontal="center" vertical="center"/>
    </xf>
    <xf numFmtId="192" fontId="11" fillId="67" borderId="0"/>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3" fontId="148" fillId="0" borderId="47"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4" fontId="148" fillId="0" borderId="48" applyBorder="0">
      <alignment horizontal="right" wrapText="1"/>
    </xf>
    <xf numFmtId="192" fontId="9" fillId="69" borderId="49"/>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70" fontId="9" fillId="69" borderId="0" applyBorder="0">
      <protection locked="0"/>
    </xf>
    <xf numFmtId="183" fontId="9" fillId="67" borderId="0" applyBorder="0"/>
    <xf numFmtId="211" fontId="63" fillId="0" borderId="0" applyNumberFormat="0" applyFill="0" applyBorder="0" applyAlignment="0" applyProtection="0">
      <alignment horizontal="left"/>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184" fontId="9" fillId="87" borderId="49">
      <alignment horizontal="center" vertical="center"/>
    </xf>
    <xf numFmtId="4" fontId="149" fillId="82" borderId="50" applyNumberFormat="0" applyProtection="0">
      <alignment vertical="center"/>
    </xf>
    <xf numFmtId="4" fontId="149" fillId="82" borderId="50" applyNumberFormat="0" applyProtection="0">
      <alignment vertical="center"/>
    </xf>
    <xf numFmtId="4" fontId="149" fillId="82" borderId="50" applyNumberFormat="0" applyProtection="0">
      <alignment vertical="center"/>
    </xf>
    <xf numFmtId="4" fontId="149" fillId="82" borderId="50" applyNumberFormat="0" applyProtection="0">
      <alignment vertical="center"/>
    </xf>
    <xf numFmtId="4" fontId="149" fillId="82" borderId="50" applyNumberFormat="0" applyProtection="0">
      <alignment vertical="center"/>
    </xf>
    <xf numFmtId="4" fontId="149" fillId="82" borderId="50" applyNumberFormat="0" applyProtection="0">
      <alignment vertical="center"/>
    </xf>
    <xf numFmtId="4" fontId="150" fillId="52" borderId="51" applyNumberFormat="0" applyProtection="0">
      <alignment vertical="center"/>
    </xf>
    <xf numFmtId="4" fontId="150" fillId="52" borderId="51" applyNumberFormat="0" applyProtection="0">
      <alignment vertical="center"/>
    </xf>
    <xf numFmtId="4" fontId="149" fillId="52" borderId="50" applyNumberFormat="0" applyProtection="0">
      <alignment horizontal="left" vertical="center" indent="1"/>
    </xf>
    <xf numFmtId="4" fontId="149" fillId="52" borderId="50" applyNumberFormat="0" applyProtection="0">
      <alignment horizontal="left" vertical="center" indent="1"/>
    </xf>
    <xf numFmtId="4" fontId="149" fillId="52" borderId="50" applyNumberFormat="0" applyProtection="0">
      <alignment horizontal="left" vertical="center" indent="1"/>
    </xf>
    <xf numFmtId="4" fontId="149" fillId="52" borderId="50" applyNumberFormat="0" applyProtection="0">
      <alignment horizontal="left" vertical="center" indent="1"/>
    </xf>
    <xf numFmtId="4" fontId="149" fillId="52" borderId="50" applyNumberFormat="0" applyProtection="0">
      <alignment horizontal="left" vertical="center" indent="1"/>
    </xf>
    <xf numFmtId="4" fontId="149" fillId="52" borderId="50" applyNumberFormat="0" applyProtection="0">
      <alignment horizontal="left" vertical="center" indent="1"/>
    </xf>
    <xf numFmtId="192" fontId="149" fillId="52" borderId="50" applyNumberFormat="0" applyProtection="0">
      <alignment horizontal="left" vertical="top" indent="1"/>
    </xf>
    <xf numFmtId="192" fontId="149" fillId="52" borderId="50" applyNumberFormat="0" applyProtection="0">
      <alignment horizontal="left" vertical="top" indent="1"/>
    </xf>
    <xf numFmtId="4" fontId="149" fillId="65" borderId="0" applyNumberFormat="0" applyProtection="0">
      <alignment vertical="center"/>
    </xf>
    <xf numFmtId="4" fontId="149" fillId="65" borderId="0" applyNumberFormat="0" applyProtection="0">
      <alignment horizontal="left" vertical="center" indent="1"/>
    </xf>
    <xf numFmtId="4" fontId="40" fillId="34" borderId="50" applyNumberFormat="0" applyProtection="0">
      <alignment horizontal="right" vertical="center"/>
    </xf>
    <xf numFmtId="4" fontId="40" fillId="34" borderId="50" applyNumberFormat="0" applyProtection="0">
      <alignment horizontal="right" vertical="center"/>
    </xf>
    <xf numFmtId="4" fontId="40" fillId="40" borderId="50" applyNumberFormat="0" applyProtection="0">
      <alignment horizontal="right" vertical="center"/>
    </xf>
    <xf numFmtId="4" fontId="40" fillId="40" borderId="50" applyNumberFormat="0" applyProtection="0">
      <alignment horizontal="right" vertical="center"/>
    </xf>
    <xf numFmtId="4" fontId="40" fillId="48" borderId="50" applyNumberFormat="0" applyProtection="0">
      <alignment horizontal="right" vertical="center"/>
    </xf>
    <xf numFmtId="4" fontId="40" fillId="48" borderId="50" applyNumberFormat="0" applyProtection="0">
      <alignment horizontal="right" vertical="center"/>
    </xf>
    <xf numFmtId="4" fontId="40" fillId="42" borderId="50" applyNumberFormat="0" applyProtection="0">
      <alignment horizontal="right" vertical="center"/>
    </xf>
    <xf numFmtId="4" fontId="40" fillId="42" borderId="50" applyNumberFormat="0" applyProtection="0">
      <alignment horizontal="right" vertical="center"/>
    </xf>
    <xf numFmtId="4" fontId="40" fillId="46" borderId="50" applyNumberFormat="0" applyProtection="0">
      <alignment horizontal="right" vertical="center"/>
    </xf>
    <xf numFmtId="4" fontId="40" fillId="46" borderId="50" applyNumberFormat="0" applyProtection="0">
      <alignment horizontal="right" vertical="center"/>
    </xf>
    <xf numFmtId="4" fontId="40" fillId="50" borderId="50" applyNumberFormat="0" applyProtection="0">
      <alignment horizontal="right" vertical="center"/>
    </xf>
    <xf numFmtId="4" fontId="40" fillId="50" borderId="50" applyNumberFormat="0" applyProtection="0">
      <alignment horizontal="right" vertical="center"/>
    </xf>
    <xf numFmtId="4" fontId="40" fillId="49" borderId="50" applyNumberFormat="0" applyProtection="0">
      <alignment horizontal="right" vertical="center"/>
    </xf>
    <xf numFmtId="4" fontId="40" fillId="49" borderId="50" applyNumberFormat="0" applyProtection="0">
      <alignment horizontal="right" vertical="center"/>
    </xf>
    <xf numFmtId="4" fontId="40" fillId="88" borderId="50" applyNumberFormat="0" applyProtection="0">
      <alignment horizontal="right" vertical="center"/>
    </xf>
    <xf numFmtId="4" fontId="40" fillId="88" borderId="50" applyNumberFormat="0" applyProtection="0">
      <alignment horizontal="right" vertical="center"/>
    </xf>
    <xf numFmtId="4" fontId="40" fillId="41" borderId="50" applyNumberFormat="0" applyProtection="0">
      <alignment horizontal="right" vertical="center"/>
    </xf>
    <xf numFmtId="4" fontId="40" fillId="41" borderId="50" applyNumberFormat="0" applyProtection="0">
      <alignment horizontal="right" vertical="center"/>
    </xf>
    <xf numFmtId="4" fontId="83" fillId="89" borderId="51" applyNumberFormat="0" applyProtection="0">
      <alignment horizontal="left" vertical="center" indent="1"/>
    </xf>
    <xf numFmtId="4" fontId="83" fillId="89" borderId="51" applyNumberFormat="0" applyProtection="0">
      <alignment horizontal="left" vertical="center" indent="1"/>
    </xf>
    <xf numFmtId="4" fontId="148" fillId="66" borderId="52" applyNumberFormat="0" applyProtection="0">
      <alignment horizontal="left" vertical="center" indent="1"/>
    </xf>
    <xf numFmtId="4" fontId="151" fillId="90" borderId="0" applyNumberFormat="0" applyProtection="0">
      <alignment horizontal="left" vertical="center" indent="1"/>
    </xf>
    <xf numFmtId="192" fontId="74" fillId="86" borderId="51" applyNumberFormat="0" applyProtection="0">
      <alignment horizontal="left" vertical="center" indent="1"/>
    </xf>
    <xf numFmtId="192" fontId="74" fillId="86" borderId="51" applyNumberFormat="0" applyProtection="0">
      <alignment horizontal="left" vertical="center" indent="1"/>
    </xf>
    <xf numFmtId="4" fontId="148" fillId="66" borderId="51" applyNumberFormat="0" applyProtection="0">
      <alignment horizontal="left" vertical="center" indent="1"/>
    </xf>
    <xf numFmtId="4" fontId="148" fillId="66" borderId="51" applyNumberFormat="0" applyProtection="0">
      <alignment horizontal="left" vertical="center" indent="1"/>
    </xf>
    <xf numFmtId="4" fontId="148" fillId="91" borderId="51" applyNumberFormat="0" applyProtection="0">
      <alignment horizontal="left" vertical="center" indent="1"/>
    </xf>
    <xf numFmtId="4" fontId="148" fillId="91" borderId="51" applyNumberFormat="0" applyProtection="0">
      <alignment horizontal="left" vertical="center" indent="1"/>
    </xf>
    <xf numFmtId="192" fontId="9" fillId="91" borderId="51" applyNumberFormat="0" applyProtection="0">
      <alignment horizontal="left" vertical="center" indent="1"/>
    </xf>
    <xf numFmtId="192" fontId="9" fillId="91" borderId="51" applyNumberFormat="0" applyProtection="0">
      <alignment horizontal="left" vertical="center" indent="1"/>
    </xf>
    <xf numFmtId="192" fontId="74" fillId="91" borderId="51" applyNumberFormat="0" applyProtection="0">
      <alignment horizontal="center" vertical="center" wrapText="1"/>
    </xf>
    <xf numFmtId="192" fontId="74" fillId="91" borderId="51" applyNumberFormat="0" applyProtection="0">
      <alignment horizontal="center" vertical="center" wrapText="1"/>
    </xf>
    <xf numFmtId="192" fontId="9" fillId="92" borderId="51" applyNumberFormat="0" applyProtection="0">
      <alignment horizontal="left" vertical="center" indent="1"/>
    </xf>
    <xf numFmtId="192" fontId="9" fillId="92" borderId="51" applyNumberFormat="0" applyProtection="0">
      <alignment horizontal="left" vertical="center" indent="1"/>
    </xf>
    <xf numFmtId="192" fontId="74" fillId="92" borderId="51" applyNumberFormat="0" applyProtection="0">
      <alignment horizontal="center" vertical="center" wrapText="1"/>
    </xf>
    <xf numFmtId="192" fontId="74" fillId="92" borderId="51" applyNumberFormat="0" applyProtection="0">
      <alignment horizontal="center" vertical="center" wrapText="1"/>
    </xf>
    <xf numFmtId="192" fontId="9" fillId="67" borderId="51" applyNumberFormat="0" applyProtection="0">
      <alignment horizontal="left" vertical="center" indent="1"/>
    </xf>
    <xf numFmtId="192" fontId="9" fillId="67" borderId="51" applyNumberFormat="0" applyProtection="0">
      <alignment horizontal="left" vertical="center" indent="1"/>
    </xf>
    <xf numFmtId="192" fontId="9" fillId="51" borderId="50" applyNumberFormat="0" applyProtection="0">
      <alignment horizontal="left" vertical="top" indent="1"/>
    </xf>
    <xf numFmtId="192" fontId="9" fillId="51" borderId="50" applyNumberFormat="0" applyProtection="0">
      <alignment horizontal="left" vertical="top" indent="1"/>
    </xf>
    <xf numFmtId="192" fontId="9" fillId="86" borderId="51" applyNumberFormat="0" applyProtection="0">
      <alignment horizontal="left" vertical="center" indent="1"/>
    </xf>
    <xf numFmtId="192" fontId="9" fillId="86" borderId="51" applyNumberFormat="0" applyProtection="0">
      <alignment horizontal="left" vertical="center" indent="1"/>
    </xf>
    <xf numFmtId="192" fontId="9" fillId="93" borderId="50" applyNumberFormat="0" applyProtection="0">
      <alignment horizontal="left" vertical="top" indent="1"/>
    </xf>
    <xf numFmtId="192" fontId="9" fillId="93" borderId="50" applyNumberFormat="0" applyProtection="0">
      <alignment horizontal="left" vertical="top" indent="1"/>
    </xf>
    <xf numFmtId="4" fontId="40" fillId="78" borderId="50" applyNumberFormat="0" applyProtection="0">
      <alignment vertical="center"/>
    </xf>
    <xf numFmtId="4" fontId="40" fillId="78" borderId="50" applyNumberFormat="0" applyProtection="0">
      <alignment vertical="center"/>
    </xf>
    <xf numFmtId="4" fontId="150" fillId="78" borderId="50" applyNumberFormat="0" applyProtection="0">
      <alignment vertical="center"/>
    </xf>
    <xf numFmtId="4" fontId="150" fillId="78" borderId="50" applyNumberFormat="0" applyProtection="0">
      <alignment vertical="center"/>
    </xf>
    <xf numFmtId="4" fontId="40" fillId="78" borderId="50" applyNumberFormat="0" applyProtection="0">
      <alignment horizontal="left" vertical="center" indent="1"/>
    </xf>
    <xf numFmtId="4" fontId="40" fillId="78" borderId="50" applyNumberFormat="0" applyProtection="0">
      <alignment horizontal="left" vertical="center" indent="1"/>
    </xf>
    <xf numFmtId="192" fontId="40" fillId="78" borderId="50" applyNumberFormat="0" applyProtection="0">
      <alignment horizontal="left" vertical="top" indent="1"/>
    </xf>
    <xf numFmtId="192" fontId="40" fillId="78" borderId="50" applyNumberFormat="0" applyProtection="0">
      <alignment horizontal="left" vertical="top" indent="1"/>
    </xf>
    <xf numFmtId="4" fontId="40" fillId="57" borderId="50" applyNumberFormat="0" applyProtection="0">
      <alignment horizontal="right" vertical="center"/>
    </xf>
    <xf numFmtId="4" fontId="40" fillId="57" borderId="50" applyNumberFormat="0" applyProtection="0">
      <alignment horizontal="right" vertical="center"/>
    </xf>
    <xf numFmtId="4" fontId="40" fillId="57" borderId="50" applyNumberFormat="0" applyProtection="0">
      <alignment horizontal="right" vertical="center"/>
    </xf>
    <xf numFmtId="4" fontId="40" fillId="57" borderId="50" applyNumberFormat="0" applyProtection="0">
      <alignment horizontal="right" vertical="center"/>
    </xf>
    <xf numFmtId="4" fontId="40" fillId="57" borderId="50" applyNumberFormat="0" applyProtection="0">
      <alignment horizontal="right" vertical="center"/>
    </xf>
    <xf numFmtId="4" fontId="40" fillId="57" borderId="50" applyNumberFormat="0" applyProtection="0">
      <alignment horizontal="right" vertical="center"/>
    </xf>
    <xf numFmtId="4" fontId="150" fillId="66" borderId="51" applyNumberFormat="0" applyProtection="0">
      <alignment horizontal="right" vertical="center"/>
    </xf>
    <xf numFmtId="4" fontId="150" fillId="66" borderId="51" applyNumberFormat="0" applyProtection="0">
      <alignment horizontal="right" vertical="center"/>
    </xf>
    <xf numFmtId="4" fontId="40" fillId="94" borderId="50" applyNumberFormat="0" applyProtection="0">
      <alignment vertical="center"/>
    </xf>
    <xf numFmtId="4" fontId="40" fillId="94" borderId="50" applyNumberFormat="0" applyProtection="0">
      <alignment vertical="center"/>
    </xf>
    <xf numFmtId="4" fontId="40" fillId="94" borderId="50" applyNumberFormat="0" applyProtection="0">
      <alignment vertical="center"/>
    </xf>
    <xf numFmtId="4" fontId="40" fillId="94" borderId="50" applyNumberFormat="0" applyProtection="0">
      <alignment vertical="center"/>
    </xf>
    <xf numFmtId="4" fontId="40" fillId="94" borderId="50" applyNumberFormat="0" applyProtection="0">
      <alignment vertical="center"/>
    </xf>
    <xf numFmtId="4" fontId="40" fillId="94" borderId="50" applyNumberFormat="0" applyProtection="0">
      <alignment vertical="center"/>
    </xf>
    <xf numFmtId="192" fontId="40" fillId="65" borderId="50" applyNumberFormat="0" applyProtection="0">
      <alignment horizontal="left" vertical="top" indent="1"/>
    </xf>
    <xf numFmtId="192" fontId="40" fillId="65" borderId="50" applyNumberFormat="0" applyProtection="0">
      <alignment horizontal="left" vertical="top" indent="1"/>
    </xf>
    <xf numFmtId="192" fontId="40" fillId="65" borderId="50" applyNumberFormat="0" applyProtection="0">
      <alignment horizontal="left" vertical="top" indent="1"/>
    </xf>
    <xf numFmtId="192" fontId="40" fillId="65" borderId="50" applyNumberFormat="0" applyProtection="0">
      <alignment horizontal="left" vertical="top" indent="1"/>
    </xf>
    <xf numFmtId="192" fontId="40" fillId="65" borderId="50" applyNumberFormat="0" applyProtection="0">
      <alignment horizontal="left" vertical="top" indent="1"/>
    </xf>
    <xf numFmtId="192" fontId="40" fillId="65" borderId="50" applyNumberFormat="0" applyProtection="0">
      <alignment horizontal="left" vertical="top" indent="1"/>
    </xf>
    <xf numFmtId="4" fontId="152" fillId="0" borderId="0" applyNumberFormat="0" applyProtection="0">
      <alignment horizontal="left" vertical="center" indent="1"/>
    </xf>
    <xf numFmtId="4" fontId="43" fillId="57" borderId="50" applyNumberFormat="0" applyProtection="0">
      <alignment horizontal="right" vertical="center"/>
    </xf>
    <xf numFmtId="4" fontId="43" fillId="57" borderId="50" applyNumberFormat="0" applyProtection="0">
      <alignment horizontal="right" vertical="center"/>
    </xf>
    <xf numFmtId="192" fontId="93" fillId="35" borderId="0" applyNumberFormat="0" applyBorder="0" applyAlignment="0" applyProtection="0"/>
    <xf numFmtId="192" fontId="153" fillId="95" borderId="0"/>
    <xf numFmtId="192" fontId="154" fillId="96" borderId="0"/>
    <xf numFmtId="192" fontId="17" fillId="86" borderId="44" applyNumberFormat="0" applyFont="0" applyBorder="0"/>
    <xf numFmtId="192" fontId="17" fillId="86" borderId="44" applyNumberFormat="0" applyFont="0" applyBorder="0"/>
    <xf numFmtId="192" fontId="155" fillId="97" borderId="53" applyNumberFormat="0" applyFont="0" applyBorder="0" applyAlignment="0"/>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146" fillId="1" borderId="3" applyNumberFormat="0" applyFont="0" applyAlignment="0">
      <alignment horizontal="center"/>
    </xf>
    <xf numFmtId="192" fontId="74" fillId="93" borderId="0" applyFill="0"/>
    <xf numFmtId="192" fontId="74" fillId="93" borderId="0" applyFill="0"/>
    <xf numFmtId="192" fontId="74" fillId="93" borderId="0" applyFill="0"/>
    <xf numFmtId="192" fontId="74" fillId="93" borderId="0" applyFill="0"/>
    <xf numFmtId="192" fontId="74" fillId="93" borderId="0" applyFill="0"/>
    <xf numFmtId="192" fontId="114" fillId="56" borderId="0"/>
    <xf numFmtId="192" fontId="156" fillId="0" borderId="0" applyProtection="0">
      <alignment vertical="center"/>
    </xf>
    <xf numFmtId="192" fontId="157" fillId="0" borderId="0" applyProtection="0">
      <alignment vertical="center"/>
    </xf>
    <xf numFmtId="192" fontId="158" fillId="0" borderId="0"/>
    <xf numFmtId="192" fontId="139" fillId="59" borderId="51" applyNumberFormat="0" applyAlignment="0" applyProtection="0"/>
    <xf numFmtId="192" fontId="139" fillId="59" borderId="51" applyNumberFormat="0" applyAlignment="0" applyProtection="0"/>
    <xf numFmtId="192" fontId="139" fillId="59" borderId="51" applyNumberFormat="0" applyAlignment="0" applyProtection="0"/>
    <xf numFmtId="192" fontId="139" fillId="59" borderId="51" applyNumberFormat="0" applyAlignment="0" applyProtection="0"/>
    <xf numFmtId="192" fontId="139" fillId="59" borderId="51" applyNumberFormat="0" applyAlignment="0" applyProtection="0"/>
    <xf numFmtId="192" fontId="139" fillId="59" borderId="51" applyNumberFormat="0" applyAlignment="0" applyProtection="0"/>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159" fillId="0" borderId="0" applyNumberFormat="0" applyFill="0" applyBorder="0" applyAlignment="0">
      <alignment horizontal="center"/>
    </xf>
    <xf numFmtId="192" fontId="9" fillId="0" borderId="0"/>
    <xf numFmtId="192" fontId="38"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73" fontId="39" fillId="0" borderId="0"/>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4" applyNumberFormat="0" applyProtection="0">
      <alignment horizontal="center"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17" fillId="98" borderId="55" applyNumberFormat="0" applyAlignment="0" applyProtection="0">
      <alignment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horizontal="center"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99" borderId="0" applyNumberFormat="0" applyBorder="0">
      <alignmen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2"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213"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89" fontId="9" fillId="0" borderId="0" applyFill="0" applyBorder="0" applyAlignment="0" applyProtection="0">
      <alignmen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92" fontId="9" fillId="0" borderId="0" applyNumberFormat="0" applyFill="0" applyBorder="0" applyProtection="0">
      <alignment horizontal="right" wrapText="1"/>
    </xf>
    <xf numFmtId="173" fontId="39" fillId="0" borderId="0"/>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92" fontId="9" fillId="0" borderId="0" applyNumberFormat="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7" fontId="9" fillId="0" borderId="0" applyFill="0" applyBorder="0">
      <alignment horizontal="righ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168" fontId="9" fillId="0" borderId="0" applyFill="0" applyBorder="0" applyAlignment="0" applyProtection="0">
      <alignment wrapText="1"/>
    </xf>
    <xf numFmtId="8" fontId="9" fillId="0" borderId="0" applyFill="0" applyBorder="0" applyAlignment="0" applyProtection="0">
      <alignmen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00" fillId="0" borderId="0" applyNumberFormat="0" applyFill="0" applyBorder="0">
      <alignment horizontal="left"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17" fillId="0" borderId="0" applyNumberFormat="0" applyFill="0" applyBorder="0">
      <alignment horizontal="center" wrapText="1"/>
    </xf>
    <xf numFmtId="192" fontId="38" fillId="0" borderId="0"/>
    <xf numFmtId="192" fontId="38" fillId="0" borderId="0"/>
    <xf numFmtId="192" fontId="38" fillId="0" borderId="0"/>
    <xf numFmtId="192" fontId="38" fillId="0" borderId="0"/>
    <xf numFmtId="173" fontId="39" fillId="0" borderId="0"/>
    <xf numFmtId="214" fontId="9" fillId="0" borderId="0"/>
    <xf numFmtId="192" fontId="126" fillId="0" borderId="0"/>
    <xf numFmtId="40" fontId="160" fillId="0" borderId="0" applyBorder="0">
      <alignment horizontal="right"/>
    </xf>
    <xf numFmtId="1" fontId="120" fillId="100" borderId="6"/>
    <xf numFmtId="1" fontId="120" fillId="100" borderId="6"/>
    <xf numFmtId="192" fontId="161" fillId="0" borderId="0">
      <alignment horizontal="right"/>
    </xf>
    <xf numFmtId="215" fontId="9" fillId="0" borderId="0"/>
    <xf numFmtId="215" fontId="42" fillId="0" borderId="0"/>
    <xf numFmtId="216" fontId="9" fillId="0" borderId="0"/>
    <xf numFmtId="215" fontId="17" fillId="0" borderId="0"/>
    <xf numFmtId="217" fontId="9" fillId="0" borderId="0"/>
    <xf numFmtId="192" fontId="9" fillId="0" borderId="0"/>
    <xf numFmtId="216" fontId="9" fillId="0" borderId="0"/>
    <xf numFmtId="218" fontId="9" fillId="0" borderId="0"/>
    <xf numFmtId="219" fontId="9" fillId="0" borderId="0"/>
    <xf numFmtId="220" fontId="9" fillId="0" borderId="0"/>
    <xf numFmtId="220" fontId="42" fillId="0" borderId="0"/>
    <xf numFmtId="216" fontId="9" fillId="0" borderId="0"/>
    <xf numFmtId="221" fontId="9" fillId="0" borderId="0"/>
    <xf numFmtId="220" fontId="17" fillId="0" borderId="0"/>
    <xf numFmtId="222" fontId="9" fillId="0" borderId="0"/>
    <xf numFmtId="223" fontId="9" fillId="0" borderId="0"/>
    <xf numFmtId="224" fontId="9" fillId="0" borderId="0"/>
    <xf numFmtId="225" fontId="9" fillId="0" borderId="0"/>
    <xf numFmtId="192" fontId="55" fillId="0" borderId="0" applyNumberFormat="0" applyFill="0" applyBorder="0" applyAlignment="0" applyProtection="0"/>
    <xf numFmtId="192" fontId="86" fillId="0" borderId="0" applyNumberFormat="0" applyFill="0" applyBorder="0" applyAlignment="0" applyProtection="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9" fillId="67" borderId="0"/>
    <xf numFmtId="192" fontId="86" fillId="0" borderId="0" applyNumberFormat="0" applyFill="0" applyBorder="0" applyAlignment="0" applyProtection="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2" fontId="162" fillId="0" borderId="0" applyFill="0" applyBorder="0"/>
    <xf numFmtId="12" fontId="162" fillId="0" borderId="0"/>
    <xf numFmtId="192" fontId="20" fillId="0" borderId="6">
      <alignment horizontal="center"/>
    </xf>
    <xf numFmtId="192" fontId="20" fillId="0" borderId="6">
      <alignment horizontal="center"/>
    </xf>
    <xf numFmtId="12" fontId="163" fillId="0" borderId="1" applyBorder="0" applyAlignment="0">
      <alignment horizontal="center"/>
    </xf>
    <xf numFmtId="192" fontId="22"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164" fillId="0" borderId="0" applyNumberFormat="0" applyFill="0" applyBorder="0" applyAlignment="0" applyProtection="0"/>
    <xf numFmtId="192" fontId="164"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165"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92" fontId="164" fillId="0" borderId="0" applyNumberFormat="0" applyFill="0" applyBorder="0" applyAlignment="0" applyProtection="0"/>
    <xf numFmtId="192" fontId="22" fillId="0" borderId="0" applyNumberFormat="0" applyFill="0" applyBorder="0" applyAlignment="0" applyProtection="0"/>
    <xf numFmtId="1" fontId="121" fillId="0" borderId="56"/>
    <xf numFmtId="170" fontId="166" fillId="0" borderId="0"/>
    <xf numFmtId="192" fontId="164" fillId="0" borderId="0" applyNumberFormat="0" applyFill="0" applyBorder="0" applyAlignment="0" applyProtection="0"/>
    <xf numFmtId="192" fontId="102" fillId="0" borderId="34" applyNumberFormat="0" applyFill="0" applyAlignment="0" applyProtection="0"/>
    <xf numFmtId="192" fontId="102" fillId="0" borderId="34"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108" fillId="0" borderId="37" applyNumberFormat="0" applyFill="0" applyAlignment="0" applyProtection="0"/>
    <xf numFmtId="192" fontId="108" fillId="0" borderId="0" applyNumberFormat="0" applyFill="0" applyBorder="0" applyAlignment="0" applyProtection="0"/>
    <xf numFmtId="192" fontId="164" fillId="0" borderId="0" applyNumberFormat="0" applyFill="0" applyBorder="0" applyAlignment="0" applyProtection="0"/>
    <xf numFmtId="192" fontId="102" fillId="0" borderId="34" applyNumberFormat="0" applyFill="0" applyAlignment="0" applyProtection="0"/>
    <xf numFmtId="192" fontId="102" fillId="0" borderId="34" applyNumberFormat="0" applyFill="0" applyAlignment="0" applyProtection="0"/>
    <xf numFmtId="192" fontId="102" fillId="0" borderId="34" applyNumberFormat="0" applyFill="0" applyAlignment="0" applyProtection="0"/>
    <xf numFmtId="192" fontId="102" fillId="0" borderId="34" applyNumberFormat="0" applyFill="0" applyAlignment="0" applyProtection="0"/>
    <xf numFmtId="192" fontId="102" fillId="0" borderId="34"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105" fillId="0" borderId="36" applyNumberFormat="0" applyFill="0" applyAlignment="0" applyProtection="0"/>
    <xf numFmtId="192" fontId="108" fillId="0" borderId="37" applyNumberFormat="0" applyFill="0" applyAlignment="0" applyProtection="0"/>
    <xf numFmtId="192" fontId="108" fillId="0" borderId="37" applyNumberFormat="0" applyFill="0" applyAlignment="0" applyProtection="0"/>
    <xf numFmtId="192" fontId="108" fillId="0" borderId="0" applyNumberFormat="0" applyFill="0" applyBorder="0" applyAlignment="0" applyProtection="0"/>
    <xf numFmtId="210" fontId="167" fillId="62" borderId="6" applyProtection="0">
      <alignment horizontal="center" vertical="center"/>
    </xf>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168" fillId="0" borderId="58" applyNumberFormat="0" applyFill="0" applyAlignment="0" applyProtection="0"/>
    <xf numFmtId="192" fontId="168" fillId="0" borderId="58"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168" fillId="0" borderId="58" applyNumberFormat="0" applyFill="0" applyAlignment="0" applyProtection="0"/>
    <xf numFmtId="192" fontId="168" fillId="0" borderId="58"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169"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169"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36" fillId="0" borderId="22" applyNumberForma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9" fillId="0" borderId="57" applyNumberFormat="0" applyFont="0" applyFill="0" applyAlignment="0" applyProtection="0"/>
    <xf numFmtId="192" fontId="168" fillId="0" borderId="58" applyNumberFormat="0" applyFill="0" applyAlignment="0" applyProtection="0"/>
    <xf numFmtId="192" fontId="168" fillId="0" borderId="58" applyNumberFormat="0" applyFill="0" applyAlignment="0" applyProtection="0"/>
    <xf numFmtId="170" fontId="74" fillId="0" borderId="23"/>
    <xf numFmtId="192" fontId="170" fillId="0" borderId="0"/>
    <xf numFmtId="37" fontId="11" fillId="52" borderId="0" applyNumberFormat="0" applyBorder="0" applyAlignment="0" applyProtection="0"/>
    <xf numFmtId="37" fontId="11" fillId="0" borderId="0"/>
    <xf numFmtId="37" fontId="11" fillId="0" borderId="0"/>
    <xf numFmtId="37" fontId="11" fillId="0" borderId="0"/>
    <xf numFmtId="37" fontId="11" fillId="0" borderId="0"/>
    <xf numFmtId="37" fontId="11" fillId="0" borderId="0"/>
    <xf numFmtId="37" fontId="11" fillId="0" borderId="0"/>
    <xf numFmtId="37" fontId="11" fillId="0" borderId="0"/>
    <xf numFmtId="3" fontId="171" fillId="0" borderId="39" applyProtection="0"/>
    <xf numFmtId="226" fontId="9" fillId="67" borderId="10" applyBorder="0">
      <alignment horizontal="right" vertical="center"/>
      <protection locked="0"/>
    </xf>
    <xf numFmtId="226" fontId="9" fillId="67" borderId="10" applyBorder="0">
      <alignment horizontal="right" vertical="center"/>
      <protection locked="0"/>
    </xf>
    <xf numFmtId="192" fontId="137" fillId="0" borderId="6" applyNumberFormat="0" applyFill="0" applyBorder="0" applyAlignment="0">
      <alignment horizontal="center"/>
    </xf>
    <xf numFmtId="192" fontId="9" fillId="84" borderId="0">
      <protection locked="0"/>
    </xf>
    <xf numFmtId="192" fontId="11" fillId="84" borderId="0">
      <protection locked="0"/>
    </xf>
    <xf numFmtId="192" fontId="56" fillId="34" borderId="0" applyNumberFormat="0" applyBorder="0" applyAlignment="0" applyProtection="0"/>
    <xf numFmtId="192" fontId="93" fillId="35" borderId="0" applyNumberFormat="0" applyBorder="0" applyAlignment="0" applyProtection="0"/>
    <xf numFmtId="169" fontId="9" fillId="0" borderId="0" applyFont="0" applyFill="0" applyBorder="0" applyAlignment="0" applyProtection="0"/>
    <xf numFmtId="44" fontId="9" fillId="0" borderId="0" applyFont="0" applyFill="0" applyBorder="0" applyAlignment="0" applyProtection="0"/>
    <xf numFmtId="192" fontId="68" fillId="63" borderId="29" applyNumberFormat="0" applyAlignment="0" applyProtection="0"/>
    <xf numFmtId="192" fontId="68" fillId="63" borderId="29" applyNumberFormat="0" applyAlignment="0" applyProtection="0"/>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192" fontId="9" fillId="0" borderId="0" applyFont="0">
      <alignment wrapText="1"/>
    </xf>
    <xf numFmtId="227" fontId="9" fillId="0" borderId="0" applyFont="0" applyFill="0" applyBorder="0" applyAlignment="0" applyProtection="0"/>
    <xf numFmtId="228" fontId="9" fillId="0" borderId="0" applyFont="0" applyFill="0" applyBorder="0" applyAlignment="0" applyProtection="0"/>
    <xf numFmtId="1" fontId="172" fillId="72" borderId="0" applyBorder="0" applyProtection="0"/>
    <xf numFmtId="192" fontId="34"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55" fillId="0" borderId="0" applyNumberFormat="0" applyFill="0" applyBorder="0" applyAlignment="0" applyProtection="0"/>
    <xf numFmtId="192" fontId="55"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173"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17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55" fillId="0" borderId="0" applyNumberFormat="0" applyFill="0" applyBorder="0" applyAlignment="0" applyProtection="0"/>
    <xf numFmtId="192" fontId="34" fillId="0" borderId="0" applyNumberFormat="0" applyFill="0" applyBorder="0" applyAlignment="0" applyProtection="0"/>
    <xf numFmtId="192" fontId="175" fillId="0" borderId="0" applyNumberFormat="0" applyFont="0" applyFill="0" applyBorder="0" applyProtection="0">
      <alignment horizontal="center" vertical="center" wrapText="1"/>
    </xf>
    <xf numFmtId="192" fontId="17" fillId="0" borderId="41">
      <alignment horizontal="center"/>
    </xf>
    <xf numFmtId="192" fontId="17" fillId="0" borderId="41">
      <alignment horizontal="center"/>
    </xf>
    <xf numFmtId="192" fontId="17" fillId="0" borderId="41">
      <alignment horizontal="center"/>
    </xf>
    <xf numFmtId="192" fontId="17" fillId="0" borderId="41">
      <alignment horizont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92" fontId="147" fillId="61" borderId="6">
      <alignment horizontal="center" vertical="center"/>
    </xf>
    <xf numFmtId="173" fontId="11" fillId="64" borderId="0" applyNumberFormat="0" applyFont="0" applyBorder="0" applyAlignment="0" applyProtection="0"/>
    <xf numFmtId="38" fontId="176" fillId="0" borderId="0" applyFont="0" applyFill="0" applyBorder="0" applyAlignment="0" applyProtection="0"/>
    <xf numFmtId="192" fontId="176" fillId="0" borderId="0" applyFont="0" applyFill="0" applyBorder="0" applyAlignment="0" applyProtection="0"/>
    <xf numFmtId="192" fontId="176" fillId="0" borderId="0" applyFont="0" applyFill="0" applyBorder="0" applyAlignment="0" applyProtection="0"/>
    <xf numFmtId="192" fontId="177" fillId="0" borderId="0"/>
    <xf numFmtId="229" fontId="178" fillId="0" borderId="0" applyFont="0" applyFill="0" applyBorder="0" applyAlignment="0" applyProtection="0"/>
    <xf numFmtId="192" fontId="178" fillId="0" borderId="0"/>
    <xf numFmtId="230" fontId="63" fillId="0" borderId="0" applyFont="0" applyFill="0" applyBorder="0" applyAlignment="0" applyProtection="0"/>
    <xf numFmtId="231" fontId="63" fillId="0" borderId="0" applyFont="0" applyFill="0" applyBorder="0" applyAlignment="0" applyProtection="0"/>
    <xf numFmtId="232" fontId="179" fillId="0" borderId="0" applyFont="0" applyFill="0" applyBorder="0" applyAlignment="0" applyProtection="0"/>
    <xf numFmtId="233" fontId="179" fillId="0" borderId="0" applyFont="0" applyFill="0" applyBorder="0" applyAlignment="0" applyProtection="0"/>
    <xf numFmtId="192" fontId="180" fillId="0" borderId="0"/>
    <xf numFmtId="192" fontId="15" fillId="0" borderId="0"/>
    <xf numFmtId="164" fontId="15" fillId="0" borderId="0" applyFont="0" applyFill="0" applyBorder="0" applyAlignment="0" applyProtection="0"/>
    <xf numFmtId="165" fontId="15" fillId="0" borderId="0" applyFont="0" applyFill="0" applyBorder="0" applyAlignment="0" applyProtection="0"/>
    <xf numFmtId="192" fontId="181" fillId="0" borderId="0"/>
    <xf numFmtId="234" fontId="134" fillId="0" borderId="0" applyFont="0" applyFill="0" applyBorder="0" applyAlignment="0" applyProtection="0"/>
    <xf numFmtId="235" fontId="134" fillId="0" borderId="0" applyFont="0" applyFill="0" applyBorder="0" applyAlignment="0" applyProtection="0"/>
    <xf numFmtId="192" fontId="5" fillId="0" borderId="0"/>
    <xf numFmtId="165" fontId="5" fillId="0" borderId="0" applyFont="0" applyFill="0" applyBorder="0" applyAlignment="0" applyProtection="0"/>
    <xf numFmtId="43" fontId="5" fillId="0" borderId="0" applyFont="0" applyFill="0" applyBorder="0" applyAlignment="0" applyProtection="0"/>
    <xf numFmtId="192" fontId="4" fillId="0" borderId="0"/>
    <xf numFmtId="43" fontId="9" fillId="0" borderId="0" applyFont="0" applyFill="0" applyBorder="0" applyAlignment="0" applyProtection="0"/>
    <xf numFmtId="165" fontId="4" fillId="0" borderId="0" applyFont="0" applyFill="0" applyBorder="0" applyAlignment="0" applyProtection="0"/>
    <xf numFmtId="192" fontId="3" fillId="0" borderId="0"/>
    <xf numFmtId="165" fontId="3" fillId="0" borderId="0" applyFont="0" applyFill="0" applyBorder="0" applyAlignment="0" applyProtection="0"/>
    <xf numFmtId="192" fontId="2" fillId="0" borderId="0"/>
    <xf numFmtId="192" fontId="2" fillId="0" borderId="0"/>
    <xf numFmtId="0" fontId="2" fillId="0" borderId="0"/>
    <xf numFmtId="0" fontId="9" fillId="0" borderId="0"/>
    <xf numFmtId="43" fontId="2" fillId="0" borderId="0" applyFont="0" applyFill="0" applyBorder="0" applyAlignment="0" applyProtection="0"/>
    <xf numFmtId="0" fontId="2" fillId="0" borderId="0"/>
    <xf numFmtId="0" fontId="2" fillId="0" borderId="0"/>
    <xf numFmtId="0" fontId="2" fillId="0" borderId="0"/>
    <xf numFmtId="9" fontId="187"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240">
    <xf numFmtId="192" fontId="0" fillId="0" borderId="0" xfId="0"/>
    <xf numFmtId="0" fontId="182" fillId="0" borderId="6" xfId="6420" applyFont="1" applyBorder="1" applyAlignment="1">
      <alignment vertical="center"/>
    </xf>
    <xf numFmtId="0" fontId="182" fillId="0" borderId="0" xfId="6420" applyFont="1" applyBorder="1" applyAlignment="1">
      <alignment vertical="center"/>
    </xf>
    <xf numFmtId="0" fontId="183" fillId="101" borderId="6" xfId="6420" applyFont="1" applyFill="1" applyBorder="1" applyAlignment="1">
      <alignment vertical="center" wrapText="1"/>
    </xf>
    <xf numFmtId="0" fontId="184" fillId="101" borderId="6" xfId="6420" applyFont="1" applyFill="1" applyBorder="1" applyAlignment="1">
      <alignment vertical="center" wrapText="1"/>
    </xf>
    <xf numFmtId="0" fontId="185" fillId="101" borderId="6" xfId="6420" applyFont="1" applyFill="1" applyBorder="1" applyAlignment="1">
      <alignment vertical="center" wrapText="1"/>
    </xf>
    <xf numFmtId="192" fontId="185" fillId="101" borderId="6" xfId="0" applyFont="1" applyFill="1" applyBorder="1" applyAlignment="1">
      <alignment vertical="center" wrapText="1"/>
    </xf>
    <xf numFmtId="192" fontId="186" fillId="0" borderId="6" xfId="0" applyFont="1" applyBorder="1" applyAlignment="1">
      <alignment vertical="center" wrapText="1"/>
    </xf>
    <xf numFmtId="192" fontId="185" fillId="101" borderId="6" xfId="0" applyFont="1" applyFill="1" applyBorder="1" applyAlignment="1">
      <alignment wrapText="1"/>
    </xf>
    <xf numFmtId="170" fontId="186" fillId="0" borderId="6" xfId="12" applyNumberFormat="1" applyFont="1" applyBorder="1"/>
    <xf numFmtId="192" fontId="186" fillId="0" borderId="6" xfId="12" applyFont="1" applyBorder="1"/>
    <xf numFmtId="43" fontId="186" fillId="0" borderId="6" xfId="4" applyFont="1" applyBorder="1"/>
    <xf numFmtId="192" fontId="186" fillId="0" borderId="0" xfId="12" applyFont="1"/>
    <xf numFmtId="170" fontId="186" fillId="101" borderId="6" xfId="12" applyNumberFormat="1" applyFont="1" applyFill="1" applyBorder="1" applyAlignment="1">
      <alignment horizontal="left" vertical="center"/>
    </xf>
    <xf numFmtId="192" fontId="185" fillId="101" borderId="6" xfId="12" applyFont="1" applyFill="1" applyBorder="1"/>
    <xf numFmtId="43" fontId="186" fillId="101" borderId="6" xfId="4" applyFont="1" applyFill="1" applyBorder="1"/>
    <xf numFmtId="170" fontId="186" fillId="0" borderId="6" xfId="12" applyNumberFormat="1" applyFont="1" applyBorder="1" applyAlignment="1">
      <alignment horizontal="center"/>
    </xf>
    <xf numFmtId="170" fontId="186" fillId="0" borderId="6" xfId="12" applyNumberFormat="1" applyFont="1" applyBorder="1" applyAlignment="1">
      <alignment horizontal="center" vertical="center"/>
    </xf>
    <xf numFmtId="192" fontId="186" fillId="0" borderId="6" xfId="12" applyFont="1" applyBorder="1" applyAlignment="1">
      <alignment wrapText="1"/>
    </xf>
    <xf numFmtId="170" fontId="186" fillId="0" borderId="6" xfId="12" applyNumberFormat="1" applyFont="1" applyBorder="1" applyAlignment="1">
      <alignment horizontal="right"/>
    </xf>
    <xf numFmtId="236" fontId="186" fillId="0" borderId="6" xfId="12" applyNumberFormat="1" applyFont="1" applyBorder="1"/>
    <xf numFmtId="192" fontId="186" fillId="0" borderId="6" xfId="12" applyFont="1" applyBorder="1" applyAlignment="1">
      <alignment vertical="top" wrapText="1"/>
    </xf>
    <xf numFmtId="43" fontId="186" fillId="0" borderId="6" xfId="4" applyFont="1" applyBorder="1" applyAlignment="1">
      <alignment vertical="top"/>
    </xf>
    <xf numFmtId="192" fontId="186" fillId="0" borderId="6" xfId="12" applyFont="1" applyBorder="1" applyAlignment="1">
      <alignment vertical="top"/>
    </xf>
    <xf numFmtId="192" fontId="186" fillId="0" borderId="6" xfId="0" applyFont="1" applyBorder="1" applyAlignment="1">
      <alignment wrapText="1"/>
    </xf>
    <xf numFmtId="170" fontId="186" fillId="0" borderId="0" xfId="12" applyNumberFormat="1" applyFont="1"/>
    <xf numFmtId="43" fontId="186" fillId="0" borderId="0" xfId="4" applyFont="1"/>
    <xf numFmtId="43" fontId="185" fillId="0" borderId="0" xfId="4" applyFont="1"/>
    <xf numFmtId="170" fontId="186" fillId="0" borderId="0" xfId="12" applyNumberFormat="1" applyFont="1" applyBorder="1" applyAlignment="1">
      <alignment horizontal="center"/>
    </xf>
    <xf numFmtId="192" fontId="186" fillId="0" borderId="0" xfId="12" applyFont="1" applyBorder="1" applyAlignment="1">
      <alignment horizontal="center"/>
    </xf>
    <xf numFmtId="192" fontId="185" fillId="0" borderId="6" xfId="12" applyFont="1" applyBorder="1"/>
    <xf numFmtId="43" fontId="185" fillId="0" borderId="6" xfId="4" applyFont="1" applyBorder="1"/>
    <xf numFmtId="43" fontId="186" fillId="0" borderId="6" xfId="4" applyFont="1" applyBorder="1" applyAlignment="1">
      <alignment vertical="center"/>
    </xf>
    <xf numFmtId="43" fontId="186" fillId="0" borderId="6" xfId="2529" applyFont="1" applyBorder="1"/>
    <xf numFmtId="2" fontId="186" fillId="0" borderId="6" xfId="12" applyNumberFormat="1" applyFont="1" applyBorder="1" applyAlignment="1">
      <alignment horizontal="center"/>
    </xf>
    <xf numFmtId="170" fontId="186" fillId="0" borderId="0" xfId="4" applyNumberFormat="1" applyFont="1" applyAlignment="1">
      <alignment horizontal="center"/>
    </xf>
    <xf numFmtId="43" fontId="186" fillId="0" borderId="6" xfId="2529" applyFont="1" applyBorder="1" applyAlignment="1">
      <alignment vertical="top"/>
    </xf>
    <xf numFmtId="170" fontId="186" fillId="0" borderId="6" xfId="12" quotePrefix="1" applyNumberFormat="1" applyFont="1" applyBorder="1" applyAlignment="1">
      <alignment horizontal="center"/>
    </xf>
    <xf numFmtId="192" fontId="186" fillId="101" borderId="6" xfId="12" applyFont="1" applyFill="1" applyBorder="1"/>
    <xf numFmtId="43" fontId="185" fillId="0" borderId="59" xfId="4" applyFont="1" applyBorder="1"/>
    <xf numFmtId="43" fontId="186" fillId="101" borderId="59" xfId="4" applyFont="1" applyFill="1" applyBorder="1"/>
    <xf numFmtId="43" fontId="186" fillId="0" borderId="59" xfId="4" applyFont="1" applyBorder="1"/>
    <xf numFmtId="43" fontId="186" fillId="0" borderId="59" xfId="2529" applyFont="1" applyBorder="1"/>
    <xf numFmtId="43" fontId="186" fillId="101" borderId="59" xfId="2529" applyFont="1" applyFill="1" applyBorder="1"/>
    <xf numFmtId="43" fontId="186" fillId="0" borderId="59" xfId="4" applyFont="1" applyBorder="1" applyAlignment="1">
      <alignment vertical="center"/>
    </xf>
    <xf numFmtId="192" fontId="186" fillId="0" borderId="59" xfId="12" applyFont="1" applyBorder="1"/>
    <xf numFmtId="43" fontId="186" fillId="0" borderId="59" xfId="4" applyFont="1" applyBorder="1" applyAlignment="1">
      <alignment vertical="top"/>
    </xf>
    <xf numFmtId="43" fontId="186" fillId="0" borderId="59" xfId="2529" applyFont="1" applyBorder="1" applyAlignment="1">
      <alignment vertical="top"/>
    </xf>
    <xf numFmtId="43" fontId="185" fillId="103" borderId="61" xfId="4" applyFont="1" applyFill="1" applyBorder="1"/>
    <xf numFmtId="43" fontId="186" fillId="103" borderId="61" xfId="4" applyFont="1" applyFill="1" applyBorder="1"/>
    <xf numFmtId="43" fontId="186" fillId="103" borderId="61" xfId="2529" applyFont="1" applyFill="1" applyBorder="1"/>
    <xf numFmtId="192" fontId="186" fillId="103" borderId="61" xfId="12" applyFont="1" applyFill="1" applyBorder="1"/>
    <xf numFmtId="43" fontId="186" fillId="103" borderId="61" xfId="4" applyFont="1" applyFill="1" applyBorder="1" applyAlignment="1">
      <alignment vertical="top"/>
    </xf>
    <xf numFmtId="43" fontId="185" fillId="103" borderId="62" xfId="4" applyFont="1" applyFill="1" applyBorder="1"/>
    <xf numFmtId="170" fontId="186" fillId="0" borderId="6" xfId="12" applyNumberFormat="1" applyFont="1" applyBorder="1" applyAlignment="1">
      <alignment horizontal="center" wrapText="1"/>
    </xf>
    <xf numFmtId="43" fontId="186" fillId="0" borderId="6" xfId="2529" applyFont="1" applyBorder="1" applyAlignment="1">
      <alignment wrapText="1"/>
    </xf>
    <xf numFmtId="43" fontId="186" fillId="0" borderId="59" xfId="2529" applyFont="1" applyBorder="1" applyAlignment="1">
      <alignment wrapText="1"/>
    </xf>
    <xf numFmtId="43" fontId="186" fillId="103" borderId="61" xfId="4" applyFont="1" applyFill="1" applyBorder="1" applyAlignment="1">
      <alignment wrapText="1"/>
    </xf>
    <xf numFmtId="192" fontId="186" fillId="0" borderId="0" xfId="12" applyFont="1" applyAlignment="1">
      <alignment wrapText="1"/>
    </xf>
    <xf numFmtId="9" fontId="186" fillId="0" borderId="0" xfId="6426" applyFont="1"/>
    <xf numFmtId="0" fontId="182" fillId="0" borderId="65" xfId="6420" applyFont="1" applyBorder="1" applyAlignment="1">
      <alignment vertical="center"/>
    </xf>
    <xf numFmtId="43" fontId="185" fillId="103" borderId="65" xfId="4" applyFont="1" applyFill="1" applyBorder="1"/>
    <xf numFmtId="43" fontId="186" fillId="103" borderId="65" xfId="4" applyFont="1" applyFill="1" applyBorder="1"/>
    <xf numFmtId="43" fontId="186" fillId="103" borderId="65" xfId="2529" applyFont="1" applyFill="1" applyBorder="1"/>
    <xf numFmtId="192" fontId="186" fillId="103" borderId="65" xfId="12" applyFont="1" applyFill="1" applyBorder="1"/>
    <xf numFmtId="43" fontId="186" fillId="103" borderId="65" xfId="4" applyFont="1" applyFill="1" applyBorder="1" applyAlignment="1">
      <alignment wrapText="1"/>
    </xf>
    <xf numFmtId="43" fontId="186" fillId="0" borderId="65" xfId="4" applyFont="1" applyBorder="1"/>
    <xf numFmtId="43" fontId="186" fillId="103" borderId="65" xfId="4" applyFont="1" applyFill="1" applyBorder="1" applyAlignment="1">
      <alignment vertical="top"/>
    </xf>
    <xf numFmtId="1" fontId="182" fillId="0" borderId="49" xfId="6426" applyNumberFormat="1" applyFont="1" applyBorder="1" applyAlignment="1">
      <alignment vertical="center"/>
    </xf>
    <xf numFmtId="0" fontId="182" fillId="0" borderId="49" xfId="6420" applyFont="1" applyBorder="1" applyAlignment="1">
      <alignment vertical="center"/>
    </xf>
    <xf numFmtId="43" fontId="185" fillId="103" borderId="49" xfId="4" applyFont="1" applyFill="1" applyBorder="1"/>
    <xf numFmtId="9" fontId="186" fillId="0" borderId="49" xfId="6426" applyFont="1" applyBorder="1"/>
    <xf numFmtId="192" fontId="186" fillId="0" borderId="49" xfId="12" applyFont="1" applyBorder="1"/>
    <xf numFmtId="43" fontId="186" fillId="0" borderId="49" xfId="6426" applyNumberFormat="1" applyFont="1" applyBorder="1"/>
    <xf numFmtId="9" fontId="186" fillId="0" borderId="49" xfId="6426" applyFont="1" applyBorder="1" applyAlignment="1">
      <alignment wrapText="1"/>
    </xf>
    <xf numFmtId="43" fontId="0" fillId="0" borderId="0" xfId="6428" applyFont="1"/>
    <xf numFmtId="43" fontId="36" fillId="0" borderId="0" xfId="6428" applyFont="1"/>
    <xf numFmtId="43" fontId="0" fillId="0" borderId="0" xfId="6428" applyFont="1" applyBorder="1"/>
    <xf numFmtId="43" fontId="191" fillId="104" borderId="0" xfId="6428" applyFont="1" applyFill="1" applyBorder="1" applyAlignment="1">
      <alignment horizontal="center" vertical="center" wrapText="1"/>
    </xf>
    <xf numFmtId="43" fontId="189" fillId="105" borderId="6" xfId="6428" applyFont="1" applyFill="1" applyBorder="1"/>
    <xf numFmtId="43" fontId="189" fillId="105" borderId="0" xfId="6428" applyFont="1" applyFill="1" applyBorder="1"/>
    <xf numFmtId="43" fontId="194" fillId="0" borderId="6" xfId="6428" applyFont="1" applyBorder="1" applyAlignment="1">
      <alignment vertical="center"/>
    </xf>
    <xf numFmtId="43" fontId="189" fillId="0" borderId="6" xfId="6428" applyFont="1" applyFill="1" applyBorder="1" applyAlignment="1">
      <alignment vertical="center"/>
    </xf>
    <xf numFmtId="209" fontId="0" fillId="0" borderId="0" xfId="6429" applyNumberFormat="1" applyFont="1"/>
    <xf numFmtId="43" fontId="194" fillId="107" borderId="6" xfId="6428" applyFont="1" applyFill="1" applyBorder="1" applyAlignment="1">
      <alignment vertical="center"/>
    </xf>
    <xf numFmtId="43" fontId="189" fillId="105" borderId="6" xfId="6428" applyFont="1" applyFill="1" applyBorder="1" applyAlignment="1">
      <alignment vertical="center"/>
    </xf>
    <xf numFmtId="43" fontId="189" fillId="0" borderId="6" xfId="6428" applyFont="1" applyFill="1" applyBorder="1"/>
    <xf numFmtId="43" fontId="34" fillId="0" borderId="6" xfId="6428" applyFont="1" applyBorder="1" applyAlignment="1">
      <alignment vertical="center"/>
    </xf>
    <xf numFmtId="43" fontId="194" fillId="107" borderId="6" xfId="6428" applyFont="1" applyFill="1" applyBorder="1"/>
    <xf numFmtId="43" fontId="34" fillId="107" borderId="6" xfId="6428" applyFont="1" applyFill="1" applyBorder="1"/>
    <xf numFmtId="43" fontId="194" fillId="0" borderId="6" xfId="6428" applyFont="1" applyBorder="1"/>
    <xf numFmtId="43" fontId="194" fillId="0" borderId="6" xfId="6428" applyFont="1" applyFill="1" applyBorder="1"/>
    <xf numFmtId="209" fontId="0" fillId="0" borderId="0" xfId="6429" applyNumberFormat="1" applyFont="1" applyFill="1"/>
    <xf numFmtId="43" fontId="34" fillId="0" borderId="6" xfId="6428" applyFont="1" applyFill="1" applyBorder="1"/>
    <xf numFmtId="43" fontId="197" fillId="105" borderId="6" xfId="6428" applyFont="1" applyFill="1" applyBorder="1"/>
    <xf numFmtId="0" fontId="198" fillId="107" borderId="6" xfId="6430" applyFont="1" applyFill="1" applyBorder="1" applyAlignment="1">
      <alignment horizontal="left" vertical="center" wrapText="1"/>
    </xf>
    <xf numFmtId="43" fontId="34" fillId="0" borderId="6" xfId="6428" applyFont="1" applyBorder="1"/>
    <xf numFmtId="209" fontId="194" fillId="0" borderId="0" xfId="6429" applyNumberFormat="1" applyFont="1"/>
    <xf numFmtId="43" fontId="194" fillId="0" borderId="6" xfId="6428" applyFont="1" applyFill="1" applyBorder="1" applyAlignment="1">
      <alignment vertical="center"/>
    </xf>
    <xf numFmtId="43" fontId="34" fillId="0" borderId="6" xfId="6428" applyFont="1" applyFill="1" applyBorder="1" applyAlignment="1">
      <alignment vertical="center"/>
    </xf>
    <xf numFmtId="43" fontId="189" fillId="107" borderId="6" xfId="6428" applyFont="1" applyFill="1" applyBorder="1"/>
    <xf numFmtId="43" fontId="189" fillId="105" borderId="6" xfId="6428" applyFont="1" applyFill="1" applyBorder="1" applyAlignment="1">
      <alignment vertical="center" wrapText="1"/>
    </xf>
    <xf numFmtId="43" fontId="194" fillId="107" borderId="6" xfId="6428" applyFont="1" applyFill="1" applyBorder="1" applyAlignment="1">
      <alignment vertical="center" wrapText="1"/>
    </xf>
    <xf numFmtId="43" fontId="197" fillId="0" borderId="6" xfId="6428" applyFont="1" applyFill="1" applyBorder="1"/>
    <xf numFmtId="43" fontId="189" fillId="0" borderId="6" xfId="6428" applyFont="1" applyBorder="1"/>
    <xf numFmtId="0" fontId="1" fillId="0" borderId="0" xfId="6430"/>
    <xf numFmtId="0" fontId="36" fillId="0" borderId="0" xfId="6430" applyFont="1"/>
    <xf numFmtId="0" fontId="188" fillId="0" borderId="0" xfId="6430" applyFont="1" applyAlignment="1">
      <alignment vertical="center"/>
    </xf>
    <xf numFmtId="0" fontId="189" fillId="0" borderId="0" xfId="6430" applyFont="1" applyAlignment="1">
      <alignment vertical="center"/>
    </xf>
    <xf numFmtId="0" fontId="1" fillId="0" borderId="26" xfId="6430" applyBorder="1"/>
    <xf numFmtId="0" fontId="191" fillId="104" borderId="71" xfId="6430" applyFont="1" applyFill="1" applyBorder="1" applyAlignment="1">
      <alignment horizontal="center" vertical="center" wrapText="1"/>
    </xf>
    <xf numFmtId="0" fontId="191" fillId="104" borderId="72" xfId="6430" applyFont="1" applyFill="1" applyBorder="1" applyAlignment="1">
      <alignment horizontal="center" vertical="center" wrapText="1"/>
    </xf>
    <xf numFmtId="0" fontId="190" fillId="104" borderId="72" xfId="6430" applyFont="1" applyFill="1" applyBorder="1" applyAlignment="1">
      <alignment horizontal="center" vertical="center" wrapText="1"/>
    </xf>
    <xf numFmtId="0" fontId="191" fillId="104" borderId="73" xfId="6430" applyFont="1" applyFill="1" applyBorder="1" applyAlignment="1">
      <alignment horizontal="center" vertical="center" wrapText="1"/>
    </xf>
    <xf numFmtId="0" fontId="192" fillId="105" borderId="74" xfId="6430" applyFont="1" applyFill="1" applyBorder="1" applyAlignment="1">
      <alignment horizontal="center" vertical="center" wrapText="1"/>
    </xf>
    <xf numFmtId="0" fontId="192" fillId="105" borderId="6" xfId="6430" applyFont="1" applyFill="1" applyBorder="1" applyAlignment="1">
      <alignment vertical="center" wrapText="1"/>
    </xf>
    <xf numFmtId="0" fontId="192" fillId="105" borderId="6" xfId="6430" applyFont="1" applyFill="1" applyBorder="1" applyAlignment="1">
      <alignment horizontal="center" vertical="center" wrapText="1"/>
    </xf>
    <xf numFmtId="4" fontId="192" fillId="105" borderId="6" xfId="6430" applyNumberFormat="1" applyFont="1" applyFill="1" applyBorder="1" applyAlignment="1">
      <alignment horizontal="right" vertical="center" wrapText="1"/>
    </xf>
    <xf numFmtId="4" fontId="192" fillId="106" borderId="6" xfId="6430" applyNumberFormat="1" applyFont="1" applyFill="1" applyBorder="1" applyAlignment="1">
      <alignment horizontal="right" vertical="center" wrapText="1"/>
    </xf>
    <xf numFmtId="4" fontId="193" fillId="106" borderId="65" xfId="6430" applyNumberFormat="1" applyFont="1" applyFill="1" applyBorder="1" applyAlignment="1">
      <alignment horizontal="right" vertical="center" wrapText="1"/>
    </xf>
    <xf numFmtId="0" fontId="189" fillId="105" borderId="65" xfId="6430" applyFont="1" applyFill="1" applyBorder="1"/>
    <xf numFmtId="0" fontId="193" fillId="0" borderId="74" xfId="6430" applyFont="1" applyBorder="1" applyAlignment="1">
      <alignment horizontal="right" vertical="center" wrapText="1"/>
    </xf>
    <xf numFmtId="0" fontId="193" fillId="0" borderId="6" xfId="6430" applyFont="1" applyBorder="1" applyAlignment="1">
      <alignment vertical="center" wrapText="1"/>
    </xf>
    <xf numFmtId="0" fontId="193" fillId="0" borderId="6" xfId="6430" applyFont="1" applyBorder="1" applyAlignment="1">
      <alignment horizontal="center" vertical="center" wrapText="1"/>
    </xf>
    <xf numFmtId="4" fontId="193" fillId="0" borderId="6" xfId="6430" applyNumberFormat="1" applyFont="1" applyBorder="1" applyAlignment="1">
      <alignment horizontal="right" vertical="center" wrapText="1"/>
    </xf>
    <xf numFmtId="4" fontId="193" fillId="0" borderId="65" xfId="6430" applyNumberFormat="1" applyFont="1" applyBorder="1" applyAlignment="1">
      <alignment horizontal="right" vertical="center" wrapText="1"/>
    </xf>
    <xf numFmtId="0" fontId="194" fillId="0" borderId="65" xfId="6430" applyFont="1" applyBorder="1"/>
    <xf numFmtId="0" fontId="193" fillId="107" borderId="74" xfId="6430" applyFont="1" applyFill="1" applyBorder="1" applyAlignment="1">
      <alignment horizontal="right" vertical="center" wrapText="1"/>
    </xf>
    <xf numFmtId="0" fontId="193" fillId="107" borderId="6" xfId="6430" applyFont="1" applyFill="1" applyBorder="1" applyAlignment="1">
      <alignment vertical="center" wrapText="1"/>
    </xf>
    <xf numFmtId="0" fontId="193" fillId="107" borderId="6" xfId="6430" applyFont="1" applyFill="1" applyBorder="1" applyAlignment="1">
      <alignment horizontal="center" vertical="center" wrapText="1"/>
    </xf>
    <xf numFmtId="4" fontId="193" fillId="107" borderId="6" xfId="6430" applyNumberFormat="1" applyFont="1" applyFill="1" applyBorder="1" applyAlignment="1">
      <alignment horizontal="right" vertical="center" wrapText="1"/>
    </xf>
    <xf numFmtId="0" fontId="194" fillId="107" borderId="65" xfId="6430" applyFont="1" applyFill="1" applyBorder="1"/>
    <xf numFmtId="0" fontId="1" fillId="0" borderId="0" xfId="6430" applyAlignment="1">
      <alignment horizontal="left" vertical="center" wrapText="1"/>
    </xf>
    <xf numFmtId="0" fontId="189" fillId="105" borderId="65" xfId="6430" applyFont="1" applyFill="1" applyBorder="1" applyAlignment="1">
      <alignment vertical="center"/>
    </xf>
    <xf numFmtId="0" fontId="193" fillId="0" borderId="74" xfId="6430" applyFont="1" applyBorder="1" applyAlignment="1">
      <alignment horizontal="center" vertical="center" wrapText="1"/>
    </xf>
    <xf numFmtId="0" fontId="193" fillId="0" borderId="6" xfId="6430" applyFont="1" applyFill="1" applyBorder="1" applyAlignment="1">
      <alignment vertical="center" wrapText="1"/>
    </xf>
    <xf numFmtId="0" fontId="193" fillId="0" borderId="63" xfId="6430" applyFont="1" applyBorder="1" applyAlignment="1">
      <alignment horizontal="center" vertical="center" wrapText="1"/>
    </xf>
    <xf numFmtId="0" fontId="194" fillId="0" borderId="65" xfId="6430" applyFont="1" applyBorder="1" applyAlignment="1">
      <alignment vertical="center"/>
    </xf>
    <xf numFmtId="0" fontId="1" fillId="0" borderId="0" xfId="6430" applyFill="1" applyAlignment="1">
      <alignment horizontal="center" vertical="center"/>
    </xf>
    <xf numFmtId="209" fontId="1" fillId="0" borderId="0" xfId="6430" applyNumberFormat="1"/>
    <xf numFmtId="0" fontId="193" fillId="0" borderId="74" xfId="6430" quotePrefix="1" applyFont="1" applyBorder="1" applyAlignment="1">
      <alignment horizontal="center" vertical="center" wrapText="1"/>
    </xf>
    <xf numFmtId="0" fontId="195" fillId="0" borderId="74" xfId="6430" applyFont="1" applyBorder="1" applyAlignment="1">
      <alignment horizontal="center" vertical="center" wrapText="1"/>
    </xf>
    <xf numFmtId="0" fontId="195" fillId="0" borderId="6" xfId="6430" applyFont="1" applyFill="1" applyBorder="1" applyAlignment="1">
      <alignment vertical="center" wrapText="1"/>
    </xf>
    <xf numFmtId="0" fontId="195" fillId="0" borderId="63" xfId="6430" applyFont="1" applyBorder="1" applyAlignment="1">
      <alignment horizontal="center" vertical="center" wrapText="1"/>
    </xf>
    <xf numFmtId="4" fontId="195" fillId="0" borderId="6" xfId="6430" applyNumberFormat="1" applyFont="1" applyBorder="1" applyAlignment="1">
      <alignment horizontal="right" vertical="center" wrapText="1"/>
    </xf>
    <xf numFmtId="0" fontId="34" fillId="0" borderId="65" xfId="6430" applyFont="1" applyBorder="1" applyAlignment="1">
      <alignment vertical="center"/>
    </xf>
    <xf numFmtId="0" fontId="195" fillId="0" borderId="74" xfId="6430" quotePrefix="1" applyFont="1" applyBorder="1" applyAlignment="1">
      <alignment horizontal="center" vertical="center" wrapText="1"/>
    </xf>
    <xf numFmtId="0" fontId="192" fillId="105" borderId="6" xfId="6430" applyFont="1" applyFill="1" applyBorder="1" applyAlignment="1">
      <alignment horizontal="right" vertical="center" wrapText="1"/>
    </xf>
    <xf numFmtId="0" fontId="1" fillId="0" borderId="0" xfId="6430" applyBorder="1" applyAlignment="1">
      <alignment vertical="center" wrapText="1"/>
    </xf>
    <xf numFmtId="0" fontId="193" fillId="107" borderId="74" xfId="6430" applyFont="1" applyFill="1" applyBorder="1" applyAlignment="1">
      <alignment horizontal="center" vertical="center" wrapText="1"/>
    </xf>
    <xf numFmtId="0" fontId="1" fillId="0" borderId="0" xfId="6430" applyBorder="1" applyAlignment="1">
      <alignment horizontal="left" vertical="center" wrapText="1"/>
    </xf>
    <xf numFmtId="0" fontId="195" fillId="107" borderId="74" xfId="6430" applyFont="1" applyFill="1" applyBorder="1" applyAlignment="1">
      <alignment horizontal="center" vertical="center" wrapText="1"/>
    </xf>
    <xf numFmtId="0" fontId="195" fillId="107" borderId="6" xfId="6430" applyFont="1" applyFill="1" applyBorder="1" applyAlignment="1">
      <alignment vertical="center" wrapText="1"/>
    </xf>
    <xf numFmtId="0" fontId="195" fillId="107" borderId="6" xfId="6430" applyFont="1" applyFill="1" applyBorder="1" applyAlignment="1">
      <alignment horizontal="center" vertical="center" wrapText="1"/>
    </xf>
    <xf numFmtId="4" fontId="195" fillId="107" borderId="6" xfId="6430" applyNumberFormat="1" applyFont="1" applyFill="1" applyBorder="1" applyAlignment="1">
      <alignment horizontal="right" vertical="center" wrapText="1"/>
    </xf>
    <xf numFmtId="0" fontId="34" fillId="107" borderId="65" xfId="6430" applyFont="1" applyFill="1" applyBorder="1"/>
    <xf numFmtId="0" fontId="1" fillId="0" borderId="0" xfId="6430" applyAlignment="1">
      <alignment wrapText="1"/>
    </xf>
    <xf numFmtId="0" fontId="193" fillId="0" borderId="74" xfId="6430" applyFont="1" applyFill="1" applyBorder="1" applyAlignment="1">
      <alignment horizontal="center" vertical="center" wrapText="1"/>
    </xf>
    <xf numFmtId="0" fontId="193" fillId="0" borderId="6" xfId="6430" applyFont="1" applyFill="1" applyBorder="1" applyAlignment="1">
      <alignment horizontal="center" vertical="center" wrapText="1"/>
    </xf>
    <xf numFmtId="4" fontId="193" fillId="0" borderId="6" xfId="6430" applyNumberFormat="1" applyFont="1" applyFill="1" applyBorder="1" applyAlignment="1">
      <alignment horizontal="right" vertical="center" wrapText="1"/>
    </xf>
    <xf numFmtId="0" fontId="194" fillId="0" borderId="65" xfId="6430" applyFont="1" applyFill="1" applyBorder="1"/>
    <xf numFmtId="0" fontId="1" fillId="0" borderId="0" xfId="6430" applyFill="1"/>
    <xf numFmtId="0" fontId="195" fillId="0" borderId="74" xfId="6430" applyFont="1" applyFill="1" applyBorder="1" applyAlignment="1">
      <alignment horizontal="center" vertical="center" wrapText="1"/>
    </xf>
    <xf numFmtId="0" fontId="195" fillId="0" borderId="6" xfId="6430" applyFont="1" applyFill="1" applyBorder="1" applyAlignment="1">
      <alignment horizontal="center" vertical="center" wrapText="1"/>
    </xf>
    <xf numFmtId="4" fontId="195" fillId="0" borderId="6" xfId="6430" applyNumberFormat="1" applyFont="1" applyFill="1" applyBorder="1" applyAlignment="1">
      <alignment horizontal="right" vertical="center" wrapText="1"/>
    </xf>
    <xf numFmtId="0" fontId="34" fillId="0" borderId="65" xfId="6430" applyFont="1" applyFill="1" applyBorder="1"/>
    <xf numFmtId="0" fontId="195" fillId="0" borderId="74" xfId="6430" quotePrefix="1" applyFont="1" applyFill="1" applyBorder="1" applyAlignment="1">
      <alignment horizontal="center" vertical="center" wrapText="1"/>
    </xf>
    <xf numFmtId="0" fontId="192" fillId="106" borderId="6" xfId="6430" applyFont="1" applyFill="1" applyBorder="1" applyAlignment="1">
      <alignment horizontal="right" vertical="center" wrapText="1"/>
    </xf>
    <xf numFmtId="0" fontId="1" fillId="0" borderId="0" xfId="6430" applyFill="1" applyAlignment="1">
      <alignment horizontal="center" vertical="center" wrapText="1"/>
    </xf>
    <xf numFmtId="43" fontId="1" fillId="0" borderId="0" xfId="6430" applyNumberFormat="1"/>
    <xf numFmtId="0" fontId="196" fillId="105" borderId="74" xfId="6430" applyFont="1" applyFill="1" applyBorder="1" applyAlignment="1">
      <alignment horizontal="center" vertical="center" wrapText="1"/>
    </xf>
    <xf numFmtId="0" fontId="196" fillId="105" borderId="6" xfId="6430" applyFont="1" applyFill="1" applyBorder="1" applyAlignment="1">
      <alignment vertical="center" wrapText="1"/>
    </xf>
    <xf numFmtId="0" fontId="196" fillId="105" borderId="6" xfId="6430" applyFont="1" applyFill="1" applyBorder="1" applyAlignment="1">
      <alignment horizontal="center" vertical="center" wrapText="1"/>
    </xf>
    <xf numFmtId="4" fontId="196" fillId="105" borderId="6" xfId="6430" applyNumberFormat="1" applyFont="1" applyFill="1" applyBorder="1" applyAlignment="1">
      <alignment horizontal="right" vertical="center" wrapText="1"/>
    </xf>
    <xf numFmtId="0" fontId="196" fillId="105" borderId="6" xfId="6430" applyFont="1" applyFill="1" applyBorder="1" applyAlignment="1">
      <alignment horizontal="right" vertical="center" wrapText="1"/>
    </xf>
    <xf numFmtId="0" fontId="197" fillId="105" borderId="65" xfId="6430" applyFont="1" applyFill="1" applyBorder="1"/>
    <xf numFmtId="0" fontId="195" fillId="0" borderId="6" xfId="6430" applyFont="1" applyBorder="1" applyAlignment="1">
      <alignment horizontal="center" vertical="center" wrapText="1"/>
    </xf>
    <xf numFmtId="0" fontId="34" fillId="0" borderId="65" xfId="6430" applyFont="1" applyBorder="1"/>
    <xf numFmtId="0" fontId="195" fillId="0" borderId="6" xfId="6430" applyFont="1" applyBorder="1" applyAlignment="1">
      <alignment vertical="center" wrapText="1"/>
    </xf>
    <xf numFmtId="0" fontId="199" fillId="0" borderId="0" xfId="6430" applyFont="1" applyFill="1"/>
    <xf numFmtId="0" fontId="1" fillId="0" borderId="0" xfId="6430" applyFill="1" applyAlignment="1">
      <alignment horizontal="left" vertical="center" wrapText="1"/>
    </xf>
    <xf numFmtId="0" fontId="195" fillId="107" borderId="74" xfId="6430" quotePrefix="1" applyFont="1" applyFill="1" applyBorder="1" applyAlignment="1">
      <alignment horizontal="center" vertical="center" wrapText="1"/>
    </xf>
    <xf numFmtId="0" fontId="189" fillId="105" borderId="64" xfId="6430" applyFont="1" applyFill="1" applyBorder="1"/>
    <xf numFmtId="0" fontId="194" fillId="0" borderId="64" xfId="6430" applyFont="1" applyBorder="1"/>
    <xf numFmtId="0" fontId="34" fillId="0" borderId="64" xfId="6430" applyFont="1" applyBorder="1"/>
    <xf numFmtId="0" fontId="194" fillId="0" borderId="0" xfId="6430" applyFont="1"/>
    <xf numFmtId="0" fontId="193" fillId="0" borderId="63" xfId="6430" applyFont="1" applyFill="1" applyBorder="1" applyAlignment="1">
      <alignment horizontal="center" vertical="center" wrapText="1"/>
    </xf>
    <xf numFmtId="0" fontId="194" fillId="0" borderId="65" xfId="6430" applyFont="1" applyFill="1" applyBorder="1" applyAlignment="1">
      <alignment vertical="center"/>
    </xf>
    <xf numFmtId="209" fontId="1" fillId="0" borderId="0" xfId="6430" applyNumberFormat="1" applyFill="1"/>
    <xf numFmtId="0" fontId="193" fillId="0" borderId="74" xfId="6430" quotePrefix="1" applyFont="1" applyFill="1" applyBorder="1" applyAlignment="1">
      <alignment horizontal="center" vertical="center" wrapText="1"/>
    </xf>
    <xf numFmtId="0" fontId="195" fillId="0" borderId="63" xfId="6430" applyFont="1" applyFill="1" applyBorder="1" applyAlignment="1">
      <alignment horizontal="center" vertical="center" wrapText="1"/>
    </xf>
    <xf numFmtId="0" fontId="34" fillId="0" borderId="65" xfId="6430" applyFont="1" applyFill="1" applyBorder="1" applyAlignment="1">
      <alignment vertical="center"/>
    </xf>
    <xf numFmtId="0" fontId="192" fillId="107" borderId="74" xfId="6430" applyFont="1" applyFill="1" applyBorder="1" applyAlignment="1">
      <alignment horizontal="center" vertical="center" wrapText="1"/>
    </xf>
    <xf numFmtId="0" fontId="192" fillId="107" borderId="6" xfId="6430" applyFont="1" applyFill="1" applyBorder="1" applyAlignment="1">
      <alignment vertical="center" wrapText="1"/>
    </xf>
    <xf numFmtId="0" fontId="192" fillId="107" borderId="6" xfId="6430" applyFont="1" applyFill="1" applyBorder="1" applyAlignment="1">
      <alignment horizontal="center" vertical="center" wrapText="1"/>
    </xf>
    <xf numFmtId="0" fontId="189" fillId="107" borderId="65" xfId="6430" applyFont="1" applyFill="1" applyBorder="1"/>
    <xf numFmtId="0" fontId="1" fillId="0" borderId="0" xfId="6430" applyAlignment="1">
      <alignment horizontal="center"/>
    </xf>
    <xf numFmtId="0" fontId="189" fillId="107" borderId="64" xfId="6430" applyFont="1" applyFill="1" applyBorder="1"/>
    <xf numFmtId="0" fontId="194" fillId="107" borderId="65" xfId="6430" applyFont="1" applyFill="1" applyBorder="1" applyAlignment="1">
      <alignment vertical="center"/>
    </xf>
    <xf numFmtId="0" fontId="1" fillId="0" borderId="0" xfId="6430" applyAlignment="1">
      <alignment horizontal="left" vertical="center"/>
    </xf>
    <xf numFmtId="0" fontId="189" fillId="105" borderId="65" xfId="6430" applyFont="1" applyFill="1" applyBorder="1" applyAlignment="1">
      <alignment vertical="center" wrapText="1"/>
    </xf>
    <xf numFmtId="0" fontId="194" fillId="107" borderId="65" xfId="6430" applyFont="1" applyFill="1" applyBorder="1" applyAlignment="1">
      <alignment vertical="center" wrapText="1"/>
    </xf>
    <xf numFmtId="0" fontId="192" fillId="0" borderId="6" xfId="6430" applyFont="1" applyFill="1" applyBorder="1" applyAlignment="1">
      <alignment horizontal="center" vertical="center" wrapText="1"/>
    </xf>
    <xf numFmtId="0" fontId="189" fillId="0" borderId="65" xfId="6430" applyFont="1" applyFill="1" applyBorder="1"/>
    <xf numFmtId="0" fontId="196" fillId="0" borderId="6" xfId="6430" applyFont="1" applyFill="1" applyBorder="1" applyAlignment="1">
      <alignment horizontal="center" vertical="center" wrapText="1"/>
    </xf>
    <xf numFmtId="0" fontId="197" fillId="0" borderId="65" xfId="6430" applyFont="1" applyFill="1" applyBorder="1"/>
    <xf numFmtId="0" fontId="193" fillId="0" borderId="75" xfId="6430" applyFont="1" applyBorder="1" applyAlignment="1">
      <alignment horizontal="center" vertical="center" wrapText="1"/>
    </xf>
    <xf numFmtId="0" fontId="193" fillId="0" borderId="76" xfId="6430" applyFont="1" applyBorder="1" applyAlignment="1">
      <alignment horizontal="center" vertical="center" wrapText="1"/>
    </xf>
    <xf numFmtId="0" fontId="194" fillId="0" borderId="77" xfId="6430" applyFont="1" applyBorder="1"/>
    <xf numFmtId="0" fontId="189" fillId="108" borderId="71" xfId="6430" applyFont="1" applyFill="1" applyBorder="1"/>
    <xf numFmtId="0" fontId="192" fillId="108" borderId="72" xfId="6430" applyFont="1" applyFill="1" applyBorder="1" applyAlignment="1">
      <alignment vertical="center"/>
    </xf>
    <xf numFmtId="0" fontId="189" fillId="108" borderId="72" xfId="6430" applyFont="1" applyFill="1" applyBorder="1"/>
    <xf numFmtId="4" fontId="192" fillId="108" borderId="72" xfId="6430" applyNumberFormat="1" applyFont="1" applyFill="1" applyBorder="1" applyAlignment="1">
      <alignment horizontal="right" vertical="center"/>
    </xf>
    <xf numFmtId="0" fontId="189" fillId="0" borderId="78" xfId="6430" applyFont="1" applyBorder="1"/>
    <xf numFmtId="0" fontId="34" fillId="0" borderId="0" xfId="6430" applyFont="1"/>
    <xf numFmtId="4" fontId="192" fillId="0" borderId="0" xfId="6430" applyNumberFormat="1" applyFont="1" applyFill="1" applyBorder="1" applyAlignment="1">
      <alignment horizontal="right" vertical="center" wrapText="1"/>
    </xf>
    <xf numFmtId="4" fontId="1" fillId="0" borderId="0" xfId="6430" applyNumberFormat="1"/>
    <xf numFmtId="0" fontId="1" fillId="0" borderId="0" xfId="6430" applyAlignment="1">
      <alignment vertical="center" wrapText="1"/>
    </xf>
    <xf numFmtId="43" fontId="189" fillId="0" borderId="0" xfId="6428" applyFont="1" applyFill="1" applyBorder="1" applyAlignment="1">
      <alignment vertical="center"/>
    </xf>
    <xf numFmtId="43" fontId="189" fillId="0" borderId="0" xfId="6428" applyFont="1" applyFill="1" applyBorder="1"/>
    <xf numFmtId="0" fontId="1" fillId="0" borderId="0" xfId="6430" applyFill="1" applyAlignment="1">
      <alignment vertical="center"/>
    </xf>
    <xf numFmtId="0" fontId="1" fillId="0" borderId="0" xfId="6430" applyFill="1" applyAlignment="1">
      <alignment vertical="center" wrapText="1"/>
    </xf>
    <xf numFmtId="0" fontId="1" fillId="0" borderId="0" xfId="6430" applyAlignment="1">
      <alignment vertical="center"/>
    </xf>
    <xf numFmtId="43" fontId="1" fillId="0" borderId="0" xfId="6430" applyNumberFormat="1" applyAlignment="1">
      <alignment vertical="center" wrapText="1"/>
    </xf>
    <xf numFmtId="0" fontId="182" fillId="0" borderId="59" xfId="6420" applyFont="1" applyBorder="1" applyAlignment="1">
      <alignment horizontal="center" vertical="center"/>
    </xf>
    <xf numFmtId="0" fontId="182" fillId="0" borderId="3" xfId="6420" applyFont="1" applyBorder="1" applyAlignment="1">
      <alignment horizontal="center" vertical="center"/>
    </xf>
    <xf numFmtId="0" fontId="182" fillId="102" borderId="60" xfId="6420" applyFont="1" applyFill="1" applyBorder="1" applyAlignment="1">
      <alignment horizontal="center" vertical="center" wrapText="1"/>
    </xf>
    <xf numFmtId="0" fontId="182" fillId="102" borderId="66" xfId="6420" applyFont="1" applyFill="1" applyBorder="1" applyAlignment="1">
      <alignment horizontal="center" vertical="center" wrapText="1"/>
    </xf>
    <xf numFmtId="9" fontId="182" fillId="0" borderId="49" xfId="6426" applyFont="1" applyBorder="1" applyAlignment="1">
      <alignment horizontal="center" vertical="center"/>
    </xf>
    <xf numFmtId="1" fontId="182" fillId="0" borderId="49" xfId="6426" applyNumberFormat="1" applyFont="1" applyBorder="1" applyAlignment="1">
      <alignment horizontal="center" vertical="center"/>
    </xf>
    <xf numFmtId="9" fontId="182" fillId="0" borderId="65" xfId="6426" applyFont="1" applyBorder="1" applyAlignment="1">
      <alignment horizontal="center" vertical="center"/>
    </xf>
    <xf numFmtId="9" fontId="182" fillId="0" borderId="66" xfId="6426" applyFont="1" applyBorder="1" applyAlignment="1">
      <alignment horizontal="center" vertical="center"/>
    </xf>
    <xf numFmtId="9" fontId="182" fillId="0" borderId="63" xfId="6426" applyFont="1" applyBorder="1" applyAlignment="1">
      <alignment horizontal="center" vertical="center"/>
    </xf>
    <xf numFmtId="1" fontId="182" fillId="0" borderId="65" xfId="6426" applyNumberFormat="1" applyFont="1" applyBorder="1" applyAlignment="1">
      <alignment horizontal="center" vertical="center"/>
    </xf>
    <xf numFmtId="1" fontId="182" fillId="0" borderId="66" xfId="6426" applyNumberFormat="1" applyFont="1" applyBorder="1" applyAlignment="1">
      <alignment horizontal="center" vertical="center"/>
    </xf>
    <xf numFmtId="1" fontId="182" fillId="0" borderId="63" xfId="6426" applyNumberFormat="1" applyFont="1" applyBorder="1" applyAlignment="1">
      <alignment horizontal="center" vertical="center"/>
    </xf>
    <xf numFmtId="0" fontId="190" fillId="104" borderId="67" xfId="6430" applyFont="1" applyFill="1" applyBorder="1" applyAlignment="1">
      <alignment horizontal="center" vertical="center" wrapText="1"/>
    </xf>
    <xf numFmtId="0" fontId="190" fillId="104" borderId="68" xfId="6430" applyFont="1" applyFill="1" applyBorder="1" applyAlignment="1">
      <alignment horizontal="center" vertical="center" wrapText="1"/>
    </xf>
    <xf numFmtId="0" fontId="190" fillId="104" borderId="69" xfId="6430" applyFont="1" applyFill="1" applyBorder="1" applyAlignment="1">
      <alignment horizontal="center" vertical="center" wrapText="1"/>
    </xf>
    <xf numFmtId="0" fontId="190" fillId="104" borderId="70" xfId="6430" applyFont="1" applyFill="1" applyBorder="1" applyAlignment="1">
      <alignment horizontal="center" vertical="center" wrapText="1"/>
    </xf>
  </cellXfs>
  <cellStyles count="6431">
    <cellStyle name=" 1" xfId="17" xr:uid="{00000000-0005-0000-0000-000000000000}"/>
    <cellStyle name=" 2" xfId="18" xr:uid="{00000000-0005-0000-0000-000001000000}"/>
    <cellStyle name=" 2 2" xfId="19" xr:uid="{00000000-0005-0000-0000-000002000000}"/>
    <cellStyle name=" 2 3" xfId="20" xr:uid="{00000000-0005-0000-0000-000003000000}"/>
    <cellStyle name=" 2 4" xfId="21" xr:uid="{00000000-0005-0000-0000-000004000000}"/>
    <cellStyle name="_x0002__x001c_%_x0012_%_x000e__x0002_ _x0016_%_x0018_%_x001a_%_x001a_*_x0002__x0008__x0004_" xfId="22" xr:uid="{00000000-0005-0000-0000-000005000000}"/>
    <cellStyle name="_x0002__x001c_%_x0012_%_x000e__x0002_ _x0016_%_x0018_%_x001a_%_x001a_*_x0002__x0008__x0004_ 2" xfId="23" xr:uid="{00000000-0005-0000-0000-000006000000}"/>
    <cellStyle name="_x0002__x001c_%_x0012_%_x000e__x0002_ _x0016_%_x0018_%_x001a_%_x001a_*_x0002__x0008__x0004_ 2 2" xfId="24" xr:uid="{00000000-0005-0000-0000-000007000000}"/>
    <cellStyle name="_x0002__x001c_%_x0012_%_x000e__x0002_ _x0016_%_x0018_%_x001a_%_x001a_*_x0002__x0008__x0004_ 2 3" xfId="25" xr:uid="{00000000-0005-0000-0000-000008000000}"/>
    <cellStyle name="_x0002__x001c_%_x0012_%_x000e__x0002_ _x0016_%_x0018_%_x001a_%_x001a_*_x0002__x0008__x0004_ 2 4" xfId="26" xr:uid="{00000000-0005-0000-0000-000009000000}"/>
    <cellStyle name="_x0002__x001c_%_x0012_%_x000e__x0002_ _x0016_%_x0018_%_x001a_%_x001a_*_x0002__x0008__x0004_ 2 5" xfId="27" xr:uid="{00000000-0005-0000-0000-00000A000000}"/>
    <cellStyle name="_x0002__x001c_%_x0012_%_x000e__x0002_ _x0016_%_x0018_%_x001a_%_x001a_*_x0002__x0008__x0004_ 2 6" xfId="28" xr:uid="{00000000-0005-0000-0000-00000B000000}"/>
    <cellStyle name="_x0002__x001c_%_x0012_%_x000e__x0002_ _x0016_%_x0018_%_x001a_%_x001a_*_x0002__x0008__x0004_ 3" xfId="29" xr:uid="{00000000-0005-0000-0000-00000C000000}"/>
    <cellStyle name="_x0002__x001c_%_x0012_%_x000e__x0002_ _x0016_%_x0018_%_x001a_%_x001a_*_x0002__x0008__x0004_ 3 2" xfId="30" xr:uid="{00000000-0005-0000-0000-00000D000000}"/>
    <cellStyle name="_x0002__x001c_%_x0012_%_x000e__x0002_ _x0016_%_x0018_%_x001a_%_x001a_*_x0002__x0008__x0004_ 3 3" xfId="31" xr:uid="{00000000-0005-0000-0000-00000E000000}"/>
    <cellStyle name="_x0002__x001c_%_x0012_%_x000e__x0002_ _x0016_%_x0018_%_x001a_%_x001a_*_x0002__x0008__x0004_ 3 4" xfId="32" xr:uid="{00000000-0005-0000-0000-00000F000000}"/>
    <cellStyle name="_x0002__x001c_%_x0012_%_x000e__x0002_ _x0016_%_x0018_%_x001a_%_x001a_*_x0002__x0008__x0004_ 3 5" xfId="33" xr:uid="{00000000-0005-0000-0000-000010000000}"/>
    <cellStyle name="_x0002__x001c_%_x0012_%_x000e__x0002_ _x0016_%_x0018_%_x001a_%_x001a_*_x0002__x0008__x0004_ 4" xfId="34" xr:uid="{00000000-0005-0000-0000-000011000000}"/>
    <cellStyle name="_x0002__x001c_%_x0012_%_x000e__x0002_ _x0016_%_x0018_%_x001a_%_x001a_*_x0002__x0008__x0004_ 4 2" xfId="35" xr:uid="{00000000-0005-0000-0000-000012000000}"/>
    <cellStyle name="_x0002__x001c_%_x0012_%_x000e__x0002_ _x0016_%_x0018_%_x001a_%_x001a_*_x0002__x0008__x0004_ 4 3" xfId="36" xr:uid="{00000000-0005-0000-0000-000013000000}"/>
    <cellStyle name="_x0002__x001c_%_x0012_%_x000e__x0002_ _x0016_%_x0018_%_x001a_%_x001a_*_x0002__x0008__x0004_ 4 4" xfId="37" xr:uid="{00000000-0005-0000-0000-000014000000}"/>
    <cellStyle name="_x0002__x001c_%_x0012_%_x000e__x0002_ _x0016_%_x0018_%_x001a_%_x001a_*_x0002__x0008__x0004_ 4 5" xfId="38" xr:uid="{00000000-0005-0000-0000-000015000000}"/>
    <cellStyle name="_x0002__x001c_%_x0012_%_x000e__x0002_ _x0016_%_x0018_%_x001a_%_x001a_*_x0002__x0008__x0004_ 5" xfId="39" xr:uid="{00000000-0005-0000-0000-000016000000}"/>
    <cellStyle name="_x0002__x001c_%_x0012_%_x000e__x0002_ _x0016_%_x0018_%_x001a_%_x001a_*_x0002__x0008__x0004_ 5 2" xfId="40" xr:uid="{00000000-0005-0000-0000-000017000000}"/>
    <cellStyle name="_x0002__x001c_%_x0012_%_x000e__x0002_ _x0016_%_x0018_%_x001a_%_x001a_*_x0002__x0008__x0004_ 5 3" xfId="41" xr:uid="{00000000-0005-0000-0000-000018000000}"/>
    <cellStyle name="_x0002__x001c_%_x0012_%_x000e__x0002_ _x0016_%_x0018_%_x001a_%_x001a_*_x0002__x0008__x0004_ 5 4" xfId="42" xr:uid="{00000000-0005-0000-0000-000019000000}"/>
    <cellStyle name="_x0002__x001c_%_x0012_%_x000e__x0002_ _x0016_%_x0018_%_x001a_%_x001a_*_x0002__x0008__x0004_ 5 5" xfId="43" xr:uid="{00000000-0005-0000-0000-00001A000000}"/>
    <cellStyle name="_x0002__x001c_%_x0012_%_x000e__x0002_ _x0016_%_x0018_%_x001a_%_x001a_*_x0002__x0008__x0004_ 6" xfId="44" xr:uid="{00000000-0005-0000-0000-00001B000000}"/>
    <cellStyle name="_x0002__x001c_%_x0012_%_x000e__x0002_ _x0016_%_x0018_%_x001a_%_x001a_*_x0002__x0008__x0004_ 6 2" xfId="45" xr:uid="{00000000-0005-0000-0000-00001C000000}"/>
    <cellStyle name="_x0002__x001c_%_x0012_%_x000e__x0002_ _x0016_%_x0018_%_x001a_%_x001a_*_x0002__x0008__x0004_ 6 3" xfId="46" xr:uid="{00000000-0005-0000-0000-00001D000000}"/>
    <cellStyle name="_x0002__x001c_%_x0012_%_x000e__x0002_ _x0016_%_x0018_%_x001a_%_x001a_*_x0002__x0008__x0004_ 6 4" xfId="47" xr:uid="{00000000-0005-0000-0000-00001E000000}"/>
    <cellStyle name="_x0002__x001c_%_x0012_%_x000e__x0002_ _x0016_%_x0018_%_x001a_%_x001a_*_x0002__x0008__x0004_ 6 5" xfId="48" xr:uid="{00000000-0005-0000-0000-00001F000000}"/>
    <cellStyle name="_x0002__x001c_%_x0012_%_x000e__x0002_ _x0016_%_x0018_%_x001a_%_x001a_*_x0002__x0008__x0004_ 7" xfId="49" xr:uid="{00000000-0005-0000-0000-000020000000}"/>
    <cellStyle name="_x0002__x001c_%_x0012_%_x000e__x0002_ _x0016_%_x0018_%_x001a_%_x001a_*_x0002__x0008__x0004_ 8" xfId="50" xr:uid="{00000000-0005-0000-0000-000021000000}"/>
    <cellStyle name="_x0002__x001c_%_x0012_%_x000e__x0002_ _x0016_%_x0018_%_x001a_%_x001a_*_x0002__x0008__x0004_ 9" xfId="51" xr:uid="{00000000-0005-0000-0000-000022000000}"/>
    <cellStyle name="_2007 budget sign offBP06 Revised Corp OH Budget summary" xfId="52" xr:uid="{00000000-0005-0000-0000-000023000000}"/>
    <cellStyle name="_2008 Budget All Dev Proj. Overheads  21.09.2007" xfId="53" xr:uid="{00000000-0005-0000-0000-000024000000}"/>
    <cellStyle name="_2008 Budget All Dev Proj. Overheads  21.09.2007_Xl0000015" xfId="54" xr:uid="{00000000-0005-0000-0000-000025000000}"/>
    <cellStyle name="_Book3" xfId="55" xr:uid="{00000000-0005-0000-0000-000026000000}"/>
    <cellStyle name="_BPR Stepcharts (100% JV)" xfId="56" xr:uid="{00000000-0005-0000-0000-000027000000}"/>
    <cellStyle name="_BPR Stepcharts (100% JV) 2" xfId="57" xr:uid="{00000000-0005-0000-0000-000028000000}"/>
    <cellStyle name="_BPR Stepcharts (100% JV) 2 2" xfId="58" xr:uid="{00000000-0005-0000-0000-000029000000}"/>
    <cellStyle name="_BPR Stepcharts (100% JV) 2 3" xfId="59" xr:uid="{00000000-0005-0000-0000-00002A000000}"/>
    <cellStyle name="_BPR Stepcharts (100% JV) 2 4" xfId="60" xr:uid="{00000000-0005-0000-0000-00002B000000}"/>
    <cellStyle name="_BPR Stepcharts (100% JV) 2 5" xfId="61" xr:uid="{00000000-0005-0000-0000-00002C000000}"/>
    <cellStyle name="_BPR Stepcharts (100% JV) 2 6" xfId="62" xr:uid="{00000000-0005-0000-0000-00002D000000}"/>
    <cellStyle name="_BPR Stepcharts (100% JV) 3" xfId="63" xr:uid="{00000000-0005-0000-0000-00002E000000}"/>
    <cellStyle name="_BPR Stepcharts (100% JV) 3 2" xfId="64" xr:uid="{00000000-0005-0000-0000-00002F000000}"/>
    <cellStyle name="_BPR Stepcharts (100% JV) 3 3" xfId="65" xr:uid="{00000000-0005-0000-0000-000030000000}"/>
    <cellStyle name="_BPR Stepcharts (100% JV) 3 4" xfId="66" xr:uid="{00000000-0005-0000-0000-000031000000}"/>
    <cellStyle name="_BPR Stepcharts (100% JV) 3 5" xfId="67" xr:uid="{00000000-0005-0000-0000-000032000000}"/>
    <cellStyle name="_BPR Stepcharts (100% JV) 4" xfId="68" xr:uid="{00000000-0005-0000-0000-000033000000}"/>
    <cellStyle name="_BPR Stepcharts (100% JV) 4 2" xfId="69" xr:uid="{00000000-0005-0000-0000-000034000000}"/>
    <cellStyle name="_BPR Stepcharts (100% JV) 4 3" xfId="70" xr:uid="{00000000-0005-0000-0000-000035000000}"/>
    <cellStyle name="_BPR Stepcharts (100% JV) 4 4" xfId="71" xr:uid="{00000000-0005-0000-0000-000036000000}"/>
    <cellStyle name="_BPR Stepcharts (100% JV) 4 5" xfId="72" xr:uid="{00000000-0005-0000-0000-000037000000}"/>
    <cellStyle name="_BPR Stepcharts (100% JV) 5" xfId="73" xr:uid="{00000000-0005-0000-0000-000038000000}"/>
    <cellStyle name="_BPR Stepcharts (100% JV) 5 2" xfId="74" xr:uid="{00000000-0005-0000-0000-000039000000}"/>
    <cellStyle name="_BPR Stepcharts (100% JV) 5 3" xfId="75" xr:uid="{00000000-0005-0000-0000-00003A000000}"/>
    <cellStyle name="_BPR Stepcharts (100% JV) 5 4" xfId="76" xr:uid="{00000000-0005-0000-0000-00003B000000}"/>
    <cellStyle name="_BPR Stepcharts (100% JV) 5 5" xfId="77" xr:uid="{00000000-0005-0000-0000-00003C000000}"/>
    <cellStyle name="_BPR Stepcharts (100% JV) 6" xfId="78" xr:uid="{00000000-0005-0000-0000-00003D000000}"/>
    <cellStyle name="_BPR Stepcharts (100% JV) 6 2" xfId="79" xr:uid="{00000000-0005-0000-0000-00003E000000}"/>
    <cellStyle name="_BPR Stepcharts (100% JV) 6 3" xfId="80" xr:uid="{00000000-0005-0000-0000-00003F000000}"/>
    <cellStyle name="_BPR Stepcharts (100% JV) 6 4" xfId="81" xr:uid="{00000000-0005-0000-0000-000040000000}"/>
    <cellStyle name="_BPR Stepcharts (100% JV) 6 5" xfId="82" xr:uid="{00000000-0005-0000-0000-000041000000}"/>
    <cellStyle name="_BPR Stepcharts (100% JV) 7" xfId="83" xr:uid="{00000000-0005-0000-0000-000042000000}"/>
    <cellStyle name="_BPR Stepcharts (100% JV) 8" xfId="84" xr:uid="{00000000-0005-0000-0000-000043000000}"/>
    <cellStyle name="_BPR Stepcharts (100% JV) 9" xfId="85" xr:uid="{00000000-0005-0000-0000-000044000000}"/>
    <cellStyle name="_CAPEX" xfId="86" xr:uid="{00000000-0005-0000-0000-000045000000}"/>
    <cellStyle name="_Chemical Injection and Hydraulics Facilities_Mute" xfId="87" xr:uid="{00000000-0005-0000-0000-000046000000}"/>
    <cellStyle name="_Consolidated" xfId="88" xr:uid="{00000000-0005-0000-0000-000047000000}"/>
    <cellStyle name="_COST OBJECT LEVEL" xfId="89" xr:uid="{00000000-0005-0000-0000-000048000000}"/>
    <cellStyle name="_COST OBJECT LEVEL (JV)" xfId="90" xr:uid="{00000000-0005-0000-0000-000049000000}"/>
    <cellStyle name="_Database" xfId="91" xr:uid="{00000000-0005-0000-0000-00004A000000}"/>
    <cellStyle name="_Database_1" xfId="92" xr:uid="{00000000-0005-0000-0000-00004B000000}"/>
    <cellStyle name="_DB Pivot" xfId="93" xr:uid="{00000000-0005-0000-0000-00004C000000}"/>
    <cellStyle name="_Dec 08 Budget Re-alignment" xfId="94" xr:uid="{00000000-0005-0000-0000-00004D000000}"/>
    <cellStyle name="_Dec 2008 Report-Updated new" xfId="95" xr:uid="{00000000-0005-0000-0000-00004E000000}"/>
    <cellStyle name="_Development" xfId="96" xr:uid="{00000000-0005-0000-0000-00004F000000}"/>
    <cellStyle name="_Development_Xl0000015" xfId="97" xr:uid="{00000000-0005-0000-0000-000050000000}"/>
    <cellStyle name="_EPT Lagos Team 2008 Budget rev 4a3" xfId="98" xr:uid="{00000000-0005-0000-0000-000051000000}"/>
    <cellStyle name="_Finance" xfId="99" xr:uid="{00000000-0005-0000-0000-000052000000}"/>
    <cellStyle name="_FLB Escravos_TL Jan_Dec 081" xfId="100" xr:uid="{00000000-0005-0000-0000-000053000000}"/>
    <cellStyle name="_FLB Land_TL Jan  _ Dec 081" xfId="101" xr:uid="{00000000-0005-0000-0000-000054000000}"/>
    <cellStyle name="_FLB Nembe_TL Jan_ Dec 082" xfId="102" xr:uid="{00000000-0005-0000-0000-000055000000}"/>
    <cellStyle name="_FLB Nun R_TL Jan_ Dec 081" xfId="103" xr:uid="{00000000-0005-0000-0000-000056000000}"/>
    <cellStyle name="_FLB Odidi_TL Jan_ Dec 08" xfId="104" xr:uid="{00000000-0005-0000-0000-000057000000}"/>
    <cellStyle name="_FLB Tunu_TL Jan _ Dec 081" xfId="105" xr:uid="{00000000-0005-0000-0000-000058000000}"/>
    <cellStyle name="_FLB Tunu_TL Jan _ Dec 082" xfId="106" xr:uid="{00000000-0005-0000-0000-000059000000}"/>
    <cellStyle name="_IWMF Egbeleku_TL Jan_Dec 082" xfId="107" xr:uid="{00000000-0005-0000-0000-00005A000000}"/>
    <cellStyle name="_Legal" xfId="108" xr:uid="{00000000-0005-0000-0000-00005B000000}"/>
    <cellStyle name="_Main Table" xfId="109" xr:uid="{00000000-0005-0000-0000-00005C000000}"/>
    <cellStyle name="_MD 2008 BUDGET" xfId="110" xr:uid="{00000000-0005-0000-0000-00005D000000}"/>
    <cellStyle name="_NAPIMS 2008 APPROVED BUDGET MACOM" xfId="111" xr:uid="{00000000-0005-0000-0000-00005E000000}"/>
    <cellStyle name="_Nembe Road _TL Jan_Dec 081" xfId="112" xr:uid="{00000000-0005-0000-0000-00005F000000}"/>
    <cellStyle name="_NNPC" xfId="113" xr:uid="{00000000-0005-0000-0000-000060000000}"/>
    <cellStyle name="_Odidi Chemical Injection and Hydraulics Facilities CAPCOST" xfId="114" xr:uid="{00000000-0005-0000-0000-000061000000}"/>
    <cellStyle name="_Odidi Node Development flowlines Estimate" xfId="115" xr:uid="{00000000-0005-0000-0000-000062000000}"/>
    <cellStyle name="_OPEX" xfId="116" xr:uid="{00000000-0005-0000-0000-000063000000}"/>
    <cellStyle name="_Perf CO" xfId="117" xr:uid="{00000000-0005-0000-0000-000064000000}"/>
    <cellStyle name="_Pivot" xfId="118" xr:uid="{00000000-0005-0000-0000-000065000000}"/>
    <cellStyle name="_prob ev" xfId="119" xr:uid="{00000000-0005-0000-0000-000066000000}"/>
    <cellStyle name="_Prob Param" xfId="120" xr:uid="{00000000-0005-0000-0000-000067000000}"/>
    <cellStyle name="_Prob Param_HB_Field_IP_Economics_(Dev Case)" xfId="121" xr:uid="{00000000-0005-0000-0000-000068000000}"/>
    <cellStyle name="_Project sheet" xfId="122" xr:uid="{00000000-0005-0000-0000-000069000000}"/>
    <cellStyle name="_Reconciliation 2008 Revised budget" xfId="123" xr:uid="{00000000-0005-0000-0000-00006A000000}"/>
    <cellStyle name="_SAP _ NNPC " xfId="124" xr:uid="{00000000-0005-0000-0000-00006B000000}"/>
    <cellStyle name="_SCM" xfId="125" xr:uid="{00000000-0005-0000-0000-00006C000000}"/>
    <cellStyle name="_Sheet1" xfId="126" xr:uid="{00000000-0005-0000-0000-00006D000000}"/>
    <cellStyle name="_Sheet1_Database" xfId="127" xr:uid="{00000000-0005-0000-0000-00006E000000}"/>
    <cellStyle name="_Sheet1_Sheet2" xfId="128" xr:uid="{00000000-0005-0000-0000-00006F000000}"/>
    <cellStyle name="_Sheet2" xfId="129" xr:uid="{00000000-0005-0000-0000-000070000000}"/>
    <cellStyle name="_Sheet2_1" xfId="130" xr:uid="{00000000-0005-0000-0000-000071000000}"/>
    <cellStyle name="_Sheet3" xfId="131" xr:uid="{00000000-0005-0000-0000-000072000000}"/>
    <cellStyle name="_Shell-Snepco-Consolidated report" xfId="132" xr:uid="{00000000-0005-0000-0000-000073000000}"/>
    <cellStyle name="_SNEPCO 2008 Data Base Updated-24Sept08" xfId="133" xr:uid="{00000000-0005-0000-0000-000074000000}"/>
    <cellStyle name="_SNEPCo Sep 2008" xfId="134" xr:uid="{00000000-0005-0000-0000-000075000000}"/>
    <cellStyle name="_SPDC inv 1452 to 55" xfId="135" xr:uid="{00000000-0005-0000-0000-000076000000}"/>
    <cellStyle name="_Unit Opex 2008" xfId="136" xr:uid="{00000000-0005-0000-0000-000077000000}"/>
    <cellStyle name="_VP By NNPC Code" xfId="137" xr:uid="{00000000-0005-0000-0000-000078000000}"/>
    <cellStyle name="_VP level 2_3 " xfId="138" xr:uid="{00000000-0005-0000-0000-000079000000}"/>
    <cellStyle name="_VP2_4 by NNPC" xfId="139" xr:uid="{00000000-0005-0000-0000-00007A000000}"/>
    <cellStyle name="_Well Engineering " xfId="140" xr:uid="{00000000-0005-0000-0000-00007B000000}"/>
    <cellStyle name="+" xfId="141" xr:uid="{00000000-0005-0000-0000-00007C000000}"/>
    <cellStyle name="+ 2" xfId="142" xr:uid="{00000000-0005-0000-0000-00007D000000}"/>
    <cellStyle name="+ 2 2" xfId="143" xr:uid="{00000000-0005-0000-0000-00007E000000}"/>
    <cellStyle name="+ 3" xfId="144" xr:uid="{00000000-0005-0000-0000-00007F000000}"/>
    <cellStyle name="+ 3 2" xfId="145" xr:uid="{00000000-0005-0000-0000-000080000000}"/>
    <cellStyle name="+ 4" xfId="146" xr:uid="{00000000-0005-0000-0000-000081000000}"/>
    <cellStyle name="+ 4 2" xfId="147" xr:uid="{00000000-0005-0000-0000-000082000000}"/>
    <cellStyle name="+ 5" xfId="148" xr:uid="{00000000-0005-0000-0000-000083000000}"/>
    <cellStyle name="+ 5 2" xfId="149" xr:uid="{00000000-0005-0000-0000-000084000000}"/>
    <cellStyle name="+ 6" xfId="150" xr:uid="{00000000-0005-0000-0000-000085000000}"/>
    <cellStyle name="+ 6 2" xfId="151" xr:uid="{00000000-0005-0000-0000-000086000000}"/>
    <cellStyle name="+ 7" xfId="152" xr:uid="{00000000-0005-0000-0000-000087000000}"/>
    <cellStyle name="&gt;1000 [0]oder&lt;1000[0,00]" xfId="153" xr:uid="{00000000-0005-0000-0000-000088000000}"/>
    <cellStyle name="µÚ¿¡ ¿À´Â ÇÏÀÌÆÛ¸µÅ©" xfId="154" xr:uid="{00000000-0005-0000-0000-000089000000}"/>
    <cellStyle name="æØè [0.00]_PRODUCT DETAIL Q1" xfId="155" xr:uid="{00000000-0005-0000-0000-00008A000000}"/>
    <cellStyle name="æØè_PRODUCT DETAIL Q1" xfId="156" xr:uid="{00000000-0005-0000-0000-00008B000000}"/>
    <cellStyle name="ÊÝ [0.00]_PRODUCT DETAIL Q1" xfId="157" xr:uid="{00000000-0005-0000-0000-00008C000000}"/>
    <cellStyle name="ÊÝ_PRODUCT DETAIL Q1" xfId="158" xr:uid="{00000000-0005-0000-0000-00008D000000}"/>
    <cellStyle name="W?_BOOKSHIP" xfId="159" xr:uid="{00000000-0005-0000-0000-00008E000000}"/>
    <cellStyle name="0.00" xfId="160" xr:uid="{00000000-0005-0000-0000-00008F000000}"/>
    <cellStyle name="0.00 2" xfId="161" xr:uid="{00000000-0005-0000-0000-000090000000}"/>
    <cellStyle name="0.00 3" xfId="162" xr:uid="{00000000-0005-0000-0000-000091000000}"/>
    <cellStyle name="0.00 4" xfId="163" xr:uid="{00000000-0005-0000-0000-000092000000}"/>
    <cellStyle name="0.00 5" xfId="164" xr:uid="{00000000-0005-0000-0000-000093000000}"/>
    <cellStyle name="0.00 6" xfId="165" xr:uid="{00000000-0005-0000-0000-000094000000}"/>
    <cellStyle name="¹éºÐÀ²_±¸¸Å³³±â" xfId="166" xr:uid="{00000000-0005-0000-0000-000095000000}"/>
    <cellStyle name="20 % - Accent1" xfId="167" xr:uid="{00000000-0005-0000-0000-000096000000}"/>
    <cellStyle name="20 % - Accent1 2" xfId="168" xr:uid="{00000000-0005-0000-0000-000097000000}"/>
    <cellStyle name="20 % - Accent1 3" xfId="169" xr:uid="{00000000-0005-0000-0000-000098000000}"/>
    <cellStyle name="20 % - Accent2" xfId="170" xr:uid="{00000000-0005-0000-0000-000099000000}"/>
    <cellStyle name="20 % - Accent2 2" xfId="171" xr:uid="{00000000-0005-0000-0000-00009A000000}"/>
    <cellStyle name="20 % - Accent2 3" xfId="172" xr:uid="{00000000-0005-0000-0000-00009B000000}"/>
    <cellStyle name="20 % - Accent3" xfId="173" xr:uid="{00000000-0005-0000-0000-00009C000000}"/>
    <cellStyle name="20 % - Accent3 2" xfId="174" xr:uid="{00000000-0005-0000-0000-00009D000000}"/>
    <cellStyle name="20 % - Accent3 3" xfId="175" xr:uid="{00000000-0005-0000-0000-00009E000000}"/>
    <cellStyle name="20 % - Accent4" xfId="176" xr:uid="{00000000-0005-0000-0000-00009F000000}"/>
    <cellStyle name="20 % - Accent4 2" xfId="177" xr:uid="{00000000-0005-0000-0000-0000A0000000}"/>
    <cellStyle name="20 % - Accent4 3" xfId="178" xr:uid="{00000000-0005-0000-0000-0000A1000000}"/>
    <cellStyle name="20 % - Accent5" xfId="179" xr:uid="{00000000-0005-0000-0000-0000A2000000}"/>
    <cellStyle name="20 % - Accent5 2" xfId="180" xr:uid="{00000000-0005-0000-0000-0000A3000000}"/>
    <cellStyle name="20 % - Accent5 3" xfId="181" xr:uid="{00000000-0005-0000-0000-0000A4000000}"/>
    <cellStyle name="20 % - Accent6" xfId="182" xr:uid="{00000000-0005-0000-0000-0000A5000000}"/>
    <cellStyle name="20 % - Accent6 2" xfId="183" xr:uid="{00000000-0005-0000-0000-0000A6000000}"/>
    <cellStyle name="20 % - Accent6 3" xfId="184" xr:uid="{00000000-0005-0000-0000-0000A7000000}"/>
    <cellStyle name="20% - Accent1 10" xfId="185" xr:uid="{00000000-0005-0000-0000-0000A8000000}"/>
    <cellStyle name="20% - Accent1 10 2" xfId="186" xr:uid="{00000000-0005-0000-0000-0000A9000000}"/>
    <cellStyle name="20% - Accent1 10 3" xfId="187" xr:uid="{00000000-0005-0000-0000-0000AA000000}"/>
    <cellStyle name="20% - Accent1 10 4" xfId="188" xr:uid="{00000000-0005-0000-0000-0000AB000000}"/>
    <cellStyle name="20% - Accent1 11" xfId="189" xr:uid="{00000000-0005-0000-0000-0000AC000000}"/>
    <cellStyle name="20% - Accent1 11 2" xfId="190" xr:uid="{00000000-0005-0000-0000-0000AD000000}"/>
    <cellStyle name="20% - Accent1 11 3" xfId="191" xr:uid="{00000000-0005-0000-0000-0000AE000000}"/>
    <cellStyle name="20% - Accent1 12" xfId="192" xr:uid="{00000000-0005-0000-0000-0000AF000000}"/>
    <cellStyle name="20% - Accent1 12 2" xfId="193" xr:uid="{00000000-0005-0000-0000-0000B0000000}"/>
    <cellStyle name="20% - Accent1 12 3" xfId="194" xr:uid="{00000000-0005-0000-0000-0000B1000000}"/>
    <cellStyle name="20% - Accent1 13" xfId="195" xr:uid="{00000000-0005-0000-0000-0000B2000000}"/>
    <cellStyle name="20% - Accent1 13 2" xfId="196" xr:uid="{00000000-0005-0000-0000-0000B3000000}"/>
    <cellStyle name="20% - Accent1 13 3" xfId="197" xr:uid="{00000000-0005-0000-0000-0000B4000000}"/>
    <cellStyle name="20% - Accent1 14" xfId="198" xr:uid="{00000000-0005-0000-0000-0000B5000000}"/>
    <cellStyle name="20% - Accent1 14 2" xfId="199" xr:uid="{00000000-0005-0000-0000-0000B6000000}"/>
    <cellStyle name="20% - Accent1 14 3" xfId="200" xr:uid="{00000000-0005-0000-0000-0000B7000000}"/>
    <cellStyle name="20% - Accent1 15" xfId="201" xr:uid="{00000000-0005-0000-0000-0000B8000000}"/>
    <cellStyle name="20% - Accent1 15 2" xfId="202" xr:uid="{00000000-0005-0000-0000-0000B9000000}"/>
    <cellStyle name="20% - Accent1 15 3" xfId="203" xr:uid="{00000000-0005-0000-0000-0000BA000000}"/>
    <cellStyle name="20% - Accent1 16" xfId="204" xr:uid="{00000000-0005-0000-0000-0000BB000000}"/>
    <cellStyle name="20% - Accent1 17" xfId="205" xr:uid="{00000000-0005-0000-0000-0000BC000000}"/>
    <cellStyle name="20% - Accent1 18" xfId="206" xr:uid="{00000000-0005-0000-0000-0000BD000000}"/>
    <cellStyle name="20% - Accent1 19" xfId="207" xr:uid="{00000000-0005-0000-0000-0000BE000000}"/>
    <cellStyle name="20% - Accent1 2" xfId="208" xr:uid="{00000000-0005-0000-0000-0000BF000000}"/>
    <cellStyle name="20% - Accent1 2 2" xfId="209" xr:uid="{00000000-0005-0000-0000-0000C0000000}"/>
    <cellStyle name="20% - Accent1 2 3" xfId="210" xr:uid="{00000000-0005-0000-0000-0000C1000000}"/>
    <cellStyle name="20% - Accent1 2 4" xfId="211" xr:uid="{00000000-0005-0000-0000-0000C2000000}"/>
    <cellStyle name="20% - Accent1 2 5" xfId="212" xr:uid="{00000000-0005-0000-0000-0000C3000000}"/>
    <cellStyle name="20% - Accent1 2 6" xfId="213" xr:uid="{00000000-0005-0000-0000-0000C4000000}"/>
    <cellStyle name="20% - Accent1 2 7" xfId="214" xr:uid="{00000000-0005-0000-0000-0000C5000000}"/>
    <cellStyle name="20% - Accent1 2 8" xfId="215" xr:uid="{00000000-0005-0000-0000-0000C6000000}"/>
    <cellStyle name="20% - Accent1 20" xfId="216" xr:uid="{00000000-0005-0000-0000-0000C7000000}"/>
    <cellStyle name="20% - Accent1 21" xfId="217" xr:uid="{00000000-0005-0000-0000-0000C8000000}"/>
    <cellStyle name="20% - Accent1 22" xfId="218" xr:uid="{00000000-0005-0000-0000-0000C9000000}"/>
    <cellStyle name="20% - Accent1 23" xfId="219" xr:uid="{00000000-0005-0000-0000-0000CA000000}"/>
    <cellStyle name="20% - Accent1 24" xfId="220" xr:uid="{00000000-0005-0000-0000-0000CB000000}"/>
    <cellStyle name="20% - Accent1 25" xfId="221" xr:uid="{00000000-0005-0000-0000-0000CC000000}"/>
    <cellStyle name="20% - Accent1 26" xfId="222" xr:uid="{00000000-0005-0000-0000-0000CD000000}"/>
    <cellStyle name="20% - Accent1 27" xfId="223" xr:uid="{00000000-0005-0000-0000-0000CE000000}"/>
    <cellStyle name="20% - Accent1 28" xfId="224" xr:uid="{00000000-0005-0000-0000-0000CF000000}"/>
    <cellStyle name="20% - Accent1 29" xfId="225" xr:uid="{00000000-0005-0000-0000-0000D0000000}"/>
    <cellStyle name="20% - Accent1 3" xfId="226" xr:uid="{00000000-0005-0000-0000-0000D1000000}"/>
    <cellStyle name="20% - Accent1 3 2" xfId="227" xr:uid="{00000000-0005-0000-0000-0000D2000000}"/>
    <cellStyle name="20% - Accent1 30" xfId="228" xr:uid="{00000000-0005-0000-0000-0000D3000000}"/>
    <cellStyle name="20% - Accent1 31" xfId="229" xr:uid="{00000000-0005-0000-0000-0000D4000000}"/>
    <cellStyle name="20% - Accent1 32" xfId="230" xr:uid="{00000000-0005-0000-0000-0000D5000000}"/>
    <cellStyle name="20% - Accent1 33" xfId="231" xr:uid="{00000000-0005-0000-0000-0000D6000000}"/>
    <cellStyle name="20% - Accent1 34" xfId="232" xr:uid="{00000000-0005-0000-0000-0000D7000000}"/>
    <cellStyle name="20% - Accent1 35" xfId="233" xr:uid="{00000000-0005-0000-0000-0000D8000000}"/>
    <cellStyle name="20% - Accent1 36" xfId="234" xr:uid="{00000000-0005-0000-0000-0000D9000000}"/>
    <cellStyle name="20% - Accent1 37" xfId="235" xr:uid="{00000000-0005-0000-0000-0000DA000000}"/>
    <cellStyle name="20% - Accent1 38" xfId="236" xr:uid="{00000000-0005-0000-0000-0000DB000000}"/>
    <cellStyle name="20% - Accent1 39" xfId="237" xr:uid="{00000000-0005-0000-0000-0000DC000000}"/>
    <cellStyle name="20% - Accent1 4" xfId="238" xr:uid="{00000000-0005-0000-0000-0000DD000000}"/>
    <cellStyle name="20% - Accent1 4 2" xfId="239" xr:uid="{00000000-0005-0000-0000-0000DE000000}"/>
    <cellStyle name="20% - Accent1 4 3" xfId="240" xr:uid="{00000000-0005-0000-0000-0000DF000000}"/>
    <cellStyle name="20% - Accent1 4 4" xfId="241" xr:uid="{00000000-0005-0000-0000-0000E0000000}"/>
    <cellStyle name="20% - Accent1 40" xfId="242" xr:uid="{00000000-0005-0000-0000-0000E1000000}"/>
    <cellStyle name="20% - Accent1 41" xfId="243" xr:uid="{00000000-0005-0000-0000-0000E2000000}"/>
    <cellStyle name="20% - Accent1 42" xfId="244" xr:uid="{00000000-0005-0000-0000-0000E3000000}"/>
    <cellStyle name="20% - Accent1 43" xfId="245" xr:uid="{00000000-0005-0000-0000-0000E4000000}"/>
    <cellStyle name="20% - Accent1 44" xfId="246" xr:uid="{00000000-0005-0000-0000-0000E5000000}"/>
    <cellStyle name="20% - Accent1 45" xfId="247" xr:uid="{00000000-0005-0000-0000-0000E6000000}"/>
    <cellStyle name="20% - Accent1 46" xfId="248" xr:uid="{00000000-0005-0000-0000-0000E7000000}"/>
    <cellStyle name="20% - Accent1 47" xfId="249" xr:uid="{00000000-0005-0000-0000-0000E8000000}"/>
    <cellStyle name="20% - Accent1 48" xfId="250" xr:uid="{00000000-0005-0000-0000-0000E9000000}"/>
    <cellStyle name="20% - Accent1 49" xfId="251" xr:uid="{00000000-0005-0000-0000-0000EA000000}"/>
    <cellStyle name="20% - Accent1 5" xfId="252" xr:uid="{00000000-0005-0000-0000-0000EB000000}"/>
    <cellStyle name="20% - Accent1 5 2" xfId="253" xr:uid="{00000000-0005-0000-0000-0000EC000000}"/>
    <cellStyle name="20% - Accent1 5 3" xfId="254" xr:uid="{00000000-0005-0000-0000-0000ED000000}"/>
    <cellStyle name="20% - Accent1 5 4" xfId="255" xr:uid="{00000000-0005-0000-0000-0000EE000000}"/>
    <cellStyle name="20% - Accent1 50" xfId="256" xr:uid="{00000000-0005-0000-0000-0000EF000000}"/>
    <cellStyle name="20% - Accent1 51" xfId="257" xr:uid="{00000000-0005-0000-0000-0000F0000000}"/>
    <cellStyle name="20% - Accent1 52" xfId="258" xr:uid="{00000000-0005-0000-0000-0000F1000000}"/>
    <cellStyle name="20% - Accent1 53" xfId="259" xr:uid="{00000000-0005-0000-0000-0000F2000000}"/>
    <cellStyle name="20% - Accent1 54" xfId="260" xr:uid="{00000000-0005-0000-0000-0000F3000000}"/>
    <cellStyle name="20% - Accent1 55" xfId="261" xr:uid="{00000000-0005-0000-0000-0000F4000000}"/>
    <cellStyle name="20% - Accent1 56" xfId="262" xr:uid="{00000000-0005-0000-0000-0000F5000000}"/>
    <cellStyle name="20% - Accent1 57" xfId="263" xr:uid="{00000000-0005-0000-0000-0000F6000000}"/>
    <cellStyle name="20% - Accent1 58" xfId="264" xr:uid="{00000000-0005-0000-0000-0000F7000000}"/>
    <cellStyle name="20% - Accent1 59" xfId="265" xr:uid="{00000000-0005-0000-0000-0000F8000000}"/>
    <cellStyle name="20% - Accent1 6" xfId="266" xr:uid="{00000000-0005-0000-0000-0000F9000000}"/>
    <cellStyle name="20% - Accent1 6 2" xfId="267" xr:uid="{00000000-0005-0000-0000-0000FA000000}"/>
    <cellStyle name="20% - Accent1 6 3" xfId="268" xr:uid="{00000000-0005-0000-0000-0000FB000000}"/>
    <cellStyle name="20% - Accent1 6 4" xfId="269" xr:uid="{00000000-0005-0000-0000-0000FC000000}"/>
    <cellStyle name="20% - Accent1 6 5" xfId="270" xr:uid="{00000000-0005-0000-0000-0000FD000000}"/>
    <cellStyle name="20% - Accent1 60" xfId="271" xr:uid="{00000000-0005-0000-0000-0000FE000000}"/>
    <cellStyle name="20% - Accent1 61" xfId="272" xr:uid="{00000000-0005-0000-0000-0000FF000000}"/>
    <cellStyle name="20% - Accent1 7" xfId="273" xr:uid="{00000000-0005-0000-0000-000000010000}"/>
    <cellStyle name="20% - Accent1 7 2" xfId="274" xr:uid="{00000000-0005-0000-0000-000001010000}"/>
    <cellStyle name="20% - Accent1 7 3" xfId="275" xr:uid="{00000000-0005-0000-0000-000002010000}"/>
    <cellStyle name="20% - Accent1 7 4" xfId="276" xr:uid="{00000000-0005-0000-0000-000003010000}"/>
    <cellStyle name="20% - Accent1 7 5" xfId="277" xr:uid="{00000000-0005-0000-0000-000004010000}"/>
    <cellStyle name="20% - Accent1 8" xfId="278" xr:uid="{00000000-0005-0000-0000-000005010000}"/>
    <cellStyle name="20% - Accent1 8 2" xfId="279" xr:uid="{00000000-0005-0000-0000-000006010000}"/>
    <cellStyle name="20% - Accent1 8 3" xfId="280" xr:uid="{00000000-0005-0000-0000-000007010000}"/>
    <cellStyle name="20% - Accent1 8 4" xfId="281" xr:uid="{00000000-0005-0000-0000-000008010000}"/>
    <cellStyle name="20% - Accent1 8 5" xfId="282" xr:uid="{00000000-0005-0000-0000-000009010000}"/>
    <cellStyle name="20% - Accent1 9" xfId="283" xr:uid="{00000000-0005-0000-0000-00000A010000}"/>
    <cellStyle name="20% - Accent1 9 2" xfId="284" xr:uid="{00000000-0005-0000-0000-00000B010000}"/>
    <cellStyle name="20% - Accent1 9 3" xfId="285" xr:uid="{00000000-0005-0000-0000-00000C010000}"/>
    <cellStyle name="20% - Accent1 9 4" xfId="286" xr:uid="{00000000-0005-0000-0000-00000D010000}"/>
    <cellStyle name="20% - Accent1 9 5" xfId="287" xr:uid="{00000000-0005-0000-0000-00000E010000}"/>
    <cellStyle name="20% - Accent2 10" xfId="288" xr:uid="{00000000-0005-0000-0000-00000F010000}"/>
    <cellStyle name="20% - Accent2 10 2" xfId="289" xr:uid="{00000000-0005-0000-0000-000010010000}"/>
    <cellStyle name="20% - Accent2 10 3" xfId="290" xr:uid="{00000000-0005-0000-0000-000011010000}"/>
    <cellStyle name="20% - Accent2 10 4" xfId="291" xr:uid="{00000000-0005-0000-0000-000012010000}"/>
    <cellStyle name="20% - Accent2 11" xfId="292" xr:uid="{00000000-0005-0000-0000-000013010000}"/>
    <cellStyle name="20% - Accent2 11 2" xfId="293" xr:uid="{00000000-0005-0000-0000-000014010000}"/>
    <cellStyle name="20% - Accent2 11 3" xfId="294" xr:uid="{00000000-0005-0000-0000-000015010000}"/>
    <cellStyle name="20% - Accent2 12" xfId="295" xr:uid="{00000000-0005-0000-0000-000016010000}"/>
    <cellStyle name="20% - Accent2 12 2" xfId="296" xr:uid="{00000000-0005-0000-0000-000017010000}"/>
    <cellStyle name="20% - Accent2 12 3" xfId="297" xr:uid="{00000000-0005-0000-0000-000018010000}"/>
    <cellStyle name="20% - Accent2 13" xfId="298" xr:uid="{00000000-0005-0000-0000-000019010000}"/>
    <cellStyle name="20% - Accent2 13 2" xfId="299" xr:uid="{00000000-0005-0000-0000-00001A010000}"/>
    <cellStyle name="20% - Accent2 13 3" xfId="300" xr:uid="{00000000-0005-0000-0000-00001B010000}"/>
    <cellStyle name="20% - Accent2 14" xfId="301" xr:uid="{00000000-0005-0000-0000-00001C010000}"/>
    <cellStyle name="20% - Accent2 14 2" xfId="302" xr:uid="{00000000-0005-0000-0000-00001D010000}"/>
    <cellStyle name="20% - Accent2 14 3" xfId="303" xr:uid="{00000000-0005-0000-0000-00001E010000}"/>
    <cellStyle name="20% - Accent2 15" xfId="304" xr:uid="{00000000-0005-0000-0000-00001F010000}"/>
    <cellStyle name="20% - Accent2 15 2" xfId="305" xr:uid="{00000000-0005-0000-0000-000020010000}"/>
    <cellStyle name="20% - Accent2 15 3" xfId="306" xr:uid="{00000000-0005-0000-0000-000021010000}"/>
    <cellStyle name="20% - Accent2 16" xfId="307" xr:uid="{00000000-0005-0000-0000-000022010000}"/>
    <cellStyle name="20% - Accent2 17" xfId="308" xr:uid="{00000000-0005-0000-0000-000023010000}"/>
    <cellStyle name="20% - Accent2 18" xfId="309" xr:uid="{00000000-0005-0000-0000-000024010000}"/>
    <cellStyle name="20% - Accent2 19" xfId="310" xr:uid="{00000000-0005-0000-0000-000025010000}"/>
    <cellStyle name="20% - Accent2 2" xfId="311" xr:uid="{00000000-0005-0000-0000-000026010000}"/>
    <cellStyle name="20% - Accent2 2 2" xfId="312" xr:uid="{00000000-0005-0000-0000-000027010000}"/>
    <cellStyle name="20% - Accent2 2 3" xfId="313" xr:uid="{00000000-0005-0000-0000-000028010000}"/>
    <cellStyle name="20% - Accent2 2 4" xfId="314" xr:uid="{00000000-0005-0000-0000-000029010000}"/>
    <cellStyle name="20% - Accent2 2 5" xfId="315" xr:uid="{00000000-0005-0000-0000-00002A010000}"/>
    <cellStyle name="20% - Accent2 2 6" xfId="316" xr:uid="{00000000-0005-0000-0000-00002B010000}"/>
    <cellStyle name="20% - Accent2 2 7" xfId="317" xr:uid="{00000000-0005-0000-0000-00002C010000}"/>
    <cellStyle name="20% - Accent2 2 8" xfId="318" xr:uid="{00000000-0005-0000-0000-00002D010000}"/>
    <cellStyle name="20% - Accent2 20" xfId="319" xr:uid="{00000000-0005-0000-0000-00002E010000}"/>
    <cellStyle name="20% - Accent2 21" xfId="320" xr:uid="{00000000-0005-0000-0000-00002F010000}"/>
    <cellStyle name="20% - Accent2 22" xfId="321" xr:uid="{00000000-0005-0000-0000-000030010000}"/>
    <cellStyle name="20% - Accent2 23" xfId="322" xr:uid="{00000000-0005-0000-0000-000031010000}"/>
    <cellStyle name="20% - Accent2 24" xfId="323" xr:uid="{00000000-0005-0000-0000-000032010000}"/>
    <cellStyle name="20% - Accent2 25" xfId="324" xr:uid="{00000000-0005-0000-0000-000033010000}"/>
    <cellStyle name="20% - Accent2 26" xfId="325" xr:uid="{00000000-0005-0000-0000-000034010000}"/>
    <cellStyle name="20% - Accent2 27" xfId="326" xr:uid="{00000000-0005-0000-0000-000035010000}"/>
    <cellStyle name="20% - Accent2 28" xfId="327" xr:uid="{00000000-0005-0000-0000-000036010000}"/>
    <cellStyle name="20% - Accent2 29" xfId="328" xr:uid="{00000000-0005-0000-0000-000037010000}"/>
    <cellStyle name="20% - Accent2 3" xfId="329" xr:uid="{00000000-0005-0000-0000-000038010000}"/>
    <cellStyle name="20% - Accent2 3 2" xfId="330" xr:uid="{00000000-0005-0000-0000-000039010000}"/>
    <cellStyle name="20% - Accent2 30" xfId="331" xr:uid="{00000000-0005-0000-0000-00003A010000}"/>
    <cellStyle name="20% - Accent2 31" xfId="332" xr:uid="{00000000-0005-0000-0000-00003B010000}"/>
    <cellStyle name="20% - Accent2 32" xfId="333" xr:uid="{00000000-0005-0000-0000-00003C010000}"/>
    <cellStyle name="20% - Accent2 33" xfId="334" xr:uid="{00000000-0005-0000-0000-00003D010000}"/>
    <cellStyle name="20% - Accent2 34" xfId="335" xr:uid="{00000000-0005-0000-0000-00003E010000}"/>
    <cellStyle name="20% - Accent2 35" xfId="336" xr:uid="{00000000-0005-0000-0000-00003F010000}"/>
    <cellStyle name="20% - Accent2 36" xfId="337" xr:uid="{00000000-0005-0000-0000-000040010000}"/>
    <cellStyle name="20% - Accent2 37" xfId="338" xr:uid="{00000000-0005-0000-0000-000041010000}"/>
    <cellStyle name="20% - Accent2 38" xfId="339" xr:uid="{00000000-0005-0000-0000-000042010000}"/>
    <cellStyle name="20% - Accent2 39" xfId="340" xr:uid="{00000000-0005-0000-0000-000043010000}"/>
    <cellStyle name="20% - Accent2 4" xfId="341" xr:uid="{00000000-0005-0000-0000-000044010000}"/>
    <cellStyle name="20% - Accent2 4 2" xfId="342" xr:uid="{00000000-0005-0000-0000-000045010000}"/>
    <cellStyle name="20% - Accent2 4 3" xfId="343" xr:uid="{00000000-0005-0000-0000-000046010000}"/>
    <cellStyle name="20% - Accent2 4 4" xfId="344" xr:uid="{00000000-0005-0000-0000-000047010000}"/>
    <cellStyle name="20% - Accent2 40" xfId="345" xr:uid="{00000000-0005-0000-0000-000048010000}"/>
    <cellStyle name="20% - Accent2 41" xfId="346" xr:uid="{00000000-0005-0000-0000-000049010000}"/>
    <cellStyle name="20% - Accent2 42" xfId="347" xr:uid="{00000000-0005-0000-0000-00004A010000}"/>
    <cellStyle name="20% - Accent2 43" xfId="348" xr:uid="{00000000-0005-0000-0000-00004B010000}"/>
    <cellStyle name="20% - Accent2 44" xfId="349" xr:uid="{00000000-0005-0000-0000-00004C010000}"/>
    <cellStyle name="20% - Accent2 45" xfId="350" xr:uid="{00000000-0005-0000-0000-00004D010000}"/>
    <cellStyle name="20% - Accent2 46" xfId="351" xr:uid="{00000000-0005-0000-0000-00004E010000}"/>
    <cellStyle name="20% - Accent2 47" xfId="352" xr:uid="{00000000-0005-0000-0000-00004F010000}"/>
    <cellStyle name="20% - Accent2 48" xfId="353" xr:uid="{00000000-0005-0000-0000-000050010000}"/>
    <cellStyle name="20% - Accent2 49" xfId="354" xr:uid="{00000000-0005-0000-0000-000051010000}"/>
    <cellStyle name="20% - Accent2 5" xfId="355" xr:uid="{00000000-0005-0000-0000-000052010000}"/>
    <cellStyle name="20% - Accent2 5 2" xfId="356" xr:uid="{00000000-0005-0000-0000-000053010000}"/>
    <cellStyle name="20% - Accent2 5 3" xfId="357" xr:uid="{00000000-0005-0000-0000-000054010000}"/>
    <cellStyle name="20% - Accent2 5 4" xfId="358" xr:uid="{00000000-0005-0000-0000-000055010000}"/>
    <cellStyle name="20% - Accent2 50" xfId="359" xr:uid="{00000000-0005-0000-0000-000056010000}"/>
    <cellStyle name="20% - Accent2 51" xfId="360" xr:uid="{00000000-0005-0000-0000-000057010000}"/>
    <cellStyle name="20% - Accent2 52" xfId="361" xr:uid="{00000000-0005-0000-0000-000058010000}"/>
    <cellStyle name="20% - Accent2 53" xfId="362" xr:uid="{00000000-0005-0000-0000-000059010000}"/>
    <cellStyle name="20% - Accent2 54" xfId="363" xr:uid="{00000000-0005-0000-0000-00005A010000}"/>
    <cellStyle name="20% - Accent2 55" xfId="364" xr:uid="{00000000-0005-0000-0000-00005B010000}"/>
    <cellStyle name="20% - Accent2 56" xfId="365" xr:uid="{00000000-0005-0000-0000-00005C010000}"/>
    <cellStyle name="20% - Accent2 57" xfId="366" xr:uid="{00000000-0005-0000-0000-00005D010000}"/>
    <cellStyle name="20% - Accent2 58" xfId="367" xr:uid="{00000000-0005-0000-0000-00005E010000}"/>
    <cellStyle name="20% - Accent2 59" xfId="368" xr:uid="{00000000-0005-0000-0000-00005F010000}"/>
    <cellStyle name="20% - Accent2 6" xfId="369" xr:uid="{00000000-0005-0000-0000-000060010000}"/>
    <cellStyle name="20% - Accent2 6 2" xfId="370" xr:uid="{00000000-0005-0000-0000-000061010000}"/>
    <cellStyle name="20% - Accent2 6 3" xfId="371" xr:uid="{00000000-0005-0000-0000-000062010000}"/>
    <cellStyle name="20% - Accent2 6 4" xfId="372" xr:uid="{00000000-0005-0000-0000-000063010000}"/>
    <cellStyle name="20% - Accent2 6 5" xfId="373" xr:uid="{00000000-0005-0000-0000-000064010000}"/>
    <cellStyle name="20% - Accent2 60" xfId="374" xr:uid="{00000000-0005-0000-0000-000065010000}"/>
    <cellStyle name="20% - Accent2 61" xfId="375" xr:uid="{00000000-0005-0000-0000-000066010000}"/>
    <cellStyle name="20% - Accent2 7" xfId="376" xr:uid="{00000000-0005-0000-0000-000067010000}"/>
    <cellStyle name="20% - Accent2 7 2" xfId="377" xr:uid="{00000000-0005-0000-0000-000068010000}"/>
    <cellStyle name="20% - Accent2 7 3" xfId="378" xr:uid="{00000000-0005-0000-0000-000069010000}"/>
    <cellStyle name="20% - Accent2 7 4" xfId="379" xr:uid="{00000000-0005-0000-0000-00006A010000}"/>
    <cellStyle name="20% - Accent2 7 5" xfId="380" xr:uid="{00000000-0005-0000-0000-00006B010000}"/>
    <cellStyle name="20% - Accent2 8" xfId="381" xr:uid="{00000000-0005-0000-0000-00006C010000}"/>
    <cellStyle name="20% - Accent2 8 2" xfId="382" xr:uid="{00000000-0005-0000-0000-00006D010000}"/>
    <cellStyle name="20% - Accent2 8 3" xfId="383" xr:uid="{00000000-0005-0000-0000-00006E010000}"/>
    <cellStyle name="20% - Accent2 8 4" xfId="384" xr:uid="{00000000-0005-0000-0000-00006F010000}"/>
    <cellStyle name="20% - Accent2 8 5" xfId="385" xr:uid="{00000000-0005-0000-0000-000070010000}"/>
    <cellStyle name="20% - Accent2 9" xfId="386" xr:uid="{00000000-0005-0000-0000-000071010000}"/>
    <cellStyle name="20% - Accent2 9 2" xfId="387" xr:uid="{00000000-0005-0000-0000-000072010000}"/>
    <cellStyle name="20% - Accent2 9 3" xfId="388" xr:uid="{00000000-0005-0000-0000-000073010000}"/>
    <cellStyle name="20% - Accent2 9 4" xfId="389" xr:uid="{00000000-0005-0000-0000-000074010000}"/>
    <cellStyle name="20% - Accent2 9 5" xfId="390" xr:uid="{00000000-0005-0000-0000-000075010000}"/>
    <cellStyle name="20% - Accent3 10" xfId="391" xr:uid="{00000000-0005-0000-0000-000076010000}"/>
    <cellStyle name="20% - Accent3 10 2" xfId="392" xr:uid="{00000000-0005-0000-0000-000077010000}"/>
    <cellStyle name="20% - Accent3 10 3" xfId="393" xr:uid="{00000000-0005-0000-0000-000078010000}"/>
    <cellStyle name="20% - Accent3 10 4" xfId="394" xr:uid="{00000000-0005-0000-0000-000079010000}"/>
    <cellStyle name="20% - Accent3 11" xfId="395" xr:uid="{00000000-0005-0000-0000-00007A010000}"/>
    <cellStyle name="20% - Accent3 11 2" xfId="396" xr:uid="{00000000-0005-0000-0000-00007B010000}"/>
    <cellStyle name="20% - Accent3 11 3" xfId="397" xr:uid="{00000000-0005-0000-0000-00007C010000}"/>
    <cellStyle name="20% - Accent3 12" xfId="398" xr:uid="{00000000-0005-0000-0000-00007D010000}"/>
    <cellStyle name="20% - Accent3 12 2" xfId="399" xr:uid="{00000000-0005-0000-0000-00007E010000}"/>
    <cellStyle name="20% - Accent3 12 3" xfId="400" xr:uid="{00000000-0005-0000-0000-00007F010000}"/>
    <cellStyle name="20% - Accent3 13" xfId="401" xr:uid="{00000000-0005-0000-0000-000080010000}"/>
    <cellStyle name="20% - Accent3 13 2" xfId="402" xr:uid="{00000000-0005-0000-0000-000081010000}"/>
    <cellStyle name="20% - Accent3 13 3" xfId="403" xr:uid="{00000000-0005-0000-0000-000082010000}"/>
    <cellStyle name="20% - Accent3 14" xfId="404" xr:uid="{00000000-0005-0000-0000-000083010000}"/>
    <cellStyle name="20% - Accent3 14 2" xfId="405" xr:uid="{00000000-0005-0000-0000-000084010000}"/>
    <cellStyle name="20% - Accent3 14 3" xfId="406" xr:uid="{00000000-0005-0000-0000-000085010000}"/>
    <cellStyle name="20% - Accent3 15" xfId="407" xr:uid="{00000000-0005-0000-0000-000086010000}"/>
    <cellStyle name="20% - Accent3 15 2" xfId="408" xr:uid="{00000000-0005-0000-0000-000087010000}"/>
    <cellStyle name="20% - Accent3 15 3" xfId="409" xr:uid="{00000000-0005-0000-0000-000088010000}"/>
    <cellStyle name="20% - Accent3 16" xfId="410" xr:uid="{00000000-0005-0000-0000-000089010000}"/>
    <cellStyle name="20% - Accent3 17" xfId="411" xr:uid="{00000000-0005-0000-0000-00008A010000}"/>
    <cellStyle name="20% - Accent3 18" xfId="412" xr:uid="{00000000-0005-0000-0000-00008B010000}"/>
    <cellStyle name="20% - Accent3 19" xfId="413" xr:uid="{00000000-0005-0000-0000-00008C010000}"/>
    <cellStyle name="20% - Accent3 2" xfId="414" xr:uid="{00000000-0005-0000-0000-00008D010000}"/>
    <cellStyle name="20% - Accent3 2 2" xfId="415" xr:uid="{00000000-0005-0000-0000-00008E010000}"/>
    <cellStyle name="20% - Accent3 2 3" xfId="416" xr:uid="{00000000-0005-0000-0000-00008F010000}"/>
    <cellStyle name="20% - Accent3 2 4" xfId="417" xr:uid="{00000000-0005-0000-0000-000090010000}"/>
    <cellStyle name="20% - Accent3 2 5" xfId="418" xr:uid="{00000000-0005-0000-0000-000091010000}"/>
    <cellStyle name="20% - Accent3 2 6" xfId="419" xr:uid="{00000000-0005-0000-0000-000092010000}"/>
    <cellStyle name="20% - Accent3 2 7" xfId="420" xr:uid="{00000000-0005-0000-0000-000093010000}"/>
    <cellStyle name="20% - Accent3 2 8" xfId="421" xr:uid="{00000000-0005-0000-0000-000094010000}"/>
    <cellStyle name="20% - Accent3 20" xfId="422" xr:uid="{00000000-0005-0000-0000-000095010000}"/>
    <cellStyle name="20% - Accent3 21" xfId="423" xr:uid="{00000000-0005-0000-0000-000096010000}"/>
    <cellStyle name="20% - Accent3 22" xfId="424" xr:uid="{00000000-0005-0000-0000-000097010000}"/>
    <cellStyle name="20% - Accent3 23" xfId="425" xr:uid="{00000000-0005-0000-0000-000098010000}"/>
    <cellStyle name="20% - Accent3 24" xfId="426" xr:uid="{00000000-0005-0000-0000-000099010000}"/>
    <cellStyle name="20% - Accent3 25" xfId="427" xr:uid="{00000000-0005-0000-0000-00009A010000}"/>
    <cellStyle name="20% - Accent3 26" xfId="428" xr:uid="{00000000-0005-0000-0000-00009B010000}"/>
    <cellStyle name="20% - Accent3 27" xfId="429" xr:uid="{00000000-0005-0000-0000-00009C010000}"/>
    <cellStyle name="20% - Accent3 28" xfId="430" xr:uid="{00000000-0005-0000-0000-00009D010000}"/>
    <cellStyle name="20% - Accent3 29" xfId="431" xr:uid="{00000000-0005-0000-0000-00009E010000}"/>
    <cellStyle name="20% - Accent3 3" xfId="432" xr:uid="{00000000-0005-0000-0000-00009F010000}"/>
    <cellStyle name="20% - Accent3 3 2" xfId="433" xr:uid="{00000000-0005-0000-0000-0000A0010000}"/>
    <cellStyle name="20% - Accent3 30" xfId="434" xr:uid="{00000000-0005-0000-0000-0000A1010000}"/>
    <cellStyle name="20% - Accent3 31" xfId="435" xr:uid="{00000000-0005-0000-0000-0000A2010000}"/>
    <cellStyle name="20% - Accent3 32" xfId="436" xr:uid="{00000000-0005-0000-0000-0000A3010000}"/>
    <cellStyle name="20% - Accent3 33" xfId="437" xr:uid="{00000000-0005-0000-0000-0000A4010000}"/>
    <cellStyle name="20% - Accent3 34" xfId="438" xr:uid="{00000000-0005-0000-0000-0000A5010000}"/>
    <cellStyle name="20% - Accent3 35" xfId="439" xr:uid="{00000000-0005-0000-0000-0000A6010000}"/>
    <cellStyle name="20% - Accent3 36" xfId="440" xr:uid="{00000000-0005-0000-0000-0000A7010000}"/>
    <cellStyle name="20% - Accent3 37" xfId="441" xr:uid="{00000000-0005-0000-0000-0000A8010000}"/>
    <cellStyle name="20% - Accent3 38" xfId="442" xr:uid="{00000000-0005-0000-0000-0000A9010000}"/>
    <cellStyle name="20% - Accent3 39" xfId="443" xr:uid="{00000000-0005-0000-0000-0000AA010000}"/>
    <cellStyle name="20% - Accent3 4" xfId="444" xr:uid="{00000000-0005-0000-0000-0000AB010000}"/>
    <cellStyle name="20% - Accent3 4 2" xfId="445" xr:uid="{00000000-0005-0000-0000-0000AC010000}"/>
    <cellStyle name="20% - Accent3 4 3" xfId="446" xr:uid="{00000000-0005-0000-0000-0000AD010000}"/>
    <cellStyle name="20% - Accent3 4 4" xfId="447" xr:uid="{00000000-0005-0000-0000-0000AE010000}"/>
    <cellStyle name="20% - Accent3 40" xfId="448" xr:uid="{00000000-0005-0000-0000-0000AF010000}"/>
    <cellStyle name="20% - Accent3 41" xfId="449" xr:uid="{00000000-0005-0000-0000-0000B0010000}"/>
    <cellStyle name="20% - Accent3 42" xfId="450" xr:uid="{00000000-0005-0000-0000-0000B1010000}"/>
    <cellStyle name="20% - Accent3 43" xfId="451" xr:uid="{00000000-0005-0000-0000-0000B2010000}"/>
    <cellStyle name="20% - Accent3 44" xfId="452" xr:uid="{00000000-0005-0000-0000-0000B3010000}"/>
    <cellStyle name="20% - Accent3 45" xfId="453" xr:uid="{00000000-0005-0000-0000-0000B4010000}"/>
    <cellStyle name="20% - Accent3 46" xfId="454" xr:uid="{00000000-0005-0000-0000-0000B5010000}"/>
    <cellStyle name="20% - Accent3 47" xfId="455" xr:uid="{00000000-0005-0000-0000-0000B6010000}"/>
    <cellStyle name="20% - Accent3 48" xfId="456" xr:uid="{00000000-0005-0000-0000-0000B7010000}"/>
    <cellStyle name="20% - Accent3 49" xfId="457" xr:uid="{00000000-0005-0000-0000-0000B8010000}"/>
    <cellStyle name="20% - Accent3 5" xfId="458" xr:uid="{00000000-0005-0000-0000-0000B9010000}"/>
    <cellStyle name="20% - Accent3 5 2" xfId="459" xr:uid="{00000000-0005-0000-0000-0000BA010000}"/>
    <cellStyle name="20% - Accent3 5 3" xfId="460" xr:uid="{00000000-0005-0000-0000-0000BB010000}"/>
    <cellStyle name="20% - Accent3 5 4" xfId="461" xr:uid="{00000000-0005-0000-0000-0000BC010000}"/>
    <cellStyle name="20% - Accent3 50" xfId="462" xr:uid="{00000000-0005-0000-0000-0000BD010000}"/>
    <cellStyle name="20% - Accent3 51" xfId="463" xr:uid="{00000000-0005-0000-0000-0000BE010000}"/>
    <cellStyle name="20% - Accent3 52" xfId="464" xr:uid="{00000000-0005-0000-0000-0000BF010000}"/>
    <cellStyle name="20% - Accent3 53" xfId="465" xr:uid="{00000000-0005-0000-0000-0000C0010000}"/>
    <cellStyle name="20% - Accent3 54" xfId="466" xr:uid="{00000000-0005-0000-0000-0000C1010000}"/>
    <cellStyle name="20% - Accent3 55" xfId="467" xr:uid="{00000000-0005-0000-0000-0000C2010000}"/>
    <cellStyle name="20% - Accent3 56" xfId="468" xr:uid="{00000000-0005-0000-0000-0000C3010000}"/>
    <cellStyle name="20% - Accent3 57" xfId="469" xr:uid="{00000000-0005-0000-0000-0000C4010000}"/>
    <cellStyle name="20% - Accent3 58" xfId="470" xr:uid="{00000000-0005-0000-0000-0000C5010000}"/>
    <cellStyle name="20% - Accent3 59" xfId="471" xr:uid="{00000000-0005-0000-0000-0000C6010000}"/>
    <cellStyle name="20% - Accent3 6" xfId="472" xr:uid="{00000000-0005-0000-0000-0000C7010000}"/>
    <cellStyle name="20% - Accent3 6 2" xfId="473" xr:uid="{00000000-0005-0000-0000-0000C8010000}"/>
    <cellStyle name="20% - Accent3 6 3" xfId="474" xr:uid="{00000000-0005-0000-0000-0000C9010000}"/>
    <cellStyle name="20% - Accent3 6 4" xfId="475" xr:uid="{00000000-0005-0000-0000-0000CA010000}"/>
    <cellStyle name="20% - Accent3 6 5" xfId="476" xr:uid="{00000000-0005-0000-0000-0000CB010000}"/>
    <cellStyle name="20% - Accent3 60" xfId="477" xr:uid="{00000000-0005-0000-0000-0000CC010000}"/>
    <cellStyle name="20% - Accent3 61" xfId="478" xr:uid="{00000000-0005-0000-0000-0000CD010000}"/>
    <cellStyle name="20% - Accent3 7" xfId="479" xr:uid="{00000000-0005-0000-0000-0000CE010000}"/>
    <cellStyle name="20% - Accent3 7 2" xfId="480" xr:uid="{00000000-0005-0000-0000-0000CF010000}"/>
    <cellStyle name="20% - Accent3 7 3" xfId="481" xr:uid="{00000000-0005-0000-0000-0000D0010000}"/>
    <cellStyle name="20% - Accent3 7 4" xfId="482" xr:uid="{00000000-0005-0000-0000-0000D1010000}"/>
    <cellStyle name="20% - Accent3 7 5" xfId="483" xr:uid="{00000000-0005-0000-0000-0000D2010000}"/>
    <cellStyle name="20% - Accent3 8" xfId="484" xr:uid="{00000000-0005-0000-0000-0000D3010000}"/>
    <cellStyle name="20% - Accent3 8 2" xfId="485" xr:uid="{00000000-0005-0000-0000-0000D4010000}"/>
    <cellStyle name="20% - Accent3 8 3" xfId="486" xr:uid="{00000000-0005-0000-0000-0000D5010000}"/>
    <cellStyle name="20% - Accent3 8 4" xfId="487" xr:uid="{00000000-0005-0000-0000-0000D6010000}"/>
    <cellStyle name="20% - Accent3 8 5" xfId="488" xr:uid="{00000000-0005-0000-0000-0000D7010000}"/>
    <cellStyle name="20% - Accent3 9" xfId="489" xr:uid="{00000000-0005-0000-0000-0000D8010000}"/>
    <cellStyle name="20% - Accent3 9 2" xfId="490" xr:uid="{00000000-0005-0000-0000-0000D9010000}"/>
    <cellStyle name="20% - Accent3 9 3" xfId="491" xr:uid="{00000000-0005-0000-0000-0000DA010000}"/>
    <cellStyle name="20% - Accent3 9 4" xfId="492" xr:uid="{00000000-0005-0000-0000-0000DB010000}"/>
    <cellStyle name="20% - Accent3 9 5" xfId="493" xr:uid="{00000000-0005-0000-0000-0000DC010000}"/>
    <cellStyle name="20% - Accent4 10" xfId="494" xr:uid="{00000000-0005-0000-0000-0000DD010000}"/>
    <cellStyle name="20% - Accent4 10 2" xfId="495" xr:uid="{00000000-0005-0000-0000-0000DE010000}"/>
    <cellStyle name="20% - Accent4 10 3" xfId="496" xr:uid="{00000000-0005-0000-0000-0000DF010000}"/>
    <cellStyle name="20% - Accent4 10 4" xfId="497" xr:uid="{00000000-0005-0000-0000-0000E0010000}"/>
    <cellStyle name="20% - Accent4 11" xfId="498" xr:uid="{00000000-0005-0000-0000-0000E1010000}"/>
    <cellStyle name="20% - Accent4 11 2" xfId="499" xr:uid="{00000000-0005-0000-0000-0000E2010000}"/>
    <cellStyle name="20% - Accent4 11 3" xfId="500" xr:uid="{00000000-0005-0000-0000-0000E3010000}"/>
    <cellStyle name="20% - Accent4 12" xfId="501" xr:uid="{00000000-0005-0000-0000-0000E4010000}"/>
    <cellStyle name="20% - Accent4 12 2" xfId="502" xr:uid="{00000000-0005-0000-0000-0000E5010000}"/>
    <cellStyle name="20% - Accent4 12 3" xfId="503" xr:uid="{00000000-0005-0000-0000-0000E6010000}"/>
    <cellStyle name="20% - Accent4 13" xfId="504" xr:uid="{00000000-0005-0000-0000-0000E7010000}"/>
    <cellStyle name="20% - Accent4 13 2" xfId="505" xr:uid="{00000000-0005-0000-0000-0000E8010000}"/>
    <cellStyle name="20% - Accent4 13 3" xfId="506" xr:uid="{00000000-0005-0000-0000-0000E9010000}"/>
    <cellStyle name="20% - Accent4 14" xfId="507" xr:uid="{00000000-0005-0000-0000-0000EA010000}"/>
    <cellStyle name="20% - Accent4 14 2" xfId="508" xr:uid="{00000000-0005-0000-0000-0000EB010000}"/>
    <cellStyle name="20% - Accent4 14 3" xfId="509" xr:uid="{00000000-0005-0000-0000-0000EC010000}"/>
    <cellStyle name="20% - Accent4 15" xfId="510" xr:uid="{00000000-0005-0000-0000-0000ED010000}"/>
    <cellStyle name="20% - Accent4 15 2" xfId="511" xr:uid="{00000000-0005-0000-0000-0000EE010000}"/>
    <cellStyle name="20% - Accent4 15 3" xfId="512" xr:uid="{00000000-0005-0000-0000-0000EF010000}"/>
    <cellStyle name="20% - Accent4 16" xfId="513" xr:uid="{00000000-0005-0000-0000-0000F0010000}"/>
    <cellStyle name="20% - Accent4 17" xfId="514" xr:uid="{00000000-0005-0000-0000-0000F1010000}"/>
    <cellStyle name="20% - Accent4 18" xfId="515" xr:uid="{00000000-0005-0000-0000-0000F2010000}"/>
    <cellStyle name="20% - Accent4 19" xfId="516" xr:uid="{00000000-0005-0000-0000-0000F3010000}"/>
    <cellStyle name="20% - Accent4 2" xfId="517" xr:uid="{00000000-0005-0000-0000-0000F4010000}"/>
    <cellStyle name="20% - Accent4 2 2" xfId="518" xr:uid="{00000000-0005-0000-0000-0000F5010000}"/>
    <cellStyle name="20% - Accent4 2 3" xfId="519" xr:uid="{00000000-0005-0000-0000-0000F6010000}"/>
    <cellStyle name="20% - Accent4 2 4" xfId="520" xr:uid="{00000000-0005-0000-0000-0000F7010000}"/>
    <cellStyle name="20% - Accent4 2 5" xfId="521" xr:uid="{00000000-0005-0000-0000-0000F8010000}"/>
    <cellStyle name="20% - Accent4 2 6" xfId="522" xr:uid="{00000000-0005-0000-0000-0000F9010000}"/>
    <cellStyle name="20% - Accent4 2 7" xfId="523" xr:uid="{00000000-0005-0000-0000-0000FA010000}"/>
    <cellStyle name="20% - Accent4 2 8" xfId="524" xr:uid="{00000000-0005-0000-0000-0000FB010000}"/>
    <cellStyle name="20% - Accent4 20" xfId="525" xr:uid="{00000000-0005-0000-0000-0000FC010000}"/>
    <cellStyle name="20% - Accent4 21" xfId="526" xr:uid="{00000000-0005-0000-0000-0000FD010000}"/>
    <cellStyle name="20% - Accent4 22" xfId="527" xr:uid="{00000000-0005-0000-0000-0000FE010000}"/>
    <cellStyle name="20% - Accent4 23" xfId="528" xr:uid="{00000000-0005-0000-0000-0000FF010000}"/>
    <cellStyle name="20% - Accent4 24" xfId="529" xr:uid="{00000000-0005-0000-0000-000000020000}"/>
    <cellStyle name="20% - Accent4 25" xfId="530" xr:uid="{00000000-0005-0000-0000-000001020000}"/>
    <cellStyle name="20% - Accent4 26" xfId="531" xr:uid="{00000000-0005-0000-0000-000002020000}"/>
    <cellStyle name="20% - Accent4 27" xfId="532" xr:uid="{00000000-0005-0000-0000-000003020000}"/>
    <cellStyle name="20% - Accent4 28" xfId="533" xr:uid="{00000000-0005-0000-0000-000004020000}"/>
    <cellStyle name="20% - Accent4 29" xfId="534" xr:uid="{00000000-0005-0000-0000-000005020000}"/>
    <cellStyle name="20% - Accent4 3" xfId="535" xr:uid="{00000000-0005-0000-0000-000006020000}"/>
    <cellStyle name="20% - Accent4 3 2" xfId="536" xr:uid="{00000000-0005-0000-0000-000007020000}"/>
    <cellStyle name="20% - Accent4 30" xfId="537" xr:uid="{00000000-0005-0000-0000-000008020000}"/>
    <cellStyle name="20% - Accent4 31" xfId="538" xr:uid="{00000000-0005-0000-0000-000009020000}"/>
    <cellStyle name="20% - Accent4 32" xfId="539" xr:uid="{00000000-0005-0000-0000-00000A020000}"/>
    <cellStyle name="20% - Accent4 33" xfId="540" xr:uid="{00000000-0005-0000-0000-00000B020000}"/>
    <cellStyle name="20% - Accent4 34" xfId="541" xr:uid="{00000000-0005-0000-0000-00000C020000}"/>
    <cellStyle name="20% - Accent4 35" xfId="542" xr:uid="{00000000-0005-0000-0000-00000D020000}"/>
    <cellStyle name="20% - Accent4 36" xfId="543" xr:uid="{00000000-0005-0000-0000-00000E020000}"/>
    <cellStyle name="20% - Accent4 37" xfId="544" xr:uid="{00000000-0005-0000-0000-00000F020000}"/>
    <cellStyle name="20% - Accent4 38" xfId="545" xr:uid="{00000000-0005-0000-0000-000010020000}"/>
    <cellStyle name="20% - Accent4 39" xfId="546" xr:uid="{00000000-0005-0000-0000-000011020000}"/>
    <cellStyle name="20% - Accent4 4" xfId="547" xr:uid="{00000000-0005-0000-0000-000012020000}"/>
    <cellStyle name="20% - Accent4 4 2" xfId="548" xr:uid="{00000000-0005-0000-0000-000013020000}"/>
    <cellStyle name="20% - Accent4 4 3" xfId="549" xr:uid="{00000000-0005-0000-0000-000014020000}"/>
    <cellStyle name="20% - Accent4 4 4" xfId="550" xr:uid="{00000000-0005-0000-0000-000015020000}"/>
    <cellStyle name="20% - Accent4 40" xfId="551" xr:uid="{00000000-0005-0000-0000-000016020000}"/>
    <cellStyle name="20% - Accent4 41" xfId="552" xr:uid="{00000000-0005-0000-0000-000017020000}"/>
    <cellStyle name="20% - Accent4 42" xfId="553" xr:uid="{00000000-0005-0000-0000-000018020000}"/>
    <cellStyle name="20% - Accent4 43" xfId="554" xr:uid="{00000000-0005-0000-0000-000019020000}"/>
    <cellStyle name="20% - Accent4 44" xfId="555" xr:uid="{00000000-0005-0000-0000-00001A020000}"/>
    <cellStyle name="20% - Accent4 45" xfId="556" xr:uid="{00000000-0005-0000-0000-00001B020000}"/>
    <cellStyle name="20% - Accent4 46" xfId="557" xr:uid="{00000000-0005-0000-0000-00001C020000}"/>
    <cellStyle name="20% - Accent4 47" xfId="558" xr:uid="{00000000-0005-0000-0000-00001D020000}"/>
    <cellStyle name="20% - Accent4 48" xfId="559" xr:uid="{00000000-0005-0000-0000-00001E020000}"/>
    <cellStyle name="20% - Accent4 49" xfId="560" xr:uid="{00000000-0005-0000-0000-00001F020000}"/>
    <cellStyle name="20% - Accent4 5" xfId="561" xr:uid="{00000000-0005-0000-0000-000020020000}"/>
    <cellStyle name="20% - Accent4 5 2" xfId="562" xr:uid="{00000000-0005-0000-0000-000021020000}"/>
    <cellStyle name="20% - Accent4 5 3" xfId="563" xr:uid="{00000000-0005-0000-0000-000022020000}"/>
    <cellStyle name="20% - Accent4 5 4" xfId="564" xr:uid="{00000000-0005-0000-0000-000023020000}"/>
    <cellStyle name="20% - Accent4 50" xfId="565" xr:uid="{00000000-0005-0000-0000-000024020000}"/>
    <cellStyle name="20% - Accent4 51" xfId="566" xr:uid="{00000000-0005-0000-0000-000025020000}"/>
    <cellStyle name="20% - Accent4 52" xfId="567" xr:uid="{00000000-0005-0000-0000-000026020000}"/>
    <cellStyle name="20% - Accent4 53" xfId="568" xr:uid="{00000000-0005-0000-0000-000027020000}"/>
    <cellStyle name="20% - Accent4 54" xfId="569" xr:uid="{00000000-0005-0000-0000-000028020000}"/>
    <cellStyle name="20% - Accent4 55" xfId="570" xr:uid="{00000000-0005-0000-0000-000029020000}"/>
    <cellStyle name="20% - Accent4 56" xfId="571" xr:uid="{00000000-0005-0000-0000-00002A020000}"/>
    <cellStyle name="20% - Accent4 57" xfId="572" xr:uid="{00000000-0005-0000-0000-00002B020000}"/>
    <cellStyle name="20% - Accent4 58" xfId="573" xr:uid="{00000000-0005-0000-0000-00002C020000}"/>
    <cellStyle name="20% - Accent4 59" xfId="574" xr:uid="{00000000-0005-0000-0000-00002D020000}"/>
    <cellStyle name="20% - Accent4 6" xfId="575" xr:uid="{00000000-0005-0000-0000-00002E020000}"/>
    <cellStyle name="20% - Accent4 6 2" xfId="576" xr:uid="{00000000-0005-0000-0000-00002F020000}"/>
    <cellStyle name="20% - Accent4 6 3" xfId="577" xr:uid="{00000000-0005-0000-0000-000030020000}"/>
    <cellStyle name="20% - Accent4 6 4" xfId="578" xr:uid="{00000000-0005-0000-0000-000031020000}"/>
    <cellStyle name="20% - Accent4 6 5" xfId="579" xr:uid="{00000000-0005-0000-0000-000032020000}"/>
    <cellStyle name="20% - Accent4 60" xfId="580" xr:uid="{00000000-0005-0000-0000-000033020000}"/>
    <cellStyle name="20% - Accent4 61" xfId="581" xr:uid="{00000000-0005-0000-0000-000034020000}"/>
    <cellStyle name="20% - Accent4 7" xfId="582" xr:uid="{00000000-0005-0000-0000-000035020000}"/>
    <cellStyle name="20% - Accent4 7 2" xfId="583" xr:uid="{00000000-0005-0000-0000-000036020000}"/>
    <cellStyle name="20% - Accent4 7 3" xfId="584" xr:uid="{00000000-0005-0000-0000-000037020000}"/>
    <cellStyle name="20% - Accent4 7 4" xfId="585" xr:uid="{00000000-0005-0000-0000-000038020000}"/>
    <cellStyle name="20% - Accent4 7 5" xfId="586" xr:uid="{00000000-0005-0000-0000-000039020000}"/>
    <cellStyle name="20% - Accent4 8" xfId="587" xr:uid="{00000000-0005-0000-0000-00003A020000}"/>
    <cellStyle name="20% - Accent4 8 2" xfId="588" xr:uid="{00000000-0005-0000-0000-00003B020000}"/>
    <cellStyle name="20% - Accent4 8 3" xfId="589" xr:uid="{00000000-0005-0000-0000-00003C020000}"/>
    <cellStyle name="20% - Accent4 8 4" xfId="590" xr:uid="{00000000-0005-0000-0000-00003D020000}"/>
    <cellStyle name="20% - Accent4 8 5" xfId="591" xr:uid="{00000000-0005-0000-0000-00003E020000}"/>
    <cellStyle name="20% - Accent4 9" xfId="592" xr:uid="{00000000-0005-0000-0000-00003F020000}"/>
    <cellStyle name="20% - Accent4 9 2" xfId="593" xr:uid="{00000000-0005-0000-0000-000040020000}"/>
    <cellStyle name="20% - Accent4 9 3" xfId="594" xr:uid="{00000000-0005-0000-0000-000041020000}"/>
    <cellStyle name="20% - Accent4 9 4" xfId="595" xr:uid="{00000000-0005-0000-0000-000042020000}"/>
    <cellStyle name="20% - Accent4 9 5" xfId="596" xr:uid="{00000000-0005-0000-0000-000043020000}"/>
    <cellStyle name="20% - Accent5 10" xfId="597" xr:uid="{00000000-0005-0000-0000-000044020000}"/>
    <cellStyle name="20% - Accent5 10 2" xfId="598" xr:uid="{00000000-0005-0000-0000-000045020000}"/>
    <cellStyle name="20% - Accent5 10 3" xfId="599" xr:uid="{00000000-0005-0000-0000-000046020000}"/>
    <cellStyle name="20% - Accent5 10 4" xfId="600" xr:uid="{00000000-0005-0000-0000-000047020000}"/>
    <cellStyle name="20% - Accent5 11" xfId="601" xr:uid="{00000000-0005-0000-0000-000048020000}"/>
    <cellStyle name="20% - Accent5 11 2" xfId="602" xr:uid="{00000000-0005-0000-0000-000049020000}"/>
    <cellStyle name="20% - Accent5 11 3" xfId="603" xr:uid="{00000000-0005-0000-0000-00004A020000}"/>
    <cellStyle name="20% - Accent5 12" xfId="604" xr:uid="{00000000-0005-0000-0000-00004B020000}"/>
    <cellStyle name="20% - Accent5 12 2" xfId="605" xr:uid="{00000000-0005-0000-0000-00004C020000}"/>
    <cellStyle name="20% - Accent5 12 3" xfId="606" xr:uid="{00000000-0005-0000-0000-00004D020000}"/>
    <cellStyle name="20% - Accent5 13" xfId="607" xr:uid="{00000000-0005-0000-0000-00004E020000}"/>
    <cellStyle name="20% - Accent5 13 2" xfId="608" xr:uid="{00000000-0005-0000-0000-00004F020000}"/>
    <cellStyle name="20% - Accent5 13 3" xfId="609" xr:uid="{00000000-0005-0000-0000-000050020000}"/>
    <cellStyle name="20% - Accent5 14" xfId="610" xr:uid="{00000000-0005-0000-0000-000051020000}"/>
    <cellStyle name="20% - Accent5 14 2" xfId="611" xr:uid="{00000000-0005-0000-0000-000052020000}"/>
    <cellStyle name="20% - Accent5 14 3" xfId="612" xr:uid="{00000000-0005-0000-0000-000053020000}"/>
    <cellStyle name="20% - Accent5 15" xfId="613" xr:uid="{00000000-0005-0000-0000-000054020000}"/>
    <cellStyle name="20% - Accent5 15 2" xfId="614" xr:uid="{00000000-0005-0000-0000-000055020000}"/>
    <cellStyle name="20% - Accent5 15 3" xfId="615" xr:uid="{00000000-0005-0000-0000-000056020000}"/>
    <cellStyle name="20% - Accent5 16" xfId="616" xr:uid="{00000000-0005-0000-0000-000057020000}"/>
    <cellStyle name="20% - Accent5 17" xfId="617" xr:uid="{00000000-0005-0000-0000-000058020000}"/>
    <cellStyle name="20% - Accent5 18" xfId="618" xr:uid="{00000000-0005-0000-0000-000059020000}"/>
    <cellStyle name="20% - Accent5 19" xfId="619" xr:uid="{00000000-0005-0000-0000-00005A020000}"/>
    <cellStyle name="20% - Accent5 2" xfId="620" xr:uid="{00000000-0005-0000-0000-00005B020000}"/>
    <cellStyle name="20% - Accent5 2 2" xfId="621" xr:uid="{00000000-0005-0000-0000-00005C020000}"/>
    <cellStyle name="20% - Accent5 2 3" xfId="622" xr:uid="{00000000-0005-0000-0000-00005D020000}"/>
    <cellStyle name="20% - Accent5 2 4" xfId="623" xr:uid="{00000000-0005-0000-0000-00005E020000}"/>
    <cellStyle name="20% - Accent5 2 5" xfId="624" xr:uid="{00000000-0005-0000-0000-00005F020000}"/>
    <cellStyle name="20% - Accent5 2 6" xfId="625" xr:uid="{00000000-0005-0000-0000-000060020000}"/>
    <cellStyle name="20% - Accent5 2 7" xfId="626" xr:uid="{00000000-0005-0000-0000-000061020000}"/>
    <cellStyle name="20% - Accent5 2 8" xfId="627" xr:uid="{00000000-0005-0000-0000-000062020000}"/>
    <cellStyle name="20% - Accent5 20" xfId="628" xr:uid="{00000000-0005-0000-0000-000063020000}"/>
    <cellStyle name="20% - Accent5 21" xfId="629" xr:uid="{00000000-0005-0000-0000-000064020000}"/>
    <cellStyle name="20% - Accent5 22" xfId="630" xr:uid="{00000000-0005-0000-0000-000065020000}"/>
    <cellStyle name="20% - Accent5 23" xfId="631" xr:uid="{00000000-0005-0000-0000-000066020000}"/>
    <cellStyle name="20% - Accent5 24" xfId="632" xr:uid="{00000000-0005-0000-0000-000067020000}"/>
    <cellStyle name="20% - Accent5 25" xfId="633" xr:uid="{00000000-0005-0000-0000-000068020000}"/>
    <cellStyle name="20% - Accent5 26" xfId="634" xr:uid="{00000000-0005-0000-0000-000069020000}"/>
    <cellStyle name="20% - Accent5 27" xfId="635" xr:uid="{00000000-0005-0000-0000-00006A020000}"/>
    <cellStyle name="20% - Accent5 28" xfId="636" xr:uid="{00000000-0005-0000-0000-00006B020000}"/>
    <cellStyle name="20% - Accent5 29" xfId="637" xr:uid="{00000000-0005-0000-0000-00006C020000}"/>
    <cellStyle name="20% - Accent5 3" xfId="638" xr:uid="{00000000-0005-0000-0000-00006D020000}"/>
    <cellStyle name="20% - Accent5 3 2" xfId="639" xr:uid="{00000000-0005-0000-0000-00006E020000}"/>
    <cellStyle name="20% - Accent5 30" xfId="640" xr:uid="{00000000-0005-0000-0000-00006F020000}"/>
    <cellStyle name="20% - Accent5 31" xfId="641" xr:uid="{00000000-0005-0000-0000-000070020000}"/>
    <cellStyle name="20% - Accent5 32" xfId="642" xr:uid="{00000000-0005-0000-0000-000071020000}"/>
    <cellStyle name="20% - Accent5 33" xfId="643" xr:uid="{00000000-0005-0000-0000-000072020000}"/>
    <cellStyle name="20% - Accent5 34" xfId="644" xr:uid="{00000000-0005-0000-0000-000073020000}"/>
    <cellStyle name="20% - Accent5 35" xfId="645" xr:uid="{00000000-0005-0000-0000-000074020000}"/>
    <cellStyle name="20% - Accent5 36" xfId="646" xr:uid="{00000000-0005-0000-0000-000075020000}"/>
    <cellStyle name="20% - Accent5 37" xfId="647" xr:uid="{00000000-0005-0000-0000-000076020000}"/>
    <cellStyle name="20% - Accent5 38" xfId="648" xr:uid="{00000000-0005-0000-0000-000077020000}"/>
    <cellStyle name="20% - Accent5 39" xfId="649" xr:uid="{00000000-0005-0000-0000-000078020000}"/>
    <cellStyle name="20% - Accent5 4" xfId="650" xr:uid="{00000000-0005-0000-0000-000079020000}"/>
    <cellStyle name="20% - Accent5 4 2" xfId="651" xr:uid="{00000000-0005-0000-0000-00007A020000}"/>
    <cellStyle name="20% - Accent5 4 3" xfId="652" xr:uid="{00000000-0005-0000-0000-00007B020000}"/>
    <cellStyle name="20% - Accent5 4 4" xfId="653" xr:uid="{00000000-0005-0000-0000-00007C020000}"/>
    <cellStyle name="20% - Accent5 40" xfId="654" xr:uid="{00000000-0005-0000-0000-00007D020000}"/>
    <cellStyle name="20% - Accent5 41" xfId="655" xr:uid="{00000000-0005-0000-0000-00007E020000}"/>
    <cellStyle name="20% - Accent5 42" xfId="656" xr:uid="{00000000-0005-0000-0000-00007F020000}"/>
    <cellStyle name="20% - Accent5 43" xfId="657" xr:uid="{00000000-0005-0000-0000-000080020000}"/>
    <cellStyle name="20% - Accent5 44" xfId="658" xr:uid="{00000000-0005-0000-0000-000081020000}"/>
    <cellStyle name="20% - Accent5 45" xfId="659" xr:uid="{00000000-0005-0000-0000-000082020000}"/>
    <cellStyle name="20% - Accent5 46" xfId="660" xr:uid="{00000000-0005-0000-0000-000083020000}"/>
    <cellStyle name="20% - Accent5 47" xfId="661" xr:uid="{00000000-0005-0000-0000-000084020000}"/>
    <cellStyle name="20% - Accent5 48" xfId="662" xr:uid="{00000000-0005-0000-0000-000085020000}"/>
    <cellStyle name="20% - Accent5 49" xfId="663" xr:uid="{00000000-0005-0000-0000-000086020000}"/>
    <cellStyle name="20% - Accent5 5" xfId="664" xr:uid="{00000000-0005-0000-0000-000087020000}"/>
    <cellStyle name="20% - Accent5 5 2" xfId="665" xr:uid="{00000000-0005-0000-0000-000088020000}"/>
    <cellStyle name="20% - Accent5 5 3" xfId="666" xr:uid="{00000000-0005-0000-0000-000089020000}"/>
    <cellStyle name="20% - Accent5 5 4" xfId="667" xr:uid="{00000000-0005-0000-0000-00008A020000}"/>
    <cellStyle name="20% - Accent5 50" xfId="668" xr:uid="{00000000-0005-0000-0000-00008B020000}"/>
    <cellStyle name="20% - Accent5 51" xfId="669" xr:uid="{00000000-0005-0000-0000-00008C020000}"/>
    <cellStyle name="20% - Accent5 52" xfId="670" xr:uid="{00000000-0005-0000-0000-00008D020000}"/>
    <cellStyle name="20% - Accent5 53" xfId="671" xr:uid="{00000000-0005-0000-0000-00008E020000}"/>
    <cellStyle name="20% - Accent5 54" xfId="672" xr:uid="{00000000-0005-0000-0000-00008F020000}"/>
    <cellStyle name="20% - Accent5 55" xfId="673" xr:uid="{00000000-0005-0000-0000-000090020000}"/>
    <cellStyle name="20% - Accent5 56" xfId="674" xr:uid="{00000000-0005-0000-0000-000091020000}"/>
    <cellStyle name="20% - Accent5 57" xfId="675" xr:uid="{00000000-0005-0000-0000-000092020000}"/>
    <cellStyle name="20% - Accent5 58" xfId="676" xr:uid="{00000000-0005-0000-0000-000093020000}"/>
    <cellStyle name="20% - Accent5 59" xfId="677" xr:uid="{00000000-0005-0000-0000-000094020000}"/>
    <cellStyle name="20% - Accent5 6" xfId="678" xr:uid="{00000000-0005-0000-0000-000095020000}"/>
    <cellStyle name="20% - Accent5 6 2" xfId="679" xr:uid="{00000000-0005-0000-0000-000096020000}"/>
    <cellStyle name="20% - Accent5 6 3" xfId="680" xr:uid="{00000000-0005-0000-0000-000097020000}"/>
    <cellStyle name="20% - Accent5 6 4" xfId="681" xr:uid="{00000000-0005-0000-0000-000098020000}"/>
    <cellStyle name="20% - Accent5 6 5" xfId="682" xr:uid="{00000000-0005-0000-0000-000099020000}"/>
    <cellStyle name="20% - Accent5 60" xfId="683" xr:uid="{00000000-0005-0000-0000-00009A020000}"/>
    <cellStyle name="20% - Accent5 61" xfId="684" xr:uid="{00000000-0005-0000-0000-00009B020000}"/>
    <cellStyle name="20% - Accent5 7" xfId="685" xr:uid="{00000000-0005-0000-0000-00009C020000}"/>
    <cellStyle name="20% - Accent5 7 2" xfId="686" xr:uid="{00000000-0005-0000-0000-00009D020000}"/>
    <cellStyle name="20% - Accent5 7 3" xfId="687" xr:uid="{00000000-0005-0000-0000-00009E020000}"/>
    <cellStyle name="20% - Accent5 7 4" xfId="688" xr:uid="{00000000-0005-0000-0000-00009F020000}"/>
    <cellStyle name="20% - Accent5 7 5" xfId="689" xr:uid="{00000000-0005-0000-0000-0000A0020000}"/>
    <cellStyle name="20% - Accent5 8" xfId="690" xr:uid="{00000000-0005-0000-0000-0000A1020000}"/>
    <cellStyle name="20% - Accent5 8 2" xfId="691" xr:uid="{00000000-0005-0000-0000-0000A2020000}"/>
    <cellStyle name="20% - Accent5 8 3" xfId="692" xr:uid="{00000000-0005-0000-0000-0000A3020000}"/>
    <cellStyle name="20% - Accent5 8 4" xfId="693" xr:uid="{00000000-0005-0000-0000-0000A4020000}"/>
    <cellStyle name="20% - Accent5 8 5" xfId="694" xr:uid="{00000000-0005-0000-0000-0000A5020000}"/>
    <cellStyle name="20% - Accent5 9" xfId="695" xr:uid="{00000000-0005-0000-0000-0000A6020000}"/>
    <cellStyle name="20% - Accent5 9 2" xfId="696" xr:uid="{00000000-0005-0000-0000-0000A7020000}"/>
    <cellStyle name="20% - Accent5 9 3" xfId="697" xr:uid="{00000000-0005-0000-0000-0000A8020000}"/>
    <cellStyle name="20% - Accent5 9 4" xfId="698" xr:uid="{00000000-0005-0000-0000-0000A9020000}"/>
    <cellStyle name="20% - Accent5 9 5" xfId="699" xr:uid="{00000000-0005-0000-0000-0000AA020000}"/>
    <cellStyle name="20% - Accent6 10" xfId="700" xr:uid="{00000000-0005-0000-0000-0000AB020000}"/>
    <cellStyle name="20% - Accent6 10 2" xfId="701" xr:uid="{00000000-0005-0000-0000-0000AC020000}"/>
    <cellStyle name="20% - Accent6 10 3" xfId="702" xr:uid="{00000000-0005-0000-0000-0000AD020000}"/>
    <cellStyle name="20% - Accent6 10 4" xfId="703" xr:uid="{00000000-0005-0000-0000-0000AE020000}"/>
    <cellStyle name="20% - Accent6 11" xfId="704" xr:uid="{00000000-0005-0000-0000-0000AF020000}"/>
    <cellStyle name="20% - Accent6 11 2" xfId="705" xr:uid="{00000000-0005-0000-0000-0000B0020000}"/>
    <cellStyle name="20% - Accent6 11 3" xfId="706" xr:uid="{00000000-0005-0000-0000-0000B1020000}"/>
    <cellStyle name="20% - Accent6 12" xfId="707" xr:uid="{00000000-0005-0000-0000-0000B2020000}"/>
    <cellStyle name="20% - Accent6 12 2" xfId="708" xr:uid="{00000000-0005-0000-0000-0000B3020000}"/>
    <cellStyle name="20% - Accent6 12 3" xfId="709" xr:uid="{00000000-0005-0000-0000-0000B4020000}"/>
    <cellStyle name="20% - Accent6 13" xfId="710" xr:uid="{00000000-0005-0000-0000-0000B5020000}"/>
    <cellStyle name="20% - Accent6 13 2" xfId="711" xr:uid="{00000000-0005-0000-0000-0000B6020000}"/>
    <cellStyle name="20% - Accent6 13 3" xfId="712" xr:uid="{00000000-0005-0000-0000-0000B7020000}"/>
    <cellStyle name="20% - Accent6 14" xfId="713" xr:uid="{00000000-0005-0000-0000-0000B8020000}"/>
    <cellStyle name="20% - Accent6 14 2" xfId="714" xr:uid="{00000000-0005-0000-0000-0000B9020000}"/>
    <cellStyle name="20% - Accent6 14 3" xfId="715" xr:uid="{00000000-0005-0000-0000-0000BA020000}"/>
    <cellStyle name="20% - Accent6 15" xfId="716" xr:uid="{00000000-0005-0000-0000-0000BB020000}"/>
    <cellStyle name="20% - Accent6 15 2" xfId="717" xr:uid="{00000000-0005-0000-0000-0000BC020000}"/>
    <cellStyle name="20% - Accent6 15 3" xfId="718" xr:uid="{00000000-0005-0000-0000-0000BD020000}"/>
    <cellStyle name="20% - Accent6 16" xfId="719" xr:uid="{00000000-0005-0000-0000-0000BE020000}"/>
    <cellStyle name="20% - Accent6 17" xfId="720" xr:uid="{00000000-0005-0000-0000-0000BF020000}"/>
    <cellStyle name="20% - Accent6 18" xfId="721" xr:uid="{00000000-0005-0000-0000-0000C0020000}"/>
    <cellStyle name="20% - Accent6 19" xfId="722" xr:uid="{00000000-0005-0000-0000-0000C1020000}"/>
    <cellStyle name="20% - Accent6 2" xfId="723" xr:uid="{00000000-0005-0000-0000-0000C2020000}"/>
    <cellStyle name="20% - Accent6 2 2" xfId="724" xr:uid="{00000000-0005-0000-0000-0000C3020000}"/>
    <cellStyle name="20% - Accent6 2 3" xfId="725" xr:uid="{00000000-0005-0000-0000-0000C4020000}"/>
    <cellStyle name="20% - Accent6 2 4" xfId="726" xr:uid="{00000000-0005-0000-0000-0000C5020000}"/>
    <cellStyle name="20% - Accent6 2 5" xfId="727" xr:uid="{00000000-0005-0000-0000-0000C6020000}"/>
    <cellStyle name="20% - Accent6 2 6" xfId="728" xr:uid="{00000000-0005-0000-0000-0000C7020000}"/>
    <cellStyle name="20% - Accent6 2 7" xfId="729" xr:uid="{00000000-0005-0000-0000-0000C8020000}"/>
    <cellStyle name="20% - Accent6 2 8" xfId="730" xr:uid="{00000000-0005-0000-0000-0000C9020000}"/>
    <cellStyle name="20% - Accent6 20" xfId="731" xr:uid="{00000000-0005-0000-0000-0000CA020000}"/>
    <cellStyle name="20% - Accent6 21" xfId="732" xr:uid="{00000000-0005-0000-0000-0000CB020000}"/>
    <cellStyle name="20% - Accent6 22" xfId="733" xr:uid="{00000000-0005-0000-0000-0000CC020000}"/>
    <cellStyle name="20% - Accent6 23" xfId="734" xr:uid="{00000000-0005-0000-0000-0000CD020000}"/>
    <cellStyle name="20% - Accent6 24" xfId="735" xr:uid="{00000000-0005-0000-0000-0000CE020000}"/>
    <cellStyle name="20% - Accent6 25" xfId="736" xr:uid="{00000000-0005-0000-0000-0000CF020000}"/>
    <cellStyle name="20% - Accent6 26" xfId="737" xr:uid="{00000000-0005-0000-0000-0000D0020000}"/>
    <cellStyle name="20% - Accent6 27" xfId="738" xr:uid="{00000000-0005-0000-0000-0000D1020000}"/>
    <cellStyle name="20% - Accent6 28" xfId="739" xr:uid="{00000000-0005-0000-0000-0000D2020000}"/>
    <cellStyle name="20% - Accent6 29" xfId="740" xr:uid="{00000000-0005-0000-0000-0000D3020000}"/>
    <cellStyle name="20% - Accent6 3" xfId="741" xr:uid="{00000000-0005-0000-0000-0000D4020000}"/>
    <cellStyle name="20% - Accent6 3 2" xfId="742" xr:uid="{00000000-0005-0000-0000-0000D5020000}"/>
    <cellStyle name="20% - Accent6 30" xfId="743" xr:uid="{00000000-0005-0000-0000-0000D6020000}"/>
    <cellStyle name="20% - Accent6 31" xfId="744" xr:uid="{00000000-0005-0000-0000-0000D7020000}"/>
    <cellStyle name="20% - Accent6 32" xfId="745" xr:uid="{00000000-0005-0000-0000-0000D8020000}"/>
    <cellStyle name="20% - Accent6 33" xfId="746" xr:uid="{00000000-0005-0000-0000-0000D9020000}"/>
    <cellStyle name="20% - Accent6 34" xfId="747" xr:uid="{00000000-0005-0000-0000-0000DA020000}"/>
    <cellStyle name="20% - Accent6 35" xfId="748" xr:uid="{00000000-0005-0000-0000-0000DB020000}"/>
    <cellStyle name="20% - Accent6 36" xfId="749" xr:uid="{00000000-0005-0000-0000-0000DC020000}"/>
    <cellStyle name="20% - Accent6 37" xfId="750" xr:uid="{00000000-0005-0000-0000-0000DD020000}"/>
    <cellStyle name="20% - Accent6 38" xfId="751" xr:uid="{00000000-0005-0000-0000-0000DE020000}"/>
    <cellStyle name="20% - Accent6 39" xfId="752" xr:uid="{00000000-0005-0000-0000-0000DF020000}"/>
    <cellStyle name="20% - Accent6 4" xfId="753" xr:uid="{00000000-0005-0000-0000-0000E0020000}"/>
    <cellStyle name="20% - Accent6 4 2" xfId="754" xr:uid="{00000000-0005-0000-0000-0000E1020000}"/>
    <cellStyle name="20% - Accent6 4 3" xfId="755" xr:uid="{00000000-0005-0000-0000-0000E2020000}"/>
    <cellStyle name="20% - Accent6 4 4" xfId="756" xr:uid="{00000000-0005-0000-0000-0000E3020000}"/>
    <cellStyle name="20% - Accent6 40" xfId="757" xr:uid="{00000000-0005-0000-0000-0000E4020000}"/>
    <cellStyle name="20% - Accent6 41" xfId="758" xr:uid="{00000000-0005-0000-0000-0000E5020000}"/>
    <cellStyle name="20% - Accent6 42" xfId="759" xr:uid="{00000000-0005-0000-0000-0000E6020000}"/>
    <cellStyle name="20% - Accent6 43" xfId="760" xr:uid="{00000000-0005-0000-0000-0000E7020000}"/>
    <cellStyle name="20% - Accent6 44" xfId="761" xr:uid="{00000000-0005-0000-0000-0000E8020000}"/>
    <cellStyle name="20% - Accent6 45" xfId="762" xr:uid="{00000000-0005-0000-0000-0000E9020000}"/>
    <cellStyle name="20% - Accent6 46" xfId="763" xr:uid="{00000000-0005-0000-0000-0000EA020000}"/>
    <cellStyle name="20% - Accent6 47" xfId="764" xr:uid="{00000000-0005-0000-0000-0000EB020000}"/>
    <cellStyle name="20% - Accent6 48" xfId="765" xr:uid="{00000000-0005-0000-0000-0000EC020000}"/>
    <cellStyle name="20% - Accent6 49" xfId="766" xr:uid="{00000000-0005-0000-0000-0000ED020000}"/>
    <cellStyle name="20% - Accent6 5" xfId="767" xr:uid="{00000000-0005-0000-0000-0000EE020000}"/>
    <cellStyle name="20% - Accent6 5 2" xfId="768" xr:uid="{00000000-0005-0000-0000-0000EF020000}"/>
    <cellStyle name="20% - Accent6 5 3" xfId="769" xr:uid="{00000000-0005-0000-0000-0000F0020000}"/>
    <cellStyle name="20% - Accent6 5 4" xfId="770" xr:uid="{00000000-0005-0000-0000-0000F1020000}"/>
    <cellStyle name="20% - Accent6 50" xfId="771" xr:uid="{00000000-0005-0000-0000-0000F2020000}"/>
    <cellStyle name="20% - Accent6 51" xfId="772" xr:uid="{00000000-0005-0000-0000-0000F3020000}"/>
    <cellStyle name="20% - Accent6 52" xfId="773" xr:uid="{00000000-0005-0000-0000-0000F4020000}"/>
    <cellStyle name="20% - Accent6 53" xfId="774" xr:uid="{00000000-0005-0000-0000-0000F5020000}"/>
    <cellStyle name="20% - Accent6 54" xfId="775" xr:uid="{00000000-0005-0000-0000-0000F6020000}"/>
    <cellStyle name="20% - Accent6 55" xfId="776" xr:uid="{00000000-0005-0000-0000-0000F7020000}"/>
    <cellStyle name="20% - Accent6 56" xfId="777" xr:uid="{00000000-0005-0000-0000-0000F8020000}"/>
    <cellStyle name="20% - Accent6 57" xfId="778" xr:uid="{00000000-0005-0000-0000-0000F9020000}"/>
    <cellStyle name="20% - Accent6 58" xfId="779" xr:uid="{00000000-0005-0000-0000-0000FA020000}"/>
    <cellStyle name="20% - Accent6 59" xfId="780" xr:uid="{00000000-0005-0000-0000-0000FB020000}"/>
    <cellStyle name="20% - Accent6 6" xfId="781" xr:uid="{00000000-0005-0000-0000-0000FC020000}"/>
    <cellStyle name="20% - Accent6 6 2" xfId="782" xr:uid="{00000000-0005-0000-0000-0000FD020000}"/>
    <cellStyle name="20% - Accent6 6 3" xfId="783" xr:uid="{00000000-0005-0000-0000-0000FE020000}"/>
    <cellStyle name="20% - Accent6 6 4" xfId="784" xr:uid="{00000000-0005-0000-0000-0000FF020000}"/>
    <cellStyle name="20% - Accent6 6 5" xfId="785" xr:uid="{00000000-0005-0000-0000-000000030000}"/>
    <cellStyle name="20% - Accent6 60" xfId="786" xr:uid="{00000000-0005-0000-0000-000001030000}"/>
    <cellStyle name="20% - Accent6 61" xfId="787" xr:uid="{00000000-0005-0000-0000-000002030000}"/>
    <cellStyle name="20% - Accent6 7" xfId="788" xr:uid="{00000000-0005-0000-0000-000003030000}"/>
    <cellStyle name="20% - Accent6 7 2" xfId="789" xr:uid="{00000000-0005-0000-0000-000004030000}"/>
    <cellStyle name="20% - Accent6 7 3" xfId="790" xr:uid="{00000000-0005-0000-0000-000005030000}"/>
    <cellStyle name="20% - Accent6 7 4" xfId="791" xr:uid="{00000000-0005-0000-0000-000006030000}"/>
    <cellStyle name="20% - Accent6 7 5" xfId="792" xr:uid="{00000000-0005-0000-0000-000007030000}"/>
    <cellStyle name="20% - Accent6 8" xfId="793" xr:uid="{00000000-0005-0000-0000-000008030000}"/>
    <cellStyle name="20% - Accent6 8 2" xfId="794" xr:uid="{00000000-0005-0000-0000-000009030000}"/>
    <cellStyle name="20% - Accent6 8 3" xfId="795" xr:uid="{00000000-0005-0000-0000-00000A030000}"/>
    <cellStyle name="20% - Accent6 8 4" xfId="796" xr:uid="{00000000-0005-0000-0000-00000B030000}"/>
    <cellStyle name="20% - Accent6 8 5" xfId="797" xr:uid="{00000000-0005-0000-0000-00000C030000}"/>
    <cellStyle name="20% - Accent6 9" xfId="798" xr:uid="{00000000-0005-0000-0000-00000D030000}"/>
    <cellStyle name="20% - Accent6 9 2" xfId="799" xr:uid="{00000000-0005-0000-0000-00000E030000}"/>
    <cellStyle name="20% - Accent6 9 3" xfId="800" xr:uid="{00000000-0005-0000-0000-00000F030000}"/>
    <cellStyle name="20% - Accent6 9 4" xfId="801" xr:uid="{00000000-0005-0000-0000-000010030000}"/>
    <cellStyle name="20% - Accent6 9 5" xfId="802" xr:uid="{00000000-0005-0000-0000-000011030000}"/>
    <cellStyle name="20% - Colore 1" xfId="803" xr:uid="{00000000-0005-0000-0000-000012030000}"/>
    <cellStyle name="20% - Colore 2" xfId="804" xr:uid="{00000000-0005-0000-0000-000013030000}"/>
    <cellStyle name="20% - Colore 3" xfId="805" xr:uid="{00000000-0005-0000-0000-000014030000}"/>
    <cellStyle name="20% - Colore 4" xfId="806" xr:uid="{00000000-0005-0000-0000-000015030000}"/>
    <cellStyle name="20% - Colore 5" xfId="807" xr:uid="{00000000-0005-0000-0000-000016030000}"/>
    <cellStyle name="20% - Colore 6" xfId="808" xr:uid="{00000000-0005-0000-0000-000017030000}"/>
    <cellStyle name="40 % - Accent1" xfId="809" xr:uid="{00000000-0005-0000-0000-000018030000}"/>
    <cellStyle name="40 % - Accent1 2" xfId="810" xr:uid="{00000000-0005-0000-0000-000019030000}"/>
    <cellStyle name="40 % - Accent1 3" xfId="811" xr:uid="{00000000-0005-0000-0000-00001A030000}"/>
    <cellStyle name="40 % - Accent2" xfId="812" xr:uid="{00000000-0005-0000-0000-00001B030000}"/>
    <cellStyle name="40 % - Accent2 2" xfId="813" xr:uid="{00000000-0005-0000-0000-00001C030000}"/>
    <cellStyle name="40 % - Accent2 3" xfId="814" xr:uid="{00000000-0005-0000-0000-00001D030000}"/>
    <cellStyle name="40 % - Accent3" xfId="815" xr:uid="{00000000-0005-0000-0000-00001E030000}"/>
    <cellStyle name="40 % - Accent3 2" xfId="816" xr:uid="{00000000-0005-0000-0000-00001F030000}"/>
    <cellStyle name="40 % - Accent3 3" xfId="817" xr:uid="{00000000-0005-0000-0000-000020030000}"/>
    <cellStyle name="40 % - Accent4" xfId="818" xr:uid="{00000000-0005-0000-0000-000021030000}"/>
    <cellStyle name="40 % - Accent4 2" xfId="819" xr:uid="{00000000-0005-0000-0000-000022030000}"/>
    <cellStyle name="40 % - Accent4 3" xfId="820" xr:uid="{00000000-0005-0000-0000-000023030000}"/>
    <cellStyle name="40 % - Accent5" xfId="821" xr:uid="{00000000-0005-0000-0000-000024030000}"/>
    <cellStyle name="40 % - Accent5 2" xfId="822" xr:uid="{00000000-0005-0000-0000-000025030000}"/>
    <cellStyle name="40 % - Accent5 3" xfId="823" xr:uid="{00000000-0005-0000-0000-000026030000}"/>
    <cellStyle name="40 % - Accent6" xfId="824" xr:uid="{00000000-0005-0000-0000-000027030000}"/>
    <cellStyle name="40 % - Accent6 2" xfId="825" xr:uid="{00000000-0005-0000-0000-000028030000}"/>
    <cellStyle name="40 % - Accent6 3" xfId="826" xr:uid="{00000000-0005-0000-0000-000029030000}"/>
    <cellStyle name="40% - Accent1 10" xfId="827" xr:uid="{00000000-0005-0000-0000-00002A030000}"/>
    <cellStyle name="40% - Accent1 10 2" xfId="828" xr:uid="{00000000-0005-0000-0000-00002B030000}"/>
    <cellStyle name="40% - Accent1 10 3" xfId="829" xr:uid="{00000000-0005-0000-0000-00002C030000}"/>
    <cellStyle name="40% - Accent1 10 4" xfId="830" xr:uid="{00000000-0005-0000-0000-00002D030000}"/>
    <cellStyle name="40% - Accent1 11" xfId="831" xr:uid="{00000000-0005-0000-0000-00002E030000}"/>
    <cellStyle name="40% - Accent1 11 2" xfId="832" xr:uid="{00000000-0005-0000-0000-00002F030000}"/>
    <cellStyle name="40% - Accent1 11 3" xfId="833" xr:uid="{00000000-0005-0000-0000-000030030000}"/>
    <cellStyle name="40% - Accent1 12" xfId="834" xr:uid="{00000000-0005-0000-0000-000031030000}"/>
    <cellStyle name="40% - Accent1 12 2" xfId="835" xr:uid="{00000000-0005-0000-0000-000032030000}"/>
    <cellStyle name="40% - Accent1 12 3" xfId="836" xr:uid="{00000000-0005-0000-0000-000033030000}"/>
    <cellStyle name="40% - Accent1 13" xfId="837" xr:uid="{00000000-0005-0000-0000-000034030000}"/>
    <cellStyle name="40% - Accent1 13 2" xfId="838" xr:uid="{00000000-0005-0000-0000-000035030000}"/>
    <cellStyle name="40% - Accent1 13 3" xfId="839" xr:uid="{00000000-0005-0000-0000-000036030000}"/>
    <cellStyle name="40% - Accent1 14" xfId="840" xr:uid="{00000000-0005-0000-0000-000037030000}"/>
    <cellStyle name="40% - Accent1 14 2" xfId="841" xr:uid="{00000000-0005-0000-0000-000038030000}"/>
    <cellStyle name="40% - Accent1 14 3" xfId="842" xr:uid="{00000000-0005-0000-0000-000039030000}"/>
    <cellStyle name="40% - Accent1 15" xfId="843" xr:uid="{00000000-0005-0000-0000-00003A030000}"/>
    <cellStyle name="40% - Accent1 15 2" xfId="844" xr:uid="{00000000-0005-0000-0000-00003B030000}"/>
    <cellStyle name="40% - Accent1 15 3" xfId="845" xr:uid="{00000000-0005-0000-0000-00003C030000}"/>
    <cellStyle name="40% - Accent1 16" xfId="846" xr:uid="{00000000-0005-0000-0000-00003D030000}"/>
    <cellStyle name="40% - Accent1 17" xfId="847" xr:uid="{00000000-0005-0000-0000-00003E030000}"/>
    <cellStyle name="40% - Accent1 18" xfId="848" xr:uid="{00000000-0005-0000-0000-00003F030000}"/>
    <cellStyle name="40% - Accent1 19" xfId="849" xr:uid="{00000000-0005-0000-0000-000040030000}"/>
    <cellStyle name="40% - Accent1 2" xfId="850" xr:uid="{00000000-0005-0000-0000-000041030000}"/>
    <cellStyle name="40% - Accent1 2 2" xfId="851" xr:uid="{00000000-0005-0000-0000-000042030000}"/>
    <cellStyle name="40% - Accent1 2 3" xfId="852" xr:uid="{00000000-0005-0000-0000-000043030000}"/>
    <cellStyle name="40% - Accent1 2 4" xfId="853" xr:uid="{00000000-0005-0000-0000-000044030000}"/>
    <cellStyle name="40% - Accent1 2 5" xfId="854" xr:uid="{00000000-0005-0000-0000-000045030000}"/>
    <cellStyle name="40% - Accent1 2 6" xfId="855" xr:uid="{00000000-0005-0000-0000-000046030000}"/>
    <cellStyle name="40% - Accent1 2 7" xfId="856" xr:uid="{00000000-0005-0000-0000-000047030000}"/>
    <cellStyle name="40% - Accent1 2 8" xfId="857" xr:uid="{00000000-0005-0000-0000-000048030000}"/>
    <cellStyle name="40% - Accent1 20" xfId="858" xr:uid="{00000000-0005-0000-0000-000049030000}"/>
    <cellStyle name="40% - Accent1 21" xfId="859" xr:uid="{00000000-0005-0000-0000-00004A030000}"/>
    <cellStyle name="40% - Accent1 22" xfId="860" xr:uid="{00000000-0005-0000-0000-00004B030000}"/>
    <cellStyle name="40% - Accent1 23" xfId="861" xr:uid="{00000000-0005-0000-0000-00004C030000}"/>
    <cellStyle name="40% - Accent1 24" xfId="862" xr:uid="{00000000-0005-0000-0000-00004D030000}"/>
    <cellStyle name="40% - Accent1 25" xfId="863" xr:uid="{00000000-0005-0000-0000-00004E030000}"/>
    <cellStyle name="40% - Accent1 26" xfId="864" xr:uid="{00000000-0005-0000-0000-00004F030000}"/>
    <cellStyle name="40% - Accent1 27" xfId="865" xr:uid="{00000000-0005-0000-0000-000050030000}"/>
    <cellStyle name="40% - Accent1 28" xfId="866" xr:uid="{00000000-0005-0000-0000-000051030000}"/>
    <cellStyle name="40% - Accent1 29" xfId="867" xr:uid="{00000000-0005-0000-0000-000052030000}"/>
    <cellStyle name="40% - Accent1 3" xfId="868" xr:uid="{00000000-0005-0000-0000-000053030000}"/>
    <cellStyle name="40% - Accent1 3 2" xfId="869" xr:uid="{00000000-0005-0000-0000-000054030000}"/>
    <cellStyle name="40% - Accent1 30" xfId="870" xr:uid="{00000000-0005-0000-0000-000055030000}"/>
    <cellStyle name="40% - Accent1 31" xfId="871" xr:uid="{00000000-0005-0000-0000-000056030000}"/>
    <cellStyle name="40% - Accent1 32" xfId="872" xr:uid="{00000000-0005-0000-0000-000057030000}"/>
    <cellStyle name="40% - Accent1 33" xfId="873" xr:uid="{00000000-0005-0000-0000-000058030000}"/>
    <cellStyle name="40% - Accent1 34" xfId="874" xr:uid="{00000000-0005-0000-0000-000059030000}"/>
    <cellStyle name="40% - Accent1 35" xfId="875" xr:uid="{00000000-0005-0000-0000-00005A030000}"/>
    <cellStyle name="40% - Accent1 36" xfId="876" xr:uid="{00000000-0005-0000-0000-00005B030000}"/>
    <cellStyle name="40% - Accent1 37" xfId="877" xr:uid="{00000000-0005-0000-0000-00005C030000}"/>
    <cellStyle name="40% - Accent1 38" xfId="878" xr:uid="{00000000-0005-0000-0000-00005D030000}"/>
    <cellStyle name="40% - Accent1 39" xfId="879" xr:uid="{00000000-0005-0000-0000-00005E030000}"/>
    <cellStyle name="40% - Accent1 4" xfId="880" xr:uid="{00000000-0005-0000-0000-00005F030000}"/>
    <cellStyle name="40% - Accent1 4 2" xfId="881" xr:uid="{00000000-0005-0000-0000-000060030000}"/>
    <cellStyle name="40% - Accent1 4 3" xfId="882" xr:uid="{00000000-0005-0000-0000-000061030000}"/>
    <cellStyle name="40% - Accent1 4 4" xfId="883" xr:uid="{00000000-0005-0000-0000-000062030000}"/>
    <cellStyle name="40% - Accent1 40" xfId="884" xr:uid="{00000000-0005-0000-0000-000063030000}"/>
    <cellStyle name="40% - Accent1 41" xfId="885" xr:uid="{00000000-0005-0000-0000-000064030000}"/>
    <cellStyle name="40% - Accent1 42" xfId="886" xr:uid="{00000000-0005-0000-0000-000065030000}"/>
    <cellStyle name="40% - Accent1 43" xfId="887" xr:uid="{00000000-0005-0000-0000-000066030000}"/>
    <cellStyle name="40% - Accent1 44" xfId="888" xr:uid="{00000000-0005-0000-0000-000067030000}"/>
    <cellStyle name="40% - Accent1 45" xfId="889" xr:uid="{00000000-0005-0000-0000-000068030000}"/>
    <cellStyle name="40% - Accent1 46" xfId="890" xr:uid="{00000000-0005-0000-0000-000069030000}"/>
    <cellStyle name="40% - Accent1 47" xfId="891" xr:uid="{00000000-0005-0000-0000-00006A030000}"/>
    <cellStyle name="40% - Accent1 48" xfId="892" xr:uid="{00000000-0005-0000-0000-00006B030000}"/>
    <cellStyle name="40% - Accent1 49" xfId="893" xr:uid="{00000000-0005-0000-0000-00006C030000}"/>
    <cellStyle name="40% - Accent1 5" xfId="894" xr:uid="{00000000-0005-0000-0000-00006D030000}"/>
    <cellStyle name="40% - Accent1 5 2" xfId="895" xr:uid="{00000000-0005-0000-0000-00006E030000}"/>
    <cellStyle name="40% - Accent1 5 3" xfId="896" xr:uid="{00000000-0005-0000-0000-00006F030000}"/>
    <cellStyle name="40% - Accent1 5 4" xfId="897" xr:uid="{00000000-0005-0000-0000-000070030000}"/>
    <cellStyle name="40% - Accent1 50" xfId="898" xr:uid="{00000000-0005-0000-0000-000071030000}"/>
    <cellStyle name="40% - Accent1 51" xfId="899" xr:uid="{00000000-0005-0000-0000-000072030000}"/>
    <cellStyle name="40% - Accent1 52" xfId="900" xr:uid="{00000000-0005-0000-0000-000073030000}"/>
    <cellStyle name="40% - Accent1 53" xfId="901" xr:uid="{00000000-0005-0000-0000-000074030000}"/>
    <cellStyle name="40% - Accent1 54" xfId="902" xr:uid="{00000000-0005-0000-0000-000075030000}"/>
    <cellStyle name="40% - Accent1 55" xfId="903" xr:uid="{00000000-0005-0000-0000-000076030000}"/>
    <cellStyle name="40% - Accent1 56" xfId="904" xr:uid="{00000000-0005-0000-0000-000077030000}"/>
    <cellStyle name="40% - Accent1 57" xfId="905" xr:uid="{00000000-0005-0000-0000-000078030000}"/>
    <cellStyle name="40% - Accent1 58" xfId="906" xr:uid="{00000000-0005-0000-0000-000079030000}"/>
    <cellStyle name="40% - Accent1 59" xfId="907" xr:uid="{00000000-0005-0000-0000-00007A030000}"/>
    <cellStyle name="40% - Accent1 6" xfId="908" xr:uid="{00000000-0005-0000-0000-00007B030000}"/>
    <cellStyle name="40% - Accent1 6 2" xfId="909" xr:uid="{00000000-0005-0000-0000-00007C030000}"/>
    <cellStyle name="40% - Accent1 6 3" xfId="910" xr:uid="{00000000-0005-0000-0000-00007D030000}"/>
    <cellStyle name="40% - Accent1 6 4" xfId="911" xr:uid="{00000000-0005-0000-0000-00007E030000}"/>
    <cellStyle name="40% - Accent1 6 5" xfId="912" xr:uid="{00000000-0005-0000-0000-00007F030000}"/>
    <cellStyle name="40% - Accent1 60" xfId="913" xr:uid="{00000000-0005-0000-0000-000080030000}"/>
    <cellStyle name="40% - Accent1 61" xfId="914" xr:uid="{00000000-0005-0000-0000-000081030000}"/>
    <cellStyle name="40% - Accent1 7" xfId="915" xr:uid="{00000000-0005-0000-0000-000082030000}"/>
    <cellStyle name="40% - Accent1 7 2" xfId="916" xr:uid="{00000000-0005-0000-0000-000083030000}"/>
    <cellStyle name="40% - Accent1 7 3" xfId="917" xr:uid="{00000000-0005-0000-0000-000084030000}"/>
    <cellStyle name="40% - Accent1 7 4" xfId="918" xr:uid="{00000000-0005-0000-0000-000085030000}"/>
    <cellStyle name="40% - Accent1 7 5" xfId="919" xr:uid="{00000000-0005-0000-0000-000086030000}"/>
    <cellStyle name="40% - Accent1 8" xfId="920" xr:uid="{00000000-0005-0000-0000-000087030000}"/>
    <cellStyle name="40% - Accent1 8 2" xfId="921" xr:uid="{00000000-0005-0000-0000-000088030000}"/>
    <cellStyle name="40% - Accent1 8 3" xfId="922" xr:uid="{00000000-0005-0000-0000-000089030000}"/>
    <cellStyle name="40% - Accent1 8 4" xfId="923" xr:uid="{00000000-0005-0000-0000-00008A030000}"/>
    <cellStyle name="40% - Accent1 8 5" xfId="924" xr:uid="{00000000-0005-0000-0000-00008B030000}"/>
    <cellStyle name="40% - Accent1 9" xfId="925" xr:uid="{00000000-0005-0000-0000-00008C030000}"/>
    <cellStyle name="40% - Accent1 9 2" xfId="926" xr:uid="{00000000-0005-0000-0000-00008D030000}"/>
    <cellStyle name="40% - Accent1 9 3" xfId="927" xr:uid="{00000000-0005-0000-0000-00008E030000}"/>
    <cellStyle name="40% - Accent1 9 4" xfId="928" xr:uid="{00000000-0005-0000-0000-00008F030000}"/>
    <cellStyle name="40% - Accent1 9 5" xfId="929" xr:uid="{00000000-0005-0000-0000-000090030000}"/>
    <cellStyle name="40% - Accent2 10" xfId="930" xr:uid="{00000000-0005-0000-0000-000091030000}"/>
    <cellStyle name="40% - Accent2 10 2" xfId="931" xr:uid="{00000000-0005-0000-0000-000092030000}"/>
    <cellStyle name="40% - Accent2 10 3" xfId="932" xr:uid="{00000000-0005-0000-0000-000093030000}"/>
    <cellStyle name="40% - Accent2 10 4" xfId="933" xr:uid="{00000000-0005-0000-0000-000094030000}"/>
    <cellStyle name="40% - Accent2 11" xfId="934" xr:uid="{00000000-0005-0000-0000-000095030000}"/>
    <cellStyle name="40% - Accent2 11 2" xfId="935" xr:uid="{00000000-0005-0000-0000-000096030000}"/>
    <cellStyle name="40% - Accent2 11 3" xfId="936" xr:uid="{00000000-0005-0000-0000-000097030000}"/>
    <cellStyle name="40% - Accent2 12" xfId="937" xr:uid="{00000000-0005-0000-0000-000098030000}"/>
    <cellStyle name="40% - Accent2 12 2" xfId="938" xr:uid="{00000000-0005-0000-0000-000099030000}"/>
    <cellStyle name="40% - Accent2 12 3" xfId="939" xr:uid="{00000000-0005-0000-0000-00009A030000}"/>
    <cellStyle name="40% - Accent2 13" xfId="940" xr:uid="{00000000-0005-0000-0000-00009B030000}"/>
    <cellStyle name="40% - Accent2 13 2" xfId="941" xr:uid="{00000000-0005-0000-0000-00009C030000}"/>
    <cellStyle name="40% - Accent2 13 3" xfId="942" xr:uid="{00000000-0005-0000-0000-00009D030000}"/>
    <cellStyle name="40% - Accent2 14" xfId="943" xr:uid="{00000000-0005-0000-0000-00009E030000}"/>
    <cellStyle name="40% - Accent2 14 2" xfId="944" xr:uid="{00000000-0005-0000-0000-00009F030000}"/>
    <cellStyle name="40% - Accent2 14 3" xfId="945" xr:uid="{00000000-0005-0000-0000-0000A0030000}"/>
    <cellStyle name="40% - Accent2 15" xfId="946" xr:uid="{00000000-0005-0000-0000-0000A1030000}"/>
    <cellStyle name="40% - Accent2 15 2" xfId="947" xr:uid="{00000000-0005-0000-0000-0000A2030000}"/>
    <cellStyle name="40% - Accent2 15 3" xfId="948" xr:uid="{00000000-0005-0000-0000-0000A3030000}"/>
    <cellStyle name="40% - Accent2 16" xfId="949" xr:uid="{00000000-0005-0000-0000-0000A4030000}"/>
    <cellStyle name="40% - Accent2 17" xfId="950" xr:uid="{00000000-0005-0000-0000-0000A5030000}"/>
    <cellStyle name="40% - Accent2 18" xfId="951" xr:uid="{00000000-0005-0000-0000-0000A6030000}"/>
    <cellStyle name="40% - Accent2 19" xfId="952" xr:uid="{00000000-0005-0000-0000-0000A7030000}"/>
    <cellStyle name="40% - Accent2 2" xfId="953" xr:uid="{00000000-0005-0000-0000-0000A8030000}"/>
    <cellStyle name="40% - Accent2 2 2" xfId="954" xr:uid="{00000000-0005-0000-0000-0000A9030000}"/>
    <cellStyle name="40% - Accent2 2 3" xfId="955" xr:uid="{00000000-0005-0000-0000-0000AA030000}"/>
    <cellStyle name="40% - Accent2 2 4" xfId="956" xr:uid="{00000000-0005-0000-0000-0000AB030000}"/>
    <cellStyle name="40% - Accent2 2 5" xfId="957" xr:uid="{00000000-0005-0000-0000-0000AC030000}"/>
    <cellStyle name="40% - Accent2 2 6" xfId="958" xr:uid="{00000000-0005-0000-0000-0000AD030000}"/>
    <cellStyle name="40% - Accent2 2 7" xfId="959" xr:uid="{00000000-0005-0000-0000-0000AE030000}"/>
    <cellStyle name="40% - Accent2 2 8" xfId="960" xr:uid="{00000000-0005-0000-0000-0000AF030000}"/>
    <cellStyle name="40% - Accent2 20" xfId="961" xr:uid="{00000000-0005-0000-0000-0000B0030000}"/>
    <cellStyle name="40% - Accent2 21" xfId="962" xr:uid="{00000000-0005-0000-0000-0000B1030000}"/>
    <cellStyle name="40% - Accent2 22" xfId="963" xr:uid="{00000000-0005-0000-0000-0000B2030000}"/>
    <cellStyle name="40% - Accent2 23" xfId="964" xr:uid="{00000000-0005-0000-0000-0000B3030000}"/>
    <cellStyle name="40% - Accent2 24" xfId="965" xr:uid="{00000000-0005-0000-0000-0000B4030000}"/>
    <cellStyle name="40% - Accent2 25" xfId="966" xr:uid="{00000000-0005-0000-0000-0000B5030000}"/>
    <cellStyle name="40% - Accent2 26" xfId="967" xr:uid="{00000000-0005-0000-0000-0000B6030000}"/>
    <cellStyle name="40% - Accent2 27" xfId="968" xr:uid="{00000000-0005-0000-0000-0000B7030000}"/>
    <cellStyle name="40% - Accent2 28" xfId="969" xr:uid="{00000000-0005-0000-0000-0000B8030000}"/>
    <cellStyle name="40% - Accent2 29" xfId="970" xr:uid="{00000000-0005-0000-0000-0000B9030000}"/>
    <cellStyle name="40% - Accent2 3" xfId="971" xr:uid="{00000000-0005-0000-0000-0000BA030000}"/>
    <cellStyle name="40% - Accent2 3 2" xfId="972" xr:uid="{00000000-0005-0000-0000-0000BB030000}"/>
    <cellStyle name="40% - Accent2 30" xfId="973" xr:uid="{00000000-0005-0000-0000-0000BC030000}"/>
    <cellStyle name="40% - Accent2 31" xfId="974" xr:uid="{00000000-0005-0000-0000-0000BD030000}"/>
    <cellStyle name="40% - Accent2 32" xfId="975" xr:uid="{00000000-0005-0000-0000-0000BE030000}"/>
    <cellStyle name="40% - Accent2 33" xfId="976" xr:uid="{00000000-0005-0000-0000-0000BF030000}"/>
    <cellStyle name="40% - Accent2 34" xfId="977" xr:uid="{00000000-0005-0000-0000-0000C0030000}"/>
    <cellStyle name="40% - Accent2 35" xfId="978" xr:uid="{00000000-0005-0000-0000-0000C1030000}"/>
    <cellStyle name="40% - Accent2 36" xfId="979" xr:uid="{00000000-0005-0000-0000-0000C2030000}"/>
    <cellStyle name="40% - Accent2 37" xfId="980" xr:uid="{00000000-0005-0000-0000-0000C3030000}"/>
    <cellStyle name="40% - Accent2 38" xfId="981" xr:uid="{00000000-0005-0000-0000-0000C4030000}"/>
    <cellStyle name="40% - Accent2 39" xfId="982" xr:uid="{00000000-0005-0000-0000-0000C5030000}"/>
    <cellStyle name="40% - Accent2 4" xfId="983" xr:uid="{00000000-0005-0000-0000-0000C6030000}"/>
    <cellStyle name="40% - Accent2 4 2" xfId="984" xr:uid="{00000000-0005-0000-0000-0000C7030000}"/>
    <cellStyle name="40% - Accent2 4 3" xfId="985" xr:uid="{00000000-0005-0000-0000-0000C8030000}"/>
    <cellStyle name="40% - Accent2 4 4" xfId="986" xr:uid="{00000000-0005-0000-0000-0000C9030000}"/>
    <cellStyle name="40% - Accent2 40" xfId="987" xr:uid="{00000000-0005-0000-0000-0000CA030000}"/>
    <cellStyle name="40% - Accent2 41" xfId="988" xr:uid="{00000000-0005-0000-0000-0000CB030000}"/>
    <cellStyle name="40% - Accent2 42" xfId="989" xr:uid="{00000000-0005-0000-0000-0000CC030000}"/>
    <cellStyle name="40% - Accent2 43" xfId="990" xr:uid="{00000000-0005-0000-0000-0000CD030000}"/>
    <cellStyle name="40% - Accent2 44" xfId="991" xr:uid="{00000000-0005-0000-0000-0000CE030000}"/>
    <cellStyle name="40% - Accent2 45" xfId="992" xr:uid="{00000000-0005-0000-0000-0000CF030000}"/>
    <cellStyle name="40% - Accent2 46" xfId="993" xr:uid="{00000000-0005-0000-0000-0000D0030000}"/>
    <cellStyle name="40% - Accent2 47" xfId="994" xr:uid="{00000000-0005-0000-0000-0000D1030000}"/>
    <cellStyle name="40% - Accent2 48" xfId="995" xr:uid="{00000000-0005-0000-0000-0000D2030000}"/>
    <cellStyle name="40% - Accent2 49" xfId="996" xr:uid="{00000000-0005-0000-0000-0000D3030000}"/>
    <cellStyle name="40% - Accent2 5" xfId="997" xr:uid="{00000000-0005-0000-0000-0000D4030000}"/>
    <cellStyle name="40% - Accent2 5 2" xfId="998" xr:uid="{00000000-0005-0000-0000-0000D5030000}"/>
    <cellStyle name="40% - Accent2 5 3" xfId="999" xr:uid="{00000000-0005-0000-0000-0000D6030000}"/>
    <cellStyle name="40% - Accent2 5 4" xfId="1000" xr:uid="{00000000-0005-0000-0000-0000D7030000}"/>
    <cellStyle name="40% - Accent2 50" xfId="1001" xr:uid="{00000000-0005-0000-0000-0000D8030000}"/>
    <cellStyle name="40% - Accent2 51" xfId="1002" xr:uid="{00000000-0005-0000-0000-0000D9030000}"/>
    <cellStyle name="40% - Accent2 52" xfId="1003" xr:uid="{00000000-0005-0000-0000-0000DA030000}"/>
    <cellStyle name="40% - Accent2 53" xfId="1004" xr:uid="{00000000-0005-0000-0000-0000DB030000}"/>
    <cellStyle name="40% - Accent2 54" xfId="1005" xr:uid="{00000000-0005-0000-0000-0000DC030000}"/>
    <cellStyle name="40% - Accent2 55" xfId="1006" xr:uid="{00000000-0005-0000-0000-0000DD030000}"/>
    <cellStyle name="40% - Accent2 56" xfId="1007" xr:uid="{00000000-0005-0000-0000-0000DE030000}"/>
    <cellStyle name="40% - Accent2 57" xfId="1008" xr:uid="{00000000-0005-0000-0000-0000DF030000}"/>
    <cellStyle name="40% - Accent2 58" xfId="1009" xr:uid="{00000000-0005-0000-0000-0000E0030000}"/>
    <cellStyle name="40% - Accent2 59" xfId="1010" xr:uid="{00000000-0005-0000-0000-0000E1030000}"/>
    <cellStyle name="40% - Accent2 6" xfId="1011" xr:uid="{00000000-0005-0000-0000-0000E2030000}"/>
    <cellStyle name="40% - Accent2 6 2" xfId="1012" xr:uid="{00000000-0005-0000-0000-0000E3030000}"/>
    <cellStyle name="40% - Accent2 6 3" xfId="1013" xr:uid="{00000000-0005-0000-0000-0000E4030000}"/>
    <cellStyle name="40% - Accent2 6 4" xfId="1014" xr:uid="{00000000-0005-0000-0000-0000E5030000}"/>
    <cellStyle name="40% - Accent2 6 5" xfId="1015" xr:uid="{00000000-0005-0000-0000-0000E6030000}"/>
    <cellStyle name="40% - Accent2 60" xfId="1016" xr:uid="{00000000-0005-0000-0000-0000E7030000}"/>
    <cellStyle name="40% - Accent2 61" xfId="1017" xr:uid="{00000000-0005-0000-0000-0000E8030000}"/>
    <cellStyle name="40% - Accent2 7" xfId="1018" xr:uid="{00000000-0005-0000-0000-0000E9030000}"/>
    <cellStyle name="40% - Accent2 7 2" xfId="1019" xr:uid="{00000000-0005-0000-0000-0000EA030000}"/>
    <cellStyle name="40% - Accent2 7 3" xfId="1020" xr:uid="{00000000-0005-0000-0000-0000EB030000}"/>
    <cellStyle name="40% - Accent2 7 4" xfId="1021" xr:uid="{00000000-0005-0000-0000-0000EC030000}"/>
    <cellStyle name="40% - Accent2 7 5" xfId="1022" xr:uid="{00000000-0005-0000-0000-0000ED030000}"/>
    <cellStyle name="40% - Accent2 8" xfId="1023" xr:uid="{00000000-0005-0000-0000-0000EE030000}"/>
    <cellStyle name="40% - Accent2 8 2" xfId="1024" xr:uid="{00000000-0005-0000-0000-0000EF030000}"/>
    <cellStyle name="40% - Accent2 8 3" xfId="1025" xr:uid="{00000000-0005-0000-0000-0000F0030000}"/>
    <cellStyle name="40% - Accent2 8 4" xfId="1026" xr:uid="{00000000-0005-0000-0000-0000F1030000}"/>
    <cellStyle name="40% - Accent2 8 5" xfId="1027" xr:uid="{00000000-0005-0000-0000-0000F2030000}"/>
    <cellStyle name="40% - Accent2 9" xfId="1028" xr:uid="{00000000-0005-0000-0000-0000F3030000}"/>
    <cellStyle name="40% - Accent2 9 2" xfId="1029" xr:uid="{00000000-0005-0000-0000-0000F4030000}"/>
    <cellStyle name="40% - Accent2 9 3" xfId="1030" xr:uid="{00000000-0005-0000-0000-0000F5030000}"/>
    <cellStyle name="40% - Accent2 9 4" xfId="1031" xr:uid="{00000000-0005-0000-0000-0000F6030000}"/>
    <cellStyle name="40% - Accent2 9 5" xfId="1032" xr:uid="{00000000-0005-0000-0000-0000F7030000}"/>
    <cellStyle name="40% - Accent3 10" xfId="1033" xr:uid="{00000000-0005-0000-0000-0000F8030000}"/>
    <cellStyle name="40% - Accent3 10 2" xfId="1034" xr:uid="{00000000-0005-0000-0000-0000F9030000}"/>
    <cellStyle name="40% - Accent3 10 3" xfId="1035" xr:uid="{00000000-0005-0000-0000-0000FA030000}"/>
    <cellStyle name="40% - Accent3 10 4" xfId="1036" xr:uid="{00000000-0005-0000-0000-0000FB030000}"/>
    <cellStyle name="40% - Accent3 11" xfId="1037" xr:uid="{00000000-0005-0000-0000-0000FC030000}"/>
    <cellStyle name="40% - Accent3 11 2" xfId="1038" xr:uid="{00000000-0005-0000-0000-0000FD030000}"/>
    <cellStyle name="40% - Accent3 11 3" xfId="1039" xr:uid="{00000000-0005-0000-0000-0000FE030000}"/>
    <cellStyle name="40% - Accent3 12" xfId="1040" xr:uid="{00000000-0005-0000-0000-0000FF030000}"/>
    <cellStyle name="40% - Accent3 12 2" xfId="1041" xr:uid="{00000000-0005-0000-0000-000000040000}"/>
    <cellStyle name="40% - Accent3 12 3" xfId="1042" xr:uid="{00000000-0005-0000-0000-000001040000}"/>
    <cellStyle name="40% - Accent3 13" xfId="1043" xr:uid="{00000000-0005-0000-0000-000002040000}"/>
    <cellStyle name="40% - Accent3 13 2" xfId="1044" xr:uid="{00000000-0005-0000-0000-000003040000}"/>
    <cellStyle name="40% - Accent3 13 3" xfId="1045" xr:uid="{00000000-0005-0000-0000-000004040000}"/>
    <cellStyle name="40% - Accent3 14" xfId="1046" xr:uid="{00000000-0005-0000-0000-000005040000}"/>
    <cellStyle name="40% - Accent3 14 2" xfId="1047" xr:uid="{00000000-0005-0000-0000-000006040000}"/>
    <cellStyle name="40% - Accent3 14 3" xfId="1048" xr:uid="{00000000-0005-0000-0000-000007040000}"/>
    <cellStyle name="40% - Accent3 15" xfId="1049" xr:uid="{00000000-0005-0000-0000-000008040000}"/>
    <cellStyle name="40% - Accent3 15 2" xfId="1050" xr:uid="{00000000-0005-0000-0000-000009040000}"/>
    <cellStyle name="40% - Accent3 15 3" xfId="1051" xr:uid="{00000000-0005-0000-0000-00000A040000}"/>
    <cellStyle name="40% - Accent3 16" xfId="1052" xr:uid="{00000000-0005-0000-0000-00000B040000}"/>
    <cellStyle name="40% - Accent3 17" xfId="1053" xr:uid="{00000000-0005-0000-0000-00000C040000}"/>
    <cellStyle name="40% - Accent3 18" xfId="1054" xr:uid="{00000000-0005-0000-0000-00000D040000}"/>
    <cellStyle name="40% - Accent3 19" xfId="1055" xr:uid="{00000000-0005-0000-0000-00000E040000}"/>
    <cellStyle name="40% - Accent3 2" xfId="1056" xr:uid="{00000000-0005-0000-0000-00000F040000}"/>
    <cellStyle name="40% - Accent3 2 2" xfId="1057" xr:uid="{00000000-0005-0000-0000-000010040000}"/>
    <cellStyle name="40% - Accent3 2 3" xfId="1058" xr:uid="{00000000-0005-0000-0000-000011040000}"/>
    <cellStyle name="40% - Accent3 2 4" xfId="1059" xr:uid="{00000000-0005-0000-0000-000012040000}"/>
    <cellStyle name="40% - Accent3 2 5" xfId="1060" xr:uid="{00000000-0005-0000-0000-000013040000}"/>
    <cellStyle name="40% - Accent3 2 6" xfId="1061" xr:uid="{00000000-0005-0000-0000-000014040000}"/>
    <cellStyle name="40% - Accent3 2 7" xfId="1062" xr:uid="{00000000-0005-0000-0000-000015040000}"/>
    <cellStyle name="40% - Accent3 2 8" xfId="1063" xr:uid="{00000000-0005-0000-0000-000016040000}"/>
    <cellStyle name="40% - Accent3 20" xfId="1064" xr:uid="{00000000-0005-0000-0000-000017040000}"/>
    <cellStyle name="40% - Accent3 21" xfId="1065" xr:uid="{00000000-0005-0000-0000-000018040000}"/>
    <cellStyle name="40% - Accent3 22" xfId="1066" xr:uid="{00000000-0005-0000-0000-000019040000}"/>
    <cellStyle name="40% - Accent3 23" xfId="1067" xr:uid="{00000000-0005-0000-0000-00001A040000}"/>
    <cellStyle name="40% - Accent3 24" xfId="1068" xr:uid="{00000000-0005-0000-0000-00001B040000}"/>
    <cellStyle name="40% - Accent3 25" xfId="1069" xr:uid="{00000000-0005-0000-0000-00001C040000}"/>
    <cellStyle name="40% - Accent3 26" xfId="1070" xr:uid="{00000000-0005-0000-0000-00001D040000}"/>
    <cellStyle name="40% - Accent3 27" xfId="1071" xr:uid="{00000000-0005-0000-0000-00001E040000}"/>
    <cellStyle name="40% - Accent3 28" xfId="1072" xr:uid="{00000000-0005-0000-0000-00001F040000}"/>
    <cellStyle name="40% - Accent3 29" xfId="1073" xr:uid="{00000000-0005-0000-0000-000020040000}"/>
    <cellStyle name="40% - Accent3 3" xfId="1074" xr:uid="{00000000-0005-0000-0000-000021040000}"/>
    <cellStyle name="40% - Accent3 3 2" xfId="1075" xr:uid="{00000000-0005-0000-0000-000022040000}"/>
    <cellStyle name="40% - Accent3 30" xfId="1076" xr:uid="{00000000-0005-0000-0000-000023040000}"/>
    <cellStyle name="40% - Accent3 31" xfId="1077" xr:uid="{00000000-0005-0000-0000-000024040000}"/>
    <cellStyle name="40% - Accent3 32" xfId="1078" xr:uid="{00000000-0005-0000-0000-000025040000}"/>
    <cellStyle name="40% - Accent3 33" xfId="1079" xr:uid="{00000000-0005-0000-0000-000026040000}"/>
    <cellStyle name="40% - Accent3 34" xfId="1080" xr:uid="{00000000-0005-0000-0000-000027040000}"/>
    <cellStyle name="40% - Accent3 35" xfId="1081" xr:uid="{00000000-0005-0000-0000-000028040000}"/>
    <cellStyle name="40% - Accent3 36" xfId="1082" xr:uid="{00000000-0005-0000-0000-000029040000}"/>
    <cellStyle name="40% - Accent3 37" xfId="1083" xr:uid="{00000000-0005-0000-0000-00002A040000}"/>
    <cellStyle name="40% - Accent3 38" xfId="1084" xr:uid="{00000000-0005-0000-0000-00002B040000}"/>
    <cellStyle name="40% - Accent3 39" xfId="1085" xr:uid="{00000000-0005-0000-0000-00002C040000}"/>
    <cellStyle name="40% - Accent3 4" xfId="1086" xr:uid="{00000000-0005-0000-0000-00002D040000}"/>
    <cellStyle name="40% - Accent3 4 2" xfId="1087" xr:uid="{00000000-0005-0000-0000-00002E040000}"/>
    <cellStyle name="40% - Accent3 4 3" xfId="1088" xr:uid="{00000000-0005-0000-0000-00002F040000}"/>
    <cellStyle name="40% - Accent3 4 4" xfId="1089" xr:uid="{00000000-0005-0000-0000-000030040000}"/>
    <cellStyle name="40% - Accent3 40" xfId="1090" xr:uid="{00000000-0005-0000-0000-000031040000}"/>
    <cellStyle name="40% - Accent3 41" xfId="1091" xr:uid="{00000000-0005-0000-0000-000032040000}"/>
    <cellStyle name="40% - Accent3 42" xfId="1092" xr:uid="{00000000-0005-0000-0000-000033040000}"/>
    <cellStyle name="40% - Accent3 43" xfId="1093" xr:uid="{00000000-0005-0000-0000-000034040000}"/>
    <cellStyle name="40% - Accent3 44" xfId="1094" xr:uid="{00000000-0005-0000-0000-000035040000}"/>
    <cellStyle name="40% - Accent3 45" xfId="1095" xr:uid="{00000000-0005-0000-0000-000036040000}"/>
    <cellStyle name="40% - Accent3 46" xfId="1096" xr:uid="{00000000-0005-0000-0000-000037040000}"/>
    <cellStyle name="40% - Accent3 47" xfId="1097" xr:uid="{00000000-0005-0000-0000-000038040000}"/>
    <cellStyle name="40% - Accent3 48" xfId="1098" xr:uid="{00000000-0005-0000-0000-000039040000}"/>
    <cellStyle name="40% - Accent3 49" xfId="1099" xr:uid="{00000000-0005-0000-0000-00003A040000}"/>
    <cellStyle name="40% - Accent3 5" xfId="1100" xr:uid="{00000000-0005-0000-0000-00003B040000}"/>
    <cellStyle name="40% - Accent3 5 2" xfId="1101" xr:uid="{00000000-0005-0000-0000-00003C040000}"/>
    <cellStyle name="40% - Accent3 5 3" xfId="1102" xr:uid="{00000000-0005-0000-0000-00003D040000}"/>
    <cellStyle name="40% - Accent3 5 4" xfId="1103" xr:uid="{00000000-0005-0000-0000-00003E040000}"/>
    <cellStyle name="40% - Accent3 50" xfId="1104" xr:uid="{00000000-0005-0000-0000-00003F040000}"/>
    <cellStyle name="40% - Accent3 51" xfId="1105" xr:uid="{00000000-0005-0000-0000-000040040000}"/>
    <cellStyle name="40% - Accent3 52" xfId="1106" xr:uid="{00000000-0005-0000-0000-000041040000}"/>
    <cellStyle name="40% - Accent3 53" xfId="1107" xr:uid="{00000000-0005-0000-0000-000042040000}"/>
    <cellStyle name="40% - Accent3 54" xfId="1108" xr:uid="{00000000-0005-0000-0000-000043040000}"/>
    <cellStyle name="40% - Accent3 55" xfId="1109" xr:uid="{00000000-0005-0000-0000-000044040000}"/>
    <cellStyle name="40% - Accent3 56" xfId="1110" xr:uid="{00000000-0005-0000-0000-000045040000}"/>
    <cellStyle name="40% - Accent3 57" xfId="1111" xr:uid="{00000000-0005-0000-0000-000046040000}"/>
    <cellStyle name="40% - Accent3 58" xfId="1112" xr:uid="{00000000-0005-0000-0000-000047040000}"/>
    <cellStyle name="40% - Accent3 59" xfId="1113" xr:uid="{00000000-0005-0000-0000-000048040000}"/>
    <cellStyle name="40% - Accent3 6" xfId="1114" xr:uid="{00000000-0005-0000-0000-000049040000}"/>
    <cellStyle name="40% - Accent3 6 2" xfId="1115" xr:uid="{00000000-0005-0000-0000-00004A040000}"/>
    <cellStyle name="40% - Accent3 6 3" xfId="1116" xr:uid="{00000000-0005-0000-0000-00004B040000}"/>
    <cellStyle name="40% - Accent3 6 4" xfId="1117" xr:uid="{00000000-0005-0000-0000-00004C040000}"/>
    <cellStyle name="40% - Accent3 6 5" xfId="1118" xr:uid="{00000000-0005-0000-0000-00004D040000}"/>
    <cellStyle name="40% - Accent3 60" xfId="1119" xr:uid="{00000000-0005-0000-0000-00004E040000}"/>
    <cellStyle name="40% - Accent3 61" xfId="1120" xr:uid="{00000000-0005-0000-0000-00004F040000}"/>
    <cellStyle name="40% - Accent3 7" xfId="1121" xr:uid="{00000000-0005-0000-0000-000050040000}"/>
    <cellStyle name="40% - Accent3 7 2" xfId="1122" xr:uid="{00000000-0005-0000-0000-000051040000}"/>
    <cellStyle name="40% - Accent3 7 3" xfId="1123" xr:uid="{00000000-0005-0000-0000-000052040000}"/>
    <cellStyle name="40% - Accent3 7 4" xfId="1124" xr:uid="{00000000-0005-0000-0000-000053040000}"/>
    <cellStyle name="40% - Accent3 7 5" xfId="1125" xr:uid="{00000000-0005-0000-0000-000054040000}"/>
    <cellStyle name="40% - Accent3 8" xfId="1126" xr:uid="{00000000-0005-0000-0000-000055040000}"/>
    <cellStyle name="40% - Accent3 8 2" xfId="1127" xr:uid="{00000000-0005-0000-0000-000056040000}"/>
    <cellStyle name="40% - Accent3 8 3" xfId="1128" xr:uid="{00000000-0005-0000-0000-000057040000}"/>
    <cellStyle name="40% - Accent3 8 4" xfId="1129" xr:uid="{00000000-0005-0000-0000-000058040000}"/>
    <cellStyle name="40% - Accent3 8 5" xfId="1130" xr:uid="{00000000-0005-0000-0000-000059040000}"/>
    <cellStyle name="40% - Accent3 9" xfId="1131" xr:uid="{00000000-0005-0000-0000-00005A040000}"/>
    <cellStyle name="40% - Accent3 9 2" xfId="1132" xr:uid="{00000000-0005-0000-0000-00005B040000}"/>
    <cellStyle name="40% - Accent3 9 3" xfId="1133" xr:uid="{00000000-0005-0000-0000-00005C040000}"/>
    <cellStyle name="40% - Accent3 9 4" xfId="1134" xr:uid="{00000000-0005-0000-0000-00005D040000}"/>
    <cellStyle name="40% - Accent3 9 5" xfId="1135" xr:uid="{00000000-0005-0000-0000-00005E040000}"/>
    <cellStyle name="40% - Accent4 10" xfId="1136" xr:uid="{00000000-0005-0000-0000-00005F040000}"/>
    <cellStyle name="40% - Accent4 10 2" xfId="1137" xr:uid="{00000000-0005-0000-0000-000060040000}"/>
    <cellStyle name="40% - Accent4 10 3" xfId="1138" xr:uid="{00000000-0005-0000-0000-000061040000}"/>
    <cellStyle name="40% - Accent4 10 4" xfId="1139" xr:uid="{00000000-0005-0000-0000-000062040000}"/>
    <cellStyle name="40% - Accent4 11" xfId="1140" xr:uid="{00000000-0005-0000-0000-000063040000}"/>
    <cellStyle name="40% - Accent4 11 2" xfId="1141" xr:uid="{00000000-0005-0000-0000-000064040000}"/>
    <cellStyle name="40% - Accent4 11 3" xfId="1142" xr:uid="{00000000-0005-0000-0000-000065040000}"/>
    <cellStyle name="40% - Accent4 12" xfId="1143" xr:uid="{00000000-0005-0000-0000-000066040000}"/>
    <cellStyle name="40% - Accent4 12 2" xfId="1144" xr:uid="{00000000-0005-0000-0000-000067040000}"/>
    <cellStyle name="40% - Accent4 12 3" xfId="1145" xr:uid="{00000000-0005-0000-0000-000068040000}"/>
    <cellStyle name="40% - Accent4 13" xfId="1146" xr:uid="{00000000-0005-0000-0000-000069040000}"/>
    <cellStyle name="40% - Accent4 13 2" xfId="1147" xr:uid="{00000000-0005-0000-0000-00006A040000}"/>
    <cellStyle name="40% - Accent4 13 3" xfId="1148" xr:uid="{00000000-0005-0000-0000-00006B040000}"/>
    <cellStyle name="40% - Accent4 14" xfId="1149" xr:uid="{00000000-0005-0000-0000-00006C040000}"/>
    <cellStyle name="40% - Accent4 14 2" xfId="1150" xr:uid="{00000000-0005-0000-0000-00006D040000}"/>
    <cellStyle name="40% - Accent4 14 3" xfId="1151" xr:uid="{00000000-0005-0000-0000-00006E040000}"/>
    <cellStyle name="40% - Accent4 15" xfId="1152" xr:uid="{00000000-0005-0000-0000-00006F040000}"/>
    <cellStyle name="40% - Accent4 15 2" xfId="1153" xr:uid="{00000000-0005-0000-0000-000070040000}"/>
    <cellStyle name="40% - Accent4 15 3" xfId="1154" xr:uid="{00000000-0005-0000-0000-000071040000}"/>
    <cellStyle name="40% - Accent4 16" xfId="1155" xr:uid="{00000000-0005-0000-0000-000072040000}"/>
    <cellStyle name="40% - Accent4 17" xfId="1156" xr:uid="{00000000-0005-0000-0000-000073040000}"/>
    <cellStyle name="40% - Accent4 18" xfId="1157" xr:uid="{00000000-0005-0000-0000-000074040000}"/>
    <cellStyle name="40% - Accent4 19" xfId="1158" xr:uid="{00000000-0005-0000-0000-000075040000}"/>
    <cellStyle name="40% - Accent4 2" xfId="1159" xr:uid="{00000000-0005-0000-0000-000076040000}"/>
    <cellStyle name="40% - Accent4 2 2" xfId="1160" xr:uid="{00000000-0005-0000-0000-000077040000}"/>
    <cellStyle name="40% - Accent4 2 3" xfId="1161" xr:uid="{00000000-0005-0000-0000-000078040000}"/>
    <cellStyle name="40% - Accent4 2 4" xfId="1162" xr:uid="{00000000-0005-0000-0000-000079040000}"/>
    <cellStyle name="40% - Accent4 2 5" xfId="1163" xr:uid="{00000000-0005-0000-0000-00007A040000}"/>
    <cellStyle name="40% - Accent4 2 6" xfId="1164" xr:uid="{00000000-0005-0000-0000-00007B040000}"/>
    <cellStyle name="40% - Accent4 2 7" xfId="1165" xr:uid="{00000000-0005-0000-0000-00007C040000}"/>
    <cellStyle name="40% - Accent4 2 8" xfId="1166" xr:uid="{00000000-0005-0000-0000-00007D040000}"/>
    <cellStyle name="40% - Accent4 20" xfId="1167" xr:uid="{00000000-0005-0000-0000-00007E040000}"/>
    <cellStyle name="40% - Accent4 21" xfId="1168" xr:uid="{00000000-0005-0000-0000-00007F040000}"/>
    <cellStyle name="40% - Accent4 22" xfId="1169" xr:uid="{00000000-0005-0000-0000-000080040000}"/>
    <cellStyle name="40% - Accent4 23" xfId="1170" xr:uid="{00000000-0005-0000-0000-000081040000}"/>
    <cellStyle name="40% - Accent4 24" xfId="1171" xr:uid="{00000000-0005-0000-0000-000082040000}"/>
    <cellStyle name="40% - Accent4 25" xfId="1172" xr:uid="{00000000-0005-0000-0000-000083040000}"/>
    <cellStyle name="40% - Accent4 26" xfId="1173" xr:uid="{00000000-0005-0000-0000-000084040000}"/>
    <cellStyle name="40% - Accent4 27" xfId="1174" xr:uid="{00000000-0005-0000-0000-000085040000}"/>
    <cellStyle name="40% - Accent4 28" xfId="1175" xr:uid="{00000000-0005-0000-0000-000086040000}"/>
    <cellStyle name="40% - Accent4 29" xfId="1176" xr:uid="{00000000-0005-0000-0000-000087040000}"/>
    <cellStyle name="40% - Accent4 3" xfId="1177" xr:uid="{00000000-0005-0000-0000-000088040000}"/>
    <cellStyle name="40% - Accent4 3 2" xfId="1178" xr:uid="{00000000-0005-0000-0000-000089040000}"/>
    <cellStyle name="40% - Accent4 30" xfId="1179" xr:uid="{00000000-0005-0000-0000-00008A040000}"/>
    <cellStyle name="40% - Accent4 31" xfId="1180" xr:uid="{00000000-0005-0000-0000-00008B040000}"/>
    <cellStyle name="40% - Accent4 32" xfId="1181" xr:uid="{00000000-0005-0000-0000-00008C040000}"/>
    <cellStyle name="40% - Accent4 33" xfId="1182" xr:uid="{00000000-0005-0000-0000-00008D040000}"/>
    <cellStyle name="40% - Accent4 34" xfId="1183" xr:uid="{00000000-0005-0000-0000-00008E040000}"/>
    <cellStyle name="40% - Accent4 35" xfId="1184" xr:uid="{00000000-0005-0000-0000-00008F040000}"/>
    <cellStyle name="40% - Accent4 36" xfId="1185" xr:uid="{00000000-0005-0000-0000-000090040000}"/>
    <cellStyle name="40% - Accent4 37" xfId="1186" xr:uid="{00000000-0005-0000-0000-000091040000}"/>
    <cellStyle name="40% - Accent4 38" xfId="1187" xr:uid="{00000000-0005-0000-0000-000092040000}"/>
    <cellStyle name="40% - Accent4 39" xfId="1188" xr:uid="{00000000-0005-0000-0000-000093040000}"/>
    <cellStyle name="40% - Accent4 4" xfId="1189" xr:uid="{00000000-0005-0000-0000-000094040000}"/>
    <cellStyle name="40% - Accent4 4 2" xfId="1190" xr:uid="{00000000-0005-0000-0000-000095040000}"/>
    <cellStyle name="40% - Accent4 4 3" xfId="1191" xr:uid="{00000000-0005-0000-0000-000096040000}"/>
    <cellStyle name="40% - Accent4 4 4" xfId="1192" xr:uid="{00000000-0005-0000-0000-000097040000}"/>
    <cellStyle name="40% - Accent4 40" xfId="1193" xr:uid="{00000000-0005-0000-0000-000098040000}"/>
    <cellStyle name="40% - Accent4 41" xfId="1194" xr:uid="{00000000-0005-0000-0000-000099040000}"/>
    <cellStyle name="40% - Accent4 42" xfId="1195" xr:uid="{00000000-0005-0000-0000-00009A040000}"/>
    <cellStyle name="40% - Accent4 43" xfId="1196" xr:uid="{00000000-0005-0000-0000-00009B040000}"/>
    <cellStyle name="40% - Accent4 44" xfId="1197" xr:uid="{00000000-0005-0000-0000-00009C040000}"/>
    <cellStyle name="40% - Accent4 45" xfId="1198" xr:uid="{00000000-0005-0000-0000-00009D040000}"/>
    <cellStyle name="40% - Accent4 46" xfId="1199" xr:uid="{00000000-0005-0000-0000-00009E040000}"/>
    <cellStyle name="40% - Accent4 47" xfId="1200" xr:uid="{00000000-0005-0000-0000-00009F040000}"/>
    <cellStyle name="40% - Accent4 48" xfId="1201" xr:uid="{00000000-0005-0000-0000-0000A0040000}"/>
    <cellStyle name="40% - Accent4 49" xfId="1202" xr:uid="{00000000-0005-0000-0000-0000A1040000}"/>
    <cellStyle name="40% - Accent4 5" xfId="1203" xr:uid="{00000000-0005-0000-0000-0000A2040000}"/>
    <cellStyle name="40% - Accent4 5 2" xfId="1204" xr:uid="{00000000-0005-0000-0000-0000A3040000}"/>
    <cellStyle name="40% - Accent4 5 3" xfId="1205" xr:uid="{00000000-0005-0000-0000-0000A4040000}"/>
    <cellStyle name="40% - Accent4 5 4" xfId="1206" xr:uid="{00000000-0005-0000-0000-0000A5040000}"/>
    <cellStyle name="40% - Accent4 50" xfId="1207" xr:uid="{00000000-0005-0000-0000-0000A6040000}"/>
    <cellStyle name="40% - Accent4 51" xfId="1208" xr:uid="{00000000-0005-0000-0000-0000A7040000}"/>
    <cellStyle name="40% - Accent4 52" xfId="1209" xr:uid="{00000000-0005-0000-0000-0000A8040000}"/>
    <cellStyle name="40% - Accent4 53" xfId="1210" xr:uid="{00000000-0005-0000-0000-0000A9040000}"/>
    <cellStyle name="40% - Accent4 54" xfId="1211" xr:uid="{00000000-0005-0000-0000-0000AA040000}"/>
    <cellStyle name="40% - Accent4 55" xfId="1212" xr:uid="{00000000-0005-0000-0000-0000AB040000}"/>
    <cellStyle name="40% - Accent4 56" xfId="1213" xr:uid="{00000000-0005-0000-0000-0000AC040000}"/>
    <cellStyle name="40% - Accent4 57" xfId="1214" xr:uid="{00000000-0005-0000-0000-0000AD040000}"/>
    <cellStyle name="40% - Accent4 58" xfId="1215" xr:uid="{00000000-0005-0000-0000-0000AE040000}"/>
    <cellStyle name="40% - Accent4 59" xfId="1216" xr:uid="{00000000-0005-0000-0000-0000AF040000}"/>
    <cellStyle name="40% - Accent4 6" xfId="1217" xr:uid="{00000000-0005-0000-0000-0000B0040000}"/>
    <cellStyle name="40% - Accent4 6 2" xfId="1218" xr:uid="{00000000-0005-0000-0000-0000B1040000}"/>
    <cellStyle name="40% - Accent4 6 3" xfId="1219" xr:uid="{00000000-0005-0000-0000-0000B2040000}"/>
    <cellStyle name="40% - Accent4 6 4" xfId="1220" xr:uid="{00000000-0005-0000-0000-0000B3040000}"/>
    <cellStyle name="40% - Accent4 6 5" xfId="1221" xr:uid="{00000000-0005-0000-0000-0000B4040000}"/>
    <cellStyle name="40% - Accent4 60" xfId="1222" xr:uid="{00000000-0005-0000-0000-0000B5040000}"/>
    <cellStyle name="40% - Accent4 61" xfId="1223" xr:uid="{00000000-0005-0000-0000-0000B6040000}"/>
    <cellStyle name="40% - Accent4 7" xfId="1224" xr:uid="{00000000-0005-0000-0000-0000B7040000}"/>
    <cellStyle name="40% - Accent4 7 2" xfId="1225" xr:uid="{00000000-0005-0000-0000-0000B8040000}"/>
    <cellStyle name="40% - Accent4 7 3" xfId="1226" xr:uid="{00000000-0005-0000-0000-0000B9040000}"/>
    <cellStyle name="40% - Accent4 7 4" xfId="1227" xr:uid="{00000000-0005-0000-0000-0000BA040000}"/>
    <cellStyle name="40% - Accent4 7 5" xfId="1228" xr:uid="{00000000-0005-0000-0000-0000BB040000}"/>
    <cellStyle name="40% - Accent4 8" xfId="1229" xr:uid="{00000000-0005-0000-0000-0000BC040000}"/>
    <cellStyle name="40% - Accent4 8 2" xfId="1230" xr:uid="{00000000-0005-0000-0000-0000BD040000}"/>
    <cellStyle name="40% - Accent4 8 3" xfId="1231" xr:uid="{00000000-0005-0000-0000-0000BE040000}"/>
    <cellStyle name="40% - Accent4 8 4" xfId="1232" xr:uid="{00000000-0005-0000-0000-0000BF040000}"/>
    <cellStyle name="40% - Accent4 8 5" xfId="1233" xr:uid="{00000000-0005-0000-0000-0000C0040000}"/>
    <cellStyle name="40% - Accent4 9" xfId="1234" xr:uid="{00000000-0005-0000-0000-0000C1040000}"/>
    <cellStyle name="40% - Accent4 9 2" xfId="1235" xr:uid="{00000000-0005-0000-0000-0000C2040000}"/>
    <cellStyle name="40% - Accent4 9 3" xfId="1236" xr:uid="{00000000-0005-0000-0000-0000C3040000}"/>
    <cellStyle name="40% - Accent4 9 4" xfId="1237" xr:uid="{00000000-0005-0000-0000-0000C4040000}"/>
    <cellStyle name="40% - Accent4 9 5" xfId="1238" xr:uid="{00000000-0005-0000-0000-0000C5040000}"/>
    <cellStyle name="40% - Accent5 10" xfId="1239" xr:uid="{00000000-0005-0000-0000-0000C6040000}"/>
    <cellStyle name="40% - Accent5 10 2" xfId="1240" xr:uid="{00000000-0005-0000-0000-0000C7040000}"/>
    <cellStyle name="40% - Accent5 10 3" xfId="1241" xr:uid="{00000000-0005-0000-0000-0000C8040000}"/>
    <cellStyle name="40% - Accent5 10 4" xfId="1242" xr:uid="{00000000-0005-0000-0000-0000C9040000}"/>
    <cellStyle name="40% - Accent5 11" xfId="1243" xr:uid="{00000000-0005-0000-0000-0000CA040000}"/>
    <cellStyle name="40% - Accent5 11 2" xfId="1244" xr:uid="{00000000-0005-0000-0000-0000CB040000}"/>
    <cellStyle name="40% - Accent5 11 3" xfId="1245" xr:uid="{00000000-0005-0000-0000-0000CC040000}"/>
    <cellStyle name="40% - Accent5 12" xfId="1246" xr:uid="{00000000-0005-0000-0000-0000CD040000}"/>
    <cellStyle name="40% - Accent5 12 2" xfId="1247" xr:uid="{00000000-0005-0000-0000-0000CE040000}"/>
    <cellStyle name="40% - Accent5 12 3" xfId="1248" xr:uid="{00000000-0005-0000-0000-0000CF040000}"/>
    <cellStyle name="40% - Accent5 13" xfId="1249" xr:uid="{00000000-0005-0000-0000-0000D0040000}"/>
    <cellStyle name="40% - Accent5 13 2" xfId="1250" xr:uid="{00000000-0005-0000-0000-0000D1040000}"/>
    <cellStyle name="40% - Accent5 13 3" xfId="1251" xr:uid="{00000000-0005-0000-0000-0000D2040000}"/>
    <cellStyle name="40% - Accent5 14" xfId="1252" xr:uid="{00000000-0005-0000-0000-0000D3040000}"/>
    <cellStyle name="40% - Accent5 14 2" xfId="1253" xr:uid="{00000000-0005-0000-0000-0000D4040000}"/>
    <cellStyle name="40% - Accent5 14 3" xfId="1254" xr:uid="{00000000-0005-0000-0000-0000D5040000}"/>
    <cellStyle name="40% - Accent5 15" xfId="1255" xr:uid="{00000000-0005-0000-0000-0000D6040000}"/>
    <cellStyle name="40% - Accent5 15 2" xfId="1256" xr:uid="{00000000-0005-0000-0000-0000D7040000}"/>
    <cellStyle name="40% - Accent5 15 3" xfId="1257" xr:uid="{00000000-0005-0000-0000-0000D8040000}"/>
    <cellStyle name="40% - Accent5 16" xfId="1258" xr:uid="{00000000-0005-0000-0000-0000D9040000}"/>
    <cellStyle name="40% - Accent5 17" xfId="1259" xr:uid="{00000000-0005-0000-0000-0000DA040000}"/>
    <cellStyle name="40% - Accent5 18" xfId="1260" xr:uid="{00000000-0005-0000-0000-0000DB040000}"/>
    <cellStyle name="40% - Accent5 19" xfId="1261" xr:uid="{00000000-0005-0000-0000-0000DC040000}"/>
    <cellStyle name="40% - Accent5 2" xfId="1262" xr:uid="{00000000-0005-0000-0000-0000DD040000}"/>
    <cellStyle name="40% - Accent5 2 2" xfId="1263" xr:uid="{00000000-0005-0000-0000-0000DE040000}"/>
    <cellStyle name="40% - Accent5 2 3" xfId="1264" xr:uid="{00000000-0005-0000-0000-0000DF040000}"/>
    <cellStyle name="40% - Accent5 2 4" xfId="1265" xr:uid="{00000000-0005-0000-0000-0000E0040000}"/>
    <cellStyle name="40% - Accent5 2 5" xfId="1266" xr:uid="{00000000-0005-0000-0000-0000E1040000}"/>
    <cellStyle name="40% - Accent5 2 6" xfId="1267" xr:uid="{00000000-0005-0000-0000-0000E2040000}"/>
    <cellStyle name="40% - Accent5 2 7" xfId="1268" xr:uid="{00000000-0005-0000-0000-0000E3040000}"/>
    <cellStyle name="40% - Accent5 2 8" xfId="1269" xr:uid="{00000000-0005-0000-0000-0000E4040000}"/>
    <cellStyle name="40% - Accent5 20" xfId="1270" xr:uid="{00000000-0005-0000-0000-0000E5040000}"/>
    <cellStyle name="40% - Accent5 21" xfId="1271" xr:uid="{00000000-0005-0000-0000-0000E6040000}"/>
    <cellStyle name="40% - Accent5 22" xfId="1272" xr:uid="{00000000-0005-0000-0000-0000E7040000}"/>
    <cellStyle name="40% - Accent5 23" xfId="1273" xr:uid="{00000000-0005-0000-0000-0000E8040000}"/>
    <cellStyle name="40% - Accent5 24" xfId="1274" xr:uid="{00000000-0005-0000-0000-0000E9040000}"/>
    <cellStyle name="40% - Accent5 25" xfId="1275" xr:uid="{00000000-0005-0000-0000-0000EA040000}"/>
    <cellStyle name="40% - Accent5 26" xfId="1276" xr:uid="{00000000-0005-0000-0000-0000EB040000}"/>
    <cellStyle name="40% - Accent5 27" xfId="1277" xr:uid="{00000000-0005-0000-0000-0000EC040000}"/>
    <cellStyle name="40% - Accent5 28" xfId="1278" xr:uid="{00000000-0005-0000-0000-0000ED040000}"/>
    <cellStyle name="40% - Accent5 29" xfId="1279" xr:uid="{00000000-0005-0000-0000-0000EE040000}"/>
    <cellStyle name="40% - Accent5 3" xfId="1280" xr:uid="{00000000-0005-0000-0000-0000EF040000}"/>
    <cellStyle name="40% - Accent5 3 2" xfId="1281" xr:uid="{00000000-0005-0000-0000-0000F0040000}"/>
    <cellStyle name="40% - Accent5 30" xfId="1282" xr:uid="{00000000-0005-0000-0000-0000F1040000}"/>
    <cellStyle name="40% - Accent5 31" xfId="1283" xr:uid="{00000000-0005-0000-0000-0000F2040000}"/>
    <cellStyle name="40% - Accent5 32" xfId="1284" xr:uid="{00000000-0005-0000-0000-0000F3040000}"/>
    <cellStyle name="40% - Accent5 33" xfId="1285" xr:uid="{00000000-0005-0000-0000-0000F4040000}"/>
    <cellStyle name="40% - Accent5 34" xfId="1286" xr:uid="{00000000-0005-0000-0000-0000F5040000}"/>
    <cellStyle name="40% - Accent5 35" xfId="1287" xr:uid="{00000000-0005-0000-0000-0000F6040000}"/>
    <cellStyle name="40% - Accent5 36" xfId="1288" xr:uid="{00000000-0005-0000-0000-0000F7040000}"/>
    <cellStyle name="40% - Accent5 37" xfId="1289" xr:uid="{00000000-0005-0000-0000-0000F8040000}"/>
    <cellStyle name="40% - Accent5 38" xfId="1290" xr:uid="{00000000-0005-0000-0000-0000F9040000}"/>
    <cellStyle name="40% - Accent5 39" xfId="1291" xr:uid="{00000000-0005-0000-0000-0000FA040000}"/>
    <cellStyle name="40% - Accent5 4" xfId="1292" xr:uid="{00000000-0005-0000-0000-0000FB040000}"/>
    <cellStyle name="40% - Accent5 4 2" xfId="1293" xr:uid="{00000000-0005-0000-0000-0000FC040000}"/>
    <cellStyle name="40% - Accent5 4 3" xfId="1294" xr:uid="{00000000-0005-0000-0000-0000FD040000}"/>
    <cellStyle name="40% - Accent5 4 4" xfId="1295" xr:uid="{00000000-0005-0000-0000-0000FE040000}"/>
    <cellStyle name="40% - Accent5 40" xfId="1296" xr:uid="{00000000-0005-0000-0000-0000FF040000}"/>
    <cellStyle name="40% - Accent5 41" xfId="1297" xr:uid="{00000000-0005-0000-0000-000000050000}"/>
    <cellStyle name="40% - Accent5 42" xfId="1298" xr:uid="{00000000-0005-0000-0000-000001050000}"/>
    <cellStyle name="40% - Accent5 43" xfId="1299" xr:uid="{00000000-0005-0000-0000-000002050000}"/>
    <cellStyle name="40% - Accent5 44" xfId="1300" xr:uid="{00000000-0005-0000-0000-000003050000}"/>
    <cellStyle name="40% - Accent5 45" xfId="1301" xr:uid="{00000000-0005-0000-0000-000004050000}"/>
    <cellStyle name="40% - Accent5 46" xfId="1302" xr:uid="{00000000-0005-0000-0000-000005050000}"/>
    <cellStyle name="40% - Accent5 47" xfId="1303" xr:uid="{00000000-0005-0000-0000-000006050000}"/>
    <cellStyle name="40% - Accent5 48" xfId="1304" xr:uid="{00000000-0005-0000-0000-000007050000}"/>
    <cellStyle name="40% - Accent5 49" xfId="1305" xr:uid="{00000000-0005-0000-0000-000008050000}"/>
    <cellStyle name="40% - Accent5 5" xfId="1306" xr:uid="{00000000-0005-0000-0000-000009050000}"/>
    <cellStyle name="40% - Accent5 5 2" xfId="1307" xr:uid="{00000000-0005-0000-0000-00000A050000}"/>
    <cellStyle name="40% - Accent5 5 3" xfId="1308" xr:uid="{00000000-0005-0000-0000-00000B050000}"/>
    <cellStyle name="40% - Accent5 5 4" xfId="1309" xr:uid="{00000000-0005-0000-0000-00000C050000}"/>
    <cellStyle name="40% - Accent5 50" xfId="1310" xr:uid="{00000000-0005-0000-0000-00000D050000}"/>
    <cellStyle name="40% - Accent5 51" xfId="1311" xr:uid="{00000000-0005-0000-0000-00000E050000}"/>
    <cellStyle name="40% - Accent5 52" xfId="1312" xr:uid="{00000000-0005-0000-0000-00000F050000}"/>
    <cellStyle name="40% - Accent5 53" xfId="1313" xr:uid="{00000000-0005-0000-0000-000010050000}"/>
    <cellStyle name="40% - Accent5 54" xfId="1314" xr:uid="{00000000-0005-0000-0000-000011050000}"/>
    <cellStyle name="40% - Accent5 55" xfId="1315" xr:uid="{00000000-0005-0000-0000-000012050000}"/>
    <cellStyle name="40% - Accent5 56" xfId="1316" xr:uid="{00000000-0005-0000-0000-000013050000}"/>
    <cellStyle name="40% - Accent5 57" xfId="1317" xr:uid="{00000000-0005-0000-0000-000014050000}"/>
    <cellStyle name="40% - Accent5 58" xfId="1318" xr:uid="{00000000-0005-0000-0000-000015050000}"/>
    <cellStyle name="40% - Accent5 59" xfId="1319" xr:uid="{00000000-0005-0000-0000-000016050000}"/>
    <cellStyle name="40% - Accent5 6" xfId="1320" xr:uid="{00000000-0005-0000-0000-000017050000}"/>
    <cellStyle name="40% - Accent5 6 2" xfId="1321" xr:uid="{00000000-0005-0000-0000-000018050000}"/>
    <cellStyle name="40% - Accent5 6 3" xfId="1322" xr:uid="{00000000-0005-0000-0000-000019050000}"/>
    <cellStyle name="40% - Accent5 6 4" xfId="1323" xr:uid="{00000000-0005-0000-0000-00001A050000}"/>
    <cellStyle name="40% - Accent5 6 5" xfId="1324" xr:uid="{00000000-0005-0000-0000-00001B050000}"/>
    <cellStyle name="40% - Accent5 60" xfId="1325" xr:uid="{00000000-0005-0000-0000-00001C050000}"/>
    <cellStyle name="40% - Accent5 61" xfId="1326" xr:uid="{00000000-0005-0000-0000-00001D050000}"/>
    <cellStyle name="40% - Accent5 7" xfId="1327" xr:uid="{00000000-0005-0000-0000-00001E050000}"/>
    <cellStyle name="40% - Accent5 7 2" xfId="1328" xr:uid="{00000000-0005-0000-0000-00001F050000}"/>
    <cellStyle name="40% - Accent5 7 3" xfId="1329" xr:uid="{00000000-0005-0000-0000-000020050000}"/>
    <cellStyle name="40% - Accent5 7 4" xfId="1330" xr:uid="{00000000-0005-0000-0000-000021050000}"/>
    <cellStyle name="40% - Accent5 7 5" xfId="1331" xr:uid="{00000000-0005-0000-0000-000022050000}"/>
    <cellStyle name="40% - Accent5 8" xfId="1332" xr:uid="{00000000-0005-0000-0000-000023050000}"/>
    <cellStyle name="40% - Accent5 8 2" xfId="1333" xr:uid="{00000000-0005-0000-0000-000024050000}"/>
    <cellStyle name="40% - Accent5 8 3" xfId="1334" xr:uid="{00000000-0005-0000-0000-000025050000}"/>
    <cellStyle name="40% - Accent5 8 4" xfId="1335" xr:uid="{00000000-0005-0000-0000-000026050000}"/>
    <cellStyle name="40% - Accent5 8 5" xfId="1336" xr:uid="{00000000-0005-0000-0000-000027050000}"/>
    <cellStyle name="40% - Accent5 9" xfId="1337" xr:uid="{00000000-0005-0000-0000-000028050000}"/>
    <cellStyle name="40% - Accent5 9 2" xfId="1338" xr:uid="{00000000-0005-0000-0000-000029050000}"/>
    <cellStyle name="40% - Accent5 9 3" xfId="1339" xr:uid="{00000000-0005-0000-0000-00002A050000}"/>
    <cellStyle name="40% - Accent5 9 4" xfId="1340" xr:uid="{00000000-0005-0000-0000-00002B050000}"/>
    <cellStyle name="40% - Accent5 9 5" xfId="1341" xr:uid="{00000000-0005-0000-0000-00002C050000}"/>
    <cellStyle name="40% - Accent6 10" xfId="1342" xr:uid="{00000000-0005-0000-0000-00002D050000}"/>
    <cellStyle name="40% - Accent6 10 2" xfId="1343" xr:uid="{00000000-0005-0000-0000-00002E050000}"/>
    <cellStyle name="40% - Accent6 10 3" xfId="1344" xr:uid="{00000000-0005-0000-0000-00002F050000}"/>
    <cellStyle name="40% - Accent6 10 4" xfId="1345" xr:uid="{00000000-0005-0000-0000-000030050000}"/>
    <cellStyle name="40% - Accent6 11" xfId="1346" xr:uid="{00000000-0005-0000-0000-000031050000}"/>
    <cellStyle name="40% - Accent6 11 2" xfId="1347" xr:uid="{00000000-0005-0000-0000-000032050000}"/>
    <cellStyle name="40% - Accent6 11 3" xfId="1348" xr:uid="{00000000-0005-0000-0000-000033050000}"/>
    <cellStyle name="40% - Accent6 12" xfId="1349" xr:uid="{00000000-0005-0000-0000-000034050000}"/>
    <cellStyle name="40% - Accent6 12 2" xfId="1350" xr:uid="{00000000-0005-0000-0000-000035050000}"/>
    <cellStyle name="40% - Accent6 12 3" xfId="1351" xr:uid="{00000000-0005-0000-0000-000036050000}"/>
    <cellStyle name="40% - Accent6 13" xfId="1352" xr:uid="{00000000-0005-0000-0000-000037050000}"/>
    <cellStyle name="40% - Accent6 13 2" xfId="1353" xr:uid="{00000000-0005-0000-0000-000038050000}"/>
    <cellStyle name="40% - Accent6 13 3" xfId="1354" xr:uid="{00000000-0005-0000-0000-000039050000}"/>
    <cellStyle name="40% - Accent6 14" xfId="1355" xr:uid="{00000000-0005-0000-0000-00003A050000}"/>
    <cellStyle name="40% - Accent6 14 2" xfId="1356" xr:uid="{00000000-0005-0000-0000-00003B050000}"/>
    <cellStyle name="40% - Accent6 14 3" xfId="1357" xr:uid="{00000000-0005-0000-0000-00003C050000}"/>
    <cellStyle name="40% - Accent6 15" xfId="1358" xr:uid="{00000000-0005-0000-0000-00003D050000}"/>
    <cellStyle name="40% - Accent6 15 2" xfId="1359" xr:uid="{00000000-0005-0000-0000-00003E050000}"/>
    <cellStyle name="40% - Accent6 15 3" xfId="1360" xr:uid="{00000000-0005-0000-0000-00003F050000}"/>
    <cellStyle name="40% - Accent6 16" xfId="1361" xr:uid="{00000000-0005-0000-0000-000040050000}"/>
    <cellStyle name="40% - Accent6 17" xfId="1362" xr:uid="{00000000-0005-0000-0000-000041050000}"/>
    <cellStyle name="40% - Accent6 18" xfId="1363" xr:uid="{00000000-0005-0000-0000-000042050000}"/>
    <cellStyle name="40% - Accent6 19" xfId="1364" xr:uid="{00000000-0005-0000-0000-000043050000}"/>
    <cellStyle name="40% - Accent6 2" xfId="1365" xr:uid="{00000000-0005-0000-0000-000044050000}"/>
    <cellStyle name="40% - Accent6 2 2" xfId="1366" xr:uid="{00000000-0005-0000-0000-000045050000}"/>
    <cellStyle name="40% - Accent6 2 3" xfId="1367" xr:uid="{00000000-0005-0000-0000-000046050000}"/>
    <cellStyle name="40% - Accent6 2 4" xfId="1368" xr:uid="{00000000-0005-0000-0000-000047050000}"/>
    <cellStyle name="40% - Accent6 2 5" xfId="1369" xr:uid="{00000000-0005-0000-0000-000048050000}"/>
    <cellStyle name="40% - Accent6 2 6" xfId="1370" xr:uid="{00000000-0005-0000-0000-000049050000}"/>
    <cellStyle name="40% - Accent6 2 7" xfId="1371" xr:uid="{00000000-0005-0000-0000-00004A050000}"/>
    <cellStyle name="40% - Accent6 2 8" xfId="1372" xr:uid="{00000000-0005-0000-0000-00004B050000}"/>
    <cellStyle name="40% - Accent6 20" xfId="1373" xr:uid="{00000000-0005-0000-0000-00004C050000}"/>
    <cellStyle name="40% - Accent6 21" xfId="1374" xr:uid="{00000000-0005-0000-0000-00004D050000}"/>
    <cellStyle name="40% - Accent6 22" xfId="1375" xr:uid="{00000000-0005-0000-0000-00004E050000}"/>
    <cellStyle name="40% - Accent6 23" xfId="1376" xr:uid="{00000000-0005-0000-0000-00004F050000}"/>
    <cellStyle name="40% - Accent6 24" xfId="1377" xr:uid="{00000000-0005-0000-0000-000050050000}"/>
    <cellStyle name="40% - Accent6 25" xfId="1378" xr:uid="{00000000-0005-0000-0000-000051050000}"/>
    <cellStyle name="40% - Accent6 26" xfId="1379" xr:uid="{00000000-0005-0000-0000-000052050000}"/>
    <cellStyle name="40% - Accent6 27" xfId="1380" xr:uid="{00000000-0005-0000-0000-000053050000}"/>
    <cellStyle name="40% - Accent6 28" xfId="1381" xr:uid="{00000000-0005-0000-0000-000054050000}"/>
    <cellStyle name="40% - Accent6 29" xfId="1382" xr:uid="{00000000-0005-0000-0000-000055050000}"/>
    <cellStyle name="40% - Accent6 3" xfId="1383" xr:uid="{00000000-0005-0000-0000-000056050000}"/>
    <cellStyle name="40% - Accent6 3 2" xfId="1384" xr:uid="{00000000-0005-0000-0000-000057050000}"/>
    <cellStyle name="40% - Accent6 30" xfId="1385" xr:uid="{00000000-0005-0000-0000-000058050000}"/>
    <cellStyle name="40% - Accent6 31" xfId="1386" xr:uid="{00000000-0005-0000-0000-000059050000}"/>
    <cellStyle name="40% - Accent6 32" xfId="1387" xr:uid="{00000000-0005-0000-0000-00005A050000}"/>
    <cellStyle name="40% - Accent6 33" xfId="1388" xr:uid="{00000000-0005-0000-0000-00005B050000}"/>
    <cellStyle name="40% - Accent6 34" xfId="1389" xr:uid="{00000000-0005-0000-0000-00005C050000}"/>
    <cellStyle name="40% - Accent6 35" xfId="1390" xr:uid="{00000000-0005-0000-0000-00005D050000}"/>
    <cellStyle name="40% - Accent6 36" xfId="1391" xr:uid="{00000000-0005-0000-0000-00005E050000}"/>
    <cellStyle name="40% - Accent6 37" xfId="1392" xr:uid="{00000000-0005-0000-0000-00005F050000}"/>
    <cellStyle name="40% - Accent6 38" xfId="1393" xr:uid="{00000000-0005-0000-0000-000060050000}"/>
    <cellStyle name="40% - Accent6 39" xfId="1394" xr:uid="{00000000-0005-0000-0000-000061050000}"/>
    <cellStyle name="40% - Accent6 4" xfId="1395" xr:uid="{00000000-0005-0000-0000-000062050000}"/>
    <cellStyle name="40% - Accent6 4 2" xfId="1396" xr:uid="{00000000-0005-0000-0000-000063050000}"/>
    <cellStyle name="40% - Accent6 4 3" xfId="1397" xr:uid="{00000000-0005-0000-0000-000064050000}"/>
    <cellStyle name="40% - Accent6 4 4" xfId="1398" xr:uid="{00000000-0005-0000-0000-000065050000}"/>
    <cellStyle name="40% - Accent6 40" xfId="1399" xr:uid="{00000000-0005-0000-0000-000066050000}"/>
    <cellStyle name="40% - Accent6 41" xfId="1400" xr:uid="{00000000-0005-0000-0000-000067050000}"/>
    <cellStyle name="40% - Accent6 42" xfId="1401" xr:uid="{00000000-0005-0000-0000-000068050000}"/>
    <cellStyle name="40% - Accent6 43" xfId="1402" xr:uid="{00000000-0005-0000-0000-000069050000}"/>
    <cellStyle name="40% - Accent6 44" xfId="1403" xr:uid="{00000000-0005-0000-0000-00006A050000}"/>
    <cellStyle name="40% - Accent6 45" xfId="1404" xr:uid="{00000000-0005-0000-0000-00006B050000}"/>
    <cellStyle name="40% - Accent6 46" xfId="1405" xr:uid="{00000000-0005-0000-0000-00006C050000}"/>
    <cellStyle name="40% - Accent6 47" xfId="1406" xr:uid="{00000000-0005-0000-0000-00006D050000}"/>
    <cellStyle name="40% - Accent6 48" xfId="1407" xr:uid="{00000000-0005-0000-0000-00006E050000}"/>
    <cellStyle name="40% - Accent6 49" xfId="1408" xr:uid="{00000000-0005-0000-0000-00006F050000}"/>
    <cellStyle name="40% - Accent6 5" xfId="1409" xr:uid="{00000000-0005-0000-0000-000070050000}"/>
    <cellStyle name="40% - Accent6 5 2" xfId="1410" xr:uid="{00000000-0005-0000-0000-000071050000}"/>
    <cellStyle name="40% - Accent6 5 3" xfId="1411" xr:uid="{00000000-0005-0000-0000-000072050000}"/>
    <cellStyle name="40% - Accent6 5 4" xfId="1412" xr:uid="{00000000-0005-0000-0000-000073050000}"/>
    <cellStyle name="40% - Accent6 50" xfId="1413" xr:uid="{00000000-0005-0000-0000-000074050000}"/>
    <cellStyle name="40% - Accent6 51" xfId="1414" xr:uid="{00000000-0005-0000-0000-000075050000}"/>
    <cellStyle name="40% - Accent6 52" xfId="1415" xr:uid="{00000000-0005-0000-0000-000076050000}"/>
    <cellStyle name="40% - Accent6 53" xfId="1416" xr:uid="{00000000-0005-0000-0000-000077050000}"/>
    <cellStyle name="40% - Accent6 54" xfId="1417" xr:uid="{00000000-0005-0000-0000-000078050000}"/>
    <cellStyle name="40% - Accent6 55" xfId="1418" xr:uid="{00000000-0005-0000-0000-000079050000}"/>
    <cellStyle name="40% - Accent6 56" xfId="1419" xr:uid="{00000000-0005-0000-0000-00007A050000}"/>
    <cellStyle name="40% - Accent6 57" xfId="1420" xr:uid="{00000000-0005-0000-0000-00007B050000}"/>
    <cellStyle name="40% - Accent6 58" xfId="1421" xr:uid="{00000000-0005-0000-0000-00007C050000}"/>
    <cellStyle name="40% - Accent6 59" xfId="1422" xr:uid="{00000000-0005-0000-0000-00007D050000}"/>
    <cellStyle name="40% - Accent6 6" xfId="1423" xr:uid="{00000000-0005-0000-0000-00007E050000}"/>
    <cellStyle name="40% - Accent6 6 2" xfId="1424" xr:uid="{00000000-0005-0000-0000-00007F050000}"/>
    <cellStyle name="40% - Accent6 6 3" xfId="1425" xr:uid="{00000000-0005-0000-0000-000080050000}"/>
    <cellStyle name="40% - Accent6 6 4" xfId="1426" xr:uid="{00000000-0005-0000-0000-000081050000}"/>
    <cellStyle name="40% - Accent6 6 5" xfId="1427" xr:uid="{00000000-0005-0000-0000-000082050000}"/>
    <cellStyle name="40% - Accent6 60" xfId="1428" xr:uid="{00000000-0005-0000-0000-000083050000}"/>
    <cellStyle name="40% - Accent6 61" xfId="1429" xr:uid="{00000000-0005-0000-0000-000084050000}"/>
    <cellStyle name="40% - Accent6 7" xfId="1430" xr:uid="{00000000-0005-0000-0000-000085050000}"/>
    <cellStyle name="40% - Accent6 7 2" xfId="1431" xr:uid="{00000000-0005-0000-0000-000086050000}"/>
    <cellStyle name="40% - Accent6 7 3" xfId="1432" xr:uid="{00000000-0005-0000-0000-000087050000}"/>
    <cellStyle name="40% - Accent6 7 4" xfId="1433" xr:uid="{00000000-0005-0000-0000-000088050000}"/>
    <cellStyle name="40% - Accent6 7 5" xfId="1434" xr:uid="{00000000-0005-0000-0000-000089050000}"/>
    <cellStyle name="40% - Accent6 8" xfId="1435" xr:uid="{00000000-0005-0000-0000-00008A050000}"/>
    <cellStyle name="40% - Accent6 8 2" xfId="1436" xr:uid="{00000000-0005-0000-0000-00008B050000}"/>
    <cellStyle name="40% - Accent6 8 3" xfId="1437" xr:uid="{00000000-0005-0000-0000-00008C050000}"/>
    <cellStyle name="40% - Accent6 8 4" xfId="1438" xr:uid="{00000000-0005-0000-0000-00008D050000}"/>
    <cellStyle name="40% - Accent6 8 5" xfId="1439" xr:uid="{00000000-0005-0000-0000-00008E050000}"/>
    <cellStyle name="40% - Accent6 9" xfId="1440" xr:uid="{00000000-0005-0000-0000-00008F050000}"/>
    <cellStyle name="40% - Accent6 9 2" xfId="1441" xr:uid="{00000000-0005-0000-0000-000090050000}"/>
    <cellStyle name="40% - Accent6 9 3" xfId="1442" xr:uid="{00000000-0005-0000-0000-000091050000}"/>
    <cellStyle name="40% - Accent6 9 4" xfId="1443" xr:uid="{00000000-0005-0000-0000-000092050000}"/>
    <cellStyle name="40% - Accent6 9 5" xfId="1444" xr:uid="{00000000-0005-0000-0000-000093050000}"/>
    <cellStyle name="40% - Colore 1" xfId="1445" xr:uid="{00000000-0005-0000-0000-000094050000}"/>
    <cellStyle name="40% - Colore 2" xfId="1446" xr:uid="{00000000-0005-0000-0000-000095050000}"/>
    <cellStyle name="40% - Colore 3" xfId="1447" xr:uid="{00000000-0005-0000-0000-000096050000}"/>
    <cellStyle name="40% - Colore 4" xfId="1448" xr:uid="{00000000-0005-0000-0000-000097050000}"/>
    <cellStyle name="40% - Colore 5" xfId="1449" xr:uid="{00000000-0005-0000-0000-000098050000}"/>
    <cellStyle name="40% - Colore 6" xfId="1450" xr:uid="{00000000-0005-0000-0000-000099050000}"/>
    <cellStyle name="60 % - Accent1" xfId="1451" xr:uid="{00000000-0005-0000-0000-00009A050000}"/>
    <cellStyle name="60 % - Accent2" xfId="1452" xr:uid="{00000000-0005-0000-0000-00009B050000}"/>
    <cellStyle name="60 % - Accent3" xfId="1453" xr:uid="{00000000-0005-0000-0000-00009C050000}"/>
    <cellStyle name="60 % - Accent4" xfId="1454" xr:uid="{00000000-0005-0000-0000-00009D050000}"/>
    <cellStyle name="60 % - Accent5" xfId="1455" xr:uid="{00000000-0005-0000-0000-00009E050000}"/>
    <cellStyle name="60 % - Accent6" xfId="1456" xr:uid="{00000000-0005-0000-0000-00009F050000}"/>
    <cellStyle name="60% - Accent1 10" xfId="1457" xr:uid="{00000000-0005-0000-0000-0000A0050000}"/>
    <cellStyle name="60% - Accent1 11" xfId="1458" xr:uid="{00000000-0005-0000-0000-0000A1050000}"/>
    <cellStyle name="60% - Accent1 12" xfId="1459" xr:uid="{00000000-0005-0000-0000-0000A2050000}"/>
    <cellStyle name="60% - Accent1 13" xfId="1460" xr:uid="{00000000-0005-0000-0000-0000A3050000}"/>
    <cellStyle name="60% - Accent1 14" xfId="1461" xr:uid="{00000000-0005-0000-0000-0000A4050000}"/>
    <cellStyle name="60% - Accent1 15" xfId="1462" xr:uid="{00000000-0005-0000-0000-0000A5050000}"/>
    <cellStyle name="60% - Accent1 16" xfId="1463" xr:uid="{00000000-0005-0000-0000-0000A6050000}"/>
    <cellStyle name="60% - Accent1 17" xfId="1464" xr:uid="{00000000-0005-0000-0000-0000A7050000}"/>
    <cellStyle name="60% - Accent1 18" xfId="1465" xr:uid="{00000000-0005-0000-0000-0000A8050000}"/>
    <cellStyle name="60% - Accent1 19" xfId="1466" xr:uid="{00000000-0005-0000-0000-0000A9050000}"/>
    <cellStyle name="60% - Accent1 2" xfId="1467" xr:uid="{00000000-0005-0000-0000-0000AA050000}"/>
    <cellStyle name="60% - Accent1 2 2" xfId="1468" xr:uid="{00000000-0005-0000-0000-0000AB050000}"/>
    <cellStyle name="60% - Accent1 2 3" xfId="1469" xr:uid="{00000000-0005-0000-0000-0000AC050000}"/>
    <cellStyle name="60% - Accent1 2 4" xfId="1470" xr:uid="{00000000-0005-0000-0000-0000AD050000}"/>
    <cellStyle name="60% - Accent1 2 5" xfId="1471" xr:uid="{00000000-0005-0000-0000-0000AE050000}"/>
    <cellStyle name="60% - Accent1 2 6" xfId="1472" xr:uid="{00000000-0005-0000-0000-0000AF050000}"/>
    <cellStyle name="60% - Accent1 2 7" xfId="1473" xr:uid="{00000000-0005-0000-0000-0000B0050000}"/>
    <cellStyle name="60% - Accent1 2 8" xfId="1474" xr:uid="{00000000-0005-0000-0000-0000B1050000}"/>
    <cellStyle name="60% - Accent1 20" xfId="1475" xr:uid="{00000000-0005-0000-0000-0000B2050000}"/>
    <cellStyle name="60% - Accent1 21" xfId="1476" xr:uid="{00000000-0005-0000-0000-0000B3050000}"/>
    <cellStyle name="60% - Accent1 22" xfId="1477" xr:uid="{00000000-0005-0000-0000-0000B4050000}"/>
    <cellStyle name="60% - Accent1 23" xfId="1478" xr:uid="{00000000-0005-0000-0000-0000B5050000}"/>
    <cellStyle name="60% - Accent1 24" xfId="1479" xr:uid="{00000000-0005-0000-0000-0000B6050000}"/>
    <cellStyle name="60% - Accent1 25" xfId="1480" xr:uid="{00000000-0005-0000-0000-0000B7050000}"/>
    <cellStyle name="60% - Accent1 26" xfId="1481" xr:uid="{00000000-0005-0000-0000-0000B8050000}"/>
    <cellStyle name="60% - Accent1 27" xfId="1482" xr:uid="{00000000-0005-0000-0000-0000B9050000}"/>
    <cellStyle name="60% - Accent1 28" xfId="1483" xr:uid="{00000000-0005-0000-0000-0000BA050000}"/>
    <cellStyle name="60% - Accent1 29" xfId="1484" xr:uid="{00000000-0005-0000-0000-0000BB050000}"/>
    <cellStyle name="60% - Accent1 3" xfId="1485" xr:uid="{00000000-0005-0000-0000-0000BC050000}"/>
    <cellStyle name="60% - Accent1 3 2" xfId="1486" xr:uid="{00000000-0005-0000-0000-0000BD050000}"/>
    <cellStyle name="60% - Accent1 30" xfId="1487" xr:uid="{00000000-0005-0000-0000-0000BE050000}"/>
    <cellStyle name="60% - Accent1 31" xfId="1488" xr:uid="{00000000-0005-0000-0000-0000BF050000}"/>
    <cellStyle name="60% - Accent1 32" xfId="1489" xr:uid="{00000000-0005-0000-0000-0000C0050000}"/>
    <cellStyle name="60% - Accent1 33" xfId="1490" xr:uid="{00000000-0005-0000-0000-0000C1050000}"/>
    <cellStyle name="60% - Accent1 34" xfId="1491" xr:uid="{00000000-0005-0000-0000-0000C2050000}"/>
    <cellStyle name="60% - Accent1 35" xfId="1492" xr:uid="{00000000-0005-0000-0000-0000C3050000}"/>
    <cellStyle name="60% - Accent1 36" xfId="1493" xr:uid="{00000000-0005-0000-0000-0000C4050000}"/>
    <cellStyle name="60% - Accent1 37" xfId="1494" xr:uid="{00000000-0005-0000-0000-0000C5050000}"/>
    <cellStyle name="60% - Accent1 38" xfId="1495" xr:uid="{00000000-0005-0000-0000-0000C6050000}"/>
    <cellStyle name="60% - Accent1 39" xfId="1496" xr:uid="{00000000-0005-0000-0000-0000C7050000}"/>
    <cellStyle name="60% - Accent1 4" xfId="1497" xr:uid="{00000000-0005-0000-0000-0000C8050000}"/>
    <cellStyle name="60% - Accent1 4 2" xfId="1498" xr:uid="{00000000-0005-0000-0000-0000C9050000}"/>
    <cellStyle name="60% - Accent1 5" xfId="1499" xr:uid="{00000000-0005-0000-0000-0000CA050000}"/>
    <cellStyle name="60% - Accent1 5 2" xfId="1500" xr:uid="{00000000-0005-0000-0000-0000CB050000}"/>
    <cellStyle name="60% - Accent1 6" xfId="1501" xr:uid="{00000000-0005-0000-0000-0000CC050000}"/>
    <cellStyle name="60% - Accent1 6 2" xfId="1502" xr:uid="{00000000-0005-0000-0000-0000CD050000}"/>
    <cellStyle name="60% - Accent1 7" xfId="1503" xr:uid="{00000000-0005-0000-0000-0000CE050000}"/>
    <cellStyle name="60% - Accent1 7 2" xfId="1504" xr:uid="{00000000-0005-0000-0000-0000CF050000}"/>
    <cellStyle name="60% - Accent1 8" xfId="1505" xr:uid="{00000000-0005-0000-0000-0000D0050000}"/>
    <cellStyle name="60% - Accent1 8 2" xfId="1506" xr:uid="{00000000-0005-0000-0000-0000D1050000}"/>
    <cellStyle name="60% - Accent1 9" xfId="1507" xr:uid="{00000000-0005-0000-0000-0000D2050000}"/>
    <cellStyle name="60% - Accent1 9 2" xfId="1508" xr:uid="{00000000-0005-0000-0000-0000D3050000}"/>
    <cellStyle name="60% - Accent2 10" xfId="1509" xr:uid="{00000000-0005-0000-0000-0000D4050000}"/>
    <cellStyle name="60% - Accent2 11" xfId="1510" xr:uid="{00000000-0005-0000-0000-0000D5050000}"/>
    <cellStyle name="60% - Accent2 12" xfId="1511" xr:uid="{00000000-0005-0000-0000-0000D6050000}"/>
    <cellStyle name="60% - Accent2 13" xfId="1512" xr:uid="{00000000-0005-0000-0000-0000D7050000}"/>
    <cellStyle name="60% - Accent2 14" xfId="1513" xr:uid="{00000000-0005-0000-0000-0000D8050000}"/>
    <cellStyle name="60% - Accent2 15" xfId="1514" xr:uid="{00000000-0005-0000-0000-0000D9050000}"/>
    <cellStyle name="60% - Accent2 16" xfId="1515" xr:uid="{00000000-0005-0000-0000-0000DA050000}"/>
    <cellStyle name="60% - Accent2 17" xfId="1516" xr:uid="{00000000-0005-0000-0000-0000DB050000}"/>
    <cellStyle name="60% - Accent2 18" xfId="1517" xr:uid="{00000000-0005-0000-0000-0000DC050000}"/>
    <cellStyle name="60% - Accent2 19" xfId="1518" xr:uid="{00000000-0005-0000-0000-0000DD050000}"/>
    <cellStyle name="60% - Accent2 2" xfId="1519" xr:uid="{00000000-0005-0000-0000-0000DE050000}"/>
    <cellStyle name="60% - Accent2 2 2" xfId="1520" xr:uid="{00000000-0005-0000-0000-0000DF050000}"/>
    <cellStyle name="60% - Accent2 2 3" xfId="1521" xr:uid="{00000000-0005-0000-0000-0000E0050000}"/>
    <cellStyle name="60% - Accent2 2 4" xfId="1522" xr:uid="{00000000-0005-0000-0000-0000E1050000}"/>
    <cellStyle name="60% - Accent2 2 5" xfId="1523" xr:uid="{00000000-0005-0000-0000-0000E2050000}"/>
    <cellStyle name="60% - Accent2 2 6" xfId="1524" xr:uid="{00000000-0005-0000-0000-0000E3050000}"/>
    <cellStyle name="60% - Accent2 2 7" xfId="1525" xr:uid="{00000000-0005-0000-0000-0000E4050000}"/>
    <cellStyle name="60% - Accent2 2 8" xfId="1526" xr:uid="{00000000-0005-0000-0000-0000E5050000}"/>
    <cellStyle name="60% - Accent2 20" xfId="1527" xr:uid="{00000000-0005-0000-0000-0000E6050000}"/>
    <cellStyle name="60% - Accent2 21" xfId="1528" xr:uid="{00000000-0005-0000-0000-0000E7050000}"/>
    <cellStyle name="60% - Accent2 22" xfId="1529" xr:uid="{00000000-0005-0000-0000-0000E8050000}"/>
    <cellStyle name="60% - Accent2 23" xfId="1530" xr:uid="{00000000-0005-0000-0000-0000E9050000}"/>
    <cellStyle name="60% - Accent2 24" xfId="1531" xr:uid="{00000000-0005-0000-0000-0000EA050000}"/>
    <cellStyle name="60% - Accent2 25" xfId="1532" xr:uid="{00000000-0005-0000-0000-0000EB050000}"/>
    <cellStyle name="60% - Accent2 26" xfId="1533" xr:uid="{00000000-0005-0000-0000-0000EC050000}"/>
    <cellStyle name="60% - Accent2 27" xfId="1534" xr:uid="{00000000-0005-0000-0000-0000ED050000}"/>
    <cellStyle name="60% - Accent2 28" xfId="1535" xr:uid="{00000000-0005-0000-0000-0000EE050000}"/>
    <cellStyle name="60% - Accent2 29" xfId="1536" xr:uid="{00000000-0005-0000-0000-0000EF050000}"/>
    <cellStyle name="60% - Accent2 3" xfId="1537" xr:uid="{00000000-0005-0000-0000-0000F0050000}"/>
    <cellStyle name="60% - Accent2 3 2" xfId="1538" xr:uid="{00000000-0005-0000-0000-0000F1050000}"/>
    <cellStyle name="60% - Accent2 30" xfId="1539" xr:uid="{00000000-0005-0000-0000-0000F2050000}"/>
    <cellStyle name="60% - Accent2 31" xfId="1540" xr:uid="{00000000-0005-0000-0000-0000F3050000}"/>
    <cellStyle name="60% - Accent2 32" xfId="1541" xr:uid="{00000000-0005-0000-0000-0000F4050000}"/>
    <cellStyle name="60% - Accent2 33" xfId="1542" xr:uid="{00000000-0005-0000-0000-0000F5050000}"/>
    <cellStyle name="60% - Accent2 34" xfId="1543" xr:uid="{00000000-0005-0000-0000-0000F6050000}"/>
    <cellStyle name="60% - Accent2 35" xfId="1544" xr:uid="{00000000-0005-0000-0000-0000F7050000}"/>
    <cellStyle name="60% - Accent2 36" xfId="1545" xr:uid="{00000000-0005-0000-0000-0000F8050000}"/>
    <cellStyle name="60% - Accent2 37" xfId="1546" xr:uid="{00000000-0005-0000-0000-0000F9050000}"/>
    <cellStyle name="60% - Accent2 38" xfId="1547" xr:uid="{00000000-0005-0000-0000-0000FA050000}"/>
    <cellStyle name="60% - Accent2 39" xfId="1548" xr:uid="{00000000-0005-0000-0000-0000FB050000}"/>
    <cellStyle name="60% - Accent2 4" xfId="1549" xr:uid="{00000000-0005-0000-0000-0000FC050000}"/>
    <cellStyle name="60% - Accent2 4 2" xfId="1550" xr:uid="{00000000-0005-0000-0000-0000FD050000}"/>
    <cellStyle name="60% - Accent2 5" xfId="1551" xr:uid="{00000000-0005-0000-0000-0000FE050000}"/>
    <cellStyle name="60% - Accent2 5 2" xfId="1552" xr:uid="{00000000-0005-0000-0000-0000FF050000}"/>
    <cellStyle name="60% - Accent2 6" xfId="1553" xr:uid="{00000000-0005-0000-0000-000000060000}"/>
    <cellStyle name="60% - Accent2 6 2" xfId="1554" xr:uid="{00000000-0005-0000-0000-000001060000}"/>
    <cellStyle name="60% - Accent2 7" xfId="1555" xr:uid="{00000000-0005-0000-0000-000002060000}"/>
    <cellStyle name="60% - Accent2 7 2" xfId="1556" xr:uid="{00000000-0005-0000-0000-000003060000}"/>
    <cellStyle name="60% - Accent2 8" xfId="1557" xr:uid="{00000000-0005-0000-0000-000004060000}"/>
    <cellStyle name="60% - Accent2 8 2" xfId="1558" xr:uid="{00000000-0005-0000-0000-000005060000}"/>
    <cellStyle name="60% - Accent2 9" xfId="1559" xr:uid="{00000000-0005-0000-0000-000006060000}"/>
    <cellStyle name="60% - Accent2 9 2" xfId="1560" xr:uid="{00000000-0005-0000-0000-000007060000}"/>
    <cellStyle name="60% - Accent3 10" xfId="1561" xr:uid="{00000000-0005-0000-0000-000008060000}"/>
    <cellStyle name="60% - Accent3 11" xfId="1562" xr:uid="{00000000-0005-0000-0000-000009060000}"/>
    <cellStyle name="60% - Accent3 12" xfId="1563" xr:uid="{00000000-0005-0000-0000-00000A060000}"/>
    <cellStyle name="60% - Accent3 13" xfId="1564" xr:uid="{00000000-0005-0000-0000-00000B060000}"/>
    <cellStyle name="60% - Accent3 14" xfId="1565" xr:uid="{00000000-0005-0000-0000-00000C060000}"/>
    <cellStyle name="60% - Accent3 15" xfId="1566" xr:uid="{00000000-0005-0000-0000-00000D060000}"/>
    <cellStyle name="60% - Accent3 16" xfId="1567" xr:uid="{00000000-0005-0000-0000-00000E060000}"/>
    <cellStyle name="60% - Accent3 17" xfId="1568" xr:uid="{00000000-0005-0000-0000-00000F060000}"/>
    <cellStyle name="60% - Accent3 18" xfId="1569" xr:uid="{00000000-0005-0000-0000-000010060000}"/>
    <cellStyle name="60% - Accent3 19" xfId="1570" xr:uid="{00000000-0005-0000-0000-000011060000}"/>
    <cellStyle name="60% - Accent3 2" xfId="1571" xr:uid="{00000000-0005-0000-0000-000012060000}"/>
    <cellStyle name="60% - Accent3 2 2" xfId="1572" xr:uid="{00000000-0005-0000-0000-000013060000}"/>
    <cellStyle name="60% - Accent3 2 3" xfId="1573" xr:uid="{00000000-0005-0000-0000-000014060000}"/>
    <cellStyle name="60% - Accent3 2 4" xfId="1574" xr:uid="{00000000-0005-0000-0000-000015060000}"/>
    <cellStyle name="60% - Accent3 2 5" xfId="1575" xr:uid="{00000000-0005-0000-0000-000016060000}"/>
    <cellStyle name="60% - Accent3 2 6" xfId="1576" xr:uid="{00000000-0005-0000-0000-000017060000}"/>
    <cellStyle name="60% - Accent3 2 7" xfId="1577" xr:uid="{00000000-0005-0000-0000-000018060000}"/>
    <cellStyle name="60% - Accent3 2 8" xfId="1578" xr:uid="{00000000-0005-0000-0000-000019060000}"/>
    <cellStyle name="60% - Accent3 20" xfId="1579" xr:uid="{00000000-0005-0000-0000-00001A060000}"/>
    <cellStyle name="60% - Accent3 21" xfId="1580" xr:uid="{00000000-0005-0000-0000-00001B060000}"/>
    <cellStyle name="60% - Accent3 22" xfId="1581" xr:uid="{00000000-0005-0000-0000-00001C060000}"/>
    <cellStyle name="60% - Accent3 23" xfId="1582" xr:uid="{00000000-0005-0000-0000-00001D060000}"/>
    <cellStyle name="60% - Accent3 24" xfId="1583" xr:uid="{00000000-0005-0000-0000-00001E060000}"/>
    <cellStyle name="60% - Accent3 25" xfId="1584" xr:uid="{00000000-0005-0000-0000-00001F060000}"/>
    <cellStyle name="60% - Accent3 26" xfId="1585" xr:uid="{00000000-0005-0000-0000-000020060000}"/>
    <cellStyle name="60% - Accent3 27" xfId="1586" xr:uid="{00000000-0005-0000-0000-000021060000}"/>
    <cellStyle name="60% - Accent3 28" xfId="1587" xr:uid="{00000000-0005-0000-0000-000022060000}"/>
    <cellStyle name="60% - Accent3 29" xfId="1588" xr:uid="{00000000-0005-0000-0000-000023060000}"/>
    <cellStyle name="60% - Accent3 3" xfId="1589" xr:uid="{00000000-0005-0000-0000-000024060000}"/>
    <cellStyle name="60% - Accent3 3 2" xfId="1590" xr:uid="{00000000-0005-0000-0000-000025060000}"/>
    <cellStyle name="60% - Accent3 30" xfId="1591" xr:uid="{00000000-0005-0000-0000-000026060000}"/>
    <cellStyle name="60% - Accent3 31" xfId="1592" xr:uid="{00000000-0005-0000-0000-000027060000}"/>
    <cellStyle name="60% - Accent3 32" xfId="1593" xr:uid="{00000000-0005-0000-0000-000028060000}"/>
    <cellStyle name="60% - Accent3 33" xfId="1594" xr:uid="{00000000-0005-0000-0000-000029060000}"/>
    <cellStyle name="60% - Accent3 34" xfId="1595" xr:uid="{00000000-0005-0000-0000-00002A060000}"/>
    <cellStyle name="60% - Accent3 35" xfId="1596" xr:uid="{00000000-0005-0000-0000-00002B060000}"/>
    <cellStyle name="60% - Accent3 36" xfId="1597" xr:uid="{00000000-0005-0000-0000-00002C060000}"/>
    <cellStyle name="60% - Accent3 37" xfId="1598" xr:uid="{00000000-0005-0000-0000-00002D060000}"/>
    <cellStyle name="60% - Accent3 38" xfId="1599" xr:uid="{00000000-0005-0000-0000-00002E060000}"/>
    <cellStyle name="60% - Accent3 39" xfId="1600" xr:uid="{00000000-0005-0000-0000-00002F060000}"/>
    <cellStyle name="60% - Accent3 4" xfId="1601" xr:uid="{00000000-0005-0000-0000-000030060000}"/>
    <cellStyle name="60% - Accent3 4 2" xfId="1602" xr:uid="{00000000-0005-0000-0000-000031060000}"/>
    <cellStyle name="60% - Accent3 5" xfId="1603" xr:uid="{00000000-0005-0000-0000-000032060000}"/>
    <cellStyle name="60% - Accent3 5 2" xfId="1604" xr:uid="{00000000-0005-0000-0000-000033060000}"/>
    <cellStyle name="60% - Accent3 6" xfId="1605" xr:uid="{00000000-0005-0000-0000-000034060000}"/>
    <cellStyle name="60% - Accent3 6 2" xfId="1606" xr:uid="{00000000-0005-0000-0000-000035060000}"/>
    <cellStyle name="60% - Accent3 7" xfId="1607" xr:uid="{00000000-0005-0000-0000-000036060000}"/>
    <cellStyle name="60% - Accent3 7 2" xfId="1608" xr:uid="{00000000-0005-0000-0000-000037060000}"/>
    <cellStyle name="60% - Accent3 8" xfId="1609" xr:uid="{00000000-0005-0000-0000-000038060000}"/>
    <cellStyle name="60% - Accent3 8 2" xfId="1610" xr:uid="{00000000-0005-0000-0000-000039060000}"/>
    <cellStyle name="60% - Accent3 9" xfId="1611" xr:uid="{00000000-0005-0000-0000-00003A060000}"/>
    <cellStyle name="60% - Accent3 9 2" xfId="1612" xr:uid="{00000000-0005-0000-0000-00003B060000}"/>
    <cellStyle name="60% - Accent4 10" xfId="1613" xr:uid="{00000000-0005-0000-0000-00003C060000}"/>
    <cellStyle name="60% - Accent4 11" xfId="1614" xr:uid="{00000000-0005-0000-0000-00003D060000}"/>
    <cellStyle name="60% - Accent4 12" xfId="1615" xr:uid="{00000000-0005-0000-0000-00003E060000}"/>
    <cellStyle name="60% - Accent4 13" xfId="1616" xr:uid="{00000000-0005-0000-0000-00003F060000}"/>
    <cellStyle name="60% - Accent4 14" xfId="1617" xr:uid="{00000000-0005-0000-0000-000040060000}"/>
    <cellStyle name="60% - Accent4 15" xfId="1618" xr:uid="{00000000-0005-0000-0000-000041060000}"/>
    <cellStyle name="60% - Accent4 16" xfId="1619" xr:uid="{00000000-0005-0000-0000-000042060000}"/>
    <cellStyle name="60% - Accent4 17" xfId="1620" xr:uid="{00000000-0005-0000-0000-000043060000}"/>
    <cellStyle name="60% - Accent4 18" xfId="1621" xr:uid="{00000000-0005-0000-0000-000044060000}"/>
    <cellStyle name="60% - Accent4 19" xfId="1622" xr:uid="{00000000-0005-0000-0000-000045060000}"/>
    <cellStyle name="60% - Accent4 2" xfId="1623" xr:uid="{00000000-0005-0000-0000-000046060000}"/>
    <cellStyle name="60% - Accent4 2 2" xfId="1624" xr:uid="{00000000-0005-0000-0000-000047060000}"/>
    <cellStyle name="60% - Accent4 2 3" xfId="1625" xr:uid="{00000000-0005-0000-0000-000048060000}"/>
    <cellStyle name="60% - Accent4 2 4" xfId="1626" xr:uid="{00000000-0005-0000-0000-000049060000}"/>
    <cellStyle name="60% - Accent4 2 5" xfId="1627" xr:uid="{00000000-0005-0000-0000-00004A060000}"/>
    <cellStyle name="60% - Accent4 2 6" xfId="1628" xr:uid="{00000000-0005-0000-0000-00004B060000}"/>
    <cellStyle name="60% - Accent4 2 7" xfId="1629" xr:uid="{00000000-0005-0000-0000-00004C060000}"/>
    <cellStyle name="60% - Accent4 2 8" xfId="1630" xr:uid="{00000000-0005-0000-0000-00004D060000}"/>
    <cellStyle name="60% - Accent4 20" xfId="1631" xr:uid="{00000000-0005-0000-0000-00004E060000}"/>
    <cellStyle name="60% - Accent4 21" xfId="1632" xr:uid="{00000000-0005-0000-0000-00004F060000}"/>
    <cellStyle name="60% - Accent4 22" xfId="1633" xr:uid="{00000000-0005-0000-0000-000050060000}"/>
    <cellStyle name="60% - Accent4 23" xfId="1634" xr:uid="{00000000-0005-0000-0000-000051060000}"/>
    <cellStyle name="60% - Accent4 24" xfId="1635" xr:uid="{00000000-0005-0000-0000-000052060000}"/>
    <cellStyle name="60% - Accent4 25" xfId="1636" xr:uid="{00000000-0005-0000-0000-000053060000}"/>
    <cellStyle name="60% - Accent4 26" xfId="1637" xr:uid="{00000000-0005-0000-0000-000054060000}"/>
    <cellStyle name="60% - Accent4 27" xfId="1638" xr:uid="{00000000-0005-0000-0000-000055060000}"/>
    <cellStyle name="60% - Accent4 28" xfId="1639" xr:uid="{00000000-0005-0000-0000-000056060000}"/>
    <cellStyle name="60% - Accent4 29" xfId="1640" xr:uid="{00000000-0005-0000-0000-000057060000}"/>
    <cellStyle name="60% - Accent4 3" xfId="1641" xr:uid="{00000000-0005-0000-0000-000058060000}"/>
    <cellStyle name="60% - Accent4 3 2" xfId="1642" xr:uid="{00000000-0005-0000-0000-000059060000}"/>
    <cellStyle name="60% - Accent4 30" xfId="1643" xr:uid="{00000000-0005-0000-0000-00005A060000}"/>
    <cellStyle name="60% - Accent4 31" xfId="1644" xr:uid="{00000000-0005-0000-0000-00005B060000}"/>
    <cellStyle name="60% - Accent4 32" xfId="1645" xr:uid="{00000000-0005-0000-0000-00005C060000}"/>
    <cellStyle name="60% - Accent4 33" xfId="1646" xr:uid="{00000000-0005-0000-0000-00005D060000}"/>
    <cellStyle name="60% - Accent4 34" xfId="1647" xr:uid="{00000000-0005-0000-0000-00005E060000}"/>
    <cellStyle name="60% - Accent4 35" xfId="1648" xr:uid="{00000000-0005-0000-0000-00005F060000}"/>
    <cellStyle name="60% - Accent4 36" xfId="1649" xr:uid="{00000000-0005-0000-0000-000060060000}"/>
    <cellStyle name="60% - Accent4 37" xfId="1650" xr:uid="{00000000-0005-0000-0000-000061060000}"/>
    <cellStyle name="60% - Accent4 38" xfId="1651" xr:uid="{00000000-0005-0000-0000-000062060000}"/>
    <cellStyle name="60% - Accent4 39" xfId="1652" xr:uid="{00000000-0005-0000-0000-000063060000}"/>
    <cellStyle name="60% - Accent4 4" xfId="1653" xr:uid="{00000000-0005-0000-0000-000064060000}"/>
    <cellStyle name="60% - Accent4 4 2" xfId="1654" xr:uid="{00000000-0005-0000-0000-000065060000}"/>
    <cellStyle name="60% - Accent4 5" xfId="1655" xr:uid="{00000000-0005-0000-0000-000066060000}"/>
    <cellStyle name="60% - Accent4 5 2" xfId="1656" xr:uid="{00000000-0005-0000-0000-000067060000}"/>
    <cellStyle name="60% - Accent4 6" xfId="1657" xr:uid="{00000000-0005-0000-0000-000068060000}"/>
    <cellStyle name="60% - Accent4 6 2" xfId="1658" xr:uid="{00000000-0005-0000-0000-000069060000}"/>
    <cellStyle name="60% - Accent4 7" xfId="1659" xr:uid="{00000000-0005-0000-0000-00006A060000}"/>
    <cellStyle name="60% - Accent4 7 2" xfId="1660" xr:uid="{00000000-0005-0000-0000-00006B060000}"/>
    <cellStyle name="60% - Accent4 8" xfId="1661" xr:uid="{00000000-0005-0000-0000-00006C060000}"/>
    <cellStyle name="60% - Accent4 8 2" xfId="1662" xr:uid="{00000000-0005-0000-0000-00006D060000}"/>
    <cellStyle name="60% - Accent4 9" xfId="1663" xr:uid="{00000000-0005-0000-0000-00006E060000}"/>
    <cellStyle name="60% - Accent4 9 2" xfId="1664" xr:uid="{00000000-0005-0000-0000-00006F060000}"/>
    <cellStyle name="60% - Accent5 10" xfId="1665" xr:uid="{00000000-0005-0000-0000-000070060000}"/>
    <cellStyle name="60% - Accent5 11" xfId="1666" xr:uid="{00000000-0005-0000-0000-000071060000}"/>
    <cellStyle name="60% - Accent5 12" xfId="1667" xr:uid="{00000000-0005-0000-0000-000072060000}"/>
    <cellStyle name="60% - Accent5 13" xfId="1668" xr:uid="{00000000-0005-0000-0000-000073060000}"/>
    <cellStyle name="60% - Accent5 14" xfId="1669" xr:uid="{00000000-0005-0000-0000-000074060000}"/>
    <cellStyle name="60% - Accent5 15" xfId="1670" xr:uid="{00000000-0005-0000-0000-000075060000}"/>
    <cellStyle name="60% - Accent5 16" xfId="1671" xr:uid="{00000000-0005-0000-0000-000076060000}"/>
    <cellStyle name="60% - Accent5 17" xfId="1672" xr:uid="{00000000-0005-0000-0000-000077060000}"/>
    <cellStyle name="60% - Accent5 18" xfId="1673" xr:uid="{00000000-0005-0000-0000-000078060000}"/>
    <cellStyle name="60% - Accent5 19" xfId="1674" xr:uid="{00000000-0005-0000-0000-000079060000}"/>
    <cellStyle name="60% - Accent5 2" xfId="1675" xr:uid="{00000000-0005-0000-0000-00007A060000}"/>
    <cellStyle name="60% - Accent5 2 2" xfId="1676" xr:uid="{00000000-0005-0000-0000-00007B060000}"/>
    <cellStyle name="60% - Accent5 2 3" xfId="1677" xr:uid="{00000000-0005-0000-0000-00007C060000}"/>
    <cellStyle name="60% - Accent5 2 4" xfId="1678" xr:uid="{00000000-0005-0000-0000-00007D060000}"/>
    <cellStyle name="60% - Accent5 2 5" xfId="1679" xr:uid="{00000000-0005-0000-0000-00007E060000}"/>
    <cellStyle name="60% - Accent5 2 6" xfId="1680" xr:uid="{00000000-0005-0000-0000-00007F060000}"/>
    <cellStyle name="60% - Accent5 2 7" xfId="1681" xr:uid="{00000000-0005-0000-0000-000080060000}"/>
    <cellStyle name="60% - Accent5 2 8" xfId="1682" xr:uid="{00000000-0005-0000-0000-000081060000}"/>
    <cellStyle name="60% - Accent5 20" xfId="1683" xr:uid="{00000000-0005-0000-0000-000082060000}"/>
    <cellStyle name="60% - Accent5 21" xfId="1684" xr:uid="{00000000-0005-0000-0000-000083060000}"/>
    <cellStyle name="60% - Accent5 22" xfId="1685" xr:uid="{00000000-0005-0000-0000-000084060000}"/>
    <cellStyle name="60% - Accent5 23" xfId="1686" xr:uid="{00000000-0005-0000-0000-000085060000}"/>
    <cellStyle name="60% - Accent5 24" xfId="1687" xr:uid="{00000000-0005-0000-0000-000086060000}"/>
    <cellStyle name="60% - Accent5 25" xfId="1688" xr:uid="{00000000-0005-0000-0000-000087060000}"/>
    <cellStyle name="60% - Accent5 26" xfId="1689" xr:uid="{00000000-0005-0000-0000-000088060000}"/>
    <cellStyle name="60% - Accent5 27" xfId="1690" xr:uid="{00000000-0005-0000-0000-000089060000}"/>
    <cellStyle name="60% - Accent5 28" xfId="1691" xr:uid="{00000000-0005-0000-0000-00008A060000}"/>
    <cellStyle name="60% - Accent5 29" xfId="1692" xr:uid="{00000000-0005-0000-0000-00008B060000}"/>
    <cellStyle name="60% - Accent5 3" xfId="1693" xr:uid="{00000000-0005-0000-0000-00008C060000}"/>
    <cellStyle name="60% - Accent5 3 2" xfId="1694" xr:uid="{00000000-0005-0000-0000-00008D060000}"/>
    <cellStyle name="60% - Accent5 30" xfId="1695" xr:uid="{00000000-0005-0000-0000-00008E060000}"/>
    <cellStyle name="60% - Accent5 31" xfId="1696" xr:uid="{00000000-0005-0000-0000-00008F060000}"/>
    <cellStyle name="60% - Accent5 32" xfId="1697" xr:uid="{00000000-0005-0000-0000-000090060000}"/>
    <cellStyle name="60% - Accent5 33" xfId="1698" xr:uid="{00000000-0005-0000-0000-000091060000}"/>
    <cellStyle name="60% - Accent5 34" xfId="1699" xr:uid="{00000000-0005-0000-0000-000092060000}"/>
    <cellStyle name="60% - Accent5 35" xfId="1700" xr:uid="{00000000-0005-0000-0000-000093060000}"/>
    <cellStyle name="60% - Accent5 36" xfId="1701" xr:uid="{00000000-0005-0000-0000-000094060000}"/>
    <cellStyle name="60% - Accent5 37" xfId="1702" xr:uid="{00000000-0005-0000-0000-000095060000}"/>
    <cellStyle name="60% - Accent5 38" xfId="1703" xr:uid="{00000000-0005-0000-0000-000096060000}"/>
    <cellStyle name="60% - Accent5 39" xfId="1704" xr:uid="{00000000-0005-0000-0000-000097060000}"/>
    <cellStyle name="60% - Accent5 4" xfId="1705" xr:uid="{00000000-0005-0000-0000-000098060000}"/>
    <cellStyle name="60% - Accent5 4 2" xfId="1706" xr:uid="{00000000-0005-0000-0000-000099060000}"/>
    <cellStyle name="60% - Accent5 5" xfId="1707" xr:uid="{00000000-0005-0000-0000-00009A060000}"/>
    <cellStyle name="60% - Accent5 5 2" xfId="1708" xr:uid="{00000000-0005-0000-0000-00009B060000}"/>
    <cellStyle name="60% - Accent5 6" xfId="1709" xr:uid="{00000000-0005-0000-0000-00009C060000}"/>
    <cellStyle name="60% - Accent5 6 2" xfId="1710" xr:uid="{00000000-0005-0000-0000-00009D060000}"/>
    <cellStyle name="60% - Accent5 7" xfId="1711" xr:uid="{00000000-0005-0000-0000-00009E060000}"/>
    <cellStyle name="60% - Accent5 7 2" xfId="1712" xr:uid="{00000000-0005-0000-0000-00009F060000}"/>
    <cellStyle name="60% - Accent5 8" xfId="1713" xr:uid="{00000000-0005-0000-0000-0000A0060000}"/>
    <cellStyle name="60% - Accent5 8 2" xfId="1714" xr:uid="{00000000-0005-0000-0000-0000A1060000}"/>
    <cellStyle name="60% - Accent5 9" xfId="1715" xr:uid="{00000000-0005-0000-0000-0000A2060000}"/>
    <cellStyle name="60% - Accent5 9 2" xfId="1716" xr:uid="{00000000-0005-0000-0000-0000A3060000}"/>
    <cellStyle name="60% - Accent6 10" xfId="1717" xr:uid="{00000000-0005-0000-0000-0000A4060000}"/>
    <cellStyle name="60% - Accent6 11" xfId="1718" xr:uid="{00000000-0005-0000-0000-0000A5060000}"/>
    <cellStyle name="60% - Accent6 12" xfId="1719" xr:uid="{00000000-0005-0000-0000-0000A6060000}"/>
    <cellStyle name="60% - Accent6 13" xfId="1720" xr:uid="{00000000-0005-0000-0000-0000A7060000}"/>
    <cellStyle name="60% - Accent6 14" xfId="1721" xr:uid="{00000000-0005-0000-0000-0000A8060000}"/>
    <cellStyle name="60% - Accent6 15" xfId="1722" xr:uid="{00000000-0005-0000-0000-0000A9060000}"/>
    <cellStyle name="60% - Accent6 16" xfId="1723" xr:uid="{00000000-0005-0000-0000-0000AA060000}"/>
    <cellStyle name="60% - Accent6 17" xfId="1724" xr:uid="{00000000-0005-0000-0000-0000AB060000}"/>
    <cellStyle name="60% - Accent6 18" xfId="1725" xr:uid="{00000000-0005-0000-0000-0000AC060000}"/>
    <cellStyle name="60% - Accent6 19" xfId="1726" xr:uid="{00000000-0005-0000-0000-0000AD060000}"/>
    <cellStyle name="60% - Accent6 2" xfId="1727" xr:uid="{00000000-0005-0000-0000-0000AE060000}"/>
    <cellStyle name="60% - Accent6 2 2" xfId="1728" xr:uid="{00000000-0005-0000-0000-0000AF060000}"/>
    <cellStyle name="60% - Accent6 2 3" xfId="1729" xr:uid="{00000000-0005-0000-0000-0000B0060000}"/>
    <cellStyle name="60% - Accent6 2 4" xfId="1730" xr:uid="{00000000-0005-0000-0000-0000B1060000}"/>
    <cellStyle name="60% - Accent6 2 5" xfId="1731" xr:uid="{00000000-0005-0000-0000-0000B2060000}"/>
    <cellStyle name="60% - Accent6 2 6" xfId="1732" xr:uid="{00000000-0005-0000-0000-0000B3060000}"/>
    <cellStyle name="60% - Accent6 2 7" xfId="1733" xr:uid="{00000000-0005-0000-0000-0000B4060000}"/>
    <cellStyle name="60% - Accent6 2 8" xfId="1734" xr:uid="{00000000-0005-0000-0000-0000B5060000}"/>
    <cellStyle name="60% - Accent6 20" xfId="1735" xr:uid="{00000000-0005-0000-0000-0000B6060000}"/>
    <cellStyle name="60% - Accent6 21" xfId="1736" xr:uid="{00000000-0005-0000-0000-0000B7060000}"/>
    <cellStyle name="60% - Accent6 22" xfId="1737" xr:uid="{00000000-0005-0000-0000-0000B8060000}"/>
    <cellStyle name="60% - Accent6 23" xfId="1738" xr:uid="{00000000-0005-0000-0000-0000B9060000}"/>
    <cellStyle name="60% - Accent6 24" xfId="1739" xr:uid="{00000000-0005-0000-0000-0000BA060000}"/>
    <cellStyle name="60% - Accent6 25" xfId="1740" xr:uid="{00000000-0005-0000-0000-0000BB060000}"/>
    <cellStyle name="60% - Accent6 26" xfId="1741" xr:uid="{00000000-0005-0000-0000-0000BC060000}"/>
    <cellStyle name="60% - Accent6 27" xfId="1742" xr:uid="{00000000-0005-0000-0000-0000BD060000}"/>
    <cellStyle name="60% - Accent6 28" xfId="1743" xr:uid="{00000000-0005-0000-0000-0000BE060000}"/>
    <cellStyle name="60% - Accent6 29" xfId="1744" xr:uid="{00000000-0005-0000-0000-0000BF060000}"/>
    <cellStyle name="60% - Accent6 3" xfId="1745" xr:uid="{00000000-0005-0000-0000-0000C0060000}"/>
    <cellStyle name="60% - Accent6 3 2" xfId="1746" xr:uid="{00000000-0005-0000-0000-0000C1060000}"/>
    <cellStyle name="60% - Accent6 30" xfId="1747" xr:uid="{00000000-0005-0000-0000-0000C2060000}"/>
    <cellStyle name="60% - Accent6 31" xfId="1748" xr:uid="{00000000-0005-0000-0000-0000C3060000}"/>
    <cellStyle name="60% - Accent6 32" xfId="1749" xr:uid="{00000000-0005-0000-0000-0000C4060000}"/>
    <cellStyle name="60% - Accent6 33" xfId="1750" xr:uid="{00000000-0005-0000-0000-0000C5060000}"/>
    <cellStyle name="60% - Accent6 34" xfId="1751" xr:uid="{00000000-0005-0000-0000-0000C6060000}"/>
    <cellStyle name="60% - Accent6 35" xfId="1752" xr:uid="{00000000-0005-0000-0000-0000C7060000}"/>
    <cellStyle name="60% - Accent6 36" xfId="1753" xr:uid="{00000000-0005-0000-0000-0000C8060000}"/>
    <cellStyle name="60% - Accent6 37" xfId="1754" xr:uid="{00000000-0005-0000-0000-0000C9060000}"/>
    <cellStyle name="60% - Accent6 38" xfId="1755" xr:uid="{00000000-0005-0000-0000-0000CA060000}"/>
    <cellStyle name="60% - Accent6 39" xfId="1756" xr:uid="{00000000-0005-0000-0000-0000CB060000}"/>
    <cellStyle name="60% - Accent6 4" xfId="1757" xr:uid="{00000000-0005-0000-0000-0000CC060000}"/>
    <cellStyle name="60% - Accent6 4 2" xfId="1758" xr:uid="{00000000-0005-0000-0000-0000CD060000}"/>
    <cellStyle name="60% - Accent6 5" xfId="1759" xr:uid="{00000000-0005-0000-0000-0000CE060000}"/>
    <cellStyle name="60% - Accent6 5 2" xfId="1760" xr:uid="{00000000-0005-0000-0000-0000CF060000}"/>
    <cellStyle name="60% - Accent6 6" xfId="1761" xr:uid="{00000000-0005-0000-0000-0000D0060000}"/>
    <cellStyle name="60% - Accent6 6 2" xfId="1762" xr:uid="{00000000-0005-0000-0000-0000D1060000}"/>
    <cellStyle name="60% - Accent6 7" xfId="1763" xr:uid="{00000000-0005-0000-0000-0000D2060000}"/>
    <cellStyle name="60% - Accent6 7 2" xfId="1764" xr:uid="{00000000-0005-0000-0000-0000D3060000}"/>
    <cellStyle name="60% - Accent6 8" xfId="1765" xr:uid="{00000000-0005-0000-0000-0000D4060000}"/>
    <cellStyle name="60% - Accent6 8 2" xfId="1766" xr:uid="{00000000-0005-0000-0000-0000D5060000}"/>
    <cellStyle name="60% - Accent6 9" xfId="1767" xr:uid="{00000000-0005-0000-0000-0000D6060000}"/>
    <cellStyle name="60% - Accent6 9 2" xfId="1768" xr:uid="{00000000-0005-0000-0000-0000D7060000}"/>
    <cellStyle name="60% - Colore 1" xfId="1769" xr:uid="{00000000-0005-0000-0000-0000D8060000}"/>
    <cellStyle name="60% - Colore 2" xfId="1770" xr:uid="{00000000-0005-0000-0000-0000D9060000}"/>
    <cellStyle name="60% - Colore 3" xfId="1771" xr:uid="{00000000-0005-0000-0000-0000DA060000}"/>
    <cellStyle name="60% - Colore 4" xfId="1772" xr:uid="{00000000-0005-0000-0000-0000DB060000}"/>
    <cellStyle name="60% - Colore 5" xfId="1773" xr:uid="{00000000-0005-0000-0000-0000DC060000}"/>
    <cellStyle name="60% - Colore 6" xfId="1774" xr:uid="{00000000-0005-0000-0000-0000DD060000}"/>
    <cellStyle name="A¨­¢¬¢Ò [0]_INQUIRY ¢¯¥ì¨ú¡ÀA©¬A©ª " xfId="1775" xr:uid="{00000000-0005-0000-0000-0000DE060000}"/>
    <cellStyle name="A¨­¢¬¢Ò_INQUIRY ¢¯¥ì¨ú¡ÀA©¬A©ª " xfId="1776" xr:uid="{00000000-0005-0000-0000-0000DF060000}"/>
    <cellStyle name="Accent1 10" xfId="1777" xr:uid="{00000000-0005-0000-0000-0000E0060000}"/>
    <cellStyle name="Accent1 11" xfId="1778" xr:uid="{00000000-0005-0000-0000-0000E1060000}"/>
    <cellStyle name="Accent1 12" xfId="1779" xr:uid="{00000000-0005-0000-0000-0000E2060000}"/>
    <cellStyle name="Accent1 13" xfId="1780" xr:uid="{00000000-0005-0000-0000-0000E3060000}"/>
    <cellStyle name="Accent1 14" xfId="1781" xr:uid="{00000000-0005-0000-0000-0000E4060000}"/>
    <cellStyle name="Accent1 15" xfId="1782" xr:uid="{00000000-0005-0000-0000-0000E5060000}"/>
    <cellStyle name="Accent1 16" xfId="1783" xr:uid="{00000000-0005-0000-0000-0000E6060000}"/>
    <cellStyle name="Accent1 17" xfId="1784" xr:uid="{00000000-0005-0000-0000-0000E7060000}"/>
    <cellStyle name="Accent1 18" xfId="1785" xr:uid="{00000000-0005-0000-0000-0000E8060000}"/>
    <cellStyle name="Accent1 19" xfId="1786" xr:uid="{00000000-0005-0000-0000-0000E9060000}"/>
    <cellStyle name="Accent1 2" xfId="1787" xr:uid="{00000000-0005-0000-0000-0000EA060000}"/>
    <cellStyle name="Accent1 2 2" xfId="1788" xr:uid="{00000000-0005-0000-0000-0000EB060000}"/>
    <cellStyle name="Accent1 2 3" xfId="1789" xr:uid="{00000000-0005-0000-0000-0000EC060000}"/>
    <cellStyle name="Accent1 2 4" xfId="1790" xr:uid="{00000000-0005-0000-0000-0000ED060000}"/>
    <cellStyle name="Accent1 2 5" xfId="1791" xr:uid="{00000000-0005-0000-0000-0000EE060000}"/>
    <cellStyle name="Accent1 2 6" xfId="1792" xr:uid="{00000000-0005-0000-0000-0000EF060000}"/>
    <cellStyle name="Accent1 2 7" xfId="1793" xr:uid="{00000000-0005-0000-0000-0000F0060000}"/>
    <cellStyle name="Accent1 2 8" xfId="1794" xr:uid="{00000000-0005-0000-0000-0000F1060000}"/>
    <cellStyle name="Accent1 20" xfId="1795" xr:uid="{00000000-0005-0000-0000-0000F2060000}"/>
    <cellStyle name="Accent1 21" xfId="1796" xr:uid="{00000000-0005-0000-0000-0000F3060000}"/>
    <cellStyle name="Accent1 22" xfId="1797" xr:uid="{00000000-0005-0000-0000-0000F4060000}"/>
    <cellStyle name="Accent1 23" xfId="1798" xr:uid="{00000000-0005-0000-0000-0000F5060000}"/>
    <cellStyle name="Accent1 24" xfId="1799" xr:uid="{00000000-0005-0000-0000-0000F6060000}"/>
    <cellStyle name="Accent1 25" xfId="1800" xr:uid="{00000000-0005-0000-0000-0000F7060000}"/>
    <cellStyle name="Accent1 26" xfId="1801" xr:uid="{00000000-0005-0000-0000-0000F8060000}"/>
    <cellStyle name="Accent1 27" xfId="1802" xr:uid="{00000000-0005-0000-0000-0000F9060000}"/>
    <cellStyle name="Accent1 28" xfId="1803" xr:uid="{00000000-0005-0000-0000-0000FA060000}"/>
    <cellStyle name="Accent1 29" xfId="1804" xr:uid="{00000000-0005-0000-0000-0000FB060000}"/>
    <cellStyle name="Accent1 3" xfId="1805" xr:uid="{00000000-0005-0000-0000-0000FC060000}"/>
    <cellStyle name="Accent1 3 2" xfId="1806" xr:uid="{00000000-0005-0000-0000-0000FD060000}"/>
    <cellStyle name="Accent1 30" xfId="1807" xr:uid="{00000000-0005-0000-0000-0000FE060000}"/>
    <cellStyle name="Accent1 31" xfId="1808" xr:uid="{00000000-0005-0000-0000-0000FF060000}"/>
    <cellStyle name="Accent1 32" xfId="1809" xr:uid="{00000000-0005-0000-0000-000000070000}"/>
    <cellStyle name="Accent1 33" xfId="1810" xr:uid="{00000000-0005-0000-0000-000001070000}"/>
    <cellStyle name="Accent1 34" xfId="1811" xr:uid="{00000000-0005-0000-0000-000002070000}"/>
    <cellStyle name="Accent1 35" xfId="1812" xr:uid="{00000000-0005-0000-0000-000003070000}"/>
    <cellStyle name="Accent1 36" xfId="1813" xr:uid="{00000000-0005-0000-0000-000004070000}"/>
    <cellStyle name="Accent1 37" xfId="1814" xr:uid="{00000000-0005-0000-0000-000005070000}"/>
    <cellStyle name="Accent1 38" xfId="1815" xr:uid="{00000000-0005-0000-0000-000006070000}"/>
    <cellStyle name="Accent1 39" xfId="1816" xr:uid="{00000000-0005-0000-0000-000007070000}"/>
    <cellStyle name="Accent1 4" xfId="1817" xr:uid="{00000000-0005-0000-0000-000008070000}"/>
    <cellStyle name="Accent1 4 2" xfId="1818" xr:uid="{00000000-0005-0000-0000-000009070000}"/>
    <cellStyle name="Accent1 5" xfId="1819" xr:uid="{00000000-0005-0000-0000-00000A070000}"/>
    <cellStyle name="Accent1 5 2" xfId="1820" xr:uid="{00000000-0005-0000-0000-00000B070000}"/>
    <cellStyle name="Accent1 6" xfId="1821" xr:uid="{00000000-0005-0000-0000-00000C070000}"/>
    <cellStyle name="Accent1 6 2" xfId="1822" xr:uid="{00000000-0005-0000-0000-00000D070000}"/>
    <cellStyle name="Accent1 7" xfId="1823" xr:uid="{00000000-0005-0000-0000-00000E070000}"/>
    <cellStyle name="Accent1 7 2" xfId="1824" xr:uid="{00000000-0005-0000-0000-00000F070000}"/>
    <cellStyle name="Accent1 8" xfId="1825" xr:uid="{00000000-0005-0000-0000-000010070000}"/>
    <cellStyle name="Accent1 8 2" xfId="1826" xr:uid="{00000000-0005-0000-0000-000011070000}"/>
    <cellStyle name="Accent1 9" xfId="1827" xr:uid="{00000000-0005-0000-0000-000012070000}"/>
    <cellStyle name="Accent1 9 2" xfId="1828" xr:uid="{00000000-0005-0000-0000-000013070000}"/>
    <cellStyle name="Accent2 10" xfId="1829" xr:uid="{00000000-0005-0000-0000-000014070000}"/>
    <cellStyle name="Accent2 11" xfId="1830" xr:uid="{00000000-0005-0000-0000-000015070000}"/>
    <cellStyle name="Accent2 12" xfId="1831" xr:uid="{00000000-0005-0000-0000-000016070000}"/>
    <cellStyle name="Accent2 13" xfId="1832" xr:uid="{00000000-0005-0000-0000-000017070000}"/>
    <cellStyle name="Accent2 14" xfId="1833" xr:uid="{00000000-0005-0000-0000-000018070000}"/>
    <cellStyle name="Accent2 15" xfId="1834" xr:uid="{00000000-0005-0000-0000-000019070000}"/>
    <cellStyle name="Accent2 16" xfId="1835" xr:uid="{00000000-0005-0000-0000-00001A070000}"/>
    <cellStyle name="Accent2 17" xfId="1836" xr:uid="{00000000-0005-0000-0000-00001B070000}"/>
    <cellStyle name="Accent2 18" xfId="1837" xr:uid="{00000000-0005-0000-0000-00001C070000}"/>
    <cellStyle name="Accent2 19" xfId="1838" xr:uid="{00000000-0005-0000-0000-00001D070000}"/>
    <cellStyle name="Accent2 2" xfId="1839" xr:uid="{00000000-0005-0000-0000-00001E070000}"/>
    <cellStyle name="Accent2 2 2" xfId="1840" xr:uid="{00000000-0005-0000-0000-00001F070000}"/>
    <cellStyle name="Accent2 2 3" xfId="1841" xr:uid="{00000000-0005-0000-0000-000020070000}"/>
    <cellStyle name="Accent2 2 4" xfId="1842" xr:uid="{00000000-0005-0000-0000-000021070000}"/>
    <cellStyle name="Accent2 2 5" xfId="1843" xr:uid="{00000000-0005-0000-0000-000022070000}"/>
    <cellStyle name="Accent2 2 6" xfId="1844" xr:uid="{00000000-0005-0000-0000-000023070000}"/>
    <cellStyle name="Accent2 2 7" xfId="1845" xr:uid="{00000000-0005-0000-0000-000024070000}"/>
    <cellStyle name="Accent2 2 8" xfId="1846" xr:uid="{00000000-0005-0000-0000-000025070000}"/>
    <cellStyle name="Accent2 20" xfId="1847" xr:uid="{00000000-0005-0000-0000-000026070000}"/>
    <cellStyle name="Accent2 21" xfId="1848" xr:uid="{00000000-0005-0000-0000-000027070000}"/>
    <cellStyle name="Accent2 22" xfId="1849" xr:uid="{00000000-0005-0000-0000-000028070000}"/>
    <cellStyle name="Accent2 23" xfId="1850" xr:uid="{00000000-0005-0000-0000-000029070000}"/>
    <cellStyle name="Accent2 24" xfId="1851" xr:uid="{00000000-0005-0000-0000-00002A070000}"/>
    <cellStyle name="Accent2 25" xfId="1852" xr:uid="{00000000-0005-0000-0000-00002B070000}"/>
    <cellStyle name="Accent2 26" xfId="1853" xr:uid="{00000000-0005-0000-0000-00002C070000}"/>
    <cellStyle name="Accent2 27" xfId="1854" xr:uid="{00000000-0005-0000-0000-00002D070000}"/>
    <cellStyle name="Accent2 28" xfId="1855" xr:uid="{00000000-0005-0000-0000-00002E070000}"/>
    <cellStyle name="Accent2 29" xfId="1856" xr:uid="{00000000-0005-0000-0000-00002F070000}"/>
    <cellStyle name="Accent2 3" xfId="1857" xr:uid="{00000000-0005-0000-0000-000030070000}"/>
    <cellStyle name="Accent2 3 2" xfId="1858" xr:uid="{00000000-0005-0000-0000-000031070000}"/>
    <cellStyle name="Accent2 30" xfId="1859" xr:uid="{00000000-0005-0000-0000-000032070000}"/>
    <cellStyle name="Accent2 31" xfId="1860" xr:uid="{00000000-0005-0000-0000-000033070000}"/>
    <cellStyle name="Accent2 32" xfId="1861" xr:uid="{00000000-0005-0000-0000-000034070000}"/>
    <cellStyle name="Accent2 33" xfId="1862" xr:uid="{00000000-0005-0000-0000-000035070000}"/>
    <cellStyle name="Accent2 34" xfId="1863" xr:uid="{00000000-0005-0000-0000-000036070000}"/>
    <cellStyle name="Accent2 35" xfId="1864" xr:uid="{00000000-0005-0000-0000-000037070000}"/>
    <cellStyle name="Accent2 36" xfId="1865" xr:uid="{00000000-0005-0000-0000-000038070000}"/>
    <cellStyle name="Accent2 37" xfId="1866" xr:uid="{00000000-0005-0000-0000-000039070000}"/>
    <cellStyle name="Accent2 38" xfId="1867" xr:uid="{00000000-0005-0000-0000-00003A070000}"/>
    <cellStyle name="Accent2 39" xfId="1868" xr:uid="{00000000-0005-0000-0000-00003B070000}"/>
    <cellStyle name="Accent2 4" xfId="1869" xr:uid="{00000000-0005-0000-0000-00003C070000}"/>
    <cellStyle name="Accent2 4 2" xfId="1870" xr:uid="{00000000-0005-0000-0000-00003D070000}"/>
    <cellStyle name="Accent2 5" xfId="1871" xr:uid="{00000000-0005-0000-0000-00003E070000}"/>
    <cellStyle name="Accent2 5 2" xfId="1872" xr:uid="{00000000-0005-0000-0000-00003F070000}"/>
    <cellStyle name="Accent2 6" xfId="1873" xr:uid="{00000000-0005-0000-0000-000040070000}"/>
    <cellStyle name="Accent2 6 2" xfId="1874" xr:uid="{00000000-0005-0000-0000-000041070000}"/>
    <cellStyle name="Accent2 7" xfId="1875" xr:uid="{00000000-0005-0000-0000-000042070000}"/>
    <cellStyle name="Accent2 7 2" xfId="1876" xr:uid="{00000000-0005-0000-0000-000043070000}"/>
    <cellStyle name="Accent2 8" xfId="1877" xr:uid="{00000000-0005-0000-0000-000044070000}"/>
    <cellStyle name="Accent2 8 2" xfId="1878" xr:uid="{00000000-0005-0000-0000-000045070000}"/>
    <cellStyle name="Accent2 9" xfId="1879" xr:uid="{00000000-0005-0000-0000-000046070000}"/>
    <cellStyle name="Accent2 9 2" xfId="1880" xr:uid="{00000000-0005-0000-0000-000047070000}"/>
    <cellStyle name="Accent3 10" xfId="1881" xr:uid="{00000000-0005-0000-0000-000048070000}"/>
    <cellStyle name="Accent3 11" xfId="1882" xr:uid="{00000000-0005-0000-0000-000049070000}"/>
    <cellStyle name="Accent3 12" xfId="1883" xr:uid="{00000000-0005-0000-0000-00004A070000}"/>
    <cellStyle name="Accent3 13" xfId="1884" xr:uid="{00000000-0005-0000-0000-00004B070000}"/>
    <cellStyle name="Accent3 14" xfId="1885" xr:uid="{00000000-0005-0000-0000-00004C070000}"/>
    <cellStyle name="Accent3 15" xfId="1886" xr:uid="{00000000-0005-0000-0000-00004D070000}"/>
    <cellStyle name="Accent3 16" xfId="1887" xr:uid="{00000000-0005-0000-0000-00004E070000}"/>
    <cellStyle name="Accent3 17" xfId="1888" xr:uid="{00000000-0005-0000-0000-00004F070000}"/>
    <cellStyle name="Accent3 18" xfId="1889" xr:uid="{00000000-0005-0000-0000-000050070000}"/>
    <cellStyle name="Accent3 19" xfId="1890" xr:uid="{00000000-0005-0000-0000-000051070000}"/>
    <cellStyle name="Accent3 2" xfId="1891" xr:uid="{00000000-0005-0000-0000-000052070000}"/>
    <cellStyle name="Accent3 2 2" xfId="1892" xr:uid="{00000000-0005-0000-0000-000053070000}"/>
    <cellStyle name="Accent3 2 3" xfId="1893" xr:uid="{00000000-0005-0000-0000-000054070000}"/>
    <cellStyle name="Accent3 2 4" xfId="1894" xr:uid="{00000000-0005-0000-0000-000055070000}"/>
    <cellStyle name="Accent3 2 5" xfId="1895" xr:uid="{00000000-0005-0000-0000-000056070000}"/>
    <cellStyle name="Accent3 2 6" xfId="1896" xr:uid="{00000000-0005-0000-0000-000057070000}"/>
    <cellStyle name="Accent3 2 7" xfId="1897" xr:uid="{00000000-0005-0000-0000-000058070000}"/>
    <cellStyle name="Accent3 2 8" xfId="1898" xr:uid="{00000000-0005-0000-0000-000059070000}"/>
    <cellStyle name="Accent3 20" xfId="1899" xr:uid="{00000000-0005-0000-0000-00005A070000}"/>
    <cellStyle name="Accent3 21" xfId="1900" xr:uid="{00000000-0005-0000-0000-00005B070000}"/>
    <cellStyle name="Accent3 22" xfId="1901" xr:uid="{00000000-0005-0000-0000-00005C070000}"/>
    <cellStyle name="Accent3 23" xfId="1902" xr:uid="{00000000-0005-0000-0000-00005D070000}"/>
    <cellStyle name="Accent3 24" xfId="1903" xr:uid="{00000000-0005-0000-0000-00005E070000}"/>
    <cellStyle name="Accent3 25" xfId="1904" xr:uid="{00000000-0005-0000-0000-00005F070000}"/>
    <cellStyle name="Accent3 26" xfId="1905" xr:uid="{00000000-0005-0000-0000-000060070000}"/>
    <cellStyle name="Accent3 27" xfId="1906" xr:uid="{00000000-0005-0000-0000-000061070000}"/>
    <cellStyle name="Accent3 28" xfId="1907" xr:uid="{00000000-0005-0000-0000-000062070000}"/>
    <cellStyle name="Accent3 29" xfId="1908" xr:uid="{00000000-0005-0000-0000-000063070000}"/>
    <cellStyle name="Accent3 3" xfId="1909" xr:uid="{00000000-0005-0000-0000-000064070000}"/>
    <cellStyle name="Accent3 3 2" xfId="1910" xr:uid="{00000000-0005-0000-0000-000065070000}"/>
    <cellStyle name="Accent3 30" xfId="1911" xr:uid="{00000000-0005-0000-0000-000066070000}"/>
    <cellStyle name="Accent3 31" xfId="1912" xr:uid="{00000000-0005-0000-0000-000067070000}"/>
    <cellStyle name="Accent3 32" xfId="1913" xr:uid="{00000000-0005-0000-0000-000068070000}"/>
    <cellStyle name="Accent3 33" xfId="1914" xr:uid="{00000000-0005-0000-0000-000069070000}"/>
    <cellStyle name="Accent3 34" xfId="1915" xr:uid="{00000000-0005-0000-0000-00006A070000}"/>
    <cellStyle name="Accent3 35" xfId="1916" xr:uid="{00000000-0005-0000-0000-00006B070000}"/>
    <cellStyle name="Accent3 36" xfId="1917" xr:uid="{00000000-0005-0000-0000-00006C070000}"/>
    <cellStyle name="Accent3 37" xfId="1918" xr:uid="{00000000-0005-0000-0000-00006D070000}"/>
    <cellStyle name="Accent3 38" xfId="1919" xr:uid="{00000000-0005-0000-0000-00006E070000}"/>
    <cellStyle name="Accent3 39" xfId="1920" xr:uid="{00000000-0005-0000-0000-00006F070000}"/>
    <cellStyle name="Accent3 4" xfId="1921" xr:uid="{00000000-0005-0000-0000-000070070000}"/>
    <cellStyle name="Accent3 4 2" xfId="1922" xr:uid="{00000000-0005-0000-0000-000071070000}"/>
    <cellStyle name="Accent3 5" xfId="1923" xr:uid="{00000000-0005-0000-0000-000072070000}"/>
    <cellStyle name="Accent3 5 2" xfId="1924" xr:uid="{00000000-0005-0000-0000-000073070000}"/>
    <cellStyle name="Accent3 6" xfId="1925" xr:uid="{00000000-0005-0000-0000-000074070000}"/>
    <cellStyle name="Accent3 6 2" xfId="1926" xr:uid="{00000000-0005-0000-0000-000075070000}"/>
    <cellStyle name="Accent3 7" xfId="1927" xr:uid="{00000000-0005-0000-0000-000076070000}"/>
    <cellStyle name="Accent3 7 2" xfId="1928" xr:uid="{00000000-0005-0000-0000-000077070000}"/>
    <cellStyle name="Accent3 8" xfId="1929" xr:uid="{00000000-0005-0000-0000-000078070000}"/>
    <cellStyle name="Accent3 8 2" xfId="1930" xr:uid="{00000000-0005-0000-0000-000079070000}"/>
    <cellStyle name="Accent3 9" xfId="1931" xr:uid="{00000000-0005-0000-0000-00007A070000}"/>
    <cellStyle name="Accent3 9 2" xfId="1932" xr:uid="{00000000-0005-0000-0000-00007B070000}"/>
    <cellStyle name="Accent4 10" xfId="1933" xr:uid="{00000000-0005-0000-0000-00007C070000}"/>
    <cellStyle name="Accent4 11" xfId="1934" xr:uid="{00000000-0005-0000-0000-00007D070000}"/>
    <cellStyle name="Accent4 12" xfId="1935" xr:uid="{00000000-0005-0000-0000-00007E070000}"/>
    <cellStyle name="Accent4 13" xfId="1936" xr:uid="{00000000-0005-0000-0000-00007F070000}"/>
    <cellStyle name="Accent4 14" xfId="1937" xr:uid="{00000000-0005-0000-0000-000080070000}"/>
    <cellStyle name="Accent4 15" xfId="1938" xr:uid="{00000000-0005-0000-0000-000081070000}"/>
    <cellStyle name="Accent4 16" xfId="1939" xr:uid="{00000000-0005-0000-0000-000082070000}"/>
    <cellStyle name="Accent4 17" xfId="1940" xr:uid="{00000000-0005-0000-0000-000083070000}"/>
    <cellStyle name="Accent4 18" xfId="1941" xr:uid="{00000000-0005-0000-0000-000084070000}"/>
    <cellStyle name="Accent4 19" xfId="1942" xr:uid="{00000000-0005-0000-0000-000085070000}"/>
    <cellStyle name="Accent4 2" xfId="1943" xr:uid="{00000000-0005-0000-0000-000086070000}"/>
    <cellStyle name="Accent4 2 2" xfId="1944" xr:uid="{00000000-0005-0000-0000-000087070000}"/>
    <cellStyle name="Accent4 2 3" xfId="1945" xr:uid="{00000000-0005-0000-0000-000088070000}"/>
    <cellStyle name="Accent4 2 4" xfId="1946" xr:uid="{00000000-0005-0000-0000-000089070000}"/>
    <cellStyle name="Accent4 2 5" xfId="1947" xr:uid="{00000000-0005-0000-0000-00008A070000}"/>
    <cellStyle name="Accent4 2 6" xfId="1948" xr:uid="{00000000-0005-0000-0000-00008B070000}"/>
    <cellStyle name="Accent4 2 7" xfId="1949" xr:uid="{00000000-0005-0000-0000-00008C070000}"/>
    <cellStyle name="Accent4 2 8" xfId="1950" xr:uid="{00000000-0005-0000-0000-00008D070000}"/>
    <cellStyle name="Accent4 20" xfId="1951" xr:uid="{00000000-0005-0000-0000-00008E070000}"/>
    <cellStyle name="Accent4 21" xfId="1952" xr:uid="{00000000-0005-0000-0000-00008F070000}"/>
    <cellStyle name="Accent4 22" xfId="1953" xr:uid="{00000000-0005-0000-0000-000090070000}"/>
    <cellStyle name="Accent4 23" xfId="1954" xr:uid="{00000000-0005-0000-0000-000091070000}"/>
    <cellStyle name="Accent4 24" xfId="1955" xr:uid="{00000000-0005-0000-0000-000092070000}"/>
    <cellStyle name="Accent4 25" xfId="1956" xr:uid="{00000000-0005-0000-0000-000093070000}"/>
    <cellStyle name="Accent4 26" xfId="1957" xr:uid="{00000000-0005-0000-0000-000094070000}"/>
    <cellStyle name="Accent4 27" xfId="1958" xr:uid="{00000000-0005-0000-0000-000095070000}"/>
    <cellStyle name="Accent4 28" xfId="1959" xr:uid="{00000000-0005-0000-0000-000096070000}"/>
    <cellStyle name="Accent4 29" xfId="1960" xr:uid="{00000000-0005-0000-0000-000097070000}"/>
    <cellStyle name="Accent4 3" xfId="1961" xr:uid="{00000000-0005-0000-0000-000098070000}"/>
    <cellStyle name="Accent4 3 2" xfId="1962" xr:uid="{00000000-0005-0000-0000-000099070000}"/>
    <cellStyle name="Accent4 30" xfId="1963" xr:uid="{00000000-0005-0000-0000-00009A070000}"/>
    <cellStyle name="Accent4 31" xfId="1964" xr:uid="{00000000-0005-0000-0000-00009B070000}"/>
    <cellStyle name="Accent4 32" xfId="1965" xr:uid="{00000000-0005-0000-0000-00009C070000}"/>
    <cellStyle name="Accent4 33" xfId="1966" xr:uid="{00000000-0005-0000-0000-00009D070000}"/>
    <cellStyle name="Accent4 34" xfId="1967" xr:uid="{00000000-0005-0000-0000-00009E070000}"/>
    <cellStyle name="Accent4 35" xfId="1968" xr:uid="{00000000-0005-0000-0000-00009F070000}"/>
    <cellStyle name="Accent4 36" xfId="1969" xr:uid="{00000000-0005-0000-0000-0000A0070000}"/>
    <cellStyle name="Accent4 37" xfId="1970" xr:uid="{00000000-0005-0000-0000-0000A1070000}"/>
    <cellStyle name="Accent4 38" xfId="1971" xr:uid="{00000000-0005-0000-0000-0000A2070000}"/>
    <cellStyle name="Accent4 39" xfId="1972" xr:uid="{00000000-0005-0000-0000-0000A3070000}"/>
    <cellStyle name="Accent4 4" xfId="1973" xr:uid="{00000000-0005-0000-0000-0000A4070000}"/>
    <cellStyle name="Accent4 4 2" xfId="1974" xr:uid="{00000000-0005-0000-0000-0000A5070000}"/>
    <cellStyle name="Accent4 5" xfId="1975" xr:uid="{00000000-0005-0000-0000-0000A6070000}"/>
    <cellStyle name="Accent4 5 2" xfId="1976" xr:uid="{00000000-0005-0000-0000-0000A7070000}"/>
    <cellStyle name="Accent4 6" xfId="1977" xr:uid="{00000000-0005-0000-0000-0000A8070000}"/>
    <cellStyle name="Accent4 6 2" xfId="1978" xr:uid="{00000000-0005-0000-0000-0000A9070000}"/>
    <cellStyle name="Accent4 7" xfId="1979" xr:uid="{00000000-0005-0000-0000-0000AA070000}"/>
    <cellStyle name="Accent4 7 2" xfId="1980" xr:uid="{00000000-0005-0000-0000-0000AB070000}"/>
    <cellStyle name="Accent4 8" xfId="1981" xr:uid="{00000000-0005-0000-0000-0000AC070000}"/>
    <cellStyle name="Accent4 8 2" xfId="1982" xr:uid="{00000000-0005-0000-0000-0000AD070000}"/>
    <cellStyle name="Accent4 9" xfId="1983" xr:uid="{00000000-0005-0000-0000-0000AE070000}"/>
    <cellStyle name="Accent4 9 2" xfId="1984" xr:uid="{00000000-0005-0000-0000-0000AF070000}"/>
    <cellStyle name="Accent5 10" xfId="1985" xr:uid="{00000000-0005-0000-0000-0000B0070000}"/>
    <cellStyle name="Accent5 11" xfId="1986" xr:uid="{00000000-0005-0000-0000-0000B1070000}"/>
    <cellStyle name="Accent5 12" xfId="1987" xr:uid="{00000000-0005-0000-0000-0000B2070000}"/>
    <cellStyle name="Accent5 13" xfId="1988" xr:uid="{00000000-0005-0000-0000-0000B3070000}"/>
    <cellStyle name="Accent5 14" xfId="1989" xr:uid="{00000000-0005-0000-0000-0000B4070000}"/>
    <cellStyle name="Accent5 15" xfId="1990" xr:uid="{00000000-0005-0000-0000-0000B5070000}"/>
    <cellStyle name="Accent5 16" xfId="1991" xr:uid="{00000000-0005-0000-0000-0000B6070000}"/>
    <cellStyle name="Accent5 17" xfId="1992" xr:uid="{00000000-0005-0000-0000-0000B7070000}"/>
    <cellStyle name="Accent5 18" xfId="1993" xr:uid="{00000000-0005-0000-0000-0000B8070000}"/>
    <cellStyle name="Accent5 19" xfId="1994" xr:uid="{00000000-0005-0000-0000-0000B9070000}"/>
    <cellStyle name="Accent5 2" xfId="1995" xr:uid="{00000000-0005-0000-0000-0000BA070000}"/>
    <cellStyle name="Accent5 2 2" xfId="1996" xr:uid="{00000000-0005-0000-0000-0000BB070000}"/>
    <cellStyle name="Accent5 2 3" xfId="1997" xr:uid="{00000000-0005-0000-0000-0000BC070000}"/>
    <cellStyle name="Accent5 2 4" xfId="1998" xr:uid="{00000000-0005-0000-0000-0000BD070000}"/>
    <cellStyle name="Accent5 2 5" xfId="1999" xr:uid="{00000000-0005-0000-0000-0000BE070000}"/>
    <cellStyle name="Accent5 2 6" xfId="2000" xr:uid="{00000000-0005-0000-0000-0000BF070000}"/>
    <cellStyle name="Accent5 2 7" xfId="2001" xr:uid="{00000000-0005-0000-0000-0000C0070000}"/>
    <cellStyle name="Accent5 2 8" xfId="2002" xr:uid="{00000000-0005-0000-0000-0000C1070000}"/>
    <cellStyle name="Accent5 20" xfId="2003" xr:uid="{00000000-0005-0000-0000-0000C2070000}"/>
    <cellStyle name="Accent5 21" xfId="2004" xr:uid="{00000000-0005-0000-0000-0000C3070000}"/>
    <cellStyle name="Accent5 22" xfId="2005" xr:uid="{00000000-0005-0000-0000-0000C4070000}"/>
    <cellStyle name="Accent5 23" xfId="2006" xr:uid="{00000000-0005-0000-0000-0000C5070000}"/>
    <cellStyle name="Accent5 24" xfId="2007" xr:uid="{00000000-0005-0000-0000-0000C6070000}"/>
    <cellStyle name="Accent5 25" xfId="2008" xr:uid="{00000000-0005-0000-0000-0000C7070000}"/>
    <cellStyle name="Accent5 26" xfId="2009" xr:uid="{00000000-0005-0000-0000-0000C8070000}"/>
    <cellStyle name="Accent5 27" xfId="2010" xr:uid="{00000000-0005-0000-0000-0000C9070000}"/>
    <cellStyle name="Accent5 28" xfId="2011" xr:uid="{00000000-0005-0000-0000-0000CA070000}"/>
    <cellStyle name="Accent5 29" xfId="2012" xr:uid="{00000000-0005-0000-0000-0000CB070000}"/>
    <cellStyle name="Accent5 3" xfId="2013" xr:uid="{00000000-0005-0000-0000-0000CC070000}"/>
    <cellStyle name="Accent5 3 2" xfId="2014" xr:uid="{00000000-0005-0000-0000-0000CD070000}"/>
    <cellStyle name="Accent5 30" xfId="2015" xr:uid="{00000000-0005-0000-0000-0000CE070000}"/>
    <cellStyle name="Accent5 31" xfId="2016" xr:uid="{00000000-0005-0000-0000-0000CF070000}"/>
    <cellStyle name="Accent5 32" xfId="2017" xr:uid="{00000000-0005-0000-0000-0000D0070000}"/>
    <cellStyle name="Accent5 33" xfId="2018" xr:uid="{00000000-0005-0000-0000-0000D1070000}"/>
    <cellStyle name="Accent5 34" xfId="2019" xr:uid="{00000000-0005-0000-0000-0000D2070000}"/>
    <cellStyle name="Accent5 35" xfId="2020" xr:uid="{00000000-0005-0000-0000-0000D3070000}"/>
    <cellStyle name="Accent5 36" xfId="2021" xr:uid="{00000000-0005-0000-0000-0000D4070000}"/>
    <cellStyle name="Accent5 37" xfId="2022" xr:uid="{00000000-0005-0000-0000-0000D5070000}"/>
    <cellStyle name="Accent5 38" xfId="2023" xr:uid="{00000000-0005-0000-0000-0000D6070000}"/>
    <cellStyle name="Accent5 39" xfId="2024" xr:uid="{00000000-0005-0000-0000-0000D7070000}"/>
    <cellStyle name="Accent5 4" xfId="2025" xr:uid="{00000000-0005-0000-0000-0000D8070000}"/>
    <cellStyle name="Accent5 4 2" xfId="2026" xr:uid="{00000000-0005-0000-0000-0000D9070000}"/>
    <cellStyle name="Accent5 5" xfId="2027" xr:uid="{00000000-0005-0000-0000-0000DA070000}"/>
    <cellStyle name="Accent5 5 2" xfId="2028" xr:uid="{00000000-0005-0000-0000-0000DB070000}"/>
    <cellStyle name="Accent5 6" xfId="2029" xr:uid="{00000000-0005-0000-0000-0000DC070000}"/>
    <cellStyle name="Accent5 6 2" xfId="2030" xr:uid="{00000000-0005-0000-0000-0000DD070000}"/>
    <cellStyle name="Accent5 7" xfId="2031" xr:uid="{00000000-0005-0000-0000-0000DE070000}"/>
    <cellStyle name="Accent5 7 2" xfId="2032" xr:uid="{00000000-0005-0000-0000-0000DF070000}"/>
    <cellStyle name="Accent5 8" xfId="2033" xr:uid="{00000000-0005-0000-0000-0000E0070000}"/>
    <cellStyle name="Accent5 8 2" xfId="2034" xr:uid="{00000000-0005-0000-0000-0000E1070000}"/>
    <cellStyle name="Accent5 9" xfId="2035" xr:uid="{00000000-0005-0000-0000-0000E2070000}"/>
    <cellStyle name="Accent5 9 2" xfId="2036" xr:uid="{00000000-0005-0000-0000-0000E3070000}"/>
    <cellStyle name="Accent6 10" xfId="2037" xr:uid="{00000000-0005-0000-0000-0000E4070000}"/>
    <cellStyle name="Accent6 11" xfId="2038" xr:uid="{00000000-0005-0000-0000-0000E5070000}"/>
    <cellStyle name="Accent6 12" xfId="2039" xr:uid="{00000000-0005-0000-0000-0000E6070000}"/>
    <cellStyle name="Accent6 13" xfId="2040" xr:uid="{00000000-0005-0000-0000-0000E7070000}"/>
    <cellStyle name="Accent6 14" xfId="2041" xr:uid="{00000000-0005-0000-0000-0000E8070000}"/>
    <cellStyle name="Accent6 15" xfId="2042" xr:uid="{00000000-0005-0000-0000-0000E9070000}"/>
    <cellStyle name="Accent6 16" xfId="2043" xr:uid="{00000000-0005-0000-0000-0000EA070000}"/>
    <cellStyle name="Accent6 17" xfId="2044" xr:uid="{00000000-0005-0000-0000-0000EB070000}"/>
    <cellStyle name="Accent6 18" xfId="2045" xr:uid="{00000000-0005-0000-0000-0000EC070000}"/>
    <cellStyle name="Accent6 19" xfId="2046" xr:uid="{00000000-0005-0000-0000-0000ED070000}"/>
    <cellStyle name="Accent6 2" xfId="2047" xr:uid="{00000000-0005-0000-0000-0000EE070000}"/>
    <cellStyle name="Accent6 2 2" xfId="2048" xr:uid="{00000000-0005-0000-0000-0000EF070000}"/>
    <cellStyle name="Accent6 2 3" xfId="2049" xr:uid="{00000000-0005-0000-0000-0000F0070000}"/>
    <cellStyle name="Accent6 2 4" xfId="2050" xr:uid="{00000000-0005-0000-0000-0000F1070000}"/>
    <cellStyle name="Accent6 2 5" xfId="2051" xr:uid="{00000000-0005-0000-0000-0000F2070000}"/>
    <cellStyle name="Accent6 2 6" xfId="2052" xr:uid="{00000000-0005-0000-0000-0000F3070000}"/>
    <cellStyle name="Accent6 2 7" xfId="2053" xr:uid="{00000000-0005-0000-0000-0000F4070000}"/>
    <cellStyle name="Accent6 2 8" xfId="2054" xr:uid="{00000000-0005-0000-0000-0000F5070000}"/>
    <cellStyle name="Accent6 20" xfId="2055" xr:uid="{00000000-0005-0000-0000-0000F6070000}"/>
    <cellStyle name="Accent6 21" xfId="2056" xr:uid="{00000000-0005-0000-0000-0000F7070000}"/>
    <cellStyle name="Accent6 22" xfId="2057" xr:uid="{00000000-0005-0000-0000-0000F8070000}"/>
    <cellStyle name="Accent6 23" xfId="2058" xr:uid="{00000000-0005-0000-0000-0000F9070000}"/>
    <cellStyle name="Accent6 24" xfId="2059" xr:uid="{00000000-0005-0000-0000-0000FA070000}"/>
    <cellStyle name="Accent6 25" xfId="2060" xr:uid="{00000000-0005-0000-0000-0000FB070000}"/>
    <cellStyle name="Accent6 26" xfId="2061" xr:uid="{00000000-0005-0000-0000-0000FC070000}"/>
    <cellStyle name="Accent6 27" xfId="2062" xr:uid="{00000000-0005-0000-0000-0000FD070000}"/>
    <cellStyle name="Accent6 28" xfId="2063" xr:uid="{00000000-0005-0000-0000-0000FE070000}"/>
    <cellStyle name="Accent6 29" xfId="2064" xr:uid="{00000000-0005-0000-0000-0000FF070000}"/>
    <cellStyle name="Accent6 3" xfId="2065" xr:uid="{00000000-0005-0000-0000-000000080000}"/>
    <cellStyle name="Accent6 3 2" xfId="2066" xr:uid="{00000000-0005-0000-0000-000001080000}"/>
    <cellStyle name="Accent6 30" xfId="2067" xr:uid="{00000000-0005-0000-0000-000002080000}"/>
    <cellStyle name="Accent6 31" xfId="2068" xr:uid="{00000000-0005-0000-0000-000003080000}"/>
    <cellStyle name="Accent6 32" xfId="2069" xr:uid="{00000000-0005-0000-0000-000004080000}"/>
    <cellStyle name="Accent6 33" xfId="2070" xr:uid="{00000000-0005-0000-0000-000005080000}"/>
    <cellStyle name="Accent6 34" xfId="2071" xr:uid="{00000000-0005-0000-0000-000006080000}"/>
    <cellStyle name="Accent6 35" xfId="2072" xr:uid="{00000000-0005-0000-0000-000007080000}"/>
    <cellStyle name="Accent6 36" xfId="2073" xr:uid="{00000000-0005-0000-0000-000008080000}"/>
    <cellStyle name="Accent6 37" xfId="2074" xr:uid="{00000000-0005-0000-0000-000009080000}"/>
    <cellStyle name="Accent6 38" xfId="2075" xr:uid="{00000000-0005-0000-0000-00000A080000}"/>
    <cellStyle name="Accent6 39" xfId="2076" xr:uid="{00000000-0005-0000-0000-00000B080000}"/>
    <cellStyle name="Accent6 4" xfId="2077" xr:uid="{00000000-0005-0000-0000-00000C080000}"/>
    <cellStyle name="Accent6 4 2" xfId="2078" xr:uid="{00000000-0005-0000-0000-00000D080000}"/>
    <cellStyle name="Accent6 5" xfId="2079" xr:uid="{00000000-0005-0000-0000-00000E080000}"/>
    <cellStyle name="Accent6 5 2" xfId="2080" xr:uid="{00000000-0005-0000-0000-00000F080000}"/>
    <cellStyle name="Accent6 6" xfId="2081" xr:uid="{00000000-0005-0000-0000-000010080000}"/>
    <cellStyle name="Accent6 6 2" xfId="2082" xr:uid="{00000000-0005-0000-0000-000011080000}"/>
    <cellStyle name="Accent6 7" xfId="2083" xr:uid="{00000000-0005-0000-0000-000012080000}"/>
    <cellStyle name="Accent6 7 2" xfId="2084" xr:uid="{00000000-0005-0000-0000-000013080000}"/>
    <cellStyle name="Accent6 8" xfId="2085" xr:uid="{00000000-0005-0000-0000-000014080000}"/>
    <cellStyle name="Accent6 8 2" xfId="2086" xr:uid="{00000000-0005-0000-0000-000015080000}"/>
    <cellStyle name="Accent6 9" xfId="2087" xr:uid="{00000000-0005-0000-0000-000016080000}"/>
    <cellStyle name="Accent6 9 2" xfId="2088" xr:uid="{00000000-0005-0000-0000-000017080000}"/>
    <cellStyle name="active" xfId="2089" xr:uid="{00000000-0005-0000-0000-000018080000}"/>
    <cellStyle name="Actual Date" xfId="2090" xr:uid="{00000000-0005-0000-0000-000019080000}"/>
    <cellStyle name="Actual Date 2" xfId="2091" xr:uid="{00000000-0005-0000-0000-00001A080000}"/>
    <cellStyle name="Actual Date 3" xfId="2092" xr:uid="{00000000-0005-0000-0000-00001B080000}"/>
    <cellStyle name="Actual Date 4" xfId="2093" xr:uid="{00000000-0005-0000-0000-00001C080000}"/>
    <cellStyle name="Actual Date 5" xfId="2094" xr:uid="{00000000-0005-0000-0000-00001D080000}"/>
    <cellStyle name="ÅëÈ­ [0]_´ã´çÀÓ¿ø (B4) (2)" xfId="2095" xr:uid="{00000000-0005-0000-0000-00001E080000}"/>
    <cellStyle name="ÅëÈ­_´ã´çÀÓ¿ø (B4) (2)" xfId="2096" xr:uid="{00000000-0005-0000-0000-00001F080000}"/>
    <cellStyle name="AeE¡© [0]_INQUIRY ¢¯¥ì¨ú¡ÀA©¬A©ª " xfId="2097" xr:uid="{00000000-0005-0000-0000-000020080000}"/>
    <cellStyle name="AeE¡©_INQUIRY ¢¯¥ì¨ú¡ÀA©¬A©ª " xfId="2098" xr:uid="{00000000-0005-0000-0000-000021080000}"/>
    <cellStyle name="Afeblock" xfId="2099" xr:uid="{00000000-0005-0000-0000-000022080000}"/>
    <cellStyle name="Afeblock 2" xfId="2100" xr:uid="{00000000-0005-0000-0000-000023080000}"/>
    <cellStyle name="Afeblock 2 2" xfId="2101" xr:uid="{00000000-0005-0000-0000-000024080000}"/>
    <cellStyle name="Afeblock 2 3" xfId="2102" xr:uid="{00000000-0005-0000-0000-000025080000}"/>
    <cellStyle name="Afeblock 2 4" xfId="2103" xr:uid="{00000000-0005-0000-0000-000026080000}"/>
    <cellStyle name="Afeblock 2 5" xfId="2104" xr:uid="{00000000-0005-0000-0000-000027080000}"/>
    <cellStyle name="Afeblock 3" xfId="2105" xr:uid="{00000000-0005-0000-0000-000028080000}"/>
    <cellStyle name="Afeblock 3 2" xfId="2106" xr:uid="{00000000-0005-0000-0000-000029080000}"/>
    <cellStyle name="Afeblock 3 3" xfId="2107" xr:uid="{00000000-0005-0000-0000-00002A080000}"/>
    <cellStyle name="Afeblock 3 4" xfId="2108" xr:uid="{00000000-0005-0000-0000-00002B080000}"/>
    <cellStyle name="Afeblock 3 5" xfId="2109" xr:uid="{00000000-0005-0000-0000-00002C080000}"/>
    <cellStyle name="Afeblock 4" xfId="2110" xr:uid="{00000000-0005-0000-0000-00002D080000}"/>
    <cellStyle name="Afeblock 4 2" xfId="2111" xr:uid="{00000000-0005-0000-0000-00002E080000}"/>
    <cellStyle name="Afeblock 4 3" xfId="2112" xr:uid="{00000000-0005-0000-0000-00002F080000}"/>
    <cellStyle name="Afeblock 4 4" xfId="2113" xr:uid="{00000000-0005-0000-0000-000030080000}"/>
    <cellStyle name="Afeblock 4 5" xfId="2114" xr:uid="{00000000-0005-0000-0000-000031080000}"/>
    <cellStyle name="Afeblock 5" xfId="2115" xr:uid="{00000000-0005-0000-0000-000032080000}"/>
    <cellStyle name="Afeblock 5 2" xfId="2116" xr:uid="{00000000-0005-0000-0000-000033080000}"/>
    <cellStyle name="Afeblock 5 3" xfId="2117" xr:uid="{00000000-0005-0000-0000-000034080000}"/>
    <cellStyle name="Afeblock 5 4" xfId="2118" xr:uid="{00000000-0005-0000-0000-000035080000}"/>
    <cellStyle name="Afeblock 5 5" xfId="2119" xr:uid="{00000000-0005-0000-0000-000036080000}"/>
    <cellStyle name="Afeblock 6" xfId="2120" xr:uid="{00000000-0005-0000-0000-000037080000}"/>
    <cellStyle name="Afeblock 6 2" xfId="2121" xr:uid="{00000000-0005-0000-0000-000038080000}"/>
    <cellStyle name="Afeblock 6 3" xfId="2122" xr:uid="{00000000-0005-0000-0000-000039080000}"/>
    <cellStyle name="Afeblock 6 4" xfId="2123" xr:uid="{00000000-0005-0000-0000-00003A080000}"/>
    <cellStyle name="Afeblock 6 5" xfId="2124" xr:uid="{00000000-0005-0000-0000-00003B080000}"/>
    <cellStyle name="Afeblock 7" xfId="2125" xr:uid="{00000000-0005-0000-0000-00003C080000}"/>
    <cellStyle name="Afeblock 8" xfId="2126" xr:uid="{00000000-0005-0000-0000-00003D080000}"/>
    <cellStyle name="Afeblock 9" xfId="2127" xr:uid="{00000000-0005-0000-0000-00003E080000}"/>
    <cellStyle name="Afeblock_Agbada NAG Flowlines.xlstoday" xfId="2128" xr:uid="{00000000-0005-0000-0000-00003F080000}"/>
    <cellStyle name="Afeline" xfId="2129" xr:uid="{00000000-0005-0000-0000-000040080000}"/>
    <cellStyle name="Afeline 10" xfId="2130" xr:uid="{00000000-0005-0000-0000-000041080000}"/>
    <cellStyle name="Afeline 2" xfId="2131" xr:uid="{00000000-0005-0000-0000-000042080000}"/>
    <cellStyle name="Afeline 2 2" xfId="2132" xr:uid="{00000000-0005-0000-0000-000043080000}"/>
    <cellStyle name="Afeline 2 3" xfId="2133" xr:uid="{00000000-0005-0000-0000-000044080000}"/>
    <cellStyle name="Afeline 2 4" xfId="2134" xr:uid="{00000000-0005-0000-0000-000045080000}"/>
    <cellStyle name="Afeline 2 5" xfId="2135" xr:uid="{00000000-0005-0000-0000-000046080000}"/>
    <cellStyle name="Afeline 2 6" xfId="2136" xr:uid="{00000000-0005-0000-0000-000047080000}"/>
    <cellStyle name="Afeline 3" xfId="2137" xr:uid="{00000000-0005-0000-0000-000048080000}"/>
    <cellStyle name="Afeline 3 2" xfId="2138" xr:uid="{00000000-0005-0000-0000-000049080000}"/>
    <cellStyle name="Afeline 3 3" xfId="2139" xr:uid="{00000000-0005-0000-0000-00004A080000}"/>
    <cellStyle name="Afeline 3 4" xfId="2140" xr:uid="{00000000-0005-0000-0000-00004B080000}"/>
    <cellStyle name="Afeline 3 5" xfId="2141" xr:uid="{00000000-0005-0000-0000-00004C080000}"/>
    <cellStyle name="Afeline 3 6" xfId="2142" xr:uid="{00000000-0005-0000-0000-00004D080000}"/>
    <cellStyle name="Afeline 4" xfId="2143" xr:uid="{00000000-0005-0000-0000-00004E080000}"/>
    <cellStyle name="Afeline 4 2" xfId="2144" xr:uid="{00000000-0005-0000-0000-00004F080000}"/>
    <cellStyle name="Afeline 4 3" xfId="2145" xr:uid="{00000000-0005-0000-0000-000050080000}"/>
    <cellStyle name="Afeline 4 4" xfId="2146" xr:uid="{00000000-0005-0000-0000-000051080000}"/>
    <cellStyle name="Afeline 4 5" xfId="2147" xr:uid="{00000000-0005-0000-0000-000052080000}"/>
    <cellStyle name="Afeline 4 6" xfId="2148" xr:uid="{00000000-0005-0000-0000-000053080000}"/>
    <cellStyle name="Afeline 5" xfId="2149" xr:uid="{00000000-0005-0000-0000-000054080000}"/>
    <cellStyle name="Afeline 5 2" xfId="2150" xr:uid="{00000000-0005-0000-0000-000055080000}"/>
    <cellStyle name="Afeline 5 3" xfId="2151" xr:uid="{00000000-0005-0000-0000-000056080000}"/>
    <cellStyle name="Afeline 5 4" xfId="2152" xr:uid="{00000000-0005-0000-0000-000057080000}"/>
    <cellStyle name="Afeline 5 5" xfId="2153" xr:uid="{00000000-0005-0000-0000-000058080000}"/>
    <cellStyle name="Afeline 5 6" xfId="2154" xr:uid="{00000000-0005-0000-0000-000059080000}"/>
    <cellStyle name="Afeline 6" xfId="2155" xr:uid="{00000000-0005-0000-0000-00005A080000}"/>
    <cellStyle name="Afeline 6 2" xfId="2156" xr:uid="{00000000-0005-0000-0000-00005B080000}"/>
    <cellStyle name="Afeline 6 3" xfId="2157" xr:uid="{00000000-0005-0000-0000-00005C080000}"/>
    <cellStyle name="Afeline 6 4" xfId="2158" xr:uid="{00000000-0005-0000-0000-00005D080000}"/>
    <cellStyle name="Afeline 6 5" xfId="2159" xr:uid="{00000000-0005-0000-0000-00005E080000}"/>
    <cellStyle name="Afeline 6 6" xfId="2160" xr:uid="{00000000-0005-0000-0000-00005F080000}"/>
    <cellStyle name="Afeline 7" xfId="2161" xr:uid="{00000000-0005-0000-0000-000060080000}"/>
    <cellStyle name="Afeline 8" xfId="2162" xr:uid="{00000000-0005-0000-0000-000061080000}"/>
    <cellStyle name="Afeline 9" xfId="2163" xr:uid="{00000000-0005-0000-0000-000062080000}"/>
    <cellStyle name="Afeline_Agbada NAG Flowlines.xlstoday" xfId="2164" xr:uid="{00000000-0005-0000-0000-000063080000}"/>
    <cellStyle name="Alternate Rows" xfId="2165" xr:uid="{00000000-0005-0000-0000-000064080000}"/>
    <cellStyle name="Alternate Yellow" xfId="2166" xr:uid="{00000000-0005-0000-0000-000065080000}"/>
    <cellStyle name="Alternate Yellow 2" xfId="2167" xr:uid="{00000000-0005-0000-0000-000066080000}"/>
    <cellStyle name="Alternate Yellow 3" xfId="2168" xr:uid="{00000000-0005-0000-0000-000067080000}"/>
    <cellStyle name="Alternate Yellow 4" xfId="2169" xr:uid="{00000000-0005-0000-0000-000068080000}"/>
    <cellStyle name="Alternate Yellow 5" xfId="2170" xr:uid="{00000000-0005-0000-0000-000069080000}"/>
    <cellStyle name="Alternate Yellow 6" xfId="2171" xr:uid="{00000000-0005-0000-0000-00006A080000}"/>
    <cellStyle name="args.style" xfId="2172" xr:uid="{00000000-0005-0000-0000-00006B080000}"/>
    <cellStyle name="args.style 2" xfId="2173" xr:uid="{00000000-0005-0000-0000-00006C080000}"/>
    <cellStyle name="args.style 2 2" xfId="2174" xr:uid="{00000000-0005-0000-0000-00006D080000}"/>
    <cellStyle name="args.style 2 3" xfId="2175" xr:uid="{00000000-0005-0000-0000-00006E080000}"/>
    <cellStyle name="args.style 2 4" xfId="2176" xr:uid="{00000000-0005-0000-0000-00006F080000}"/>
    <cellStyle name="args.style 2 5" xfId="2177" xr:uid="{00000000-0005-0000-0000-000070080000}"/>
    <cellStyle name="args.style 3" xfId="2178" xr:uid="{00000000-0005-0000-0000-000071080000}"/>
    <cellStyle name="args.style 3 2" xfId="2179" xr:uid="{00000000-0005-0000-0000-000072080000}"/>
    <cellStyle name="args.style 3 3" xfId="2180" xr:uid="{00000000-0005-0000-0000-000073080000}"/>
    <cellStyle name="args.style 3 4" xfId="2181" xr:uid="{00000000-0005-0000-0000-000074080000}"/>
    <cellStyle name="args.style 3 5" xfId="2182" xr:uid="{00000000-0005-0000-0000-000075080000}"/>
    <cellStyle name="args.style 4" xfId="2183" xr:uid="{00000000-0005-0000-0000-000076080000}"/>
    <cellStyle name="args.style 4 2" xfId="2184" xr:uid="{00000000-0005-0000-0000-000077080000}"/>
    <cellStyle name="args.style 4 3" xfId="2185" xr:uid="{00000000-0005-0000-0000-000078080000}"/>
    <cellStyle name="args.style 4 4" xfId="2186" xr:uid="{00000000-0005-0000-0000-000079080000}"/>
    <cellStyle name="args.style 4 5" xfId="2187" xr:uid="{00000000-0005-0000-0000-00007A080000}"/>
    <cellStyle name="args.style 5" xfId="2188" xr:uid="{00000000-0005-0000-0000-00007B080000}"/>
    <cellStyle name="args.style 5 2" xfId="2189" xr:uid="{00000000-0005-0000-0000-00007C080000}"/>
    <cellStyle name="args.style 5 3" xfId="2190" xr:uid="{00000000-0005-0000-0000-00007D080000}"/>
    <cellStyle name="args.style 5 4" xfId="2191" xr:uid="{00000000-0005-0000-0000-00007E080000}"/>
    <cellStyle name="args.style 5 5" xfId="2192" xr:uid="{00000000-0005-0000-0000-00007F080000}"/>
    <cellStyle name="args.style 6" xfId="2193" xr:uid="{00000000-0005-0000-0000-000080080000}"/>
    <cellStyle name="args.style 6 2" xfId="2194" xr:uid="{00000000-0005-0000-0000-000081080000}"/>
    <cellStyle name="args.style 6 3" xfId="2195" xr:uid="{00000000-0005-0000-0000-000082080000}"/>
    <cellStyle name="args.style 6 4" xfId="2196" xr:uid="{00000000-0005-0000-0000-000083080000}"/>
    <cellStyle name="args.style 6 5" xfId="2197" xr:uid="{00000000-0005-0000-0000-000084080000}"/>
    <cellStyle name="args.style 7" xfId="2198" xr:uid="{00000000-0005-0000-0000-000085080000}"/>
    <cellStyle name="args.style 8" xfId="2199" xr:uid="{00000000-0005-0000-0000-000086080000}"/>
    <cellStyle name="args.style 9" xfId="2200" xr:uid="{00000000-0005-0000-0000-000087080000}"/>
    <cellStyle name="args.style_Agbada NAG Flowlines.xlstoday" xfId="2201" xr:uid="{00000000-0005-0000-0000-000088080000}"/>
    <cellStyle name="ÄÞ¸¶ [0]_´ã´çÀÓ¿ø (B4) (2)" xfId="2202" xr:uid="{00000000-0005-0000-0000-000089080000}"/>
    <cellStyle name="ÄÞ¸¶_´ã´çÀÓ¿ø (B4) (2)" xfId="2203" xr:uid="{00000000-0005-0000-0000-00008A080000}"/>
    <cellStyle name="AuditErrRangeFormula" xfId="2204" xr:uid="{00000000-0005-0000-0000-00008B080000}"/>
    <cellStyle name="AuditErrRangeFormula 2" xfId="2205" xr:uid="{00000000-0005-0000-0000-00008C080000}"/>
    <cellStyle name="AuditErrRangeFormula 2 2" xfId="2206" xr:uid="{00000000-0005-0000-0000-00008D080000}"/>
    <cellStyle name="AuditErrRangeFormula 2 3" xfId="2207" xr:uid="{00000000-0005-0000-0000-00008E080000}"/>
    <cellStyle name="AuditErrRangeFormula 2 4" xfId="2208" xr:uid="{00000000-0005-0000-0000-00008F080000}"/>
    <cellStyle name="AuditErrRangeFormula 2 5" xfId="2209" xr:uid="{00000000-0005-0000-0000-000090080000}"/>
    <cellStyle name="AuditErrRangeFormula 2 6" xfId="2210" xr:uid="{00000000-0005-0000-0000-000091080000}"/>
    <cellStyle name="AuditErrRangeFormula 3" xfId="2211" xr:uid="{00000000-0005-0000-0000-000092080000}"/>
    <cellStyle name="AuditErrRangeFormula 3 2" xfId="2212" xr:uid="{00000000-0005-0000-0000-000093080000}"/>
    <cellStyle name="AuditErrRangeFormula 3 3" xfId="2213" xr:uid="{00000000-0005-0000-0000-000094080000}"/>
    <cellStyle name="AuditErrRangeFormula 3 4" xfId="2214" xr:uid="{00000000-0005-0000-0000-000095080000}"/>
    <cellStyle name="AuditErrRangeFormula 3 5" xfId="2215" xr:uid="{00000000-0005-0000-0000-000096080000}"/>
    <cellStyle name="AuditErrRangeFormula 4" xfId="2216" xr:uid="{00000000-0005-0000-0000-000097080000}"/>
    <cellStyle name="AuditErrRangeFormula 4 2" xfId="2217" xr:uid="{00000000-0005-0000-0000-000098080000}"/>
    <cellStyle name="AuditErrRangeFormula 4 3" xfId="2218" xr:uid="{00000000-0005-0000-0000-000099080000}"/>
    <cellStyle name="AuditErrRangeFormula 4 4" xfId="2219" xr:uid="{00000000-0005-0000-0000-00009A080000}"/>
    <cellStyle name="AuditErrRangeFormula 4 5" xfId="2220" xr:uid="{00000000-0005-0000-0000-00009B080000}"/>
    <cellStyle name="AuditErrRangeFormula 5" xfId="2221" xr:uid="{00000000-0005-0000-0000-00009C080000}"/>
    <cellStyle name="AuditErrRangeFormula 5 2" xfId="2222" xr:uid="{00000000-0005-0000-0000-00009D080000}"/>
    <cellStyle name="AuditErrRangeFormula 5 3" xfId="2223" xr:uid="{00000000-0005-0000-0000-00009E080000}"/>
    <cellStyle name="AuditErrRangeFormula 5 4" xfId="2224" xr:uid="{00000000-0005-0000-0000-00009F080000}"/>
    <cellStyle name="AuditErrRangeFormula 5 5" xfId="2225" xr:uid="{00000000-0005-0000-0000-0000A0080000}"/>
    <cellStyle name="AuditErrRangeFormula 6" xfId="2226" xr:uid="{00000000-0005-0000-0000-0000A1080000}"/>
    <cellStyle name="AuditErrRangeFormula 6 2" xfId="2227" xr:uid="{00000000-0005-0000-0000-0000A2080000}"/>
    <cellStyle name="AuditErrRangeFormula 6 3" xfId="2228" xr:uid="{00000000-0005-0000-0000-0000A3080000}"/>
    <cellStyle name="AuditErrRangeFormula 6 4" xfId="2229" xr:uid="{00000000-0005-0000-0000-0000A4080000}"/>
    <cellStyle name="AuditErrRangeFormula 6 5" xfId="2230" xr:uid="{00000000-0005-0000-0000-0000A5080000}"/>
    <cellStyle name="AuditErrRangeFormula 7" xfId="2231" xr:uid="{00000000-0005-0000-0000-0000A6080000}"/>
    <cellStyle name="AuditErrRangeFormula 8" xfId="2232" xr:uid="{00000000-0005-0000-0000-0000A7080000}"/>
    <cellStyle name="AuditErrRangeFormula 9" xfId="2233" xr:uid="{00000000-0005-0000-0000-0000A8080000}"/>
    <cellStyle name="AuditErrRangeText" xfId="2234" xr:uid="{00000000-0005-0000-0000-0000A9080000}"/>
    <cellStyle name="AuditErrRangeText 2" xfId="2235" xr:uid="{00000000-0005-0000-0000-0000AA080000}"/>
    <cellStyle name="AuditErrRangeText 2 2" xfId="2236" xr:uid="{00000000-0005-0000-0000-0000AB080000}"/>
    <cellStyle name="AuditErrRangeText 2 3" xfId="2237" xr:uid="{00000000-0005-0000-0000-0000AC080000}"/>
    <cellStyle name="AuditErrRangeText 2 4" xfId="2238" xr:uid="{00000000-0005-0000-0000-0000AD080000}"/>
    <cellStyle name="AuditErrRangeText 2 5" xfId="2239" xr:uid="{00000000-0005-0000-0000-0000AE080000}"/>
    <cellStyle name="AuditErrRangeText 2 6" xfId="2240" xr:uid="{00000000-0005-0000-0000-0000AF080000}"/>
    <cellStyle name="AuditErrRangeText 3" xfId="2241" xr:uid="{00000000-0005-0000-0000-0000B0080000}"/>
    <cellStyle name="AuditErrRangeText 3 2" xfId="2242" xr:uid="{00000000-0005-0000-0000-0000B1080000}"/>
    <cellStyle name="AuditErrRangeText 3 3" xfId="2243" xr:uid="{00000000-0005-0000-0000-0000B2080000}"/>
    <cellStyle name="AuditErrRangeText 3 4" xfId="2244" xr:uid="{00000000-0005-0000-0000-0000B3080000}"/>
    <cellStyle name="AuditErrRangeText 3 5" xfId="2245" xr:uid="{00000000-0005-0000-0000-0000B4080000}"/>
    <cellStyle name="AuditErrRangeText 4" xfId="2246" xr:uid="{00000000-0005-0000-0000-0000B5080000}"/>
    <cellStyle name="AuditErrRangeText 4 2" xfId="2247" xr:uid="{00000000-0005-0000-0000-0000B6080000}"/>
    <cellStyle name="AuditErrRangeText 4 3" xfId="2248" xr:uid="{00000000-0005-0000-0000-0000B7080000}"/>
    <cellStyle name="AuditErrRangeText 4 4" xfId="2249" xr:uid="{00000000-0005-0000-0000-0000B8080000}"/>
    <cellStyle name="AuditErrRangeText 4 5" xfId="2250" xr:uid="{00000000-0005-0000-0000-0000B9080000}"/>
    <cellStyle name="AuditErrRangeText 5" xfId="2251" xr:uid="{00000000-0005-0000-0000-0000BA080000}"/>
    <cellStyle name="AuditErrRangeText 5 2" xfId="2252" xr:uid="{00000000-0005-0000-0000-0000BB080000}"/>
    <cellStyle name="AuditErrRangeText 5 3" xfId="2253" xr:uid="{00000000-0005-0000-0000-0000BC080000}"/>
    <cellStyle name="AuditErrRangeText 5 4" xfId="2254" xr:uid="{00000000-0005-0000-0000-0000BD080000}"/>
    <cellStyle name="AuditErrRangeText 5 5" xfId="2255" xr:uid="{00000000-0005-0000-0000-0000BE080000}"/>
    <cellStyle name="AuditErrRangeText 6" xfId="2256" xr:uid="{00000000-0005-0000-0000-0000BF080000}"/>
    <cellStyle name="AuditErrRangeText 6 2" xfId="2257" xr:uid="{00000000-0005-0000-0000-0000C0080000}"/>
    <cellStyle name="AuditErrRangeText 6 3" xfId="2258" xr:uid="{00000000-0005-0000-0000-0000C1080000}"/>
    <cellStyle name="AuditErrRangeText 6 4" xfId="2259" xr:uid="{00000000-0005-0000-0000-0000C2080000}"/>
    <cellStyle name="AuditErrRangeText 6 5" xfId="2260" xr:uid="{00000000-0005-0000-0000-0000C3080000}"/>
    <cellStyle name="AuditErrRangeText 7" xfId="2261" xr:uid="{00000000-0005-0000-0000-0000C4080000}"/>
    <cellStyle name="AuditErrRangeText 8" xfId="2262" xr:uid="{00000000-0005-0000-0000-0000C5080000}"/>
    <cellStyle name="AuditErrRangeText 9" xfId="2263" xr:uid="{00000000-0005-0000-0000-0000C6080000}"/>
    <cellStyle name="Ausblenden" xfId="2264" xr:uid="{00000000-0005-0000-0000-0000C7080000}"/>
    <cellStyle name="Avertissement" xfId="2265" xr:uid="{00000000-0005-0000-0000-0000C8080000}"/>
    <cellStyle name="Bad 10" xfId="2266" xr:uid="{00000000-0005-0000-0000-0000C9080000}"/>
    <cellStyle name="Bad 11" xfId="2267" xr:uid="{00000000-0005-0000-0000-0000CA080000}"/>
    <cellStyle name="Bad 12" xfId="2268" xr:uid="{00000000-0005-0000-0000-0000CB080000}"/>
    <cellStyle name="Bad 13" xfId="2269" xr:uid="{00000000-0005-0000-0000-0000CC080000}"/>
    <cellStyle name="Bad 14" xfId="2270" xr:uid="{00000000-0005-0000-0000-0000CD080000}"/>
    <cellStyle name="Bad 15" xfId="2271" xr:uid="{00000000-0005-0000-0000-0000CE080000}"/>
    <cellStyle name="Bad 16" xfId="2272" xr:uid="{00000000-0005-0000-0000-0000CF080000}"/>
    <cellStyle name="Bad 17" xfId="2273" xr:uid="{00000000-0005-0000-0000-0000D0080000}"/>
    <cellStyle name="Bad 18" xfId="2274" xr:uid="{00000000-0005-0000-0000-0000D1080000}"/>
    <cellStyle name="Bad 19" xfId="2275" xr:uid="{00000000-0005-0000-0000-0000D2080000}"/>
    <cellStyle name="Bad 2" xfId="2276" xr:uid="{00000000-0005-0000-0000-0000D3080000}"/>
    <cellStyle name="Bad 2 2" xfId="2277" xr:uid="{00000000-0005-0000-0000-0000D4080000}"/>
    <cellStyle name="Bad 2 3" xfId="2278" xr:uid="{00000000-0005-0000-0000-0000D5080000}"/>
    <cellStyle name="Bad 2 4" xfId="2279" xr:uid="{00000000-0005-0000-0000-0000D6080000}"/>
    <cellStyle name="Bad 2 5" xfId="2280" xr:uid="{00000000-0005-0000-0000-0000D7080000}"/>
    <cellStyle name="Bad 2 6" xfId="2281" xr:uid="{00000000-0005-0000-0000-0000D8080000}"/>
    <cellStyle name="Bad 2 7" xfId="2282" xr:uid="{00000000-0005-0000-0000-0000D9080000}"/>
    <cellStyle name="Bad 2 8" xfId="2283" xr:uid="{00000000-0005-0000-0000-0000DA080000}"/>
    <cellStyle name="Bad 20" xfId="2284" xr:uid="{00000000-0005-0000-0000-0000DB080000}"/>
    <cellStyle name="Bad 21" xfId="2285" xr:uid="{00000000-0005-0000-0000-0000DC080000}"/>
    <cellStyle name="Bad 22" xfId="2286" xr:uid="{00000000-0005-0000-0000-0000DD080000}"/>
    <cellStyle name="Bad 23" xfId="2287" xr:uid="{00000000-0005-0000-0000-0000DE080000}"/>
    <cellStyle name="Bad 24" xfId="2288" xr:uid="{00000000-0005-0000-0000-0000DF080000}"/>
    <cellStyle name="Bad 25" xfId="2289" xr:uid="{00000000-0005-0000-0000-0000E0080000}"/>
    <cellStyle name="Bad 26" xfId="2290" xr:uid="{00000000-0005-0000-0000-0000E1080000}"/>
    <cellStyle name="Bad 27" xfId="2291" xr:uid="{00000000-0005-0000-0000-0000E2080000}"/>
    <cellStyle name="Bad 28" xfId="2292" xr:uid="{00000000-0005-0000-0000-0000E3080000}"/>
    <cellStyle name="Bad 29" xfId="2293" xr:uid="{00000000-0005-0000-0000-0000E4080000}"/>
    <cellStyle name="Bad 3" xfId="2294" xr:uid="{00000000-0005-0000-0000-0000E5080000}"/>
    <cellStyle name="Bad 3 2" xfId="2295" xr:uid="{00000000-0005-0000-0000-0000E6080000}"/>
    <cellStyle name="Bad 30" xfId="2296" xr:uid="{00000000-0005-0000-0000-0000E7080000}"/>
    <cellStyle name="Bad 31" xfId="2297" xr:uid="{00000000-0005-0000-0000-0000E8080000}"/>
    <cellStyle name="Bad 32" xfId="2298" xr:uid="{00000000-0005-0000-0000-0000E9080000}"/>
    <cellStyle name="Bad 33" xfId="2299" xr:uid="{00000000-0005-0000-0000-0000EA080000}"/>
    <cellStyle name="Bad 34" xfId="2300" xr:uid="{00000000-0005-0000-0000-0000EB080000}"/>
    <cellStyle name="Bad 35" xfId="2301" xr:uid="{00000000-0005-0000-0000-0000EC080000}"/>
    <cellStyle name="Bad 36" xfId="2302" xr:uid="{00000000-0005-0000-0000-0000ED080000}"/>
    <cellStyle name="Bad 37" xfId="2303" xr:uid="{00000000-0005-0000-0000-0000EE080000}"/>
    <cellStyle name="Bad 38" xfId="2304" xr:uid="{00000000-0005-0000-0000-0000EF080000}"/>
    <cellStyle name="Bad 39" xfId="2305" xr:uid="{00000000-0005-0000-0000-0000F0080000}"/>
    <cellStyle name="Bad 4" xfId="2306" xr:uid="{00000000-0005-0000-0000-0000F1080000}"/>
    <cellStyle name="Bad 4 2" xfId="2307" xr:uid="{00000000-0005-0000-0000-0000F2080000}"/>
    <cellStyle name="Bad 5" xfId="2308" xr:uid="{00000000-0005-0000-0000-0000F3080000}"/>
    <cellStyle name="Bad 5 2" xfId="2309" xr:uid="{00000000-0005-0000-0000-0000F4080000}"/>
    <cellStyle name="Bad 6" xfId="2310" xr:uid="{00000000-0005-0000-0000-0000F5080000}"/>
    <cellStyle name="Bad 6 2" xfId="2311" xr:uid="{00000000-0005-0000-0000-0000F6080000}"/>
    <cellStyle name="Bad 7" xfId="2312" xr:uid="{00000000-0005-0000-0000-0000F7080000}"/>
    <cellStyle name="Bad 7 2" xfId="2313" xr:uid="{00000000-0005-0000-0000-0000F8080000}"/>
    <cellStyle name="Bad 8" xfId="2314" xr:uid="{00000000-0005-0000-0000-0000F9080000}"/>
    <cellStyle name="Bad 8 2" xfId="2315" xr:uid="{00000000-0005-0000-0000-0000FA080000}"/>
    <cellStyle name="Bad 9" xfId="2316" xr:uid="{00000000-0005-0000-0000-0000FB080000}"/>
    <cellStyle name="Bad 9 2" xfId="2317" xr:uid="{00000000-0005-0000-0000-0000FC080000}"/>
    <cellStyle name="Band 2" xfId="2318" xr:uid="{00000000-0005-0000-0000-0000FD080000}"/>
    <cellStyle name="Band 2 2" xfId="2319" xr:uid="{00000000-0005-0000-0000-0000FE080000}"/>
    <cellStyle name="BigHeading" xfId="2320" xr:uid="{00000000-0005-0000-0000-0000FF080000}"/>
    <cellStyle name="Blue" xfId="2321" xr:uid="{00000000-0005-0000-0000-000000090000}"/>
    <cellStyle name="BlueH" xfId="2322" xr:uid="{00000000-0005-0000-0000-000001090000}"/>
    <cellStyle name="C¡ÍA¨ª_¡íc¨ú¡À¨¬I¨¬¡Æ AN¡Æe " xfId="2323" xr:uid="{00000000-0005-0000-0000-000002090000}"/>
    <cellStyle name="Ç¥ÁØ_(Á¤º¸ºÎ¹®)¿ùº°ÀÎ¿ø°èÈ¹" xfId="2324" xr:uid="{00000000-0005-0000-0000-000003090000}"/>
    <cellStyle name="Calc" xfId="2325" xr:uid="{00000000-0005-0000-0000-000004090000}"/>
    <cellStyle name="Calc $" xfId="2326" xr:uid="{00000000-0005-0000-0000-000005090000}"/>
    <cellStyle name="Calc $ 2" xfId="2327" xr:uid="{00000000-0005-0000-0000-000006090000}"/>
    <cellStyle name="Calc $ 3" xfId="2328" xr:uid="{00000000-0005-0000-0000-000007090000}"/>
    <cellStyle name="Calc %" xfId="2329" xr:uid="{00000000-0005-0000-0000-000008090000}"/>
    <cellStyle name="Calc % 2" xfId="2330" xr:uid="{00000000-0005-0000-0000-000009090000}"/>
    <cellStyle name="Calc % 3" xfId="2331" xr:uid="{00000000-0005-0000-0000-00000A090000}"/>
    <cellStyle name="Calc Currency (0)" xfId="2332" xr:uid="{00000000-0005-0000-0000-00000B090000}"/>
    <cellStyle name="Calc_0Num_Lock" xfId="2333" xr:uid="{00000000-0005-0000-0000-00000C090000}"/>
    <cellStyle name="Calcolo" xfId="2334" xr:uid="{00000000-0005-0000-0000-00000D090000}"/>
    <cellStyle name="Calcul" xfId="2335" xr:uid="{00000000-0005-0000-0000-00000E090000}"/>
    <cellStyle name="Calcul 2" xfId="2336" xr:uid="{00000000-0005-0000-0000-00000F090000}"/>
    <cellStyle name="Calcul 3" xfId="2337" xr:uid="{00000000-0005-0000-0000-000010090000}"/>
    <cellStyle name="Calculation 0" xfId="2338" xr:uid="{00000000-0005-0000-0000-000011090000}"/>
    <cellStyle name="Calculation 0 2" xfId="2339" xr:uid="{00000000-0005-0000-0000-000012090000}"/>
    <cellStyle name="Calculation 0 2 2" xfId="2340" xr:uid="{00000000-0005-0000-0000-000013090000}"/>
    <cellStyle name="Calculation 0 2 3" xfId="2341" xr:uid="{00000000-0005-0000-0000-000014090000}"/>
    <cellStyle name="Calculation 0 2 4" xfId="2342" xr:uid="{00000000-0005-0000-0000-000015090000}"/>
    <cellStyle name="Calculation 0 3" xfId="2343" xr:uid="{00000000-0005-0000-0000-000016090000}"/>
    <cellStyle name="Calculation 0 4" xfId="2344" xr:uid="{00000000-0005-0000-0000-000017090000}"/>
    <cellStyle name="Calculation 0 5" xfId="2345" xr:uid="{00000000-0005-0000-0000-000018090000}"/>
    <cellStyle name="Calculation 0 6" xfId="2346" xr:uid="{00000000-0005-0000-0000-000019090000}"/>
    <cellStyle name="Calculation 10" xfId="2347" xr:uid="{00000000-0005-0000-0000-00001A090000}"/>
    <cellStyle name="Calculation 11" xfId="2348" xr:uid="{00000000-0005-0000-0000-00001B090000}"/>
    <cellStyle name="Calculation 12" xfId="2349" xr:uid="{00000000-0005-0000-0000-00001C090000}"/>
    <cellStyle name="Calculation 13" xfId="2350" xr:uid="{00000000-0005-0000-0000-00001D090000}"/>
    <cellStyle name="Calculation 14" xfId="2351" xr:uid="{00000000-0005-0000-0000-00001E090000}"/>
    <cellStyle name="Calculation 15" xfId="2352" xr:uid="{00000000-0005-0000-0000-00001F090000}"/>
    <cellStyle name="Calculation 16" xfId="2353" xr:uid="{00000000-0005-0000-0000-000020090000}"/>
    <cellStyle name="Calculation 17" xfId="2354" xr:uid="{00000000-0005-0000-0000-000021090000}"/>
    <cellStyle name="Calculation 18" xfId="2355" xr:uid="{00000000-0005-0000-0000-000022090000}"/>
    <cellStyle name="Calculation 19" xfId="2356" xr:uid="{00000000-0005-0000-0000-000023090000}"/>
    <cellStyle name="Calculation 2" xfId="2357" xr:uid="{00000000-0005-0000-0000-000024090000}"/>
    <cellStyle name="Calculation 2 2" xfId="2358" xr:uid="{00000000-0005-0000-0000-000025090000}"/>
    <cellStyle name="Calculation 2 3" xfId="2359" xr:uid="{00000000-0005-0000-0000-000026090000}"/>
    <cellStyle name="Calculation 2 4" xfId="2360" xr:uid="{00000000-0005-0000-0000-000027090000}"/>
    <cellStyle name="Calculation 2 5" xfId="2361" xr:uid="{00000000-0005-0000-0000-000028090000}"/>
    <cellStyle name="Calculation 2 6" xfId="2362" xr:uid="{00000000-0005-0000-0000-000029090000}"/>
    <cellStyle name="Calculation 2 7" xfId="2363" xr:uid="{00000000-0005-0000-0000-00002A090000}"/>
    <cellStyle name="Calculation 2 7 2" xfId="2364" xr:uid="{00000000-0005-0000-0000-00002B090000}"/>
    <cellStyle name="Calculation 2 8" xfId="2365" xr:uid="{00000000-0005-0000-0000-00002C090000}"/>
    <cellStyle name="Calculation 2 9" xfId="2366" xr:uid="{00000000-0005-0000-0000-00002D090000}"/>
    <cellStyle name="Calculation 20" xfId="2367" xr:uid="{00000000-0005-0000-0000-00002E090000}"/>
    <cellStyle name="Calculation 21" xfId="2368" xr:uid="{00000000-0005-0000-0000-00002F090000}"/>
    <cellStyle name="Calculation 22" xfId="2369" xr:uid="{00000000-0005-0000-0000-000030090000}"/>
    <cellStyle name="Calculation 23" xfId="2370" xr:uid="{00000000-0005-0000-0000-000031090000}"/>
    <cellStyle name="Calculation 24" xfId="2371" xr:uid="{00000000-0005-0000-0000-000032090000}"/>
    <cellStyle name="Calculation 25" xfId="2372" xr:uid="{00000000-0005-0000-0000-000033090000}"/>
    <cellStyle name="Calculation 26" xfId="2373" xr:uid="{00000000-0005-0000-0000-000034090000}"/>
    <cellStyle name="Calculation 27" xfId="2374" xr:uid="{00000000-0005-0000-0000-000035090000}"/>
    <cellStyle name="Calculation 28" xfId="2375" xr:uid="{00000000-0005-0000-0000-000036090000}"/>
    <cellStyle name="Calculation 29" xfId="2376" xr:uid="{00000000-0005-0000-0000-000037090000}"/>
    <cellStyle name="Calculation 3" xfId="2377" xr:uid="{00000000-0005-0000-0000-000038090000}"/>
    <cellStyle name="Calculation 3 2" xfId="2378" xr:uid="{00000000-0005-0000-0000-000039090000}"/>
    <cellStyle name="Calculation 3 3" xfId="2379" xr:uid="{00000000-0005-0000-0000-00003A090000}"/>
    <cellStyle name="Calculation 30" xfId="2380" xr:uid="{00000000-0005-0000-0000-00003B090000}"/>
    <cellStyle name="Calculation 31" xfId="2381" xr:uid="{00000000-0005-0000-0000-00003C090000}"/>
    <cellStyle name="Calculation 32" xfId="2382" xr:uid="{00000000-0005-0000-0000-00003D090000}"/>
    <cellStyle name="Calculation 33" xfId="2383" xr:uid="{00000000-0005-0000-0000-00003E090000}"/>
    <cellStyle name="Calculation 34" xfId="2384" xr:uid="{00000000-0005-0000-0000-00003F090000}"/>
    <cellStyle name="Calculation 35" xfId="2385" xr:uid="{00000000-0005-0000-0000-000040090000}"/>
    <cellStyle name="Calculation 36" xfId="2386" xr:uid="{00000000-0005-0000-0000-000041090000}"/>
    <cellStyle name="Calculation 37" xfId="2387" xr:uid="{00000000-0005-0000-0000-000042090000}"/>
    <cellStyle name="Calculation 38" xfId="2388" xr:uid="{00000000-0005-0000-0000-000043090000}"/>
    <cellStyle name="Calculation 39" xfId="2389" xr:uid="{00000000-0005-0000-0000-000044090000}"/>
    <cellStyle name="Calculation 4" xfId="2390" xr:uid="{00000000-0005-0000-0000-000045090000}"/>
    <cellStyle name="Calculation 4 2" xfId="2391" xr:uid="{00000000-0005-0000-0000-000046090000}"/>
    <cellStyle name="Calculation 4 3" xfId="2392" xr:uid="{00000000-0005-0000-0000-000047090000}"/>
    <cellStyle name="Calculation 40" xfId="2393" xr:uid="{00000000-0005-0000-0000-000048090000}"/>
    <cellStyle name="Calculation 41" xfId="2394" xr:uid="{00000000-0005-0000-0000-000049090000}"/>
    <cellStyle name="Calculation 5" xfId="2395" xr:uid="{00000000-0005-0000-0000-00004A090000}"/>
    <cellStyle name="Calculation 5 2" xfId="2396" xr:uid="{00000000-0005-0000-0000-00004B090000}"/>
    <cellStyle name="Calculation 5 3" xfId="2397" xr:uid="{00000000-0005-0000-0000-00004C090000}"/>
    <cellStyle name="Calculation 6" xfId="2398" xr:uid="{00000000-0005-0000-0000-00004D090000}"/>
    <cellStyle name="Calculation 6 2" xfId="2399" xr:uid="{00000000-0005-0000-0000-00004E090000}"/>
    <cellStyle name="Calculation 6 3" xfId="2400" xr:uid="{00000000-0005-0000-0000-00004F090000}"/>
    <cellStyle name="Calculation 7" xfId="2401" xr:uid="{00000000-0005-0000-0000-000050090000}"/>
    <cellStyle name="Calculation 7 2" xfId="2402" xr:uid="{00000000-0005-0000-0000-000051090000}"/>
    <cellStyle name="Calculation 7 3" xfId="2403" xr:uid="{00000000-0005-0000-0000-000052090000}"/>
    <cellStyle name="Calculation 8" xfId="2404" xr:uid="{00000000-0005-0000-0000-000053090000}"/>
    <cellStyle name="Calculation 8 2" xfId="2405" xr:uid="{00000000-0005-0000-0000-000054090000}"/>
    <cellStyle name="Calculation 8 3" xfId="2406" xr:uid="{00000000-0005-0000-0000-000055090000}"/>
    <cellStyle name="Calculation 9" xfId="2407" xr:uid="{00000000-0005-0000-0000-000056090000}"/>
    <cellStyle name="Calculation 9 2" xfId="2408" xr:uid="{00000000-0005-0000-0000-000057090000}"/>
    <cellStyle name="category" xfId="2409" xr:uid="{00000000-0005-0000-0000-000058090000}"/>
    <cellStyle name="Cella collegata" xfId="2410" xr:uid="{00000000-0005-0000-0000-000059090000}"/>
    <cellStyle name="Cella da controllare" xfId="2411" xr:uid="{00000000-0005-0000-0000-00005A090000}"/>
    <cellStyle name="Cella da controllare 2" xfId="2412" xr:uid="{00000000-0005-0000-0000-00005B090000}"/>
    <cellStyle name="Cellule liée" xfId="2413" xr:uid="{00000000-0005-0000-0000-00005C090000}"/>
    <cellStyle name="Check Cell 10" xfId="2414" xr:uid="{00000000-0005-0000-0000-00005D090000}"/>
    <cellStyle name="Check Cell 11" xfId="2415" xr:uid="{00000000-0005-0000-0000-00005E090000}"/>
    <cellStyle name="Check Cell 12" xfId="2416" xr:uid="{00000000-0005-0000-0000-00005F090000}"/>
    <cellStyle name="Check Cell 12 2" xfId="2417" xr:uid="{00000000-0005-0000-0000-000060090000}"/>
    <cellStyle name="Check Cell 13" xfId="2418" xr:uid="{00000000-0005-0000-0000-000061090000}"/>
    <cellStyle name="Check Cell 13 2" xfId="2419" xr:uid="{00000000-0005-0000-0000-000062090000}"/>
    <cellStyle name="Check Cell 14" xfId="2420" xr:uid="{00000000-0005-0000-0000-000063090000}"/>
    <cellStyle name="Check Cell 14 2" xfId="2421" xr:uid="{00000000-0005-0000-0000-000064090000}"/>
    <cellStyle name="Check Cell 15" xfId="2422" xr:uid="{00000000-0005-0000-0000-000065090000}"/>
    <cellStyle name="Check Cell 15 2" xfId="2423" xr:uid="{00000000-0005-0000-0000-000066090000}"/>
    <cellStyle name="Check Cell 16" xfId="2424" xr:uid="{00000000-0005-0000-0000-000067090000}"/>
    <cellStyle name="Check Cell 17" xfId="2425" xr:uid="{00000000-0005-0000-0000-000068090000}"/>
    <cellStyle name="Check Cell 18" xfId="2426" xr:uid="{00000000-0005-0000-0000-000069090000}"/>
    <cellStyle name="Check Cell 19" xfId="2427" xr:uid="{00000000-0005-0000-0000-00006A090000}"/>
    <cellStyle name="Check Cell 2" xfId="2428" xr:uid="{00000000-0005-0000-0000-00006B090000}"/>
    <cellStyle name="Check Cell 2 2" xfId="2429" xr:uid="{00000000-0005-0000-0000-00006C090000}"/>
    <cellStyle name="Check Cell 2 3" xfId="2430" xr:uid="{00000000-0005-0000-0000-00006D090000}"/>
    <cellStyle name="Check Cell 2 4" xfId="2431" xr:uid="{00000000-0005-0000-0000-00006E090000}"/>
    <cellStyle name="Check Cell 2 5" xfId="2432" xr:uid="{00000000-0005-0000-0000-00006F090000}"/>
    <cellStyle name="Check Cell 2 6" xfId="2433" xr:uid="{00000000-0005-0000-0000-000070090000}"/>
    <cellStyle name="Check Cell 2 7" xfId="2434" xr:uid="{00000000-0005-0000-0000-000071090000}"/>
    <cellStyle name="Check Cell 2 7 2" xfId="2435" xr:uid="{00000000-0005-0000-0000-000072090000}"/>
    <cellStyle name="Check Cell 2 8" xfId="2436" xr:uid="{00000000-0005-0000-0000-000073090000}"/>
    <cellStyle name="Check Cell 2 8 2" xfId="2437" xr:uid="{00000000-0005-0000-0000-000074090000}"/>
    <cellStyle name="Check Cell 2 9" xfId="2438" xr:uid="{00000000-0005-0000-0000-000075090000}"/>
    <cellStyle name="Check Cell 20" xfId="2439" xr:uid="{00000000-0005-0000-0000-000076090000}"/>
    <cellStyle name="Check Cell 21" xfId="2440" xr:uid="{00000000-0005-0000-0000-000077090000}"/>
    <cellStyle name="Check Cell 22" xfId="2441" xr:uid="{00000000-0005-0000-0000-000078090000}"/>
    <cellStyle name="Check Cell 23" xfId="2442" xr:uid="{00000000-0005-0000-0000-000079090000}"/>
    <cellStyle name="Check Cell 24" xfId="2443" xr:uid="{00000000-0005-0000-0000-00007A090000}"/>
    <cellStyle name="Check Cell 25" xfId="2444" xr:uid="{00000000-0005-0000-0000-00007B090000}"/>
    <cellStyle name="Check Cell 26" xfId="2445" xr:uid="{00000000-0005-0000-0000-00007C090000}"/>
    <cellStyle name="Check Cell 27" xfId="2446" xr:uid="{00000000-0005-0000-0000-00007D090000}"/>
    <cellStyle name="Check Cell 28" xfId="2447" xr:uid="{00000000-0005-0000-0000-00007E090000}"/>
    <cellStyle name="Check Cell 29" xfId="2448" xr:uid="{00000000-0005-0000-0000-00007F090000}"/>
    <cellStyle name="Check Cell 3" xfId="2449" xr:uid="{00000000-0005-0000-0000-000080090000}"/>
    <cellStyle name="Check Cell 3 2" xfId="2450" xr:uid="{00000000-0005-0000-0000-000081090000}"/>
    <cellStyle name="Check Cell 3 3" xfId="2451" xr:uid="{00000000-0005-0000-0000-000082090000}"/>
    <cellStyle name="Check Cell 30" xfId="2452" xr:uid="{00000000-0005-0000-0000-000083090000}"/>
    <cellStyle name="Check Cell 31" xfId="2453" xr:uid="{00000000-0005-0000-0000-000084090000}"/>
    <cellStyle name="Check Cell 32" xfId="2454" xr:uid="{00000000-0005-0000-0000-000085090000}"/>
    <cellStyle name="Check Cell 33" xfId="2455" xr:uid="{00000000-0005-0000-0000-000086090000}"/>
    <cellStyle name="Check Cell 34" xfId="2456" xr:uid="{00000000-0005-0000-0000-000087090000}"/>
    <cellStyle name="Check Cell 35" xfId="2457" xr:uid="{00000000-0005-0000-0000-000088090000}"/>
    <cellStyle name="Check Cell 36" xfId="2458" xr:uid="{00000000-0005-0000-0000-000089090000}"/>
    <cellStyle name="Check Cell 37" xfId="2459" xr:uid="{00000000-0005-0000-0000-00008A090000}"/>
    <cellStyle name="Check Cell 38" xfId="2460" xr:uid="{00000000-0005-0000-0000-00008B090000}"/>
    <cellStyle name="Check Cell 39" xfId="2461" xr:uid="{00000000-0005-0000-0000-00008C090000}"/>
    <cellStyle name="Check Cell 4" xfId="2462" xr:uid="{00000000-0005-0000-0000-00008D090000}"/>
    <cellStyle name="Check Cell 4 2" xfId="2463" xr:uid="{00000000-0005-0000-0000-00008E090000}"/>
    <cellStyle name="Check Cell 5" xfId="2464" xr:uid="{00000000-0005-0000-0000-00008F090000}"/>
    <cellStyle name="Check Cell 5 2" xfId="2465" xr:uid="{00000000-0005-0000-0000-000090090000}"/>
    <cellStyle name="Check Cell 6" xfId="2466" xr:uid="{00000000-0005-0000-0000-000091090000}"/>
    <cellStyle name="Check Cell 6 2" xfId="2467" xr:uid="{00000000-0005-0000-0000-000092090000}"/>
    <cellStyle name="Check Cell 6 3" xfId="2468" xr:uid="{00000000-0005-0000-0000-000093090000}"/>
    <cellStyle name="Check Cell 7" xfId="2469" xr:uid="{00000000-0005-0000-0000-000094090000}"/>
    <cellStyle name="Check Cell 7 2" xfId="2470" xr:uid="{00000000-0005-0000-0000-000095090000}"/>
    <cellStyle name="Check Cell 7 3" xfId="2471" xr:uid="{00000000-0005-0000-0000-000096090000}"/>
    <cellStyle name="Check Cell 8" xfId="2472" xr:uid="{00000000-0005-0000-0000-000097090000}"/>
    <cellStyle name="Check Cell 8 2" xfId="2473" xr:uid="{00000000-0005-0000-0000-000098090000}"/>
    <cellStyle name="Check Cell 8 3" xfId="2474" xr:uid="{00000000-0005-0000-0000-000099090000}"/>
    <cellStyle name="Check Cell 9" xfId="2475" xr:uid="{00000000-0005-0000-0000-00009A090000}"/>
    <cellStyle name="Check Cell 9 2" xfId="2476" xr:uid="{00000000-0005-0000-0000-00009B090000}"/>
    <cellStyle name="Check Cell 9 3" xfId="2477" xr:uid="{00000000-0005-0000-0000-00009C090000}"/>
    <cellStyle name="ÇÏÀÌÆÛ¸µÅ©" xfId="2478" xr:uid="{00000000-0005-0000-0000-00009D090000}"/>
    <cellStyle name="Collegamento ipertestuale" xfId="2479" xr:uid="{00000000-0005-0000-0000-00009E090000}"/>
    <cellStyle name="Collegamento ipertestuale visitato" xfId="2480" xr:uid="{00000000-0005-0000-0000-00009F090000}"/>
    <cellStyle name="Colore 1" xfId="2481" xr:uid="{00000000-0005-0000-0000-0000A0090000}"/>
    <cellStyle name="Colore 2" xfId="2482" xr:uid="{00000000-0005-0000-0000-0000A1090000}"/>
    <cellStyle name="Colore 3" xfId="2483" xr:uid="{00000000-0005-0000-0000-0000A2090000}"/>
    <cellStyle name="Colore 4" xfId="2484" xr:uid="{00000000-0005-0000-0000-0000A3090000}"/>
    <cellStyle name="Colore 5" xfId="2485" xr:uid="{00000000-0005-0000-0000-0000A4090000}"/>
    <cellStyle name="Colore 6" xfId="2486" xr:uid="{00000000-0005-0000-0000-0000A5090000}"/>
    <cellStyle name="ColumnHeadings" xfId="2487" xr:uid="{00000000-0005-0000-0000-0000A6090000}"/>
    <cellStyle name="ColumnHeadings2" xfId="2488" xr:uid="{00000000-0005-0000-0000-0000A7090000}"/>
    <cellStyle name="ColumnHeadings2 2" xfId="2489" xr:uid="{00000000-0005-0000-0000-0000A8090000}"/>
    <cellStyle name="Comma" xfId="4" builtinId="3"/>
    <cellStyle name="Comma [0] 2" xfId="2490" xr:uid="{00000000-0005-0000-0000-0000AA090000}"/>
    <cellStyle name="Comma [0] 2 2" xfId="2491" xr:uid="{00000000-0005-0000-0000-0000AB090000}"/>
    <cellStyle name="Comma [0] 2 3" xfId="2492" xr:uid="{00000000-0005-0000-0000-0000AC090000}"/>
    <cellStyle name="Comma [0] 2 4" xfId="2493" xr:uid="{00000000-0005-0000-0000-0000AD090000}"/>
    <cellStyle name="Comma [0] 3" xfId="2494" xr:uid="{00000000-0005-0000-0000-0000AE090000}"/>
    <cellStyle name="Comma [0] 4" xfId="2495" xr:uid="{00000000-0005-0000-0000-0000AF090000}"/>
    <cellStyle name="Comma [2]" xfId="2496" xr:uid="{00000000-0005-0000-0000-0000B0090000}"/>
    <cellStyle name="Comma [2] 2" xfId="2497" xr:uid="{00000000-0005-0000-0000-0000B1090000}"/>
    <cellStyle name="Comma [2] 2 2" xfId="2498" xr:uid="{00000000-0005-0000-0000-0000B2090000}"/>
    <cellStyle name="Comma [2] 3" xfId="2499" xr:uid="{00000000-0005-0000-0000-0000B3090000}"/>
    <cellStyle name="Comma [2] 3 2" xfId="2500" xr:uid="{00000000-0005-0000-0000-0000B4090000}"/>
    <cellStyle name="Comma [2] 4" xfId="2501" xr:uid="{00000000-0005-0000-0000-0000B5090000}"/>
    <cellStyle name="Comma 10" xfId="2502" xr:uid="{00000000-0005-0000-0000-0000B6090000}"/>
    <cellStyle name="Comma 10 2" xfId="2503" xr:uid="{00000000-0005-0000-0000-0000B7090000}"/>
    <cellStyle name="Comma 10 3" xfId="2504" xr:uid="{00000000-0005-0000-0000-0000B8090000}"/>
    <cellStyle name="Comma 10 4" xfId="2505" xr:uid="{00000000-0005-0000-0000-0000B9090000}"/>
    <cellStyle name="Comma 10 5" xfId="2506" xr:uid="{00000000-0005-0000-0000-0000BA090000}"/>
    <cellStyle name="Comma 10 6" xfId="2507" xr:uid="{00000000-0005-0000-0000-0000BB090000}"/>
    <cellStyle name="Comma 10 6 2" xfId="2508" xr:uid="{00000000-0005-0000-0000-0000BC090000}"/>
    <cellStyle name="Comma 11" xfId="2509" xr:uid="{00000000-0005-0000-0000-0000BD090000}"/>
    <cellStyle name="Comma 11 2" xfId="2510" xr:uid="{00000000-0005-0000-0000-0000BE090000}"/>
    <cellStyle name="Comma 11 3" xfId="2511" xr:uid="{00000000-0005-0000-0000-0000BF090000}"/>
    <cellStyle name="Comma 11 4" xfId="2512" xr:uid="{00000000-0005-0000-0000-0000C0090000}"/>
    <cellStyle name="Comma 11 5" xfId="2513" xr:uid="{00000000-0005-0000-0000-0000C1090000}"/>
    <cellStyle name="Comma 11 6" xfId="2514" xr:uid="{00000000-0005-0000-0000-0000C2090000}"/>
    <cellStyle name="Comma 12" xfId="2515" xr:uid="{00000000-0005-0000-0000-0000C3090000}"/>
    <cellStyle name="Comma 12 2" xfId="2516" xr:uid="{00000000-0005-0000-0000-0000C4090000}"/>
    <cellStyle name="Comma 13" xfId="2517" xr:uid="{00000000-0005-0000-0000-0000C5090000}"/>
    <cellStyle name="Comma 13 2" xfId="2518" xr:uid="{00000000-0005-0000-0000-0000C6090000}"/>
    <cellStyle name="Comma 13 3" xfId="2519" xr:uid="{00000000-0005-0000-0000-0000C7090000}"/>
    <cellStyle name="Comma 13 4" xfId="2520" xr:uid="{00000000-0005-0000-0000-0000C8090000}"/>
    <cellStyle name="Comma 13 5" xfId="2521" xr:uid="{00000000-0005-0000-0000-0000C9090000}"/>
    <cellStyle name="Comma 13 6" xfId="2522" xr:uid="{00000000-0005-0000-0000-0000CA090000}"/>
    <cellStyle name="Comma 14" xfId="2523" xr:uid="{00000000-0005-0000-0000-0000CB090000}"/>
    <cellStyle name="Comma 15" xfId="2524" xr:uid="{00000000-0005-0000-0000-0000CC090000}"/>
    <cellStyle name="Comma 15 2" xfId="2525" xr:uid="{00000000-0005-0000-0000-0000CD090000}"/>
    <cellStyle name="Comma 16" xfId="2526" xr:uid="{00000000-0005-0000-0000-0000CE090000}"/>
    <cellStyle name="Comma 17" xfId="2527" xr:uid="{00000000-0005-0000-0000-0000CF090000}"/>
    <cellStyle name="Comma 18" xfId="2528" xr:uid="{00000000-0005-0000-0000-0000D0090000}"/>
    <cellStyle name="Comma 19" xfId="2529" xr:uid="{00000000-0005-0000-0000-0000D1090000}"/>
    <cellStyle name="Comma 2" xfId="2" xr:uid="{00000000-0005-0000-0000-0000D2090000}"/>
    <cellStyle name="Comma 2 10" xfId="2530" xr:uid="{00000000-0005-0000-0000-0000D3090000}"/>
    <cellStyle name="Comma 2 10 2" xfId="2531" xr:uid="{00000000-0005-0000-0000-0000D4090000}"/>
    <cellStyle name="Comma 2 11" xfId="2532" xr:uid="{00000000-0005-0000-0000-0000D5090000}"/>
    <cellStyle name="Comma 2 12" xfId="2533" xr:uid="{00000000-0005-0000-0000-0000D6090000}"/>
    <cellStyle name="Comma 2 13" xfId="2534" xr:uid="{00000000-0005-0000-0000-0000D7090000}"/>
    <cellStyle name="Comma 2 2" xfId="10" xr:uid="{00000000-0005-0000-0000-0000D8090000}"/>
    <cellStyle name="Comma 2 2 2" xfId="2535" xr:uid="{00000000-0005-0000-0000-0000D9090000}"/>
    <cellStyle name="Comma 2 2 2 2" xfId="2536" xr:uid="{00000000-0005-0000-0000-0000DA090000}"/>
    <cellStyle name="Comma 2 2 3" xfId="2537" xr:uid="{00000000-0005-0000-0000-0000DB090000}"/>
    <cellStyle name="Comma 2 2 4" xfId="2538" xr:uid="{00000000-0005-0000-0000-0000DC090000}"/>
    <cellStyle name="Comma 2 2 5" xfId="2539" xr:uid="{00000000-0005-0000-0000-0000DD090000}"/>
    <cellStyle name="Comma 2 2 6" xfId="2540" xr:uid="{00000000-0005-0000-0000-0000DE090000}"/>
    <cellStyle name="Comma 2 3" xfId="11" xr:uid="{00000000-0005-0000-0000-0000DF090000}"/>
    <cellStyle name="Comma 2 3 2" xfId="2541" xr:uid="{00000000-0005-0000-0000-0000E0090000}"/>
    <cellStyle name="Comma 2 3 3" xfId="2542" xr:uid="{00000000-0005-0000-0000-0000E1090000}"/>
    <cellStyle name="Comma 2 3 4" xfId="2543" xr:uid="{00000000-0005-0000-0000-0000E2090000}"/>
    <cellStyle name="Comma 2 3 5" xfId="2544" xr:uid="{00000000-0005-0000-0000-0000E3090000}"/>
    <cellStyle name="Comma 2 3 6" xfId="2545" xr:uid="{00000000-0005-0000-0000-0000E4090000}"/>
    <cellStyle name="Comma 2 4" xfId="2546" xr:uid="{00000000-0005-0000-0000-0000E5090000}"/>
    <cellStyle name="Comma 2 4 2" xfId="2547" xr:uid="{00000000-0005-0000-0000-0000E6090000}"/>
    <cellStyle name="Comma 2 4 3" xfId="2548" xr:uid="{00000000-0005-0000-0000-0000E7090000}"/>
    <cellStyle name="Comma 2 4 4" xfId="2549" xr:uid="{00000000-0005-0000-0000-0000E8090000}"/>
    <cellStyle name="Comma 2 4 5" xfId="2550" xr:uid="{00000000-0005-0000-0000-0000E9090000}"/>
    <cellStyle name="Comma 2 4 6" xfId="2551" xr:uid="{00000000-0005-0000-0000-0000EA090000}"/>
    <cellStyle name="Comma 2 5" xfId="2552" xr:uid="{00000000-0005-0000-0000-0000EB090000}"/>
    <cellStyle name="Comma 2 5 2" xfId="2553" xr:uid="{00000000-0005-0000-0000-0000EC090000}"/>
    <cellStyle name="Comma 2 5 3" xfId="2554" xr:uid="{00000000-0005-0000-0000-0000ED090000}"/>
    <cellStyle name="Comma 2 5 4" xfId="2555" xr:uid="{00000000-0005-0000-0000-0000EE090000}"/>
    <cellStyle name="Comma 2 5 5" xfId="2556" xr:uid="{00000000-0005-0000-0000-0000EF090000}"/>
    <cellStyle name="Comma 2 5 6" xfId="2557" xr:uid="{00000000-0005-0000-0000-0000F0090000}"/>
    <cellStyle name="Comma 2 6" xfId="2558" xr:uid="{00000000-0005-0000-0000-0000F1090000}"/>
    <cellStyle name="Comma 2 6 2" xfId="2559" xr:uid="{00000000-0005-0000-0000-0000F2090000}"/>
    <cellStyle name="Comma 2 6 3" xfId="2560" xr:uid="{00000000-0005-0000-0000-0000F3090000}"/>
    <cellStyle name="Comma 2 6 4" xfId="2561" xr:uid="{00000000-0005-0000-0000-0000F4090000}"/>
    <cellStyle name="Comma 2 6 5" xfId="2562" xr:uid="{00000000-0005-0000-0000-0000F5090000}"/>
    <cellStyle name="Comma 2 6 6" xfId="2563" xr:uid="{00000000-0005-0000-0000-0000F6090000}"/>
    <cellStyle name="Comma 2 7" xfId="2564" xr:uid="{00000000-0005-0000-0000-0000F7090000}"/>
    <cellStyle name="Comma 2 7 2" xfId="2565" xr:uid="{00000000-0005-0000-0000-0000F8090000}"/>
    <cellStyle name="Comma 2 7 3" xfId="2566" xr:uid="{00000000-0005-0000-0000-0000F9090000}"/>
    <cellStyle name="Comma 2 7 4" xfId="2567" xr:uid="{00000000-0005-0000-0000-0000FA090000}"/>
    <cellStyle name="Comma 2 7 5" xfId="2568" xr:uid="{00000000-0005-0000-0000-0000FB090000}"/>
    <cellStyle name="Comma 2 8" xfId="2569" xr:uid="{00000000-0005-0000-0000-0000FC090000}"/>
    <cellStyle name="Comma 2 8 2" xfId="2570" xr:uid="{00000000-0005-0000-0000-0000FD090000}"/>
    <cellStyle name="Comma 2 8 3" xfId="2571" xr:uid="{00000000-0005-0000-0000-0000FE090000}"/>
    <cellStyle name="Comma 2 8 4" xfId="2572" xr:uid="{00000000-0005-0000-0000-0000FF090000}"/>
    <cellStyle name="Comma 2 8 5" xfId="2573" xr:uid="{00000000-0005-0000-0000-0000000A0000}"/>
    <cellStyle name="Comma 2 9" xfId="2574" xr:uid="{00000000-0005-0000-0000-0000010A0000}"/>
    <cellStyle name="Comma 2 9 2" xfId="2575" xr:uid="{00000000-0005-0000-0000-0000020A0000}"/>
    <cellStyle name="Comma 2 9 3" xfId="2576" xr:uid="{00000000-0005-0000-0000-0000030A0000}"/>
    <cellStyle name="Comma 2 9 4" xfId="2577" xr:uid="{00000000-0005-0000-0000-0000040A0000}"/>
    <cellStyle name="Comma 2 9 5" xfId="2578" xr:uid="{00000000-0005-0000-0000-0000050A0000}"/>
    <cellStyle name="Comma 2_Agbada NAG Flowlines.xlstoday" xfId="2579" xr:uid="{00000000-0005-0000-0000-0000060A0000}"/>
    <cellStyle name="Comma 20" xfId="2580" xr:uid="{00000000-0005-0000-0000-0000070A0000}"/>
    <cellStyle name="Comma 21" xfId="2581" xr:uid="{00000000-0005-0000-0000-0000080A0000}"/>
    <cellStyle name="Comma 22" xfId="2582" xr:uid="{00000000-0005-0000-0000-0000090A0000}"/>
    <cellStyle name="Comma 23" xfId="2583" xr:uid="{00000000-0005-0000-0000-00000A0A0000}"/>
    <cellStyle name="Comma 23 2" xfId="2584" xr:uid="{00000000-0005-0000-0000-00000B0A0000}"/>
    <cellStyle name="Comma 24" xfId="6411" xr:uid="{00000000-0005-0000-0000-00000C0A0000}"/>
    <cellStyle name="Comma 25" xfId="2585" xr:uid="{00000000-0005-0000-0000-00000D0A0000}"/>
    <cellStyle name="Comma 26" xfId="6412" xr:uid="{00000000-0005-0000-0000-00000E0A0000}"/>
    <cellStyle name="Comma 27" xfId="6422" xr:uid="{00000000-0005-0000-0000-00000F0A0000}"/>
    <cellStyle name="Comma 28" xfId="6428" xr:uid="{B2145CDF-E6DC-489E-AF38-8225AD100064}"/>
    <cellStyle name="Comma 3" xfId="7" xr:uid="{00000000-0005-0000-0000-0000100A0000}"/>
    <cellStyle name="Comma 3 10" xfId="2586" xr:uid="{00000000-0005-0000-0000-0000110A0000}"/>
    <cellStyle name="Comma 3 11" xfId="2587" xr:uid="{00000000-0005-0000-0000-0000120A0000}"/>
    <cellStyle name="Comma 3 12" xfId="2588" xr:uid="{00000000-0005-0000-0000-0000130A0000}"/>
    <cellStyle name="Comma 3 13" xfId="2589" xr:uid="{00000000-0005-0000-0000-0000140A0000}"/>
    <cellStyle name="Comma 3 14" xfId="2590" xr:uid="{00000000-0005-0000-0000-0000150A0000}"/>
    <cellStyle name="Comma 3 15" xfId="2591" xr:uid="{00000000-0005-0000-0000-0000160A0000}"/>
    <cellStyle name="Comma 3 16" xfId="6414" xr:uid="{00000000-0005-0000-0000-0000170A0000}"/>
    <cellStyle name="Comma 3 2" xfId="2592" xr:uid="{00000000-0005-0000-0000-0000180A0000}"/>
    <cellStyle name="Comma 3 2 2" xfId="2593" xr:uid="{00000000-0005-0000-0000-0000190A0000}"/>
    <cellStyle name="Comma 3 2 3" xfId="2594" xr:uid="{00000000-0005-0000-0000-00001A0A0000}"/>
    <cellStyle name="Comma 3 2 4" xfId="2595" xr:uid="{00000000-0005-0000-0000-00001B0A0000}"/>
    <cellStyle name="Comma 3 2 5" xfId="2596" xr:uid="{00000000-0005-0000-0000-00001C0A0000}"/>
    <cellStyle name="Comma 3 2 6" xfId="2597" xr:uid="{00000000-0005-0000-0000-00001D0A0000}"/>
    <cellStyle name="Comma 3 3" xfId="2598" xr:uid="{00000000-0005-0000-0000-00001E0A0000}"/>
    <cellStyle name="Comma 3 3 2" xfId="2599" xr:uid="{00000000-0005-0000-0000-00001F0A0000}"/>
    <cellStyle name="Comma 3 3 3" xfId="2600" xr:uid="{00000000-0005-0000-0000-0000200A0000}"/>
    <cellStyle name="Comma 3 3 4" xfId="2601" xr:uid="{00000000-0005-0000-0000-0000210A0000}"/>
    <cellStyle name="Comma 3 3 5" xfId="2602" xr:uid="{00000000-0005-0000-0000-0000220A0000}"/>
    <cellStyle name="Comma 3 4" xfId="2603" xr:uid="{00000000-0005-0000-0000-0000230A0000}"/>
    <cellStyle name="Comma 3 4 2" xfId="2604" xr:uid="{00000000-0005-0000-0000-0000240A0000}"/>
    <cellStyle name="Comma 3 4 3" xfId="2605" xr:uid="{00000000-0005-0000-0000-0000250A0000}"/>
    <cellStyle name="Comma 3 4 4" xfId="2606" xr:uid="{00000000-0005-0000-0000-0000260A0000}"/>
    <cellStyle name="Comma 3 4 5" xfId="2607" xr:uid="{00000000-0005-0000-0000-0000270A0000}"/>
    <cellStyle name="Comma 3 5" xfId="2608" xr:uid="{00000000-0005-0000-0000-0000280A0000}"/>
    <cellStyle name="Comma 3 5 2" xfId="2609" xr:uid="{00000000-0005-0000-0000-0000290A0000}"/>
    <cellStyle name="Comma 3 5 3" xfId="2610" xr:uid="{00000000-0005-0000-0000-00002A0A0000}"/>
    <cellStyle name="Comma 3 5 4" xfId="2611" xr:uid="{00000000-0005-0000-0000-00002B0A0000}"/>
    <cellStyle name="Comma 3 5 5" xfId="2612" xr:uid="{00000000-0005-0000-0000-00002C0A0000}"/>
    <cellStyle name="Comma 3 6" xfId="2613" xr:uid="{00000000-0005-0000-0000-00002D0A0000}"/>
    <cellStyle name="Comma 3 6 2" xfId="2614" xr:uid="{00000000-0005-0000-0000-00002E0A0000}"/>
    <cellStyle name="Comma 3 6 3" xfId="2615" xr:uid="{00000000-0005-0000-0000-00002F0A0000}"/>
    <cellStyle name="Comma 3 6 4" xfId="2616" xr:uid="{00000000-0005-0000-0000-0000300A0000}"/>
    <cellStyle name="Comma 3 6 5" xfId="2617" xr:uid="{00000000-0005-0000-0000-0000310A0000}"/>
    <cellStyle name="Comma 3 7" xfId="2618" xr:uid="{00000000-0005-0000-0000-0000320A0000}"/>
    <cellStyle name="Comma 3 8" xfId="2619" xr:uid="{00000000-0005-0000-0000-0000330A0000}"/>
    <cellStyle name="Comma 3 9" xfId="2620" xr:uid="{00000000-0005-0000-0000-0000340A0000}"/>
    <cellStyle name="Comma 4" xfId="16" xr:uid="{00000000-0005-0000-0000-0000350A0000}"/>
    <cellStyle name="Comma 4 10" xfId="2621" xr:uid="{00000000-0005-0000-0000-0000360A0000}"/>
    <cellStyle name="Comma 4 11" xfId="2622" xr:uid="{00000000-0005-0000-0000-0000370A0000}"/>
    <cellStyle name="Comma 4 12" xfId="6415" xr:uid="{00000000-0005-0000-0000-0000380A0000}"/>
    <cellStyle name="Comma 4 13" xfId="6417" xr:uid="{00000000-0005-0000-0000-0000390A0000}"/>
    <cellStyle name="Comma 4 2" xfId="2623" xr:uid="{00000000-0005-0000-0000-00003A0A0000}"/>
    <cellStyle name="Comma 4 2 2" xfId="2624" xr:uid="{00000000-0005-0000-0000-00003B0A0000}"/>
    <cellStyle name="Comma 4 2 3" xfId="2625" xr:uid="{00000000-0005-0000-0000-00003C0A0000}"/>
    <cellStyle name="Comma 4 2 4" xfId="2626" xr:uid="{00000000-0005-0000-0000-00003D0A0000}"/>
    <cellStyle name="Comma 4 2 5" xfId="2627" xr:uid="{00000000-0005-0000-0000-00003E0A0000}"/>
    <cellStyle name="Comma 4 2 6" xfId="2628" xr:uid="{00000000-0005-0000-0000-00003F0A0000}"/>
    <cellStyle name="Comma 4 3" xfId="2629" xr:uid="{00000000-0005-0000-0000-0000400A0000}"/>
    <cellStyle name="Comma 4 3 2" xfId="2630" xr:uid="{00000000-0005-0000-0000-0000410A0000}"/>
    <cellStyle name="Comma 4 3 2 2" xfId="2631" xr:uid="{00000000-0005-0000-0000-0000420A0000}"/>
    <cellStyle name="Comma 4 3 3" xfId="2632" xr:uid="{00000000-0005-0000-0000-0000430A0000}"/>
    <cellStyle name="Comma 4 3 4" xfId="2633" xr:uid="{00000000-0005-0000-0000-0000440A0000}"/>
    <cellStyle name="Comma 4 3 5" xfId="2634" xr:uid="{00000000-0005-0000-0000-0000450A0000}"/>
    <cellStyle name="Comma 4 3 6" xfId="2635" xr:uid="{00000000-0005-0000-0000-0000460A0000}"/>
    <cellStyle name="Comma 4 4" xfId="2636" xr:uid="{00000000-0005-0000-0000-0000470A0000}"/>
    <cellStyle name="Comma 4 4 2" xfId="2637" xr:uid="{00000000-0005-0000-0000-0000480A0000}"/>
    <cellStyle name="Comma 4 4 3" xfId="2638" xr:uid="{00000000-0005-0000-0000-0000490A0000}"/>
    <cellStyle name="Comma 4 4 4" xfId="2639" xr:uid="{00000000-0005-0000-0000-00004A0A0000}"/>
    <cellStyle name="Comma 4 4 5" xfId="2640" xr:uid="{00000000-0005-0000-0000-00004B0A0000}"/>
    <cellStyle name="Comma 4 4 6" xfId="2641" xr:uid="{00000000-0005-0000-0000-00004C0A0000}"/>
    <cellStyle name="Comma 4 5" xfId="2642" xr:uid="{00000000-0005-0000-0000-00004D0A0000}"/>
    <cellStyle name="Comma 4 5 2" xfId="2643" xr:uid="{00000000-0005-0000-0000-00004E0A0000}"/>
    <cellStyle name="Comma 4 5 3" xfId="2644" xr:uid="{00000000-0005-0000-0000-00004F0A0000}"/>
    <cellStyle name="Comma 4 5 4" xfId="2645" xr:uid="{00000000-0005-0000-0000-0000500A0000}"/>
    <cellStyle name="Comma 4 5 5" xfId="2646" xr:uid="{00000000-0005-0000-0000-0000510A0000}"/>
    <cellStyle name="Comma 4 6" xfId="2647" xr:uid="{00000000-0005-0000-0000-0000520A0000}"/>
    <cellStyle name="Comma 4 6 2" xfId="2648" xr:uid="{00000000-0005-0000-0000-0000530A0000}"/>
    <cellStyle name="Comma 4 6 3" xfId="2649" xr:uid="{00000000-0005-0000-0000-0000540A0000}"/>
    <cellStyle name="Comma 4 6 4" xfId="2650" xr:uid="{00000000-0005-0000-0000-0000550A0000}"/>
    <cellStyle name="Comma 4 6 5" xfId="2651" xr:uid="{00000000-0005-0000-0000-0000560A0000}"/>
    <cellStyle name="Comma 4 7" xfId="2652" xr:uid="{00000000-0005-0000-0000-0000570A0000}"/>
    <cellStyle name="Comma 4 8" xfId="2653" xr:uid="{00000000-0005-0000-0000-0000580A0000}"/>
    <cellStyle name="Comma 4 9" xfId="2654" xr:uid="{00000000-0005-0000-0000-0000590A0000}"/>
    <cellStyle name="Comma 4_CE Register Y2010" xfId="2655" xr:uid="{00000000-0005-0000-0000-00005A0A0000}"/>
    <cellStyle name="Comma 5" xfId="2656" xr:uid="{00000000-0005-0000-0000-00005B0A0000}"/>
    <cellStyle name="Comma 5 2" xfId="2657" xr:uid="{00000000-0005-0000-0000-00005C0A0000}"/>
    <cellStyle name="Comma 5 2 2" xfId="2658" xr:uid="{00000000-0005-0000-0000-00005D0A0000}"/>
    <cellStyle name="Comma 5 2 3" xfId="2659" xr:uid="{00000000-0005-0000-0000-00005E0A0000}"/>
    <cellStyle name="Comma 5 2 4" xfId="2660" xr:uid="{00000000-0005-0000-0000-00005F0A0000}"/>
    <cellStyle name="Comma 5 2 5" xfId="2661" xr:uid="{00000000-0005-0000-0000-0000600A0000}"/>
    <cellStyle name="Comma 5 3" xfId="2662" xr:uid="{00000000-0005-0000-0000-0000610A0000}"/>
    <cellStyle name="Comma 5 4" xfId="2663" xr:uid="{00000000-0005-0000-0000-0000620A0000}"/>
    <cellStyle name="Comma 5 5" xfId="2664" xr:uid="{00000000-0005-0000-0000-0000630A0000}"/>
    <cellStyle name="Comma 5 6" xfId="2665" xr:uid="{00000000-0005-0000-0000-0000640A0000}"/>
    <cellStyle name="Comma 5 7" xfId="2666" xr:uid="{00000000-0005-0000-0000-0000650A0000}"/>
    <cellStyle name="Comma 6" xfId="2667" xr:uid="{00000000-0005-0000-0000-0000660A0000}"/>
    <cellStyle name="Comma 6 10" xfId="2668" xr:uid="{00000000-0005-0000-0000-0000670A0000}"/>
    <cellStyle name="Comma 6 11" xfId="2669" xr:uid="{00000000-0005-0000-0000-0000680A0000}"/>
    <cellStyle name="Comma 6 12" xfId="2670" xr:uid="{00000000-0005-0000-0000-0000690A0000}"/>
    <cellStyle name="Comma 6 13" xfId="2671" xr:uid="{00000000-0005-0000-0000-00006A0A0000}"/>
    <cellStyle name="Comma 6 14" xfId="2672" xr:uid="{00000000-0005-0000-0000-00006B0A0000}"/>
    <cellStyle name="Comma 6 2" xfId="2673" xr:uid="{00000000-0005-0000-0000-00006C0A0000}"/>
    <cellStyle name="Comma 6 2 2" xfId="2674" xr:uid="{00000000-0005-0000-0000-00006D0A0000}"/>
    <cellStyle name="Comma 6 2 3" xfId="2675" xr:uid="{00000000-0005-0000-0000-00006E0A0000}"/>
    <cellStyle name="Comma 6 2 4" xfId="2676" xr:uid="{00000000-0005-0000-0000-00006F0A0000}"/>
    <cellStyle name="Comma 6 2 5" xfId="2677" xr:uid="{00000000-0005-0000-0000-0000700A0000}"/>
    <cellStyle name="Comma 6 2 6" xfId="2678" xr:uid="{00000000-0005-0000-0000-0000710A0000}"/>
    <cellStyle name="Comma 6 3" xfId="2679" xr:uid="{00000000-0005-0000-0000-0000720A0000}"/>
    <cellStyle name="Comma 6 3 2" xfId="2680" xr:uid="{00000000-0005-0000-0000-0000730A0000}"/>
    <cellStyle name="Comma 6 3 3" xfId="2681" xr:uid="{00000000-0005-0000-0000-0000740A0000}"/>
    <cellStyle name="Comma 6 3 4" xfId="2682" xr:uid="{00000000-0005-0000-0000-0000750A0000}"/>
    <cellStyle name="Comma 6 3 5" xfId="2683" xr:uid="{00000000-0005-0000-0000-0000760A0000}"/>
    <cellStyle name="Comma 6 3 6" xfId="2684" xr:uid="{00000000-0005-0000-0000-0000770A0000}"/>
    <cellStyle name="Comma 6 4" xfId="2685" xr:uid="{00000000-0005-0000-0000-0000780A0000}"/>
    <cellStyle name="Comma 6 4 2" xfId="2686" xr:uid="{00000000-0005-0000-0000-0000790A0000}"/>
    <cellStyle name="Comma 6 4 3" xfId="2687" xr:uid="{00000000-0005-0000-0000-00007A0A0000}"/>
    <cellStyle name="Comma 6 4 4" xfId="2688" xr:uid="{00000000-0005-0000-0000-00007B0A0000}"/>
    <cellStyle name="Comma 6 4 5" xfId="2689" xr:uid="{00000000-0005-0000-0000-00007C0A0000}"/>
    <cellStyle name="Comma 6 5" xfId="2690" xr:uid="{00000000-0005-0000-0000-00007D0A0000}"/>
    <cellStyle name="Comma 6 5 2" xfId="2691" xr:uid="{00000000-0005-0000-0000-00007E0A0000}"/>
    <cellStyle name="Comma 6 5 3" xfId="2692" xr:uid="{00000000-0005-0000-0000-00007F0A0000}"/>
    <cellStyle name="Comma 6 5 4" xfId="2693" xr:uid="{00000000-0005-0000-0000-0000800A0000}"/>
    <cellStyle name="Comma 6 5 5" xfId="2694" xr:uid="{00000000-0005-0000-0000-0000810A0000}"/>
    <cellStyle name="Comma 6 6" xfId="2695" xr:uid="{00000000-0005-0000-0000-0000820A0000}"/>
    <cellStyle name="Comma 6 6 2" xfId="2696" xr:uid="{00000000-0005-0000-0000-0000830A0000}"/>
    <cellStyle name="Comma 6 6 3" xfId="2697" xr:uid="{00000000-0005-0000-0000-0000840A0000}"/>
    <cellStyle name="Comma 6 6 4" xfId="2698" xr:uid="{00000000-0005-0000-0000-0000850A0000}"/>
    <cellStyle name="Comma 6 6 5" xfId="2699" xr:uid="{00000000-0005-0000-0000-0000860A0000}"/>
    <cellStyle name="Comma 6 7" xfId="2700" xr:uid="{00000000-0005-0000-0000-0000870A0000}"/>
    <cellStyle name="Comma 6 8" xfId="2701" xr:uid="{00000000-0005-0000-0000-0000880A0000}"/>
    <cellStyle name="Comma 6 9" xfId="2702" xr:uid="{00000000-0005-0000-0000-0000890A0000}"/>
    <cellStyle name="Comma 7" xfId="2703" xr:uid="{00000000-0005-0000-0000-00008A0A0000}"/>
    <cellStyle name="Comma 7 2" xfId="2704" xr:uid="{00000000-0005-0000-0000-00008B0A0000}"/>
    <cellStyle name="Comma 7 3" xfId="2705" xr:uid="{00000000-0005-0000-0000-00008C0A0000}"/>
    <cellStyle name="Comma 7 4" xfId="2706" xr:uid="{00000000-0005-0000-0000-00008D0A0000}"/>
    <cellStyle name="Comma 7 5" xfId="2707" xr:uid="{00000000-0005-0000-0000-00008E0A0000}"/>
    <cellStyle name="Comma 7 6" xfId="2708" xr:uid="{00000000-0005-0000-0000-00008F0A0000}"/>
    <cellStyle name="Comma 7 7" xfId="2709" xr:uid="{00000000-0005-0000-0000-0000900A0000}"/>
    <cellStyle name="Comma 7 8" xfId="2710" xr:uid="{00000000-0005-0000-0000-0000910A0000}"/>
    <cellStyle name="Comma 7 9" xfId="2711" xr:uid="{00000000-0005-0000-0000-0000920A0000}"/>
    <cellStyle name="Comma 8" xfId="2712" xr:uid="{00000000-0005-0000-0000-0000930A0000}"/>
    <cellStyle name="Comma 8 2" xfId="2713" xr:uid="{00000000-0005-0000-0000-0000940A0000}"/>
    <cellStyle name="Comma 8 3" xfId="2714" xr:uid="{00000000-0005-0000-0000-0000950A0000}"/>
    <cellStyle name="Comma 8 4" xfId="2715" xr:uid="{00000000-0005-0000-0000-0000960A0000}"/>
    <cellStyle name="Comma 8 5" xfId="2716" xr:uid="{00000000-0005-0000-0000-0000970A0000}"/>
    <cellStyle name="Comma 8 6" xfId="2717" xr:uid="{00000000-0005-0000-0000-0000980A0000}"/>
    <cellStyle name="Comma 9" xfId="2718" xr:uid="{00000000-0005-0000-0000-0000990A0000}"/>
    <cellStyle name="Comma 9 2" xfId="2719" xr:uid="{00000000-0005-0000-0000-00009A0A0000}"/>
    <cellStyle name="Comma 9 3" xfId="2720" xr:uid="{00000000-0005-0000-0000-00009B0A0000}"/>
    <cellStyle name="Comma0" xfId="2721" xr:uid="{00000000-0005-0000-0000-00009C0A0000}"/>
    <cellStyle name="Comma0 - Style1" xfId="2722" xr:uid="{00000000-0005-0000-0000-00009D0A0000}"/>
    <cellStyle name="Comma0 - Style2" xfId="2723" xr:uid="{00000000-0005-0000-0000-00009E0A0000}"/>
    <cellStyle name="Comma0 2" xfId="2724" xr:uid="{00000000-0005-0000-0000-00009F0A0000}"/>
    <cellStyle name="Comma0 2 2" xfId="2725" xr:uid="{00000000-0005-0000-0000-0000A00A0000}"/>
    <cellStyle name="Comma0 2 3" xfId="2726" xr:uid="{00000000-0005-0000-0000-0000A10A0000}"/>
    <cellStyle name="Comma0 2 4" xfId="2727" xr:uid="{00000000-0005-0000-0000-0000A20A0000}"/>
    <cellStyle name="Comma0 3" xfId="2728" xr:uid="{00000000-0005-0000-0000-0000A30A0000}"/>
    <cellStyle name="Comma0 3 2" xfId="2729" xr:uid="{00000000-0005-0000-0000-0000A40A0000}"/>
    <cellStyle name="Comma0 3 3" xfId="2730" xr:uid="{00000000-0005-0000-0000-0000A50A0000}"/>
    <cellStyle name="Comma0 3 4" xfId="2731" xr:uid="{00000000-0005-0000-0000-0000A60A0000}"/>
    <cellStyle name="Comma0 4" xfId="2732" xr:uid="{00000000-0005-0000-0000-0000A70A0000}"/>
    <cellStyle name="Comma0 5" xfId="2733" xr:uid="{00000000-0005-0000-0000-0000A80A0000}"/>
    <cellStyle name="Comma0 6" xfId="2734" xr:uid="{00000000-0005-0000-0000-0000A90A0000}"/>
    <cellStyle name="Comma0 7" xfId="2735" xr:uid="{00000000-0005-0000-0000-0000AA0A0000}"/>
    <cellStyle name="Comma0_Worksheet in C: DOCUME~1 AROME~1.AKU LOCALS~1 Temp 8e297bc6-0208-4c79-9fc2-7159d95011a6 2009 Market Uncertainty-June Update.doc 2" xfId="2736" xr:uid="{00000000-0005-0000-0000-0000AB0A0000}"/>
    <cellStyle name="Comma1" xfId="2737" xr:uid="{00000000-0005-0000-0000-0000AC0A0000}"/>
    <cellStyle name="Comma1 10" xfId="2738" xr:uid="{00000000-0005-0000-0000-0000AD0A0000}"/>
    <cellStyle name="Comma1 2" xfId="2739" xr:uid="{00000000-0005-0000-0000-0000AE0A0000}"/>
    <cellStyle name="Comma1 2 2" xfId="2740" xr:uid="{00000000-0005-0000-0000-0000AF0A0000}"/>
    <cellStyle name="Comma1 2 3" xfId="2741" xr:uid="{00000000-0005-0000-0000-0000B00A0000}"/>
    <cellStyle name="Comma1 2 4" xfId="2742" xr:uid="{00000000-0005-0000-0000-0000B10A0000}"/>
    <cellStyle name="Comma1 2 5" xfId="2743" xr:uid="{00000000-0005-0000-0000-0000B20A0000}"/>
    <cellStyle name="Comma1 3" xfId="2744" xr:uid="{00000000-0005-0000-0000-0000B30A0000}"/>
    <cellStyle name="Comma1 3 2" xfId="2745" xr:uid="{00000000-0005-0000-0000-0000B40A0000}"/>
    <cellStyle name="Comma1 3 3" xfId="2746" xr:uid="{00000000-0005-0000-0000-0000B50A0000}"/>
    <cellStyle name="Comma1 3 4" xfId="2747" xr:uid="{00000000-0005-0000-0000-0000B60A0000}"/>
    <cellStyle name="Comma1 3 5" xfId="2748" xr:uid="{00000000-0005-0000-0000-0000B70A0000}"/>
    <cellStyle name="Comma1 4" xfId="2749" xr:uid="{00000000-0005-0000-0000-0000B80A0000}"/>
    <cellStyle name="Comma1 4 2" xfId="2750" xr:uid="{00000000-0005-0000-0000-0000B90A0000}"/>
    <cellStyle name="Comma1 4 3" xfId="2751" xr:uid="{00000000-0005-0000-0000-0000BA0A0000}"/>
    <cellStyle name="Comma1 4 4" xfId="2752" xr:uid="{00000000-0005-0000-0000-0000BB0A0000}"/>
    <cellStyle name="Comma1 4 5" xfId="2753" xr:uid="{00000000-0005-0000-0000-0000BC0A0000}"/>
    <cellStyle name="Comma1 5" xfId="2754" xr:uid="{00000000-0005-0000-0000-0000BD0A0000}"/>
    <cellStyle name="Comma1 5 2" xfId="2755" xr:uid="{00000000-0005-0000-0000-0000BE0A0000}"/>
    <cellStyle name="Comma1 5 3" xfId="2756" xr:uid="{00000000-0005-0000-0000-0000BF0A0000}"/>
    <cellStyle name="Comma1 5 4" xfId="2757" xr:uid="{00000000-0005-0000-0000-0000C00A0000}"/>
    <cellStyle name="Comma1 5 5" xfId="2758" xr:uid="{00000000-0005-0000-0000-0000C10A0000}"/>
    <cellStyle name="Comma1 6" xfId="2759" xr:uid="{00000000-0005-0000-0000-0000C20A0000}"/>
    <cellStyle name="Comma1 6 2" xfId="2760" xr:uid="{00000000-0005-0000-0000-0000C30A0000}"/>
    <cellStyle name="Comma1 6 3" xfId="2761" xr:uid="{00000000-0005-0000-0000-0000C40A0000}"/>
    <cellStyle name="Comma1 6 4" xfId="2762" xr:uid="{00000000-0005-0000-0000-0000C50A0000}"/>
    <cellStyle name="Comma1 6 5" xfId="2763" xr:uid="{00000000-0005-0000-0000-0000C60A0000}"/>
    <cellStyle name="Comma1 7" xfId="2764" xr:uid="{00000000-0005-0000-0000-0000C70A0000}"/>
    <cellStyle name="Comma1 8" xfId="2765" xr:uid="{00000000-0005-0000-0000-0000C80A0000}"/>
    <cellStyle name="Comma1 9" xfId="2766" xr:uid="{00000000-0005-0000-0000-0000C90A0000}"/>
    <cellStyle name="Comma2" xfId="2767" xr:uid="{00000000-0005-0000-0000-0000CA0A0000}"/>
    <cellStyle name="Comma2 10" xfId="2768" xr:uid="{00000000-0005-0000-0000-0000CB0A0000}"/>
    <cellStyle name="Comma2 2" xfId="2769" xr:uid="{00000000-0005-0000-0000-0000CC0A0000}"/>
    <cellStyle name="Comma2 2 2" xfId="2770" xr:uid="{00000000-0005-0000-0000-0000CD0A0000}"/>
    <cellStyle name="Comma2 2 3" xfId="2771" xr:uid="{00000000-0005-0000-0000-0000CE0A0000}"/>
    <cellStyle name="Comma2 2 4" xfId="2772" xr:uid="{00000000-0005-0000-0000-0000CF0A0000}"/>
    <cellStyle name="Comma2 2 5" xfId="2773" xr:uid="{00000000-0005-0000-0000-0000D00A0000}"/>
    <cellStyle name="Comma2 3" xfId="2774" xr:uid="{00000000-0005-0000-0000-0000D10A0000}"/>
    <cellStyle name="Comma2 3 2" xfId="2775" xr:uid="{00000000-0005-0000-0000-0000D20A0000}"/>
    <cellStyle name="Comma2 3 3" xfId="2776" xr:uid="{00000000-0005-0000-0000-0000D30A0000}"/>
    <cellStyle name="Comma2 3 4" xfId="2777" xr:uid="{00000000-0005-0000-0000-0000D40A0000}"/>
    <cellStyle name="Comma2 3 5" xfId="2778" xr:uid="{00000000-0005-0000-0000-0000D50A0000}"/>
    <cellStyle name="Comma2 4" xfId="2779" xr:uid="{00000000-0005-0000-0000-0000D60A0000}"/>
    <cellStyle name="Comma2 4 2" xfId="2780" xr:uid="{00000000-0005-0000-0000-0000D70A0000}"/>
    <cellStyle name="Comma2 4 3" xfId="2781" xr:uid="{00000000-0005-0000-0000-0000D80A0000}"/>
    <cellStyle name="Comma2 4 4" xfId="2782" xr:uid="{00000000-0005-0000-0000-0000D90A0000}"/>
    <cellStyle name="Comma2 4 5" xfId="2783" xr:uid="{00000000-0005-0000-0000-0000DA0A0000}"/>
    <cellStyle name="Comma2 5" xfId="2784" xr:uid="{00000000-0005-0000-0000-0000DB0A0000}"/>
    <cellStyle name="Comma2 5 2" xfId="2785" xr:uid="{00000000-0005-0000-0000-0000DC0A0000}"/>
    <cellStyle name="Comma2 5 3" xfId="2786" xr:uid="{00000000-0005-0000-0000-0000DD0A0000}"/>
    <cellStyle name="Comma2 5 4" xfId="2787" xr:uid="{00000000-0005-0000-0000-0000DE0A0000}"/>
    <cellStyle name="Comma2 5 5" xfId="2788" xr:uid="{00000000-0005-0000-0000-0000DF0A0000}"/>
    <cellStyle name="Comma2 6" xfId="2789" xr:uid="{00000000-0005-0000-0000-0000E00A0000}"/>
    <cellStyle name="Comma2 6 2" xfId="2790" xr:uid="{00000000-0005-0000-0000-0000E10A0000}"/>
    <cellStyle name="Comma2 6 3" xfId="2791" xr:uid="{00000000-0005-0000-0000-0000E20A0000}"/>
    <cellStyle name="Comma2 6 4" xfId="2792" xr:uid="{00000000-0005-0000-0000-0000E30A0000}"/>
    <cellStyle name="Comma2 6 5" xfId="2793" xr:uid="{00000000-0005-0000-0000-0000E40A0000}"/>
    <cellStyle name="Comma2 7" xfId="2794" xr:uid="{00000000-0005-0000-0000-0000E50A0000}"/>
    <cellStyle name="Comma2 8" xfId="2795" xr:uid="{00000000-0005-0000-0000-0000E60A0000}"/>
    <cellStyle name="Comma2 9" xfId="2796" xr:uid="{00000000-0005-0000-0000-0000E70A0000}"/>
    <cellStyle name="Comment" xfId="2797" xr:uid="{00000000-0005-0000-0000-0000E80A0000}"/>
    <cellStyle name="Commentaire" xfId="2798" xr:uid="{00000000-0005-0000-0000-0000E90A0000}"/>
    <cellStyle name="Commentaire 2" xfId="2799" xr:uid="{00000000-0005-0000-0000-0000EA0A0000}"/>
    <cellStyle name="Commentaire 2 2" xfId="2800" xr:uid="{00000000-0005-0000-0000-0000EB0A0000}"/>
    <cellStyle name="Commentaire 2 3" xfId="2801" xr:uid="{00000000-0005-0000-0000-0000EC0A0000}"/>
    <cellStyle name="Commentaire 2 4" xfId="2802" xr:uid="{00000000-0005-0000-0000-0000ED0A0000}"/>
    <cellStyle name="Commentaire 2 5" xfId="2803" xr:uid="{00000000-0005-0000-0000-0000EE0A0000}"/>
    <cellStyle name="Commentaire 2 6" xfId="2804" xr:uid="{00000000-0005-0000-0000-0000EF0A0000}"/>
    <cellStyle name="Commentaire 3" xfId="2805" xr:uid="{00000000-0005-0000-0000-0000F00A0000}"/>
    <cellStyle name="Commentaire 3 2" xfId="2806" xr:uid="{00000000-0005-0000-0000-0000F10A0000}"/>
    <cellStyle name="Commentaire 3 3" xfId="2807" xr:uid="{00000000-0005-0000-0000-0000F20A0000}"/>
    <cellStyle name="Commentaire 3 4" xfId="2808" xr:uid="{00000000-0005-0000-0000-0000F30A0000}"/>
    <cellStyle name="Commentaire 3 5" xfId="2809" xr:uid="{00000000-0005-0000-0000-0000F40A0000}"/>
    <cellStyle name="Commentaire 4" xfId="2810" xr:uid="{00000000-0005-0000-0000-0000F50A0000}"/>
    <cellStyle name="Commentaire 4 2" xfId="2811" xr:uid="{00000000-0005-0000-0000-0000F60A0000}"/>
    <cellStyle name="Commentaire 4 3" xfId="2812" xr:uid="{00000000-0005-0000-0000-0000F70A0000}"/>
    <cellStyle name="Commentaire 4 4" xfId="2813" xr:uid="{00000000-0005-0000-0000-0000F80A0000}"/>
    <cellStyle name="Commentaire 4 5" xfId="2814" xr:uid="{00000000-0005-0000-0000-0000F90A0000}"/>
    <cellStyle name="Commentaire 5" xfId="2815" xr:uid="{00000000-0005-0000-0000-0000FA0A0000}"/>
    <cellStyle name="Commentaire 5 2" xfId="2816" xr:uid="{00000000-0005-0000-0000-0000FB0A0000}"/>
    <cellStyle name="Commentaire 5 3" xfId="2817" xr:uid="{00000000-0005-0000-0000-0000FC0A0000}"/>
    <cellStyle name="Commentaire 5 4" xfId="2818" xr:uid="{00000000-0005-0000-0000-0000FD0A0000}"/>
    <cellStyle name="Commentaire 5 5" xfId="2819" xr:uid="{00000000-0005-0000-0000-0000FE0A0000}"/>
    <cellStyle name="Commentaire 6" xfId="2820" xr:uid="{00000000-0005-0000-0000-0000FF0A0000}"/>
    <cellStyle name="Commentaire 6 2" xfId="2821" xr:uid="{00000000-0005-0000-0000-0000000B0000}"/>
    <cellStyle name="Commentaire 6 3" xfId="2822" xr:uid="{00000000-0005-0000-0000-0000010B0000}"/>
    <cellStyle name="Commentaire 6 4" xfId="2823" xr:uid="{00000000-0005-0000-0000-0000020B0000}"/>
    <cellStyle name="Commentaire 6 5" xfId="2824" xr:uid="{00000000-0005-0000-0000-0000030B0000}"/>
    <cellStyle name="Commentaire 7" xfId="2825" xr:uid="{00000000-0005-0000-0000-0000040B0000}"/>
    <cellStyle name="Commentaire 8" xfId="2826" xr:uid="{00000000-0005-0000-0000-0000050B0000}"/>
    <cellStyle name="Commentaire 9" xfId="2827" xr:uid="{00000000-0005-0000-0000-0000060B0000}"/>
    <cellStyle name="Commentaire_CE Register Y2010" xfId="2828" xr:uid="{00000000-0005-0000-0000-0000070B0000}"/>
    <cellStyle name="Copied" xfId="2829" xr:uid="{00000000-0005-0000-0000-0000080B0000}"/>
    <cellStyle name="Currency 2" xfId="5" xr:uid="{00000000-0005-0000-0000-0000090B0000}"/>
    <cellStyle name="Currency0" xfId="2830" xr:uid="{00000000-0005-0000-0000-00000A0B0000}"/>
    <cellStyle name="Currency0 2" xfId="2831" xr:uid="{00000000-0005-0000-0000-00000B0B0000}"/>
    <cellStyle name="Currency0 3" xfId="2832" xr:uid="{00000000-0005-0000-0000-00000C0B0000}"/>
    <cellStyle name="Currency1" xfId="2833" xr:uid="{00000000-0005-0000-0000-00000D0B0000}"/>
    <cellStyle name="Data" xfId="2834" xr:uid="{00000000-0005-0000-0000-00000E0B0000}"/>
    <cellStyle name="Date" xfId="2835" xr:uid="{00000000-0005-0000-0000-00000F0B0000}"/>
    <cellStyle name="Date 2" xfId="2836" xr:uid="{00000000-0005-0000-0000-0000100B0000}"/>
    <cellStyle name="Date 2 2" xfId="2837" xr:uid="{00000000-0005-0000-0000-0000110B0000}"/>
    <cellStyle name="Date 2 3" xfId="2838" xr:uid="{00000000-0005-0000-0000-0000120B0000}"/>
    <cellStyle name="Date 2 4" xfId="2839" xr:uid="{00000000-0005-0000-0000-0000130B0000}"/>
    <cellStyle name="Date 3" xfId="2840" xr:uid="{00000000-0005-0000-0000-0000140B0000}"/>
    <cellStyle name="Date 3 2" xfId="2841" xr:uid="{00000000-0005-0000-0000-0000150B0000}"/>
    <cellStyle name="Date 3 3" xfId="2842" xr:uid="{00000000-0005-0000-0000-0000160B0000}"/>
    <cellStyle name="Date 3 4" xfId="2843" xr:uid="{00000000-0005-0000-0000-0000170B0000}"/>
    <cellStyle name="Date 4" xfId="2844" xr:uid="{00000000-0005-0000-0000-0000180B0000}"/>
    <cellStyle name="Date 5" xfId="2845" xr:uid="{00000000-0005-0000-0000-0000190B0000}"/>
    <cellStyle name="Date 6" xfId="2846" xr:uid="{00000000-0005-0000-0000-00001A0B0000}"/>
    <cellStyle name="DateTime" xfId="2847" xr:uid="{00000000-0005-0000-0000-00001B0B0000}"/>
    <cellStyle name="DateTime 2" xfId="2848" xr:uid="{00000000-0005-0000-0000-00001C0B0000}"/>
    <cellStyle name="DateTime 2 10" xfId="2849" xr:uid="{00000000-0005-0000-0000-00001D0B0000}"/>
    <cellStyle name="DateTime 2 11" xfId="2850" xr:uid="{00000000-0005-0000-0000-00001E0B0000}"/>
    <cellStyle name="DateTime 2 2" xfId="2851" xr:uid="{00000000-0005-0000-0000-00001F0B0000}"/>
    <cellStyle name="DateTime 2 3" xfId="2852" xr:uid="{00000000-0005-0000-0000-0000200B0000}"/>
    <cellStyle name="DateTime 2 4" xfId="2853" xr:uid="{00000000-0005-0000-0000-0000210B0000}"/>
    <cellStyle name="DateTime 2 5" xfId="2854" xr:uid="{00000000-0005-0000-0000-0000220B0000}"/>
    <cellStyle name="DateTime 2 6" xfId="2855" xr:uid="{00000000-0005-0000-0000-0000230B0000}"/>
    <cellStyle name="DateTime 2 7" xfId="2856" xr:uid="{00000000-0005-0000-0000-0000240B0000}"/>
    <cellStyle name="DateTime 2 8" xfId="2857" xr:uid="{00000000-0005-0000-0000-0000250B0000}"/>
    <cellStyle name="DateTime 2 9" xfId="2858" xr:uid="{00000000-0005-0000-0000-0000260B0000}"/>
    <cellStyle name="DateTime 3" xfId="2859" xr:uid="{00000000-0005-0000-0000-0000270B0000}"/>
    <cellStyle name="DateTime 3 2" xfId="2860" xr:uid="{00000000-0005-0000-0000-0000280B0000}"/>
    <cellStyle name="DateTime 3 3" xfId="2861" xr:uid="{00000000-0005-0000-0000-0000290B0000}"/>
    <cellStyle name="DateTime 3 4" xfId="2862" xr:uid="{00000000-0005-0000-0000-00002A0B0000}"/>
    <cellStyle name="DateTime 3 5" xfId="2863" xr:uid="{00000000-0005-0000-0000-00002B0B0000}"/>
    <cellStyle name="DateTime 3 6" xfId="2864" xr:uid="{00000000-0005-0000-0000-00002C0B0000}"/>
    <cellStyle name="DateTime 4" xfId="2865" xr:uid="{00000000-0005-0000-0000-00002D0B0000}"/>
    <cellStyle name="DateTime 4 2" xfId="2866" xr:uid="{00000000-0005-0000-0000-00002E0B0000}"/>
    <cellStyle name="DateTime 4 3" xfId="2867" xr:uid="{00000000-0005-0000-0000-00002F0B0000}"/>
    <cellStyle name="DateTime 4 4" xfId="2868" xr:uid="{00000000-0005-0000-0000-0000300B0000}"/>
    <cellStyle name="DateTime 4 5" xfId="2869" xr:uid="{00000000-0005-0000-0000-0000310B0000}"/>
    <cellStyle name="DateTime 5" xfId="2870" xr:uid="{00000000-0005-0000-0000-0000320B0000}"/>
    <cellStyle name="DateTime 5 2" xfId="2871" xr:uid="{00000000-0005-0000-0000-0000330B0000}"/>
    <cellStyle name="DateTime 5 3" xfId="2872" xr:uid="{00000000-0005-0000-0000-0000340B0000}"/>
    <cellStyle name="DateTime 5 4" xfId="2873" xr:uid="{00000000-0005-0000-0000-0000350B0000}"/>
    <cellStyle name="DateTime 5 5" xfId="2874" xr:uid="{00000000-0005-0000-0000-0000360B0000}"/>
    <cellStyle name="DateTime 6" xfId="2875" xr:uid="{00000000-0005-0000-0000-0000370B0000}"/>
    <cellStyle name="DateTime 6 2" xfId="2876" xr:uid="{00000000-0005-0000-0000-0000380B0000}"/>
    <cellStyle name="DateTime 6 3" xfId="2877" xr:uid="{00000000-0005-0000-0000-0000390B0000}"/>
    <cellStyle name="DateTime 6 4" xfId="2878" xr:uid="{00000000-0005-0000-0000-00003A0B0000}"/>
    <cellStyle name="DateTime 6 5" xfId="2879" xr:uid="{00000000-0005-0000-0000-00003B0B0000}"/>
    <cellStyle name="DateTime 7" xfId="2880" xr:uid="{00000000-0005-0000-0000-00003C0B0000}"/>
    <cellStyle name="DateTime 8" xfId="2881" xr:uid="{00000000-0005-0000-0000-00003D0B0000}"/>
    <cellStyle name="DateTime 9" xfId="2882" xr:uid="{00000000-0005-0000-0000-00003E0B0000}"/>
    <cellStyle name="Datum/ra" xfId="2883" xr:uid="{00000000-0005-0000-0000-00003F0B0000}"/>
    <cellStyle name="Default" xfId="2884" xr:uid="{00000000-0005-0000-0000-0000400B0000}"/>
    <cellStyle name="Default 2" xfId="2885" xr:uid="{00000000-0005-0000-0000-0000410B0000}"/>
    <cellStyle name="Default 2 2" xfId="2886" xr:uid="{00000000-0005-0000-0000-0000420B0000}"/>
    <cellStyle name="Default 2 3" xfId="2887" xr:uid="{00000000-0005-0000-0000-0000430B0000}"/>
    <cellStyle name="Default 2 4" xfId="2888" xr:uid="{00000000-0005-0000-0000-0000440B0000}"/>
    <cellStyle name="Default 2 5" xfId="2889" xr:uid="{00000000-0005-0000-0000-0000450B0000}"/>
    <cellStyle name="Default 2 6" xfId="2890" xr:uid="{00000000-0005-0000-0000-0000460B0000}"/>
    <cellStyle name="Default 3" xfId="2891" xr:uid="{00000000-0005-0000-0000-0000470B0000}"/>
    <cellStyle name="Default 3 2" xfId="2892" xr:uid="{00000000-0005-0000-0000-0000480B0000}"/>
    <cellStyle name="Default 3 3" xfId="2893" xr:uid="{00000000-0005-0000-0000-0000490B0000}"/>
    <cellStyle name="Default 3 4" xfId="2894" xr:uid="{00000000-0005-0000-0000-00004A0B0000}"/>
    <cellStyle name="Default 3 5" xfId="2895" xr:uid="{00000000-0005-0000-0000-00004B0B0000}"/>
    <cellStyle name="Default 4" xfId="2896" xr:uid="{00000000-0005-0000-0000-00004C0B0000}"/>
    <cellStyle name="Default 4 2" xfId="2897" xr:uid="{00000000-0005-0000-0000-00004D0B0000}"/>
    <cellStyle name="Default 4 3" xfId="2898" xr:uid="{00000000-0005-0000-0000-00004E0B0000}"/>
    <cellStyle name="Default 4 4" xfId="2899" xr:uid="{00000000-0005-0000-0000-00004F0B0000}"/>
    <cellStyle name="Default 4 5" xfId="2900" xr:uid="{00000000-0005-0000-0000-0000500B0000}"/>
    <cellStyle name="Default 5" xfId="2901" xr:uid="{00000000-0005-0000-0000-0000510B0000}"/>
    <cellStyle name="Default 5 2" xfId="2902" xr:uid="{00000000-0005-0000-0000-0000520B0000}"/>
    <cellStyle name="Default 5 3" xfId="2903" xr:uid="{00000000-0005-0000-0000-0000530B0000}"/>
    <cellStyle name="Default 5 4" xfId="2904" xr:uid="{00000000-0005-0000-0000-0000540B0000}"/>
    <cellStyle name="Default 5 5" xfId="2905" xr:uid="{00000000-0005-0000-0000-0000550B0000}"/>
    <cellStyle name="Default 6" xfId="2906" xr:uid="{00000000-0005-0000-0000-0000560B0000}"/>
    <cellStyle name="Default 6 2" xfId="2907" xr:uid="{00000000-0005-0000-0000-0000570B0000}"/>
    <cellStyle name="Default 6 3" xfId="2908" xr:uid="{00000000-0005-0000-0000-0000580B0000}"/>
    <cellStyle name="Default 6 4" xfId="2909" xr:uid="{00000000-0005-0000-0000-0000590B0000}"/>
    <cellStyle name="Default 6 5" xfId="2910" xr:uid="{00000000-0005-0000-0000-00005A0B0000}"/>
    <cellStyle name="Default 7" xfId="2911" xr:uid="{00000000-0005-0000-0000-00005B0B0000}"/>
    <cellStyle name="Default 8" xfId="2912" xr:uid="{00000000-0005-0000-0000-00005C0B0000}"/>
    <cellStyle name="Default 9" xfId="2913" xr:uid="{00000000-0005-0000-0000-00005D0B0000}"/>
    <cellStyle name="Default_Agbada NAG Flowlines.xlstoday" xfId="2914" xr:uid="{00000000-0005-0000-0000-00005E0B0000}"/>
    <cellStyle name="Description" xfId="2915" xr:uid="{00000000-0005-0000-0000-00005F0B0000}"/>
    <cellStyle name="Description 2" xfId="2916" xr:uid="{00000000-0005-0000-0000-0000600B0000}"/>
    <cellStyle name="Dezimal [0]_Sheet7" xfId="2917" xr:uid="{00000000-0005-0000-0000-0000610B0000}"/>
    <cellStyle name="Dezimal [00]" xfId="2918" xr:uid="{00000000-0005-0000-0000-0000620B0000}"/>
    <cellStyle name="Dezimal [4]" xfId="2919" xr:uid="{00000000-0005-0000-0000-0000630B0000}"/>
    <cellStyle name="Dezimal_Sheet7" xfId="2920" xr:uid="{00000000-0005-0000-0000-0000640B0000}"/>
    <cellStyle name="DM oder NGN" xfId="2921" xr:uid="{00000000-0005-0000-0000-0000650B0000}"/>
    <cellStyle name="Dollars" xfId="2922" xr:uid="{00000000-0005-0000-0000-0000660B0000}"/>
    <cellStyle name="Dollars 10" xfId="2923" xr:uid="{00000000-0005-0000-0000-0000670B0000}"/>
    <cellStyle name="Dollars 11" xfId="2924" xr:uid="{00000000-0005-0000-0000-0000680B0000}"/>
    <cellStyle name="Dollars 12" xfId="2925" xr:uid="{00000000-0005-0000-0000-0000690B0000}"/>
    <cellStyle name="Dollars 13" xfId="2926" xr:uid="{00000000-0005-0000-0000-00006A0B0000}"/>
    <cellStyle name="Dollars 14" xfId="2927" xr:uid="{00000000-0005-0000-0000-00006B0B0000}"/>
    <cellStyle name="Dollars 2" xfId="2928" xr:uid="{00000000-0005-0000-0000-00006C0B0000}"/>
    <cellStyle name="Dollars 2 10" xfId="2929" xr:uid="{00000000-0005-0000-0000-00006D0B0000}"/>
    <cellStyle name="Dollars 2 11" xfId="2930" xr:uid="{00000000-0005-0000-0000-00006E0B0000}"/>
    <cellStyle name="Dollars 2 2" xfId="2931" xr:uid="{00000000-0005-0000-0000-00006F0B0000}"/>
    <cellStyle name="Dollars 2 3" xfId="2932" xr:uid="{00000000-0005-0000-0000-0000700B0000}"/>
    <cellStyle name="Dollars 2 4" xfId="2933" xr:uid="{00000000-0005-0000-0000-0000710B0000}"/>
    <cellStyle name="Dollars 2 5" xfId="2934" xr:uid="{00000000-0005-0000-0000-0000720B0000}"/>
    <cellStyle name="Dollars 2 6" xfId="2935" xr:uid="{00000000-0005-0000-0000-0000730B0000}"/>
    <cellStyle name="Dollars 2 7" xfId="2936" xr:uid="{00000000-0005-0000-0000-0000740B0000}"/>
    <cellStyle name="Dollars 2 8" xfId="2937" xr:uid="{00000000-0005-0000-0000-0000750B0000}"/>
    <cellStyle name="Dollars 2 9" xfId="2938" xr:uid="{00000000-0005-0000-0000-0000760B0000}"/>
    <cellStyle name="Dollars 2_Book1" xfId="2939" xr:uid="{00000000-0005-0000-0000-0000770B0000}"/>
    <cellStyle name="Dollars 3" xfId="2940" xr:uid="{00000000-0005-0000-0000-0000780B0000}"/>
    <cellStyle name="Dollars 3 2" xfId="2941" xr:uid="{00000000-0005-0000-0000-0000790B0000}"/>
    <cellStyle name="Dollars 3 3" xfId="2942" xr:uid="{00000000-0005-0000-0000-00007A0B0000}"/>
    <cellStyle name="Dollars 3 4" xfId="2943" xr:uid="{00000000-0005-0000-0000-00007B0B0000}"/>
    <cellStyle name="Dollars 3 5" xfId="2944" xr:uid="{00000000-0005-0000-0000-00007C0B0000}"/>
    <cellStyle name="Dollars 4" xfId="2945" xr:uid="{00000000-0005-0000-0000-00007D0B0000}"/>
    <cellStyle name="Dollars 4 2" xfId="2946" xr:uid="{00000000-0005-0000-0000-00007E0B0000}"/>
    <cellStyle name="Dollars 4 3" xfId="2947" xr:uid="{00000000-0005-0000-0000-00007F0B0000}"/>
    <cellStyle name="Dollars 4 4" xfId="2948" xr:uid="{00000000-0005-0000-0000-0000800B0000}"/>
    <cellStyle name="Dollars 4 5" xfId="2949" xr:uid="{00000000-0005-0000-0000-0000810B0000}"/>
    <cellStyle name="Dollars 5" xfId="2950" xr:uid="{00000000-0005-0000-0000-0000820B0000}"/>
    <cellStyle name="Dollars 5 2" xfId="2951" xr:uid="{00000000-0005-0000-0000-0000830B0000}"/>
    <cellStyle name="Dollars 5 3" xfId="2952" xr:uid="{00000000-0005-0000-0000-0000840B0000}"/>
    <cellStyle name="Dollars 5 4" xfId="2953" xr:uid="{00000000-0005-0000-0000-0000850B0000}"/>
    <cellStyle name="Dollars 5 5" xfId="2954" xr:uid="{00000000-0005-0000-0000-0000860B0000}"/>
    <cellStyle name="Dollars 6" xfId="2955" xr:uid="{00000000-0005-0000-0000-0000870B0000}"/>
    <cellStyle name="Dollars 6 2" xfId="2956" xr:uid="{00000000-0005-0000-0000-0000880B0000}"/>
    <cellStyle name="Dollars 6 3" xfId="2957" xr:uid="{00000000-0005-0000-0000-0000890B0000}"/>
    <cellStyle name="Dollars 6 4" xfId="2958" xr:uid="{00000000-0005-0000-0000-00008A0B0000}"/>
    <cellStyle name="Dollars 6 5" xfId="2959" xr:uid="{00000000-0005-0000-0000-00008B0B0000}"/>
    <cellStyle name="Dollars 7" xfId="2960" xr:uid="{00000000-0005-0000-0000-00008C0B0000}"/>
    <cellStyle name="Dollars 8" xfId="2961" xr:uid="{00000000-0005-0000-0000-00008D0B0000}"/>
    <cellStyle name="Dollars 9" xfId="2962" xr:uid="{00000000-0005-0000-0000-00008E0B0000}"/>
    <cellStyle name="Dollars(0)" xfId="2963" xr:uid="{00000000-0005-0000-0000-00008F0B0000}"/>
    <cellStyle name="Dollars(0) 10" xfId="2964" xr:uid="{00000000-0005-0000-0000-0000900B0000}"/>
    <cellStyle name="Dollars(0) 11" xfId="2965" xr:uid="{00000000-0005-0000-0000-0000910B0000}"/>
    <cellStyle name="Dollars(0) 12" xfId="2966" xr:uid="{00000000-0005-0000-0000-0000920B0000}"/>
    <cellStyle name="Dollars(0) 13" xfId="2967" xr:uid="{00000000-0005-0000-0000-0000930B0000}"/>
    <cellStyle name="Dollars(0) 14" xfId="2968" xr:uid="{00000000-0005-0000-0000-0000940B0000}"/>
    <cellStyle name="Dollars(0) 2" xfId="2969" xr:uid="{00000000-0005-0000-0000-0000950B0000}"/>
    <cellStyle name="Dollars(0) 2 10" xfId="2970" xr:uid="{00000000-0005-0000-0000-0000960B0000}"/>
    <cellStyle name="Dollars(0) 2 11" xfId="2971" xr:uid="{00000000-0005-0000-0000-0000970B0000}"/>
    <cellStyle name="Dollars(0) 2 2" xfId="2972" xr:uid="{00000000-0005-0000-0000-0000980B0000}"/>
    <cellStyle name="Dollars(0) 2 3" xfId="2973" xr:uid="{00000000-0005-0000-0000-0000990B0000}"/>
    <cellStyle name="Dollars(0) 2 4" xfId="2974" xr:uid="{00000000-0005-0000-0000-00009A0B0000}"/>
    <cellStyle name="Dollars(0) 2 5" xfId="2975" xr:uid="{00000000-0005-0000-0000-00009B0B0000}"/>
    <cellStyle name="Dollars(0) 2 6" xfId="2976" xr:uid="{00000000-0005-0000-0000-00009C0B0000}"/>
    <cellStyle name="Dollars(0) 2 7" xfId="2977" xr:uid="{00000000-0005-0000-0000-00009D0B0000}"/>
    <cellStyle name="Dollars(0) 2 8" xfId="2978" xr:uid="{00000000-0005-0000-0000-00009E0B0000}"/>
    <cellStyle name="Dollars(0) 2 9" xfId="2979" xr:uid="{00000000-0005-0000-0000-00009F0B0000}"/>
    <cellStyle name="Dollars(0) 2_Book1" xfId="2980" xr:uid="{00000000-0005-0000-0000-0000A00B0000}"/>
    <cellStyle name="Dollars(0) 3" xfId="2981" xr:uid="{00000000-0005-0000-0000-0000A10B0000}"/>
    <cellStyle name="Dollars(0) 3 2" xfId="2982" xr:uid="{00000000-0005-0000-0000-0000A20B0000}"/>
    <cellStyle name="Dollars(0) 3 3" xfId="2983" xr:uid="{00000000-0005-0000-0000-0000A30B0000}"/>
    <cellStyle name="Dollars(0) 3 4" xfId="2984" xr:uid="{00000000-0005-0000-0000-0000A40B0000}"/>
    <cellStyle name="Dollars(0) 3 5" xfId="2985" xr:uid="{00000000-0005-0000-0000-0000A50B0000}"/>
    <cellStyle name="Dollars(0) 4" xfId="2986" xr:uid="{00000000-0005-0000-0000-0000A60B0000}"/>
    <cellStyle name="Dollars(0) 4 2" xfId="2987" xr:uid="{00000000-0005-0000-0000-0000A70B0000}"/>
    <cellStyle name="Dollars(0) 4 3" xfId="2988" xr:uid="{00000000-0005-0000-0000-0000A80B0000}"/>
    <cellStyle name="Dollars(0) 4 4" xfId="2989" xr:uid="{00000000-0005-0000-0000-0000A90B0000}"/>
    <cellStyle name="Dollars(0) 4 5" xfId="2990" xr:uid="{00000000-0005-0000-0000-0000AA0B0000}"/>
    <cellStyle name="Dollars(0) 5" xfId="2991" xr:uid="{00000000-0005-0000-0000-0000AB0B0000}"/>
    <cellStyle name="Dollars(0) 5 2" xfId="2992" xr:uid="{00000000-0005-0000-0000-0000AC0B0000}"/>
    <cellStyle name="Dollars(0) 5 3" xfId="2993" xr:uid="{00000000-0005-0000-0000-0000AD0B0000}"/>
    <cellStyle name="Dollars(0) 5 4" xfId="2994" xr:uid="{00000000-0005-0000-0000-0000AE0B0000}"/>
    <cellStyle name="Dollars(0) 5 5" xfId="2995" xr:uid="{00000000-0005-0000-0000-0000AF0B0000}"/>
    <cellStyle name="Dollars(0) 6" xfId="2996" xr:uid="{00000000-0005-0000-0000-0000B00B0000}"/>
    <cellStyle name="Dollars(0) 6 2" xfId="2997" xr:uid="{00000000-0005-0000-0000-0000B10B0000}"/>
    <cellStyle name="Dollars(0) 6 3" xfId="2998" xr:uid="{00000000-0005-0000-0000-0000B20B0000}"/>
    <cellStyle name="Dollars(0) 6 4" xfId="2999" xr:uid="{00000000-0005-0000-0000-0000B30B0000}"/>
    <cellStyle name="Dollars(0) 6 5" xfId="3000" xr:uid="{00000000-0005-0000-0000-0000B40B0000}"/>
    <cellStyle name="Dollars(0) 7" xfId="3001" xr:uid="{00000000-0005-0000-0000-0000B50B0000}"/>
    <cellStyle name="Dollars(0) 8" xfId="3002" xr:uid="{00000000-0005-0000-0000-0000B60B0000}"/>
    <cellStyle name="Dollars(0) 9" xfId="3003" xr:uid="{00000000-0005-0000-0000-0000B70B0000}"/>
    <cellStyle name="Dollars(0)_Agbada NAG Flowlines 070410" xfId="3004" xr:uid="{00000000-0005-0000-0000-0000B80B0000}"/>
    <cellStyle name="Dollars_ Cst Smry" xfId="3005" xr:uid="{00000000-0005-0000-0000-0000B90B0000}"/>
    <cellStyle name="Entered" xfId="3006" xr:uid="{00000000-0005-0000-0000-0000BA0B0000}"/>
    <cellStyle name="Entrée" xfId="3007" xr:uid="{00000000-0005-0000-0000-0000BB0B0000}"/>
    <cellStyle name="Entrée 2" xfId="3008" xr:uid="{00000000-0005-0000-0000-0000BC0B0000}"/>
    <cellStyle name="Entrée 3" xfId="3009" xr:uid="{00000000-0005-0000-0000-0000BD0B0000}"/>
    <cellStyle name="Euro" xfId="3010" xr:uid="{00000000-0005-0000-0000-0000BE0B0000}"/>
    <cellStyle name="Euro 10" xfId="3011" xr:uid="{00000000-0005-0000-0000-0000BF0B0000}"/>
    <cellStyle name="Euro 2" xfId="3012" xr:uid="{00000000-0005-0000-0000-0000C00B0000}"/>
    <cellStyle name="Euro 2 10" xfId="3013" xr:uid="{00000000-0005-0000-0000-0000C10B0000}"/>
    <cellStyle name="Euro 2 11" xfId="3014" xr:uid="{00000000-0005-0000-0000-0000C20B0000}"/>
    <cellStyle name="Euro 2 2" xfId="3015" xr:uid="{00000000-0005-0000-0000-0000C30B0000}"/>
    <cellStyle name="Euro 2 3" xfId="3016" xr:uid="{00000000-0005-0000-0000-0000C40B0000}"/>
    <cellStyle name="Euro 2 4" xfId="3017" xr:uid="{00000000-0005-0000-0000-0000C50B0000}"/>
    <cellStyle name="Euro 2 5" xfId="3018" xr:uid="{00000000-0005-0000-0000-0000C60B0000}"/>
    <cellStyle name="Euro 2 6" xfId="3019" xr:uid="{00000000-0005-0000-0000-0000C70B0000}"/>
    <cellStyle name="Euro 2 7" xfId="3020" xr:uid="{00000000-0005-0000-0000-0000C80B0000}"/>
    <cellStyle name="Euro 2 8" xfId="3021" xr:uid="{00000000-0005-0000-0000-0000C90B0000}"/>
    <cellStyle name="Euro 2 9" xfId="3022" xr:uid="{00000000-0005-0000-0000-0000CA0B0000}"/>
    <cellStyle name="Euro 3" xfId="3023" xr:uid="{00000000-0005-0000-0000-0000CB0B0000}"/>
    <cellStyle name="Euro 3 2" xfId="3024" xr:uid="{00000000-0005-0000-0000-0000CC0B0000}"/>
    <cellStyle name="Euro 3 3" xfId="3025" xr:uid="{00000000-0005-0000-0000-0000CD0B0000}"/>
    <cellStyle name="Euro 3 4" xfId="3026" xr:uid="{00000000-0005-0000-0000-0000CE0B0000}"/>
    <cellStyle name="Euro 3 5" xfId="3027" xr:uid="{00000000-0005-0000-0000-0000CF0B0000}"/>
    <cellStyle name="Euro 3 6" xfId="3028" xr:uid="{00000000-0005-0000-0000-0000D00B0000}"/>
    <cellStyle name="Euro 4" xfId="3029" xr:uid="{00000000-0005-0000-0000-0000D10B0000}"/>
    <cellStyle name="Euro 4 2" xfId="3030" xr:uid="{00000000-0005-0000-0000-0000D20B0000}"/>
    <cellStyle name="Euro 4 3" xfId="3031" xr:uid="{00000000-0005-0000-0000-0000D30B0000}"/>
    <cellStyle name="Euro 4 4" xfId="3032" xr:uid="{00000000-0005-0000-0000-0000D40B0000}"/>
    <cellStyle name="Euro 4 5" xfId="3033" xr:uid="{00000000-0005-0000-0000-0000D50B0000}"/>
    <cellStyle name="Euro 4 6" xfId="3034" xr:uid="{00000000-0005-0000-0000-0000D60B0000}"/>
    <cellStyle name="Euro 5" xfId="3035" xr:uid="{00000000-0005-0000-0000-0000D70B0000}"/>
    <cellStyle name="Euro 5 2" xfId="3036" xr:uid="{00000000-0005-0000-0000-0000D80B0000}"/>
    <cellStyle name="Euro 5 3" xfId="3037" xr:uid="{00000000-0005-0000-0000-0000D90B0000}"/>
    <cellStyle name="Euro 5 4" xfId="3038" xr:uid="{00000000-0005-0000-0000-0000DA0B0000}"/>
    <cellStyle name="Euro 5 5" xfId="3039" xr:uid="{00000000-0005-0000-0000-0000DB0B0000}"/>
    <cellStyle name="Euro 6" xfId="3040" xr:uid="{00000000-0005-0000-0000-0000DC0B0000}"/>
    <cellStyle name="Euro 6 2" xfId="3041" xr:uid="{00000000-0005-0000-0000-0000DD0B0000}"/>
    <cellStyle name="Euro 6 3" xfId="3042" xr:uid="{00000000-0005-0000-0000-0000DE0B0000}"/>
    <cellStyle name="Euro 6 4" xfId="3043" xr:uid="{00000000-0005-0000-0000-0000DF0B0000}"/>
    <cellStyle name="Euro 6 5" xfId="3044" xr:uid="{00000000-0005-0000-0000-0000E00B0000}"/>
    <cellStyle name="Euro 7" xfId="3045" xr:uid="{00000000-0005-0000-0000-0000E10B0000}"/>
    <cellStyle name="Euro 8" xfId="3046" xr:uid="{00000000-0005-0000-0000-0000E20B0000}"/>
    <cellStyle name="Euro 9" xfId="3047" xr:uid="{00000000-0005-0000-0000-0000E30B0000}"/>
    <cellStyle name="Euro_CE Register Y2010" xfId="3048" xr:uid="{00000000-0005-0000-0000-0000E40B0000}"/>
    <cellStyle name="Explanatory Text 10" xfId="3049" xr:uid="{00000000-0005-0000-0000-0000E50B0000}"/>
    <cellStyle name="Explanatory Text 11" xfId="3050" xr:uid="{00000000-0005-0000-0000-0000E60B0000}"/>
    <cellStyle name="Explanatory Text 12" xfId="3051" xr:uid="{00000000-0005-0000-0000-0000E70B0000}"/>
    <cellStyle name="Explanatory Text 13" xfId="3052" xr:uid="{00000000-0005-0000-0000-0000E80B0000}"/>
    <cellStyle name="Explanatory Text 14" xfId="3053" xr:uid="{00000000-0005-0000-0000-0000E90B0000}"/>
    <cellStyle name="Explanatory Text 15" xfId="3054" xr:uid="{00000000-0005-0000-0000-0000EA0B0000}"/>
    <cellStyle name="Explanatory Text 16" xfId="3055" xr:uid="{00000000-0005-0000-0000-0000EB0B0000}"/>
    <cellStyle name="Explanatory Text 17" xfId="3056" xr:uid="{00000000-0005-0000-0000-0000EC0B0000}"/>
    <cellStyle name="Explanatory Text 18" xfId="3057" xr:uid="{00000000-0005-0000-0000-0000ED0B0000}"/>
    <cellStyle name="Explanatory Text 19" xfId="3058" xr:uid="{00000000-0005-0000-0000-0000EE0B0000}"/>
    <cellStyle name="Explanatory Text 2" xfId="3059" xr:uid="{00000000-0005-0000-0000-0000EF0B0000}"/>
    <cellStyle name="Explanatory Text 2 2" xfId="3060" xr:uid="{00000000-0005-0000-0000-0000F00B0000}"/>
    <cellStyle name="Explanatory Text 2 3" xfId="3061" xr:uid="{00000000-0005-0000-0000-0000F10B0000}"/>
    <cellStyle name="Explanatory Text 2 4" xfId="3062" xr:uid="{00000000-0005-0000-0000-0000F20B0000}"/>
    <cellStyle name="Explanatory Text 2 5" xfId="3063" xr:uid="{00000000-0005-0000-0000-0000F30B0000}"/>
    <cellStyle name="Explanatory Text 2 6" xfId="3064" xr:uid="{00000000-0005-0000-0000-0000F40B0000}"/>
    <cellStyle name="Explanatory Text 2 7" xfId="3065" xr:uid="{00000000-0005-0000-0000-0000F50B0000}"/>
    <cellStyle name="Explanatory Text 2 8" xfId="3066" xr:uid="{00000000-0005-0000-0000-0000F60B0000}"/>
    <cellStyle name="Explanatory Text 20" xfId="3067" xr:uid="{00000000-0005-0000-0000-0000F70B0000}"/>
    <cellStyle name="Explanatory Text 21" xfId="3068" xr:uid="{00000000-0005-0000-0000-0000F80B0000}"/>
    <cellStyle name="Explanatory Text 22" xfId="3069" xr:uid="{00000000-0005-0000-0000-0000F90B0000}"/>
    <cellStyle name="Explanatory Text 23" xfId="3070" xr:uid="{00000000-0005-0000-0000-0000FA0B0000}"/>
    <cellStyle name="Explanatory Text 24" xfId="3071" xr:uid="{00000000-0005-0000-0000-0000FB0B0000}"/>
    <cellStyle name="Explanatory Text 25" xfId="3072" xr:uid="{00000000-0005-0000-0000-0000FC0B0000}"/>
    <cellStyle name="Explanatory Text 26" xfId="3073" xr:uid="{00000000-0005-0000-0000-0000FD0B0000}"/>
    <cellStyle name="Explanatory Text 27" xfId="3074" xr:uid="{00000000-0005-0000-0000-0000FE0B0000}"/>
    <cellStyle name="Explanatory Text 28" xfId="3075" xr:uid="{00000000-0005-0000-0000-0000FF0B0000}"/>
    <cellStyle name="Explanatory Text 29" xfId="3076" xr:uid="{00000000-0005-0000-0000-0000000C0000}"/>
    <cellStyle name="Explanatory Text 3" xfId="3077" xr:uid="{00000000-0005-0000-0000-0000010C0000}"/>
    <cellStyle name="Explanatory Text 3 2" xfId="3078" xr:uid="{00000000-0005-0000-0000-0000020C0000}"/>
    <cellStyle name="Explanatory Text 30" xfId="3079" xr:uid="{00000000-0005-0000-0000-0000030C0000}"/>
    <cellStyle name="Explanatory Text 31" xfId="3080" xr:uid="{00000000-0005-0000-0000-0000040C0000}"/>
    <cellStyle name="Explanatory Text 32" xfId="3081" xr:uid="{00000000-0005-0000-0000-0000050C0000}"/>
    <cellStyle name="Explanatory Text 33" xfId="3082" xr:uid="{00000000-0005-0000-0000-0000060C0000}"/>
    <cellStyle name="Explanatory Text 34" xfId="3083" xr:uid="{00000000-0005-0000-0000-0000070C0000}"/>
    <cellStyle name="Explanatory Text 35" xfId="3084" xr:uid="{00000000-0005-0000-0000-0000080C0000}"/>
    <cellStyle name="Explanatory Text 36" xfId="3085" xr:uid="{00000000-0005-0000-0000-0000090C0000}"/>
    <cellStyle name="Explanatory Text 37" xfId="3086" xr:uid="{00000000-0005-0000-0000-00000A0C0000}"/>
    <cellStyle name="Explanatory Text 38" xfId="3087" xr:uid="{00000000-0005-0000-0000-00000B0C0000}"/>
    <cellStyle name="Explanatory Text 39" xfId="3088" xr:uid="{00000000-0005-0000-0000-00000C0C0000}"/>
    <cellStyle name="Explanatory Text 4" xfId="3089" xr:uid="{00000000-0005-0000-0000-00000D0C0000}"/>
    <cellStyle name="Explanatory Text 4 2" xfId="3090" xr:uid="{00000000-0005-0000-0000-00000E0C0000}"/>
    <cellStyle name="Explanatory Text 5" xfId="3091" xr:uid="{00000000-0005-0000-0000-00000F0C0000}"/>
    <cellStyle name="Explanatory Text 5 2" xfId="3092" xr:uid="{00000000-0005-0000-0000-0000100C0000}"/>
    <cellStyle name="Explanatory Text 6" xfId="3093" xr:uid="{00000000-0005-0000-0000-0000110C0000}"/>
    <cellStyle name="Explanatory Text 6 2" xfId="3094" xr:uid="{00000000-0005-0000-0000-0000120C0000}"/>
    <cellStyle name="Explanatory Text 7" xfId="3095" xr:uid="{00000000-0005-0000-0000-0000130C0000}"/>
    <cellStyle name="Explanatory Text 7 2" xfId="3096" xr:uid="{00000000-0005-0000-0000-0000140C0000}"/>
    <cellStyle name="Explanatory Text 8" xfId="3097" xr:uid="{00000000-0005-0000-0000-0000150C0000}"/>
    <cellStyle name="Explanatory Text 8 2" xfId="3098" xr:uid="{00000000-0005-0000-0000-0000160C0000}"/>
    <cellStyle name="Explanatory Text 9" xfId="3099" xr:uid="{00000000-0005-0000-0000-0000170C0000}"/>
    <cellStyle name="Explanatory Text 9 2" xfId="3100" xr:uid="{00000000-0005-0000-0000-0000180C0000}"/>
    <cellStyle name="f" xfId="3101" xr:uid="{00000000-0005-0000-0000-0000190C0000}"/>
    <cellStyle name="F2" xfId="3102" xr:uid="{00000000-0005-0000-0000-00001A0C0000}"/>
    <cellStyle name="F2 2" xfId="3103" xr:uid="{00000000-0005-0000-0000-00001B0C0000}"/>
    <cellStyle name="F2 2 2" xfId="3104" xr:uid="{00000000-0005-0000-0000-00001C0C0000}"/>
    <cellStyle name="F2 2 3" xfId="3105" xr:uid="{00000000-0005-0000-0000-00001D0C0000}"/>
    <cellStyle name="F2 2 4" xfId="3106" xr:uid="{00000000-0005-0000-0000-00001E0C0000}"/>
    <cellStyle name="F2 2 5" xfId="3107" xr:uid="{00000000-0005-0000-0000-00001F0C0000}"/>
    <cellStyle name="F2 2 6" xfId="3108" xr:uid="{00000000-0005-0000-0000-0000200C0000}"/>
    <cellStyle name="F2 3" xfId="3109" xr:uid="{00000000-0005-0000-0000-0000210C0000}"/>
    <cellStyle name="F2 3 2" xfId="3110" xr:uid="{00000000-0005-0000-0000-0000220C0000}"/>
    <cellStyle name="F2 3 3" xfId="3111" xr:uid="{00000000-0005-0000-0000-0000230C0000}"/>
    <cellStyle name="F2 3 4" xfId="3112" xr:uid="{00000000-0005-0000-0000-0000240C0000}"/>
    <cellStyle name="F2 3 5" xfId="3113" xr:uid="{00000000-0005-0000-0000-0000250C0000}"/>
    <cellStyle name="F2 4" xfId="3114" xr:uid="{00000000-0005-0000-0000-0000260C0000}"/>
    <cellStyle name="F2 4 2" xfId="3115" xr:uid="{00000000-0005-0000-0000-0000270C0000}"/>
    <cellStyle name="F2 4 3" xfId="3116" xr:uid="{00000000-0005-0000-0000-0000280C0000}"/>
    <cellStyle name="F2 4 4" xfId="3117" xr:uid="{00000000-0005-0000-0000-0000290C0000}"/>
    <cellStyle name="F2 4 5" xfId="3118" xr:uid="{00000000-0005-0000-0000-00002A0C0000}"/>
    <cellStyle name="F2 5" xfId="3119" xr:uid="{00000000-0005-0000-0000-00002B0C0000}"/>
    <cellStyle name="F2 5 2" xfId="3120" xr:uid="{00000000-0005-0000-0000-00002C0C0000}"/>
    <cellStyle name="F2 5 3" xfId="3121" xr:uid="{00000000-0005-0000-0000-00002D0C0000}"/>
    <cellStyle name="F2 5 4" xfId="3122" xr:uid="{00000000-0005-0000-0000-00002E0C0000}"/>
    <cellStyle name="F2 5 5" xfId="3123" xr:uid="{00000000-0005-0000-0000-00002F0C0000}"/>
    <cellStyle name="F2 6" xfId="3124" xr:uid="{00000000-0005-0000-0000-0000300C0000}"/>
    <cellStyle name="F2 6 2" xfId="3125" xr:uid="{00000000-0005-0000-0000-0000310C0000}"/>
    <cellStyle name="F2 6 3" xfId="3126" xr:uid="{00000000-0005-0000-0000-0000320C0000}"/>
    <cellStyle name="F2 6 4" xfId="3127" xr:uid="{00000000-0005-0000-0000-0000330C0000}"/>
    <cellStyle name="F2 6 5" xfId="3128" xr:uid="{00000000-0005-0000-0000-0000340C0000}"/>
    <cellStyle name="F2 7" xfId="3129" xr:uid="{00000000-0005-0000-0000-0000350C0000}"/>
    <cellStyle name="F2 8" xfId="3130" xr:uid="{00000000-0005-0000-0000-0000360C0000}"/>
    <cellStyle name="F2 9" xfId="3131" xr:uid="{00000000-0005-0000-0000-0000370C0000}"/>
    <cellStyle name="F2_Agbada NAG Flowlines.xlstoday" xfId="3132" xr:uid="{00000000-0005-0000-0000-0000380C0000}"/>
    <cellStyle name="F3" xfId="3133" xr:uid="{00000000-0005-0000-0000-0000390C0000}"/>
    <cellStyle name="F3 2" xfId="3134" xr:uid="{00000000-0005-0000-0000-00003A0C0000}"/>
    <cellStyle name="F3 2 2" xfId="3135" xr:uid="{00000000-0005-0000-0000-00003B0C0000}"/>
    <cellStyle name="F3 2 3" xfId="3136" xr:uid="{00000000-0005-0000-0000-00003C0C0000}"/>
    <cellStyle name="F3 2 4" xfId="3137" xr:uid="{00000000-0005-0000-0000-00003D0C0000}"/>
    <cellStyle name="F3 2 5" xfId="3138" xr:uid="{00000000-0005-0000-0000-00003E0C0000}"/>
    <cellStyle name="F3 2 6" xfId="3139" xr:uid="{00000000-0005-0000-0000-00003F0C0000}"/>
    <cellStyle name="F3 3" xfId="3140" xr:uid="{00000000-0005-0000-0000-0000400C0000}"/>
    <cellStyle name="F3 3 2" xfId="3141" xr:uid="{00000000-0005-0000-0000-0000410C0000}"/>
    <cellStyle name="F3 3 3" xfId="3142" xr:uid="{00000000-0005-0000-0000-0000420C0000}"/>
    <cellStyle name="F3 3 4" xfId="3143" xr:uid="{00000000-0005-0000-0000-0000430C0000}"/>
    <cellStyle name="F3 3 5" xfId="3144" xr:uid="{00000000-0005-0000-0000-0000440C0000}"/>
    <cellStyle name="F3 4" xfId="3145" xr:uid="{00000000-0005-0000-0000-0000450C0000}"/>
    <cellStyle name="F3 4 2" xfId="3146" xr:uid="{00000000-0005-0000-0000-0000460C0000}"/>
    <cellStyle name="F3 4 3" xfId="3147" xr:uid="{00000000-0005-0000-0000-0000470C0000}"/>
    <cellStyle name="F3 4 4" xfId="3148" xr:uid="{00000000-0005-0000-0000-0000480C0000}"/>
    <cellStyle name="F3 4 5" xfId="3149" xr:uid="{00000000-0005-0000-0000-0000490C0000}"/>
    <cellStyle name="F3 5" xfId="3150" xr:uid="{00000000-0005-0000-0000-00004A0C0000}"/>
    <cellStyle name="F3 5 2" xfId="3151" xr:uid="{00000000-0005-0000-0000-00004B0C0000}"/>
    <cellStyle name="F3 5 3" xfId="3152" xr:uid="{00000000-0005-0000-0000-00004C0C0000}"/>
    <cellStyle name="F3 5 4" xfId="3153" xr:uid="{00000000-0005-0000-0000-00004D0C0000}"/>
    <cellStyle name="F3 5 5" xfId="3154" xr:uid="{00000000-0005-0000-0000-00004E0C0000}"/>
    <cellStyle name="F3 6" xfId="3155" xr:uid="{00000000-0005-0000-0000-00004F0C0000}"/>
    <cellStyle name="F3 6 2" xfId="3156" xr:uid="{00000000-0005-0000-0000-0000500C0000}"/>
    <cellStyle name="F3 6 3" xfId="3157" xr:uid="{00000000-0005-0000-0000-0000510C0000}"/>
    <cellStyle name="F3 6 4" xfId="3158" xr:uid="{00000000-0005-0000-0000-0000520C0000}"/>
    <cellStyle name="F3 6 5" xfId="3159" xr:uid="{00000000-0005-0000-0000-0000530C0000}"/>
    <cellStyle name="F3 7" xfId="3160" xr:uid="{00000000-0005-0000-0000-0000540C0000}"/>
    <cellStyle name="F3 8" xfId="3161" xr:uid="{00000000-0005-0000-0000-0000550C0000}"/>
    <cellStyle name="F3 9" xfId="3162" xr:uid="{00000000-0005-0000-0000-0000560C0000}"/>
    <cellStyle name="F3_Agbada NAG Flowlines.xlstoday" xfId="3163" xr:uid="{00000000-0005-0000-0000-0000570C0000}"/>
    <cellStyle name="F4" xfId="3164" xr:uid="{00000000-0005-0000-0000-0000580C0000}"/>
    <cellStyle name="F4 2" xfId="3165" xr:uid="{00000000-0005-0000-0000-0000590C0000}"/>
    <cellStyle name="F4 2 2" xfId="3166" xr:uid="{00000000-0005-0000-0000-00005A0C0000}"/>
    <cellStyle name="F4 2 3" xfId="3167" xr:uid="{00000000-0005-0000-0000-00005B0C0000}"/>
    <cellStyle name="F4 2 4" xfId="3168" xr:uid="{00000000-0005-0000-0000-00005C0C0000}"/>
    <cellStyle name="F4 2 5" xfId="3169" xr:uid="{00000000-0005-0000-0000-00005D0C0000}"/>
    <cellStyle name="F4 2 6" xfId="3170" xr:uid="{00000000-0005-0000-0000-00005E0C0000}"/>
    <cellStyle name="F4 3" xfId="3171" xr:uid="{00000000-0005-0000-0000-00005F0C0000}"/>
    <cellStyle name="F4 3 2" xfId="3172" xr:uid="{00000000-0005-0000-0000-0000600C0000}"/>
    <cellStyle name="F4 3 3" xfId="3173" xr:uid="{00000000-0005-0000-0000-0000610C0000}"/>
    <cellStyle name="F4 3 4" xfId="3174" xr:uid="{00000000-0005-0000-0000-0000620C0000}"/>
    <cellStyle name="F4 3 5" xfId="3175" xr:uid="{00000000-0005-0000-0000-0000630C0000}"/>
    <cellStyle name="F4 4" xfId="3176" xr:uid="{00000000-0005-0000-0000-0000640C0000}"/>
    <cellStyle name="F4 4 2" xfId="3177" xr:uid="{00000000-0005-0000-0000-0000650C0000}"/>
    <cellStyle name="F4 4 3" xfId="3178" xr:uid="{00000000-0005-0000-0000-0000660C0000}"/>
    <cellStyle name="F4 4 4" xfId="3179" xr:uid="{00000000-0005-0000-0000-0000670C0000}"/>
    <cellStyle name="F4 4 5" xfId="3180" xr:uid="{00000000-0005-0000-0000-0000680C0000}"/>
    <cellStyle name="F4 5" xfId="3181" xr:uid="{00000000-0005-0000-0000-0000690C0000}"/>
    <cellStyle name="F4 5 2" xfId="3182" xr:uid="{00000000-0005-0000-0000-00006A0C0000}"/>
    <cellStyle name="F4 5 3" xfId="3183" xr:uid="{00000000-0005-0000-0000-00006B0C0000}"/>
    <cellStyle name="F4 5 4" xfId="3184" xr:uid="{00000000-0005-0000-0000-00006C0C0000}"/>
    <cellStyle name="F4 5 5" xfId="3185" xr:uid="{00000000-0005-0000-0000-00006D0C0000}"/>
    <cellStyle name="F4 6" xfId="3186" xr:uid="{00000000-0005-0000-0000-00006E0C0000}"/>
    <cellStyle name="F4 6 2" xfId="3187" xr:uid="{00000000-0005-0000-0000-00006F0C0000}"/>
    <cellStyle name="F4 6 3" xfId="3188" xr:uid="{00000000-0005-0000-0000-0000700C0000}"/>
    <cellStyle name="F4 6 4" xfId="3189" xr:uid="{00000000-0005-0000-0000-0000710C0000}"/>
    <cellStyle name="F4 6 5" xfId="3190" xr:uid="{00000000-0005-0000-0000-0000720C0000}"/>
    <cellStyle name="F4 7" xfId="3191" xr:uid="{00000000-0005-0000-0000-0000730C0000}"/>
    <cellStyle name="F4 8" xfId="3192" xr:uid="{00000000-0005-0000-0000-0000740C0000}"/>
    <cellStyle name="F4 9" xfId="3193" xr:uid="{00000000-0005-0000-0000-0000750C0000}"/>
    <cellStyle name="F4_Agbada NAG Flowlines.xlstoday" xfId="3194" xr:uid="{00000000-0005-0000-0000-0000760C0000}"/>
    <cellStyle name="F5" xfId="3195" xr:uid="{00000000-0005-0000-0000-0000770C0000}"/>
    <cellStyle name="F5 2" xfId="3196" xr:uid="{00000000-0005-0000-0000-0000780C0000}"/>
    <cellStyle name="F5 2 2" xfId="3197" xr:uid="{00000000-0005-0000-0000-0000790C0000}"/>
    <cellStyle name="F5 2 3" xfId="3198" xr:uid="{00000000-0005-0000-0000-00007A0C0000}"/>
    <cellStyle name="F5 2 4" xfId="3199" xr:uid="{00000000-0005-0000-0000-00007B0C0000}"/>
    <cellStyle name="F5 2 5" xfId="3200" xr:uid="{00000000-0005-0000-0000-00007C0C0000}"/>
    <cellStyle name="F5 2 6" xfId="3201" xr:uid="{00000000-0005-0000-0000-00007D0C0000}"/>
    <cellStyle name="F5 3" xfId="3202" xr:uid="{00000000-0005-0000-0000-00007E0C0000}"/>
    <cellStyle name="F5 3 2" xfId="3203" xr:uid="{00000000-0005-0000-0000-00007F0C0000}"/>
    <cellStyle name="F5 3 3" xfId="3204" xr:uid="{00000000-0005-0000-0000-0000800C0000}"/>
    <cellStyle name="F5 3 4" xfId="3205" xr:uid="{00000000-0005-0000-0000-0000810C0000}"/>
    <cellStyle name="F5 3 5" xfId="3206" xr:uid="{00000000-0005-0000-0000-0000820C0000}"/>
    <cellStyle name="F5 4" xfId="3207" xr:uid="{00000000-0005-0000-0000-0000830C0000}"/>
    <cellStyle name="F5 4 2" xfId="3208" xr:uid="{00000000-0005-0000-0000-0000840C0000}"/>
    <cellStyle name="F5 4 3" xfId="3209" xr:uid="{00000000-0005-0000-0000-0000850C0000}"/>
    <cellStyle name="F5 4 4" xfId="3210" xr:uid="{00000000-0005-0000-0000-0000860C0000}"/>
    <cellStyle name="F5 4 5" xfId="3211" xr:uid="{00000000-0005-0000-0000-0000870C0000}"/>
    <cellStyle name="F5 5" xfId="3212" xr:uid="{00000000-0005-0000-0000-0000880C0000}"/>
    <cellStyle name="F5 5 2" xfId="3213" xr:uid="{00000000-0005-0000-0000-0000890C0000}"/>
    <cellStyle name="F5 5 3" xfId="3214" xr:uid="{00000000-0005-0000-0000-00008A0C0000}"/>
    <cellStyle name="F5 5 4" xfId="3215" xr:uid="{00000000-0005-0000-0000-00008B0C0000}"/>
    <cellStyle name="F5 5 5" xfId="3216" xr:uid="{00000000-0005-0000-0000-00008C0C0000}"/>
    <cellStyle name="F5 6" xfId="3217" xr:uid="{00000000-0005-0000-0000-00008D0C0000}"/>
    <cellStyle name="F5 6 2" xfId="3218" xr:uid="{00000000-0005-0000-0000-00008E0C0000}"/>
    <cellStyle name="F5 6 3" xfId="3219" xr:uid="{00000000-0005-0000-0000-00008F0C0000}"/>
    <cellStyle name="F5 6 4" xfId="3220" xr:uid="{00000000-0005-0000-0000-0000900C0000}"/>
    <cellStyle name="F5 6 5" xfId="3221" xr:uid="{00000000-0005-0000-0000-0000910C0000}"/>
    <cellStyle name="F5 7" xfId="3222" xr:uid="{00000000-0005-0000-0000-0000920C0000}"/>
    <cellStyle name="F5 8" xfId="3223" xr:uid="{00000000-0005-0000-0000-0000930C0000}"/>
    <cellStyle name="F5 9" xfId="3224" xr:uid="{00000000-0005-0000-0000-0000940C0000}"/>
    <cellStyle name="F5_Agbada NAG Flowlines.xlstoday" xfId="3225" xr:uid="{00000000-0005-0000-0000-0000950C0000}"/>
    <cellStyle name="F6" xfId="3226" xr:uid="{00000000-0005-0000-0000-0000960C0000}"/>
    <cellStyle name="F6 2" xfId="3227" xr:uid="{00000000-0005-0000-0000-0000970C0000}"/>
    <cellStyle name="F6 2 2" xfId="3228" xr:uid="{00000000-0005-0000-0000-0000980C0000}"/>
    <cellStyle name="F6 2 3" xfId="3229" xr:uid="{00000000-0005-0000-0000-0000990C0000}"/>
    <cellStyle name="F6 2 4" xfId="3230" xr:uid="{00000000-0005-0000-0000-00009A0C0000}"/>
    <cellStyle name="F6 2 5" xfId="3231" xr:uid="{00000000-0005-0000-0000-00009B0C0000}"/>
    <cellStyle name="F6 2 6" xfId="3232" xr:uid="{00000000-0005-0000-0000-00009C0C0000}"/>
    <cellStyle name="F6 3" xfId="3233" xr:uid="{00000000-0005-0000-0000-00009D0C0000}"/>
    <cellStyle name="F6 3 2" xfId="3234" xr:uid="{00000000-0005-0000-0000-00009E0C0000}"/>
    <cellStyle name="F6 3 3" xfId="3235" xr:uid="{00000000-0005-0000-0000-00009F0C0000}"/>
    <cellStyle name="F6 3 4" xfId="3236" xr:uid="{00000000-0005-0000-0000-0000A00C0000}"/>
    <cellStyle name="F6 3 5" xfId="3237" xr:uid="{00000000-0005-0000-0000-0000A10C0000}"/>
    <cellStyle name="F6 4" xfId="3238" xr:uid="{00000000-0005-0000-0000-0000A20C0000}"/>
    <cellStyle name="F6 4 2" xfId="3239" xr:uid="{00000000-0005-0000-0000-0000A30C0000}"/>
    <cellStyle name="F6 4 3" xfId="3240" xr:uid="{00000000-0005-0000-0000-0000A40C0000}"/>
    <cellStyle name="F6 4 4" xfId="3241" xr:uid="{00000000-0005-0000-0000-0000A50C0000}"/>
    <cellStyle name="F6 4 5" xfId="3242" xr:uid="{00000000-0005-0000-0000-0000A60C0000}"/>
    <cellStyle name="F6 5" xfId="3243" xr:uid="{00000000-0005-0000-0000-0000A70C0000}"/>
    <cellStyle name="F6 5 2" xfId="3244" xr:uid="{00000000-0005-0000-0000-0000A80C0000}"/>
    <cellStyle name="F6 5 3" xfId="3245" xr:uid="{00000000-0005-0000-0000-0000A90C0000}"/>
    <cellStyle name="F6 5 4" xfId="3246" xr:uid="{00000000-0005-0000-0000-0000AA0C0000}"/>
    <cellStyle name="F6 5 5" xfId="3247" xr:uid="{00000000-0005-0000-0000-0000AB0C0000}"/>
    <cellStyle name="F6 6" xfId="3248" xr:uid="{00000000-0005-0000-0000-0000AC0C0000}"/>
    <cellStyle name="F6 6 2" xfId="3249" xr:uid="{00000000-0005-0000-0000-0000AD0C0000}"/>
    <cellStyle name="F6 6 3" xfId="3250" xr:uid="{00000000-0005-0000-0000-0000AE0C0000}"/>
    <cellStyle name="F6 6 4" xfId="3251" xr:uid="{00000000-0005-0000-0000-0000AF0C0000}"/>
    <cellStyle name="F6 6 5" xfId="3252" xr:uid="{00000000-0005-0000-0000-0000B00C0000}"/>
    <cellStyle name="F6 7" xfId="3253" xr:uid="{00000000-0005-0000-0000-0000B10C0000}"/>
    <cellStyle name="F6 8" xfId="3254" xr:uid="{00000000-0005-0000-0000-0000B20C0000}"/>
    <cellStyle name="F6 9" xfId="3255" xr:uid="{00000000-0005-0000-0000-0000B30C0000}"/>
    <cellStyle name="F6_Agbada NAG Flowlines.xlstoday" xfId="3256" xr:uid="{00000000-0005-0000-0000-0000B40C0000}"/>
    <cellStyle name="F7" xfId="3257" xr:uid="{00000000-0005-0000-0000-0000B50C0000}"/>
    <cellStyle name="F7 2" xfId="3258" xr:uid="{00000000-0005-0000-0000-0000B60C0000}"/>
    <cellStyle name="F7 2 2" xfId="3259" xr:uid="{00000000-0005-0000-0000-0000B70C0000}"/>
    <cellStyle name="F7 2 3" xfId="3260" xr:uid="{00000000-0005-0000-0000-0000B80C0000}"/>
    <cellStyle name="F7 2 4" xfId="3261" xr:uid="{00000000-0005-0000-0000-0000B90C0000}"/>
    <cellStyle name="F7 2 5" xfId="3262" xr:uid="{00000000-0005-0000-0000-0000BA0C0000}"/>
    <cellStyle name="F7 2 6" xfId="3263" xr:uid="{00000000-0005-0000-0000-0000BB0C0000}"/>
    <cellStyle name="F7 3" xfId="3264" xr:uid="{00000000-0005-0000-0000-0000BC0C0000}"/>
    <cellStyle name="F7 3 2" xfId="3265" xr:uid="{00000000-0005-0000-0000-0000BD0C0000}"/>
    <cellStyle name="F7 3 3" xfId="3266" xr:uid="{00000000-0005-0000-0000-0000BE0C0000}"/>
    <cellStyle name="F7 3 4" xfId="3267" xr:uid="{00000000-0005-0000-0000-0000BF0C0000}"/>
    <cellStyle name="F7 3 5" xfId="3268" xr:uid="{00000000-0005-0000-0000-0000C00C0000}"/>
    <cellStyle name="F7 4" xfId="3269" xr:uid="{00000000-0005-0000-0000-0000C10C0000}"/>
    <cellStyle name="F7 4 2" xfId="3270" xr:uid="{00000000-0005-0000-0000-0000C20C0000}"/>
    <cellStyle name="F7 4 3" xfId="3271" xr:uid="{00000000-0005-0000-0000-0000C30C0000}"/>
    <cellStyle name="F7 4 4" xfId="3272" xr:uid="{00000000-0005-0000-0000-0000C40C0000}"/>
    <cellStyle name="F7 4 5" xfId="3273" xr:uid="{00000000-0005-0000-0000-0000C50C0000}"/>
    <cellStyle name="F7 5" xfId="3274" xr:uid="{00000000-0005-0000-0000-0000C60C0000}"/>
    <cellStyle name="F7 5 2" xfId="3275" xr:uid="{00000000-0005-0000-0000-0000C70C0000}"/>
    <cellStyle name="F7 5 3" xfId="3276" xr:uid="{00000000-0005-0000-0000-0000C80C0000}"/>
    <cellStyle name="F7 5 4" xfId="3277" xr:uid="{00000000-0005-0000-0000-0000C90C0000}"/>
    <cellStyle name="F7 5 5" xfId="3278" xr:uid="{00000000-0005-0000-0000-0000CA0C0000}"/>
    <cellStyle name="F7 6" xfId="3279" xr:uid="{00000000-0005-0000-0000-0000CB0C0000}"/>
    <cellStyle name="F7 6 2" xfId="3280" xr:uid="{00000000-0005-0000-0000-0000CC0C0000}"/>
    <cellStyle name="F7 6 3" xfId="3281" xr:uid="{00000000-0005-0000-0000-0000CD0C0000}"/>
    <cellStyle name="F7 6 4" xfId="3282" xr:uid="{00000000-0005-0000-0000-0000CE0C0000}"/>
    <cellStyle name="F7 6 5" xfId="3283" xr:uid="{00000000-0005-0000-0000-0000CF0C0000}"/>
    <cellStyle name="F7 7" xfId="3284" xr:uid="{00000000-0005-0000-0000-0000D00C0000}"/>
    <cellStyle name="F7 8" xfId="3285" xr:uid="{00000000-0005-0000-0000-0000D10C0000}"/>
    <cellStyle name="F7 9" xfId="3286" xr:uid="{00000000-0005-0000-0000-0000D20C0000}"/>
    <cellStyle name="F7_Agbada NAG Flowlines.xlstoday" xfId="3287" xr:uid="{00000000-0005-0000-0000-0000D30C0000}"/>
    <cellStyle name="F8" xfId="3288" xr:uid="{00000000-0005-0000-0000-0000D40C0000}"/>
    <cellStyle name="F8 2" xfId="3289" xr:uid="{00000000-0005-0000-0000-0000D50C0000}"/>
    <cellStyle name="F8 2 2" xfId="3290" xr:uid="{00000000-0005-0000-0000-0000D60C0000}"/>
    <cellStyle name="F8 2 3" xfId="3291" xr:uid="{00000000-0005-0000-0000-0000D70C0000}"/>
    <cellStyle name="F8 2 4" xfId="3292" xr:uid="{00000000-0005-0000-0000-0000D80C0000}"/>
    <cellStyle name="F8 2 5" xfId="3293" xr:uid="{00000000-0005-0000-0000-0000D90C0000}"/>
    <cellStyle name="F8 2 6" xfId="3294" xr:uid="{00000000-0005-0000-0000-0000DA0C0000}"/>
    <cellStyle name="F8 3" xfId="3295" xr:uid="{00000000-0005-0000-0000-0000DB0C0000}"/>
    <cellStyle name="F8 3 2" xfId="3296" xr:uid="{00000000-0005-0000-0000-0000DC0C0000}"/>
    <cellStyle name="F8 3 3" xfId="3297" xr:uid="{00000000-0005-0000-0000-0000DD0C0000}"/>
    <cellStyle name="F8 3 4" xfId="3298" xr:uid="{00000000-0005-0000-0000-0000DE0C0000}"/>
    <cellStyle name="F8 3 5" xfId="3299" xr:uid="{00000000-0005-0000-0000-0000DF0C0000}"/>
    <cellStyle name="F8 4" xfId="3300" xr:uid="{00000000-0005-0000-0000-0000E00C0000}"/>
    <cellStyle name="F8 4 2" xfId="3301" xr:uid="{00000000-0005-0000-0000-0000E10C0000}"/>
    <cellStyle name="F8 4 3" xfId="3302" xr:uid="{00000000-0005-0000-0000-0000E20C0000}"/>
    <cellStyle name="F8 4 4" xfId="3303" xr:uid="{00000000-0005-0000-0000-0000E30C0000}"/>
    <cellStyle name="F8 4 5" xfId="3304" xr:uid="{00000000-0005-0000-0000-0000E40C0000}"/>
    <cellStyle name="F8 5" xfId="3305" xr:uid="{00000000-0005-0000-0000-0000E50C0000}"/>
    <cellStyle name="F8 5 2" xfId="3306" xr:uid="{00000000-0005-0000-0000-0000E60C0000}"/>
    <cellStyle name="F8 5 3" xfId="3307" xr:uid="{00000000-0005-0000-0000-0000E70C0000}"/>
    <cellStyle name="F8 5 4" xfId="3308" xr:uid="{00000000-0005-0000-0000-0000E80C0000}"/>
    <cellStyle name="F8 5 5" xfId="3309" xr:uid="{00000000-0005-0000-0000-0000E90C0000}"/>
    <cellStyle name="F8 6" xfId="3310" xr:uid="{00000000-0005-0000-0000-0000EA0C0000}"/>
    <cellStyle name="F8 6 2" xfId="3311" xr:uid="{00000000-0005-0000-0000-0000EB0C0000}"/>
    <cellStyle name="F8 6 3" xfId="3312" xr:uid="{00000000-0005-0000-0000-0000EC0C0000}"/>
    <cellStyle name="F8 6 4" xfId="3313" xr:uid="{00000000-0005-0000-0000-0000ED0C0000}"/>
    <cellStyle name="F8 6 5" xfId="3314" xr:uid="{00000000-0005-0000-0000-0000EE0C0000}"/>
    <cellStyle name="F8 7" xfId="3315" xr:uid="{00000000-0005-0000-0000-0000EF0C0000}"/>
    <cellStyle name="F8 8" xfId="3316" xr:uid="{00000000-0005-0000-0000-0000F00C0000}"/>
    <cellStyle name="F8 9" xfId="3317" xr:uid="{00000000-0005-0000-0000-0000F10C0000}"/>
    <cellStyle name="F8_Agbada NAG Flowlines.xlstoday" xfId="3318" xr:uid="{00000000-0005-0000-0000-0000F20C0000}"/>
    <cellStyle name="FieldName" xfId="3319" xr:uid="{00000000-0005-0000-0000-0000F30C0000}"/>
    <cellStyle name="FieldName 2" xfId="3320" xr:uid="{00000000-0005-0000-0000-0000F40C0000}"/>
    <cellStyle name="fin93" xfId="3321" xr:uid="{00000000-0005-0000-0000-0000F50C0000}"/>
    <cellStyle name="Fixed" xfId="3322" xr:uid="{00000000-0005-0000-0000-0000F60C0000}"/>
    <cellStyle name="Fixed 2" xfId="3323" xr:uid="{00000000-0005-0000-0000-0000F70C0000}"/>
    <cellStyle name="Fixed 2 2" xfId="3324" xr:uid="{00000000-0005-0000-0000-0000F80C0000}"/>
    <cellStyle name="Fixed 2 3" xfId="3325" xr:uid="{00000000-0005-0000-0000-0000F90C0000}"/>
    <cellStyle name="Fixed 2 4" xfId="3326" xr:uid="{00000000-0005-0000-0000-0000FA0C0000}"/>
    <cellStyle name="Fixed 3" xfId="3327" xr:uid="{00000000-0005-0000-0000-0000FB0C0000}"/>
    <cellStyle name="Fixed 3 2" xfId="3328" xr:uid="{00000000-0005-0000-0000-0000FC0C0000}"/>
    <cellStyle name="Fixed 3 3" xfId="3329" xr:uid="{00000000-0005-0000-0000-0000FD0C0000}"/>
    <cellStyle name="Fixed 3 4" xfId="3330" xr:uid="{00000000-0005-0000-0000-0000FE0C0000}"/>
    <cellStyle name="Fixed 4" xfId="3331" xr:uid="{00000000-0005-0000-0000-0000FF0C0000}"/>
    <cellStyle name="Fixed 5" xfId="3332" xr:uid="{00000000-0005-0000-0000-0000000D0000}"/>
    <cellStyle name="Fixed 6" xfId="3333" xr:uid="{00000000-0005-0000-0000-0000010D0000}"/>
    <cellStyle name="Fixed1 - Style1" xfId="3334" xr:uid="{00000000-0005-0000-0000-0000020D0000}"/>
    <cellStyle name="FORM" xfId="3335" xr:uid="{00000000-0005-0000-0000-0000030D0000}"/>
    <cellStyle name="FORM 2" xfId="3336" xr:uid="{00000000-0005-0000-0000-0000040D0000}"/>
    <cellStyle name="FORM 2 2" xfId="3337" xr:uid="{00000000-0005-0000-0000-0000050D0000}"/>
    <cellStyle name="FORM 2 3" xfId="3338" xr:uid="{00000000-0005-0000-0000-0000060D0000}"/>
    <cellStyle name="FORM 2 4" xfId="3339" xr:uid="{00000000-0005-0000-0000-0000070D0000}"/>
    <cellStyle name="FORM 2 5" xfId="3340" xr:uid="{00000000-0005-0000-0000-0000080D0000}"/>
    <cellStyle name="FORM 3" xfId="3341" xr:uid="{00000000-0005-0000-0000-0000090D0000}"/>
    <cellStyle name="FORM 3 2" xfId="3342" xr:uid="{00000000-0005-0000-0000-00000A0D0000}"/>
    <cellStyle name="FORM 3 3" xfId="3343" xr:uid="{00000000-0005-0000-0000-00000B0D0000}"/>
    <cellStyle name="FORM 3 4" xfId="3344" xr:uid="{00000000-0005-0000-0000-00000C0D0000}"/>
    <cellStyle name="FORM 3 5" xfId="3345" xr:uid="{00000000-0005-0000-0000-00000D0D0000}"/>
    <cellStyle name="FORM 4" xfId="3346" xr:uid="{00000000-0005-0000-0000-00000E0D0000}"/>
    <cellStyle name="FORM 4 2" xfId="3347" xr:uid="{00000000-0005-0000-0000-00000F0D0000}"/>
    <cellStyle name="FORM 4 3" xfId="3348" xr:uid="{00000000-0005-0000-0000-0000100D0000}"/>
    <cellStyle name="FORM 4 4" xfId="3349" xr:uid="{00000000-0005-0000-0000-0000110D0000}"/>
    <cellStyle name="FORM 4 5" xfId="3350" xr:uid="{00000000-0005-0000-0000-0000120D0000}"/>
    <cellStyle name="FORM 5" xfId="3351" xr:uid="{00000000-0005-0000-0000-0000130D0000}"/>
    <cellStyle name="FORM 5 2" xfId="3352" xr:uid="{00000000-0005-0000-0000-0000140D0000}"/>
    <cellStyle name="FORM 5 3" xfId="3353" xr:uid="{00000000-0005-0000-0000-0000150D0000}"/>
    <cellStyle name="FORM 5 4" xfId="3354" xr:uid="{00000000-0005-0000-0000-0000160D0000}"/>
    <cellStyle name="FORM 5 5" xfId="3355" xr:uid="{00000000-0005-0000-0000-0000170D0000}"/>
    <cellStyle name="FORM 6" xfId="3356" xr:uid="{00000000-0005-0000-0000-0000180D0000}"/>
    <cellStyle name="FORM 6 2" xfId="3357" xr:uid="{00000000-0005-0000-0000-0000190D0000}"/>
    <cellStyle name="FORM 6 3" xfId="3358" xr:uid="{00000000-0005-0000-0000-00001A0D0000}"/>
    <cellStyle name="FORM 6 4" xfId="3359" xr:uid="{00000000-0005-0000-0000-00001B0D0000}"/>
    <cellStyle name="FORM 6 5" xfId="3360" xr:uid="{00000000-0005-0000-0000-00001C0D0000}"/>
    <cellStyle name="FORM 7" xfId="3361" xr:uid="{00000000-0005-0000-0000-00001D0D0000}"/>
    <cellStyle name="FORM 8" xfId="3362" xr:uid="{00000000-0005-0000-0000-00001E0D0000}"/>
    <cellStyle name="FORM 9" xfId="3363" xr:uid="{00000000-0005-0000-0000-00001F0D0000}"/>
    <cellStyle name="FORM_Agbada NAG Flowlines.xlstoday" xfId="3364" xr:uid="{00000000-0005-0000-0000-0000200D0000}"/>
    <cellStyle name="Good 10" xfId="3365" xr:uid="{00000000-0005-0000-0000-0000210D0000}"/>
    <cellStyle name="Good 11" xfId="3366" xr:uid="{00000000-0005-0000-0000-0000220D0000}"/>
    <cellStyle name="Good 12" xfId="3367" xr:uid="{00000000-0005-0000-0000-0000230D0000}"/>
    <cellStyle name="Good 13" xfId="3368" xr:uid="{00000000-0005-0000-0000-0000240D0000}"/>
    <cellStyle name="Good 14" xfId="3369" xr:uid="{00000000-0005-0000-0000-0000250D0000}"/>
    <cellStyle name="Good 15" xfId="3370" xr:uid="{00000000-0005-0000-0000-0000260D0000}"/>
    <cellStyle name="Good 16" xfId="3371" xr:uid="{00000000-0005-0000-0000-0000270D0000}"/>
    <cellStyle name="Good 17" xfId="3372" xr:uid="{00000000-0005-0000-0000-0000280D0000}"/>
    <cellStyle name="Good 18" xfId="3373" xr:uid="{00000000-0005-0000-0000-0000290D0000}"/>
    <cellStyle name="Good 19" xfId="3374" xr:uid="{00000000-0005-0000-0000-00002A0D0000}"/>
    <cellStyle name="Good 2" xfId="3375" xr:uid="{00000000-0005-0000-0000-00002B0D0000}"/>
    <cellStyle name="Good 2 2" xfId="3376" xr:uid="{00000000-0005-0000-0000-00002C0D0000}"/>
    <cellStyle name="Good 2 3" xfId="3377" xr:uid="{00000000-0005-0000-0000-00002D0D0000}"/>
    <cellStyle name="Good 2 4" xfId="3378" xr:uid="{00000000-0005-0000-0000-00002E0D0000}"/>
    <cellStyle name="Good 2 5" xfId="3379" xr:uid="{00000000-0005-0000-0000-00002F0D0000}"/>
    <cellStyle name="Good 2 6" xfId="3380" xr:uid="{00000000-0005-0000-0000-0000300D0000}"/>
    <cellStyle name="Good 2 7" xfId="3381" xr:uid="{00000000-0005-0000-0000-0000310D0000}"/>
    <cellStyle name="Good 2 8" xfId="3382" xr:uid="{00000000-0005-0000-0000-0000320D0000}"/>
    <cellStyle name="Good 20" xfId="3383" xr:uid="{00000000-0005-0000-0000-0000330D0000}"/>
    <cellStyle name="Good 21" xfId="3384" xr:uid="{00000000-0005-0000-0000-0000340D0000}"/>
    <cellStyle name="Good 22" xfId="3385" xr:uid="{00000000-0005-0000-0000-0000350D0000}"/>
    <cellStyle name="Good 23" xfId="3386" xr:uid="{00000000-0005-0000-0000-0000360D0000}"/>
    <cellStyle name="Good 24" xfId="3387" xr:uid="{00000000-0005-0000-0000-0000370D0000}"/>
    <cellStyle name="Good 25" xfId="3388" xr:uid="{00000000-0005-0000-0000-0000380D0000}"/>
    <cellStyle name="Good 26" xfId="3389" xr:uid="{00000000-0005-0000-0000-0000390D0000}"/>
    <cellStyle name="Good 27" xfId="3390" xr:uid="{00000000-0005-0000-0000-00003A0D0000}"/>
    <cellStyle name="Good 28" xfId="3391" xr:uid="{00000000-0005-0000-0000-00003B0D0000}"/>
    <cellStyle name="Good 29" xfId="3392" xr:uid="{00000000-0005-0000-0000-00003C0D0000}"/>
    <cellStyle name="Good 3" xfId="3393" xr:uid="{00000000-0005-0000-0000-00003D0D0000}"/>
    <cellStyle name="Good 3 2" xfId="3394" xr:uid="{00000000-0005-0000-0000-00003E0D0000}"/>
    <cellStyle name="Good 30" xfId="3395" xr:uid="{00000000-0005-0000-0000-00003F0D0000}"/>
    <cellStyle name="Good 31" xfId="3396" xr:uid="{00000000-0005-0000-0000-0000400D0000}"/>
    <cellStyle name="Good 32" xfId="3397" xr:uid="{00000000-0005-0000-0000-0000410D0000}"/>
    <cellStyle name="Good 33" xfId="3398" xr:uid="{00000000-0005-0000-0000-0000420D0000}"/>
    <cellStyle name="Good 34" xfId="3399" xr:uid="{00000000-0005-0000-0000-0000430D0000}"/>
    <cellStyle name="Good 35" xfId="3400" xr:uid="{00000000-0005-0000-0000-0000440D0000}"/>
    <cellStyle name="Good 36" xfId="3401" xr:uid="{00000000-0005-0000-0000-0000450D0000}"/>
    <cellStyle name="Good 37" xfId="3402" xr:uid="{00000000-0005-0000-0000-0000460D0000}"/>
    <cellStyle name="Good 38" xfId="3403" xr:uid="{00000000-0005-0000-0000-0000470D0000}"/>
    <cellStyle name="Good 39" xfId="3404" xr:uid="{00000000-0005-0000-0000-0000480D0000}"/>
    <cellStyle name="Good 4" xfId="3405" xr:uid="{00000000-0005-0000-0000-0000490D0000}"/>
    <cellStyle name="Good 4 2" xfId="3406" xr:uid="{00000000-0005-0000-0000-00004A0D0000}"/>
    <cellStyle name="Good 5" xfId="3407" xr:uid="{00000000-0005-0000-0000-00004B0D0000}"/>
    <cellStyle name="Good 5 2" xfId="3408" xr:uid="{00000000-0005-0000-0000-00004C0D0000}"/>
    <cellStyle name="Good 6" xfId="3409" xr:uid="{00000000-0005-0000-0000-00004D0D0000}"/>
    <cellStyle name="Good 6 2" xfId="3410" xr:uid="{00000000-0005-0000-0000-00004E0D0000}"/>
    <cellStyle name="Good 7" xfId="3411" xr:uid="{00000000-0005-0000-0000-00004F0D0000}"/>
    <cellStyle name="Good 7 2" xfId="3412" xr:uid="{00000000-0005-0000-0000-0000500D0000}"/>
    <cellStyle name="Good 8" xfId="3413" xr:uid="{00000000-0005-0000-0000-0000510D0000}"/>
    <cellStyle name="Good 8 2" xfId="3414" xr:uid="{00000000-0005-0000-0000-0000520D0000}"/>
    <cellStyle name="Good 9" xfId="3415" xr:uid="{00000000-0005-0000-0000-0000530D0000}"/>
    <cellStyle name="Good 9 2" xfId="3416" xr:uid="{00000000-0005-0000-0000-0000540D0000}"/>
    <cellStyle name="Grey" xfId="3417" xr:uid="{00000000-0005-0000-0000-0000550D0000}"/>
    <cellStyle name="Grey 2" xfId="3418" xr:uid="{00000000-0005-0000-0000-0000560D0000}"/>
    <cellStyle name="Group_Header" xfId="3419" xr:uid="{00000000-0005-0000-0000-0000570D0000}"/>
    <cellStyle name="HEADER" xfId="3420" xr:uid="{00000000-0005-0000-0000-0000580D0000}"/>
    <cellStyle name="header 1" xfId="3421" xr:uid="{00000000-0005-0000-0000-0000590D0000}"/>
    <cellStyle name="header 2" xfId="3422" xr:uid="{00000000-0005-0000-0000-00005A0D0000}"/>
    <cellStyle name="header 3" xfId="3423" xr:uid="{00000000-0005-0000-0000-00005B0D0000}"/>
    <cellStyle name="HEADER 4" xfId="3424" xr:uid="{00000000-0005-0000-0000-00005C0D0000}"/>
    <cellStyle name="Header_Set" xfId="3425" xr:uid="{00000000-0005-0000-0000-00005D0D0000}"/>
    <cellStyle name="Header1" xfId="3426" xr:uid="{00000000-0005-0000-0000-00005E0D0000}"/>
    <cellStyle name="header1 2" xfId="3427" xr:uid="{00000000-0005-0000-0000-00005F0D0000}"/>
    <cellStyle name="Header2" xfId="3428" xr:uid="{00000000-0005-0000-0000-0000600D0000}"/>
    <cellStyle name="Header2 2" xfId="3429" xr:uid="{00000000-0005-0000-0000-0000610D0000}"/>
    <cellStyle name="Header2 3" xfId="3430" xr:uid="{00000000-0005-0000-0000-0000620D0000}"/>
    <cellStyle name="header3" xfId="3431" xr:uid="{00000000-0005-0000-0000-0000630D0000}"/>
    <cellStyle name="header3 10" xfId="3432" xr:uid="{00000000-0005-0000-0000-0000640D0000}"/>
    <cellStyle name="header3 11" xfId="3433" xr:uid="{00000000-0005-0000-0000-0000650D0000}"/>
    <cellStyle name="header3 12" xfId="3434" xr:uid="{00000000-0005-0000-0000-0000660D0000}"/>
    <cellStyle name="header3 13" xfId="3435" xr:uid="{00000000-0005-0000-0000-0000670D0000}"/>
    <cellStyle name="header3 2" xfId="3436" xr:uid="{00000000-0005-0000-0000-0000680D0000}"/>
    <cellStyle name="header3 3" xfId="3437" xr:uid="{00000000-0005-0000-0000-0000690D0000}"/>
    <cellStyle name="header3 4" xfId="3438" xr:uid="{00000000-0005-0000-0000-00006A0D0000}"/>
    <cellStyle name="header3 5" xfId="3439" xr:uid="{00000000-0005-0000-0000-00006B0D0000}"/>
    <cellStyle name="header3 6" xfId="3440" xr:uid="{00000000-0005-0000-0000-00006C0D0000}"/>
    <cellStyle name="header3 7" xfId="3441" xr:uid="{00000000-0005-0000-0000-00006D0D0000}"/>
    <cellStyle name="header3 8" xfId="3442" xr:uid="{00000000-0005-0000-0000-00006E0D0000}"/>
    <cellStyle name="header3 9" xfId="3443" xr:uid="{00000000-0005-0000-0000-00006F0D0000}"/>
    <cellStyle name="header3_Agbada NAG Flowlines.xlstoday" xfId="3444" xr:uid="{00000000-0005-0000-0000-0000700D0000}"/>
    <cellStyle name="Headers" xfId="3445" xr:uid="{00000000-0005-0000-0000-0000710D0000}"/>
    <cellStyle name="Headers 2" xfId="3446" xr:uid="{00000000-0005-0000-0000-0000720D0000}"/>
    <cellStyle name="Heading" xfId="3447" xr:uid="{00000000-0005-0000-0000-0000730D0000}"/>
    <cellStyle name="Heading 1 10" xfId="3448" xr:uid="{00000000-0005-0000-0000-0000740D0000}"/>
    <cellStyle name="Heading 1 11" xfId="3449" xr:uid="{00000000-0005-0000-0000-0000750D0000}"/>
    <cellStyle name="Heading 1 12" xfId="3450" xr:uid="{00000000-0005-0000-0000-0000760D0000}"/>
    <cellStyle name="Heading 1 13" xfId="3451" xr:uid="{00000000-0005-0000-0000-0000770D0000}"/>
    <cellStyle name="Heading 1 14" xfId="3452" xr:uid="{00000000-0005-0000-0000-0000780D0000}"/>
    <cellStyle name="Heading 1 15" xfId="3453" xr:uid="{00000000-0005-0000-0000-0000790D0000}"/>
    <cellStyle name="Heading 1 16" xfId="3454" xr:uid="{00000000-0005-0000-0000-00007A0D0000}"/>
    <cellStyle name="Heading 1 17" xfId="3455" xr:uid="{00000000-0005-0000-0000-00007B0D0000}"/>
    <cellStyle name="Heading 1 18" xfId="3456" xr:uid="{00000000-0005-0000-0000-00007C0D0000}"/>
    <cellStyle name="Heading 1 19" xfId="3457" xr:uid="{00000000-0005-0000-0000-00007D0D0000}"/>
    <cellStyle name="Heading 1 2" xfId="3458" xr:uid="{00000000-0005-0000-0000-00007E0D0000}"/>
    <cellStyle name="Heading 1 2 10" xfId="3459" xr:uid="{00000000-0005-0000-0000-00007F0D0000}"/>
    <cellStyle name="Heading 1 2 2" xfId="3460" xr:uid="{00000000-0005-0000-0000-0000800D0000}"/>
    <cellStyle name="Heading 1 2 3" xfId="3461" xr:uid="{00000000-0005-0000-0000-0000810D0000}"/>
    <cellStyle name="Heading 1 2 4" xfId="3462" xr:uid="{00000000-0005-0000-0000-0000820D0000}"/>
    <cellStyle name="Heading 1 2 5" xfId="3463" xr:uid="{00000000-0005-0000-0000-0000830D0000}"/>
    <cellStyle name="Heading 1 2 6" xfId="3464" xr:uid="{00000000-0005-0000-0000-0000840D0000}"/>
    <cellStyle name="Heading 1 2 7" xfId="3465" xr:uid="{00000000-0005-0000-0000-0000850D0000}"/>
    <cellStyle name="Heading 1 2 8" xfId="3466" xr:uid="{00000000-0005-0000-0000-0000860D0000}"/>
    <cellStyle name="Heading 1 2 9" xfId="3467" xr:uid="{00000000-0005-0000-0000-0000870D0000}"/>
    <cellStyle name="Heading 1 2 9 2" xfId="3468" xr:uid="{00000000-0005-0000-0000-0000880D0000}"/>
    <cellStyle name="Heading 1 20" xfId="3469" xr:uid="{00000000-0005-0000-0000-0000890D0000}"/>
    <cellStyle name="Heading 1 21" xfId="3470" xr:uid="{00000000-0005-0000-0000-00008A0D0000}"/>
    <cellStyle name="Heading 1 22" xfId="3471" xr:uid="{00000000-0005-0000-0000-00008B0D0000}"/>
    <cellStyle name="Heading 1 23" xfId="3472" xr:uid="{00000000-0005-0000-0000-00008C0D0000}"/>
    <cellStyle name="Heading 1 24" xfId="3473" xr:uid="{00000000-0005-0000-0000-00008D0D0000}"/>
    <cellStyle name="Heading 1 25" xfId="3474" xr:uid="{00000000-0005-0000-0000-00008E0D0000}"/>
    <cellStyle name="Heading 1 26" xfId="3475" xr:uid="{00000000-0005-0000-0000-00008F0D0000}"/>
    <cellStyle name="Heading 1 27" xfId="3476" xr:uid="{00000000-0005-0000-0000-0000900D0000}"/>
    <cellStyle name="Heading 1 28" xfId="3477" xr:uid="{00000000-0005-0000-0000-0000910D0000}"/>
    <cellStyle name="Heading 1 29" xfId="3478" xr:uid="{00000000-0005-0000-0000-0000920D0000}"/>
    <cellStyle name="Heading 1 3" xfId="3479" xr:uid="{00000000-0005-0000-0000-0000930D0000}"/>
    <cellStyle name="Heading 1 3 2" xfId="3480" xr:uid="{00000000-0005-0000-0000-0000940D0000}"/>
    <cellStyle name="Heading 1 3 3" xfId="3481" xr:uid="{00000000-0005-0000-0000-0000950D0000}"/>
    <cellStyle name="Heading 1 3 3 2" xfId="3482" xr:uid="{00000000-0005-0000-0000-0000960D0000}"/>
    <cellStyle name="Heading 1 30" xfId="3483" xr:uid="{00000000-0005-0000-0000-0000970D0000}"/>
    <cellStyle name="Heading 1 31" xfId="3484" xr:uid="{00000000-0005-0000-0000-0000980D0000}"/>
    <cellStyle name="Heading 1 32" xfId="3485" xr:uid="{00000000-0005-0000-0000-0000990D0000}"/>
    <cellStyle name="Heading 1 33" xfId="3486" xr:uid="{00000000-0005-0000-0000-00009A0D0000}"/>
    <cellStyle name="Heading 1 34" xfId="3487" xr:uid="{00000000-0005-0000-0000-00009B0D0000}"/>
    <cellStyle name="Heading 1 35" xfId="3488" xr:uid="{00000000-0005-0000-0000-00009C0D0000}"/>
    <cellStyle name="Heading 1 36" xfId="3489" xr:uid="{00000000-0005-0000-0000-00009D0D0000}"/>
    <cellStyle name="Heading 1 37" xfId="3490" xr:uid="{00000000-0005-0000-0000-00009E0D0000}"/>
    <cellStyle name="Heading 1 38" xfId="3491" xr:uid="{00000000-0005-0000-0000-00009F0D0000}"/>
    <cellStyle name="Heading 1 39" xfId="3492" xr:uid="{00000000-0005-0000-0000-0000A00D0000}"/>
    <cellStyle name="Heading 1 4" xfId="3493" xr:uid="{00000000-0005-0000-0000-0000A10D0000}"/>
    <cellStyle name="Heading 1 4 2" xfId="3494" xr:uid="{00000000-0005-0000-0000-0000A20D0000}"/>
    <cellStyle name="Heading 1 4 3" xfId="3495" xr:uid="{00000000-0005-0000-0000-0000A30D0000}"/>
    <cellStyle name="Heading 1 4 4" xfId="3496" xr:uid="{00000000-0005-0000-0000-0000A40D0000}"/>
    <cellStyle name="Heading 1 4 5" xfId="3497" xr:uid="{00000000-0005-0000-0000-0000A50D0000}"/>
    <cellStyle name="Heading 1 40" xfId="3498" xr:uid="{00000000-0005-0000-0000-0000A60D0000}"/>
    <cellStyle name="Heading 1 41" xfId="3499" xr:uid="{00000000-0005-0000-0000-0000A70D0000}"/>
    <cellStyle name="Heading 1 42" xfId="3500" xr:uid="{00000000-0005-0000-0000-0000A80D0000}"/>
    <cellStyle name="Heading 1 43" xfId="3501" xr:uid="{00000000-0005-0000-0000-0000A90D0000}"/>
    <cellStyle name="Heading 1 44" xfId="3502" xr:uid="{00000000-0005-0000-0000-0000AA0D0000}"/>
    <cellStyle name="Heading 1 45" xfId="3503" xr:uid="{00000000-0005-0000-0000-0000AB0D0000}"/>
    <cellStyle name="Heading 1 46" xfId="3504" xr:uid="{00000000-0005-0000-0000-0000AC0D0000}"/>
    <cellStyle name="Heading 1 47" xfId="3505" xr:uid="{00000000-0005-0000-0000-0000AD0D0000}"/>
    <cellStyle name="Heading 1 48" xfId="3506" xr:uid="{00000000-0005-0000-0000-0000AE0D0000}"/>
    <cellStyle name="Heading 1 49" xfId="3507" xr:uid="{00000000-0005-0000-0000-0000AF0D0000}"/>
    <cellStyle name="Heading 1 5" xfId="3508" xr:uid="{00000000-0005-0000-0000-0000B00D0000}"/>
    <cellStyle name="Heading 1 5 2" xfId="3509" xr:uid="{00000000-0005-0000-0000-0000B10D0000}"/>
    <cellStyle name="Heading 1 5 3" xfId="3510" xr:uid="{00000000-0005-0000-0000-0000B20D0000}"/>
    <cellStyle name="Heading 1 5 4" xfId="3511" xr:uid="{00000000-0005-0000-0000-0000B30D0000}"/>
    <cellStyle name="Heading 1 50" xfId="3512" xr:uid="{00000000-0005-0000-0000-0000B40D0000}"/>
    <cellStyle name="Heading 1 51" xfId="3513" xr:uid="{00000000-0005-0000-0000-0000B50D0000}"/>
    <cellStyle name="Heading 1 52" xfId="3514" xr:uid="{00000000-0005-0000-0000-0000B60D0000}"/>
    <cellStyle name="Heading 1 53" xfId="3515" xr:uid="{00000000-0005-0000-0000-0000B70D0000}"/>
    <cellStyle name="Heading 1 54" xfId="3516" xr:uid="{00000000-0005-0000-0000-0000B80D0000}"/>
    <cellStyle name="Heading 1 55" xfId="3517" xr:uid="{00000000-0005-0000-0000-0000B90D0000}"/>
    <cellStyle name="Heading 1 56" xfId="3518" xr:uid="{00000000-0005-0000-0000-0000BA0D0000}"/>
    <cellStyle name="Heading 1 57" xfId="3519" xr:uid="{00000000-0005-0000-0000-0000BB0D0000}"/>
    <cellStyle name="Heading 1 58" xfId="3520" xr:uid="{00000000-0005-0000-0000-0000BC0D0000}"/>
    <cellStyle name="Heading 1 59" xfId="3521" xr:uid="{00000000-0005-0000-0000-0000BD0D0000}"/>
    <cellStyle name="Heading 1 6" xfId="3522" xr:uid="{00000000-0005-0000-0000-0000BE0D0000}"/>
    <cellStyle name="Heading 1 6 2" xfId="3523" xr:uid="{00000000-0005-0000-0000-0000BF0D0000}"/>
    <cellStyle name="Heading 1 6 3" xfId="3524" xr:uid="{00000000-0005-0000-0000-0000C00D0000}"/>
    <cellStyle name="Heading 1 6 4" xfId="3525" xr:uid="{00000000-0005-0000-0000-0000C10D0000}"/>
    <cellStyle name="Heading 1 60" xfId="3526" xr:uid="{00000000-0005-0000-0000-0000C20D0000}"/>
    <cellStyle name="Heading 1 61" xfId="3527" xr:uid="{00000000-0005-0000-0000-0000C30D0000}"/>
    <cellStyle name="Heading 1 62" xfId="3528" xr:uid="{00000000-0005-0000-0000-0000C40D0000}"/>
    <cellStyle name="Heading 1 62 2" xfId="3529" xr:uid="{00000000-0005-0000-0000-0000C50D0000}"/>
    <cellStyle name="Heading 1 7" xfId="3530" xr:uid="{00000000-0005-0000-0000-0000C60D0000}"/>
    <cellStyle name="Heading 1 7 2" xfId="3531" xr:uid="{00000000-0005-0000-0000-0000C70D0000}"/>
    <cellStyle name="Heading 1 7 3" xfId="3532" xr:uid="{00000000-0005-0000-0000-0000C80D0000}"/>
    <cellStyle name="Heading 1 7 4" xfId="3533" xr:uid="{00000000-0005-0000-0000-0000C90D0000}"/>
    <cellStyle name="Heading 1 8" xfId="3534" xr:uid="{00000000-0005-0000-0000-0000CA0D0000}"/>
    <cellStyle name="Heading 1 8 2" xfId="3535" xr:uid="{00000000-0005-0000-0000-0000CB0D0000}"/>
    <cellStyle name="Heading 1 8 3" xfId="3536" xr:uid="{00000000-0005-0000-0000-0000CC0D0000}"/>
    <cellStyle name="Heading 1 8 4" xfId="3537" xr:uid="{00000000-0005-0000-0000-0000CD0D0000}"/>
    <cellStyle name="Heading 1 9" xfId="3538" xr:uid="{00000000-0005-0000-0000-0000CE0D0000}"/>
    <cellStyle name="Heading 1 9 2" xfId="3539" xr:uid="{00000000-0005-0000-0000-0000CF0D0000}"/>
    <cellStyle name="Heading 1 9 3" xfId="3540" xr:uid="{00000000-0005-0000-0000-0000D00D0000}"/>
    <cellStyle name="Heading 1 9 4" xfId="3541" xr:uid="{00000000-0005-0000-0000-0000D10D0000}"/>
    <cellStyle name="Heading 1.1" xfId="3542" xr:uid="{00000000-0005-0000-0000-0000D20D0000}"/>
    <cellStyle name="Heading 1.1 2" xfId="3543" xr:uid="{00000000-0005-0000-0000-0000D30D0000}"/>
    <cellStyle name="Heading 1.1 2 2" xfId="3544" xr:uid="{00000000-0005-0000-0000-0000D40D0000}"/>
    <cellStyle name="Heading 1.1 2 3" xfId="3545" xr:uid="{00000000-0005-0000-0000-0000D50D0000}"/>
    <cellStyle name="Heading 1.1 2 4" xfId="3546" xr:uid="{00000000-0005-0000-0000-0000D60D0000}"/>
    <cellStyle name="Heading 1.1 2 5" xfId="3547" xr:uid="{00000000-0005-0000-0000-0000D70D0000}"/>
    <cellStyle name="Heading 1.1 3" xfId="3548" xr:uid="{00000000-0005-0000-0000-0000D80D0000}"/>
    <cellStyle name="Heading 1.1 3 2" xfId="3549" xr:uid="{00000000-0005-0000-0000-0000D90D0000}"/>
    <cellStyle name="Heading 1.1 3 3" xfId="3550" xr:uid="{00000000-0005-0000-0000-0000DA0D0000}"/>
    <cellStyle name="Heading 1.1 3 4" xfId="3551" xr:uid="{00000000-0005-0000-0000-0000DB0D0000}"/>
    <cellStyle name="Heading 1.1 3 5" xfId="3552" xr:uid="{00000000-0005-0000-0000-0000DC0D0000}"/>
    <cellStyle name="Heading 1.1 4" xfId="3553" xr:uid="{00000000-0005-0000-0000-0000DD0D0000}"/>
    <cellStyle name="Heading 1.1 4 2" xfId="3554" xr:uid="{00000000-0005-0000-0000-0000DE0D0000}"/>
    <cellStyle name="Heading 1.1 4 3" xfId="3555" xr:uid="{00000000-0005-0000-0000-0000DF0D0000}"/>
    <cellStyle name="Heading 1.1 4 4" xfId="3556" xr:uid="{00000000-0005-0000-0000-0000E00D0000}"/>
    <cellStyle name="Heading 1.1 4 5" xfId="3557" xr:uid="{00000000-0005-0000-0000-0000E10D0000}"/>
    <cellStyle name="Heading 1.1 5" xfId="3558" xr:uid="{00000000-0005-0000-0000-0000E20D0000}"/>
    <cellStyle name="Heading 1.1 5 2" xfId="3559" xr:uid="{00000000-0005-0000-0000-0000E30D0000}"/>
    <cellStyle name="Heading 1.1 5 3" xfId="3560" xr:uid="{00000000-0005-0000-0000-0000E40D0000}"/>
    <cellStyle name="Heading 1.1 5 4" xfId="3561" xr:uid="{00000000-0005-0000-0000-0000E50D0000}"/>
    <cellStyle name="Heading 1.1 5 5" xfId="3562" xr:uid="{00000000-0005-0000-0000-0000E60D0000}"/>
    <cellStyle name="Heading 1.1 6" xfId="3563" xr:uid="{00000000-0005-0000-0000-0000E70D0000}"/>
    <cellStyle name="Heading 1.1 6 2" xfId="3564" xr:uid="{00000000-0005-0000-0000-0000E80D0000}"/>
    <cellStyle name="Heading 1.1 6 3" xfId="3565" xr:uid="{00000000-0005-0000-0000-0000E90D0000}"/>
    <cellStyle name="Heading 1.1 6 4" xfId="3566" xr:uid="{00000000-0005-0000-0000-0000EA0D0000}"/>
    <cellStyle name="Heading 1.1 6 5" xfId="3567" xr:uid="{00000000-0005-0000-0000-0000EB0D0000}"/>
    <cellStyle name="Heading 1.1 7" xfId="3568" xr:uid="{00000000-0005-0000-0000-0000EC0D0000}"/>
    <cellStyle name="Heading 1.1 8" xfId="3569" xr:uid="{00000000-0005-0000-0000-0000ED0D0000}"/>
    <cellStyle name="Heading 1.1 9" xfId="3570" xr:uid="{00000000-0005-0000-0000-0000EE0D0000}"/>
    <cellStyle name="Heading 2 10" xfId="3571" xr:uid="{00000000-0005-0000-0000-0000EF0D0000}"/>
    <cellStyle name="Heading 2 11" xfId="3572" xr:uid="{00000000-0005-0000-0000-0000F00D0000}"/>
    <cellStyle name="Heading 2 12" xfId="3573" xr:uid="{00000000-0005-0000-0000-0000F10D0000}"/>
    <cellStyle name="Heading 2 13" xfId="3574" xr:uid="{00000000-0005-0000-0000-0000F20D0000}"/>
    <cellStyle name="Heading 2 14" xfId="3575" xr:uid="{00000000-0005-0000-0000-0000F30D0000}"/>
    <cellStyle name="Heading 2 15" xfId="3576" xr:uid="{00000000-0005-0000-0000-0000F40D0000}"/>
    <cellStyle name="Heading 2 16" xfId="3577" xr:uid="{00000000-0005-0000-0000-0000F50D0000}"/>
    <cellStyle name="Heading 2 17" xfId="3578" xr:uid="{00000000-0005-0000-0000-0000F60D0000}"/>
    <cellStyle name="Heading 2 18" xfId="3579" xr:uid="{00000000-0005-0000-0000-0000F70D0000}"/>
    <cellStyle name="Heading 2 19" xfId="3580" xr:uid="{00000000-0005-0000-0000-0000F80D0000}"/>
    <cellStyle name="Heading 2 2" xfId="3581" xr:uid="{00000000-0005-0000-0000-0000F90D0000}"/>
    <cellStyle name="Heading 2 2 10" xfId="3582" xr:uid="{00000000-0005-0000-0000-0000FA0D0000}"/>
    <cellStyle name="Heading 2 2 2" xfId="3583" xr:uid="{00000000-0005-0000-0000-0000FB0D0000}"/>
    <cellStyle name="Heading 2 2 3" xfId="3584" xr:uid="{00000000-0005-0000-0000-0000FC0D0000}"/>
    <cellStyle name="Heading 2 2 4" xfId="3585" xr:uid="{00000000-0005-0000-0000-0000FD0D0000}"/>
    <cellStyle name="Heading 2 2 5" xfId="3586" xr:uid="{00000000-0005-0000-0000-0000FE0D0000}"/>
    <cellStyle name="Heading 2 2 6" xfId="3587" xr:uid="{00000000-0005-0000-0000-0000FF0D0000}"/>
    <cellStyle name="Heading 2 2 7" xfId="3588" xr:uid="{00000000-0005-0000-0000-0000000E0000}"/>
    <cellStyle name="Heading 2 2 8" xfId="3589" xr:uid="{00000000-0005-0000-0000-0000010E0000}"/>
    <cellStyle name="Heading 2 2 9" xfId="3590" xr:uid="{00000000-0005-0000-0000-0000020E0000}"/>
    <cellStyle name="Heading 2 2 9 2" xfId="3591" xr:uid="{00000000-0005-0000-0000-0000030E0000}"/>
    <cellStyle name="Heading 2 20" xfId="3592" xr:uid="{00000000-0005-0000-0000-0000040E0000}"/>
    <cellStyle name="Heading 2 21" xfId="3593" xr:uid="{00000000-0005-0000-0000-0000050E0000}"/>
    <cellStyle name="Heading 2 22" xfId="3594" xr:uid="{00000000-0005-0000-0000-0000060E0000}"/>
    <cellStyle name="Heading 2 23" xfId="3595" xr:uid="{00000000-0005-0000-0000-0000070E0000}"/>
    <cellStyle name="Heading 2 24" xfId="3596" xr:uid="{00000000-0005-0000-0000-0000080E0000}"/>
    <cellStyle name="Heading 2 25" xfId="3597" xr:uid="{00000000-0005-0000-0000-0000090E0000}"/>
    <cellStyle name="Heading 2 26" xfId="3598" xr:uid="{00000000-0005-0000-0000-00000A0E0000}"/>
    <cellStyle name="Heading 2 27" xfId="3599" xr:uid="{00000000-0005-0000-0000-00000B0E0000}"/>
    <cellStyle name="Heading 2 28" xfId="3600" xr:uid="{00000000-0005-0000-0000-00000C0E0000}"/>
    <cellStyle name="Heading 2 29" xfId="3601" xr:uid="{00000000-0005-0000-0000-00000D0E0000}"/>
    <cellStyle name="Heading 2 3" xfId="3602" xr:uid="{00000000-0005-0000-0000-00000E0E0000}"/>
    <cellStyle name="Heading 2 3 2" xfId="3603" xr:uid="{00000000-0005-0000-0000-00000F0E0000}"/>
    <cellStyle name="Heading 2 3 3" xfId="3604" xr:uid="{00000000-0005-0000-0000-0000100E0000}"/>
    <cellStyle name="Heading 2 3 3 2" xfId="3605" xr:uid="{00000000-0005-0000-0000-0000110E0000}"/>
    <cellStyle name="Heading 2 30" xfId="3606" xr:uid="{00000000-0005-0000-0000-0000120E0000}"/>
    <cellStyle name="Heading 2 31" xfId="3607" xr:uid="{00000000-0005-0000-0000-0000130E0000}"/>
    <cellStyle name="Heading 2 32" xfId="3608" xr:uid="{00000000-0005-0000-0000-0000140E0000}"/>
    <cellStyle name="Heading 2 33" xfId="3609" xr:uid="{00000000-0005-0000-0000-0000150E0000}"/>
    <cellStyle name="Heading 2 34" xfId="3610" xr:uid="{00000000-0005-0000-0000-0000160E0000}"/>
    <cellStyle name="Heading 2 35" xfId="3611" xr:uid="{00000000-0005-0000-0000-0000170E0000}"/>
    <cellStyle name="Heading 2 36" xfId="3612" xr:uid="{00000000-0005-0000-0000-0000180E0000}"/>
    <cellStyle name="Heading 2 37" xfId="3613" xr:uid="{00000000-0005-0000-0000-0000190E0000}"/>
    <cellStyle name="Heading 2 38" xfId="3614" xr:uid="{00000000-0005-0000-0000-00001A0E0000}"/>
    <cellStyle name="Heading 2 39" xfId="3615" xr:uid="{00000000-0005-0000-0000-00001B0E0000}"/>
    <cellStyle name="Heading 2 4" xfId="3616" xr:uid="{00000000-0005-0000-0000-00001C0E0000}"/>
    <cellStyle name="Heading 2 4 2" xfId="3617" xr:uid="{00000000-0005-0000-0000-00001D0E0000}"/>
    <cellStyle name="Heading 2 4 3" xfId="3618" xr:uid="{00000000-0005-0000-0000-00001E0E0000}"/>
    <cellStyle name="Heading 2 4 4" xfId="3619" xr:uid="{00000000-0005-0000-0000-00001F0E0000}"/>
    <cellStyle name="Heading 2 4 5" xfId="3620" xr:uid="{00000000-0005-0000-0000-0000200E0000}"/>
    <cellStyle name="Heading 2 40" xfId="3621" xr:uid="{00000000-0005-0000-0000-0000210E0000}"/>
    <cellStyle name="Heading 2 41" xfId="3622" xr:uid="{00000000-0005-0000-0000-0000220E0000}"/>
    <cellStyle name="Heading 2 42" xfId="3623" xr:uid="{00000000-0005-0000-0000-0000230E0000}"/>
    <cellStyle name="Heading 2 43" xfId="3624" xr:uid="{00000000-0005-0000-0000-0000240E0000}"/>
    <cellStyle name="Heading 2 44" xfId="3625" xr:uid="{00000000-0005-0000-0000-0000250E0000}"/>
    <cellStyle name="Heading 2 45" xfId="3626" xr:uid="{00000000-0005-0000-0000-0000260E0000}"/>
    <cellStyle name="Heading 2 46" xfId="3627" xr:uid="{00000000-0005-0000-0000-0000270E0000}"/>
    <cellStyle name="Heading 2 47" xfId="3628" xr:uid="{00000000-0005-0000-0000-0000280E0000}"/>
    <cellStyle name="Heading 2 48" xfId="3629" xr:uid="{00000000-0005-0000-0000-0000290E0000}"/>
    <cellStyle name="Heading 2 49" xfId="3630" xr:uid="{00000000-0005-0000-0000-00002A0E0000}"/>
    <cellStyle name="Heading 2 5" xfId="3631" xr:uid="{00000000-0005-0000-0000-00002B0E0000}"/>
    <cellStyle name="Heading 2 5 2" xfId="3632" xr:uid="{00000000-0005-0000-0000-00002C0E0000}"/>
    <cellStyle name="Heading 2 5 3" xfId="3633" xr:uid="{00000000-0005-0000-0000-00002D0E0000}"/>
    <cellStyle name="Heading 2 5 4" xfId="3634" xr:uid="{00000000-0005-0000-0000-00002E0E0000}"/>
    <cellStyle name="Heading 2 50" xfId="3635" xr:uid="{00000000-0005-0000-0000-00002F0E0000}"/>
    <cellStyle name="Heading 2 51" xfId="3636" xr:uid="{00000000-0005-0000-0000-0000300E0000}"/>
    <cellStyle name="Heading 2 52" xfId="3637" xr:uid="{00000000-0005-0000-0000-0000310E0000}"/>
    <cellStyle name="Heading 2 53" xfId="3638" xr:uid="{00000000-0005-0000-0000-0000320E0000}"/>
    <cellStyle name="Heading 2 54" xfId="3639" xr:uid="{00000000-0005-0000-0000-0000330E0000}"/>
    <cellStyle name="Heading 2 55" xfId="3640" xr:uid="{00000000-0005-0000-0000-0000340E0000}"/>
    <cellStyle name="Heading 2 56" xfId="3641" xr:uid="{00000000-0005-0000-0000-0000350E0000}"/>
    <cellStyle name="Heading 2 57" xfId="3642" xr:uid="{00000000-0005-0000-0000-0000360E0000}"/>
    <cellStyle name="Heading 2 58" xfId="3643" xr:uid="{00000000-0005-0000-0000-0000370E0000}"/>
    <cellStyle name="Heading 2 59" xfId="3644" xr:uid="{00000000-0005-0000-0000-0000380E0000}"/>
    <cellStyle name="Heading 2 6" xfId="3645" xr:uid="{00000000-0005-0000-0000-0000390E0000}"/>
    <cellStyle name="Heading 2 6 2" xfId="3646" xr:uid="{00000000-0005-0000-0000-00003A0E0000}"/>
    <cellStyle name="Heading 2 6 3" xfId="3647" xr:uid="{00000000-0005-0000-0000-00003B0E0000}"/>
    <cellStyle name="Heading 2 6 4" xfId="3648" xr:uid="{00000000-0005-0000-0000-00003C0E0000}"/>
    <cellStyle name="Heading 2 60" xfId="3649" xr:uid="{00000000-0005-0000-0000-00003D0E0000}"/>
    <cellStyle name="Heading 2 61" xfId="3650" xr:uid="{00000000-0005-0000-0000-00003E0E0000}"/>
    <cellStyle name="Heading 2 62" xfId="3651" xr:uid="{00000000-0005-0000-0000-00003F0E0000}"/>
    <cellStyle name="Heading 2 7" xfId="3652" xr:uid="{00000000-0005-0000-0000-0000400E0000}"/>
    <cellStyle name="Heading 2 7 2" xfId="3653" xr:uid="{00000000-0005-0000-0000-0000410E0000}"/>
    <cellStyle name="Heading 2 7 3" xfId="3654" xr:uid="{00000000-0005-0000-0000-0000420E0000}"/>
    <cellStyle name="Heading 2 7 4" xfId="3655" xr:uid="{00000000-0005-0000-0000-0000430E0000}"/>
    <cellStyle name="Heading 2 8" xfId="3656" xr:uid="{00000000-0005-0000-0000-0000440E0000}"/>
    <cellStyle name="Heading 2 8 2" xfId="3657" xr:uid="{00000000-0005-0000-0000-0000450E0000}"/>
    <cellStyle name="Heading 2 8 3" xfId="3658" xr:uid="{00000000-0005-0000-0000-0000460E0000}"/>
    <cellStyle name="Heading 2 8 4" xfId="3659" xr:uid="{00000000-0005-0000-0000-0000470E0000}"/>
    <cellStyle name="Heading 2 9" xfId="3660" xr:uid="{00000000-0005-0000-0000-0000480E0000}"/>
    <cellStyle name="Heading 2 9 2" xfId="3661" xr:uid="{00000000-0005-0000-0000-0000490E0000}"/>
    <cellStyle name="Heading 2 9 3" xfId="3662" xr:uid="{00000000-0005-0000-0000-00004A0E0000}"/>
    <cellStyle name="Heading 2 9 4" xfId="3663" xr:uid="{00000000-0005-0000-0000-00004B0E0000}"/>
    <cellStyle name="Heading 3 10" xfId="3664" xr:uid="{00000000-0005-0000-0000-00004C0E0000}"/>
    <cellStyle name="Heading 3 11" xfId="3665" xr:uid="{00000000-0005-0000-0000-00004D0E0000}"/>
    <cellStyle name="Heading 3 12" xfId="3666" xr:uid="{00000000-0005-0000-0000-00004E0E0000}"/>
    <cellStyle name="Heading 3 12 2" xfId="3667" xr:uid="{00000000-0005-0000-0000-00004F0E0000}"/>
    <cellStyle name="Heading 3 13" xfId="3668" xr:uid="{00000000-0005-0000-0000-0000500E0000}"/>
    <cellStyle name="Heading 3 13 2" xfId="3669" xr:uid="{00000000-0005-0000-0000-0000510E0000}"/>
    <cellStyle name="Heading 3 14" xfId="3670" xr:uid="{00000000-0005-0000-0000-0000520E0000}"/>
    <cellStyle name="Heading 3 14 2" xfId="3671" xr:uid="{00000000-0005-0000-0000-0000530E0000}"/>
    <cellStyle name="Heading 3 15" xfId="3672" xr:uid="{00000000-0005-0000-0000-0000540E0000}"/>
    <cellStyle name="Heading 3 15 2" xfId="3673" xr:uid="{00000000-0005-0000-0000-0000550E0000}"/>
    <cellStyle name="Heading 3 16" xfId="3674" xr:uid="{00000000-0005-0000-0000-0000560E0000}"/>
    <cellStyle name="Heading 3 17" xfId="3675" xr:uid="{00000000-0005-0000-0000-0000570E0000}"/>
    <cellStyle name="Heading 3 18" xfId="3676" xr:uid="{00000000-0005-0000-0000-0000580E0000}"/>
    <cellStyle name="Heading 3 19" xfId="3677" xr:uid="{00000000-0005-0000-0000-0000590E0000}"/>
    <cellStyle name="Heading 3 2" xfId="3678" xr:uid="{00000000-0005-0000-0000-00005A0E0000}"/>
    <cellStyle name="Heading 3 2 2" xfId="3679" xr:uid="{00000000-0005-0000-0000-00005B0E0000}"/>
    <cellStyle name="Heading 3 2 3" xfId="3680" xr:uid="{00000000-0005-0000-0000-00005C0E0000}"/>
    <cellStyle name="Heading 3 2 4" xfId="3681" xr:uid="{00000000-0005-0000-0000-00005D0E0000}"/>
    <cellStyle name="Heading 3 2 5" xfId="3682" xr:uid="{00000000-0005-0000-0000-00005E0E0000}"/>
    <cellStyle name="Heading 3 2 6" xfId="3683" xr:uid="{00000000-0005-0000-0000-00005F0E0000}"/>
    <cellStyle name="Heading 3 2 7" xfId="3684" xr:uid="{00000000-0005-0000-0000-0000600E0000}"/>
    <cellStyle name="Heading 3 2 7 2" xfId="3685" xr:uid="{00000000-0005-0000-0000-0000610E0000}"/>
    <cellStyle name="Heading 3 2 8" xfId="3686" xr:uid="{00000000-0005-0000-0000-0000620E0000}"/>
    <cellStyle name="Heading 3 2 8 2" xfId="3687" xr:uid="{00000000-0005-0000-0000-0000630E0000}"/>
    <cellStyle name="Heading 3 2 9" xfId="3688" xr:uid="{00000000-0005-0000-0000-0000640E0000}"/>
    <cellStyle name="Heading 3 20" xfId="3689" xr:uid="{00000000-0005-0000-0000-0000650E0000}"/>
    <cellStyle name="Heading 3 21" xfId="3690" xr:uid="{00000000-0005-0000-0000-0000660E0000}"/>
    <cellStyle name="Heading 3 22" xfId="3691" xr:uid="{00000000-0005-0000-0000-0000670E0000}"/>
    <cellStyle name="Heading 3 23" xfId="3692" xr:uid="{00000000-0005-0000-0000-0000680E0000}"/>
    <cellStyle name="Heading 3 24" xfId="3693" xr:uid="{00000000-0005-0000-0000-0000690E0000}"/>
    <cellStyle name="Heading 3 25" xfId="3694" xr:uid="{00000000-0005-0000-0000-00006A0E0000}"/>
    <cellStyle name="Heading 3 26" xfId="3695" xr:uid="{00000000-0005-0000-0000-00006B0E0000}"/>
    <cellStyle name="Heading 3 27" xfId="3696" xr:uid="{00000000-0005-0000-0000-00006C0E0000}"/>
    <cellStyle name="Heading 3 28" xfId="3697" xr:uid="{00000000-0005-0000-0000-00006D0E0000}"/>
    <cellStyle name="Heading 3 29" xfId="3698" xr:uid="{00000000-0005-0000-0000-00006E0E0000}"/>
    <cellStyle name="Heading 3 3" xfId="3699" xr:uid="{00000000-0005-0000-0000-00006F0E0000}"/>
    <cellStyle name="Heading 3 3 2" xfId="3700" xr:uid="{00000000-0005-0000-0000-0000700E0000}"/>
    <cellStyle name="Heading 3 3 3" xfId="3701" xr:uid="{00000000-0005-0000-0000-0000710E0000}"/>
    <cellStyle name="Heading 3 30" xfId="3702" xr:uid="{00000000-0005-0000-0000-0000720E0000}"/>
    <cellStyle name="Heading 3 31" xfId="3703" xr:uid="{00000000-0005-0000-0000-0000730E0000}"/>
    <cellStyle name="Heading 3 32" xfId="3704" xr:uid="{00000000-0005-0000-0000-0000740E0000}"/>
    <cellStyle name="Heading 3 33" xfId="3705" xr:uid="{00000000-0005-0000-0000-0000750E0000}"/>
    <cellStyle name="Heading 3 34" xfId="3706" xr:uid="{00000000-0005-0000-0000-0000760E0000}"/>
    <cellStyle name="Heading 3 35" xfId="3707" xr:uid="{00000000-0005-0000-0000-0000770E0000}"/>
    <cellStyle name="Heading 3 36" xfId="3708" xr:uid="{00000000-0005-0000-0000-0000780E0000}"/>
    <cellStyle name="Heading 3 37" xfId="3709" xr:uid="{00000000-0005-0000-0000-0000790E0000}"/>
    <cellStyle name="Heading 3 38" xfId="3710" xr:uid="{00000000-0005-0000-0000-00007A0E0000}"/>
    <cellStyle name="Heading 3 39" xfId="3711" xr:uid="{00000000-0005-0000-0000-00007B0E0000}"/>
    <cellStyle name="Heading 3 4" xfId="3712" xr:uid="{00000000-0005-0000-0000-00007C0E0000}"/>
    <cellStyle name="Heading 3 4 2" xfId="3713" xr:uid="{00000000-0005-0000-0000-00007D0E0000}"/>
    <cellStyle name="Heading 3 40" xfId="3714" xr:uid="{00000000-0005-0000-0000-00007E0E0000}"/>
    <cellStyle name="Heading 3 5" xfId="3715" xr:uid="{00000000-0005-0000-0000-00007F0E0000}"/>
    <cellStyle name="Heading 3 5 2" xfId="3716" xr:uid="{00000000-0005-0000-0000-0000800E0000}"/>
    <cellStyle name="Heading 3 6" xfId="3717" xr:uid="{00000000-0005-0000-0000-0000810E0000}"/>
    <cellStyle name="Heading 3 6 2" xfId="3718" xr:uid="{00000000-0005-0000-0000-0000820E0000}"/>
    <cellStyle name="Heading 3 6 3" xfId="3719" xr:uid="{00000000-0005-0000-0000-0000830E0000}"/>
    <cellStyle name="Heading 3 7" xfId="3720" xr:uid="{00000000-0005-0000-0000-0000840E0000}"/>
    <cellStyle name="Heading 3 7 2" xfId="3721" xr:uid="{00000000-0005-0000-0000-0000850E0000}"/>
    <cellStyle name="Heading 3 7 3" xfId="3722" xr:uid="{00000000-0005-0000-0000-0000860E0000}"/>
    <cellStyle name="Heading 3 8" xfId="3723" xr:uid="{00000000-0005-0000-0000-0000870E0000}"/>
    <cellStyle name="Heading 3 8 2" xfId="3724" xr:uid="{00000000-0005-0000-0000-0000880E0000}"/>
    <cellStyle name="Heading 3 8 3" xfId="3725" xr:uid="{00000000-0005-0000-0000-0000890E0000}"/>
    <cellStyle name="Heading 3 9" xfId="3726" xr:uid="{00000000-0005-0000-0000-00008A0E0000}"/>
    <cellStyle name="Heading 3 9 2" xfId="3727" xr:uid="{00000000-0005-0000-0000-00008B0E0000}"/>
    <cellStyle name="Heading 3 9 3" xfId="3728" xr:uid="{00000000-0005-0000-0000-00008C0E0000}"/>
    <cellStyle name="Heading 4 10" xfId="3729" xr:uid="{00000000-0005-0000-0000-00008D0E0000}"/>
    <cellStyle name="Heading 4 11" xfId="3730" xr:uid="{00000000-0005-0000-0000-00008E0E0000}"/>
    <cellStyle name="Heading 4 12" xfId="3731" xr:uid="{00000000-0005-0000-0000-00008F0E0000}"/>
    <cellStyle name="Heading 4 13" xfId="3732" xr:uid="{00000000-0005-0000-0000-0000900E0000}"/>
    <cellStyle name="Heading 4 14" xfId="3733" xr:uid="{00000000-0005-0000-0000-0000910E0000}"/>
    <cellStyle name="Heading 4 15" xfId="3734" xr:uid="{00000000-0005-0000-0000-0000920E0000}"/>
    <cellStyle name="Heading 4 16" xfId="3735" xr:uid="{00000000-0005-0000-0000-0000930E0000}"/>
    <cellStyle name="Heading 4 17" xfId="3736" xr:uid="{00000000-0005-0000-0000-0000940E0000}"/>
    <cellStyle name="Heading 4 18" xfId="3737" xr:uid="{00000000-0005-0000-0000-0000950E0000}"/>
    <cellStyle name="Heading 4 19" xfId="3738" xr:uid="{00000000-0005-0000-0000-0000960E0000}"/>
    <cellStyle name="Heading 4 2" xfId="3739" xr:uid="{00000000-0005-0000-0000-0000970E0000}"/>
    <cellStyle name="Heading 4 2 2" xfId="3740" xr:uid="{00000000-0005-0000-0000-0000980E0000}"/>
    <cellStyle name="Heading 4 2 3" xfId="3741" xr:uid="{00000000-0005-0000-0000-0000990E0000}"/>
    <cellStyle name="Heading 4 2 4" xfId="3742" xr:uid="{00000000-0005-0000-0000-00009A0E0000}"/>
    <cellStyle name="Heading 4 2 5" xfId="3743" xr:uid="{00000000-0005-0000-0000-00009B0E0000}"/>
    <cellStyle name="Heading 4 2 6" xfId="3744" xr:uid="{00000000-0005-0000-0000-00009C0E0000}"/>
    <cellStyle name="Heading 4 2 7" xfId="3745" xr:uid="{00000000-0005-0000-0000-00009D0E0000}"/>
    <cellStyle name="Heading 4 2 8" xfId="3746" xr:uid="{00000000-0005-0000-0000-00009E0E0000}"/>
    <cellStyle name="Heading 4 20" xfId="3747" xr:uid="{00000000-0005-0000-0000-00009F0E0000}"/>
    <cellStyle name="Heading 4 21" xfId="3748" xr:uid="{00000000-0005-0000-0000-0000A00E0000}"/>
    <cellStyle name="Heading 4 22" xfId="3749" xr:uid="{00000000-0005-0000-0000-0000A10E0000}"/>
    <cellStyle name="Heading 4 23" xfId="3750" xr:uid="{00000000-0005-0000-0000-0000A20E0000}"/>
    <cellStyle name="Heading 4 24" xfId="3751" xr:uid="{00000000-0005-0000-0000-0000A30E0000}"/>
    <cellStyle name="Heading 4 25" xfId="3752" xr:uid="{00000000-0005-0000-0000-0000A40E0000}"/>
    <cellStyle name="Heading 4 26" xfId="3753" xr:uid="{00000000-0005-0000-0000-0000A50E0000}"/>
    <cellStyle name="Heading 4 27" xfId="3754" xr:uid="{00000000-0005-0000-0000-0000A60E0000}"/>
    <cellStyle name="Heading 4 28" xfId="3755" xr:uid="{00000000-0005-0000-0000-0000A70E0000}"/>
    <cellStyle name="Heading 4 29" xfId="3756" xr:uid="{00000000-0005-0000-0000-0000A80E0000}"/>
    <cellStyle name="Heading 4 3" xfId="3757" xr:uid="{00000000-0005-0000-0000-0000A90E0000}"/>
    <cellStyle name="Heading 4 3 2" xfId="3758" xr:uid="{00000000-0005-0000-0000-0000AA0E0000}"/>
    <cellStyle name="Heading 4 30" xfId="3759" xr:uid="{00000000-0005-0000-0000-0000AB0E0000}"/>
    <cellStyle name="Heading 4 31" xfId="3760" xr:uid="{00000000-0005-0000-0000-0000AC0E0000}"/>
    <cellStyle name="Heading 4 32" xfId="3761" xr:uid="{00000000-0005-0000-0000-0000AD0E0000}"/>
    <cellStyle name="Heading 4 33" xfId="3762" xr:uid="{00000000-0005-0000-0000-0000AE0E0000}"/>
    <cellStyle name="Heading 4 34" xfId="3763" xr:uid="{00000000-0005-0000-0000-0000AF0E0000}"/>
    <cellStyle name="Heading 4 35" xfId="3764" xr:uid="{00000000-0005-0000-0000-0000B00E0000}"/>
    <cellStyle name="Heading 4 36" xfId="3765" xr:uid="{00000000-0005-0000-0000-0000B10E0000}"/>
    <cellStyle name="Heading 4 37" xfId="3766" xr:uid="{00000000-0005-0000-0000-0000B20E0000}"/>
    <cellStyle name="Heading 4 38" xfId="3767" xr:uid="{00000000-0005-0000-0000-0000B30E0000}"/>
    <cellStyle name="Heading 4 39" xfId="3768" xr:uid="{00000000-0005-0000-0000-0000B40E0000}"/>
    <cellStyle name="Heading 4 4" xfId="3769" xr:uid="{00000000-0005-0000-0000-0000B50E0000}"/>
    <cellStyle name="Heading 4 4 2" xfId="3770" xr:uid="{00000000-0005-0000-0000-0000B60E0000}"/>
    <cellStyle name="Heading 4 40" xfId="3771" xr:uid="{00000000-0005-0000-0000-0000B70E0000}"/>
    <cellStyle name="Heading 4 5" xfId="3772" xr:uid="{00000000-0005-0000-0000-0000B80E0000}"/>
    <cellStyle name="Heading 4 5 2" xfId="3773" xr:uid="{00000000-0005-0000-0000-0000B90E0000}"/>
    <cellStyle name="Heading 4 6" xfId="3774" xr:uid="{00000000-0005-0000-0000-0000BA0E0000}"/>
    <cellStyle name="Heading 4 6 2" xfId="3775" xr:uid="{00000000-0005-0000-0000-0000BB0E0000}"/>
    <cellStyle name="Heading 4 7" xfId="3776" xr:uid="{00000000-0005-0000-0000-0000BC0E0000}"/>
    <cellStyle name="Heading 4 7 2" xfId="3777" xr:uid="{00000000-0005-0000-0000-0000BD0E0000}"/>
    <cellStyle name="Heading 4 8" xfId="3778" xr:uid="{00000000-0005-0000-0000-0000BE0E0000}"/>
    <cellStyle name="Heading 4 8 2" xfId="3779" xr:uid="{00000000-0005-0000-0000-0000BF0E0000}"/>
    <cellStyle name="Heading 4 9" xfId="3780" xr:uid="{00000000-0005-0000-0000-0000C00E0000}"/>
    <cellStyle name="Heading 4 9 2" xfId="3781" xr:uid="{00000000-0005-0000-0000-0000C10E0000}"/>
    <cellStyle name="Heading 5" xfId="3782" xr:uid="{00000000-0005-0000-0000-0000C20E0000}"/>
    <cellStyle name="Heading Initiative" xfId="3783" xr:uid="{00000000-0005-0000-0000-0000C30E0000}"/>
    <cellStyle name="Heading Initiative 2" xfId="3784" xr:uid="{00000000-0005-0000-0000-0000C40E0000}"/>
    <cellStyle name="HEADING1" xfId="3785" xr:uid="{00000000-0005-0000-0000-0000C50E0000}"/>
    <cellStyle name="HEADING1 10" xfId="3786" xr:uid="{00000000-0005-0000-0000-0000C60E0000}"/>
    <cellStyle name="HEADING1 11" xfId="3787" xr:uid="{00000000-0005-0000-0000-0000C70E0000}"/>
    <cellStyle name="HEADING1 12" xfId="3788" xr:uid="{00000000-0005-0000-0000-0000C80E0000}"/>
    <cellStyle name="HEADING1 13" xfId="3789" xr:uid="{00000000-0005-0000-0000-0000C90E0000}"/>
    <cellStyle name="Heading1 14" xfId="3790" xr:uid="{00000000-0005-0000-0000-0000CA0E0000}"/>
    <cellStyle name="Heading1 15" xfId="3791" xr:uid="{00000000-0005-0000-0000-0000CB0E0000}"/>
    <cellStyle name="HEADING1 2" xfId="3792" xr:uid="{00000000-0005-0000-0000-0000CC0E0000}"/>
    <cellStyle name="HEADING1 3" xfId="3793" xr:uid="{00000000-0005-0000-0000-0000CD0E0000}"/>
    <cellStyle name="HEADING1 4" xfId="3794" xr:uid="{00000000-0005-0000-0000-0000CE0E0000}"/>
    <cellStyle name="HEADING1 5" xfId="3795" xr:uid="{00000000-0005-0000-0000-0000CF0E0000}"/>
    <cellStyle name="HEADING1 6" xfId="3796" xr:uid="{00000000-0005-0000-0000-0000D00E0000}"/>
    <cellStyle name="HEADING1 7" xfId="3797" xr:uid="{00000000-0005-0000-0000-0000D10E0000}"/>
    <cellStyle name="HEADING1 8" xfId="3798" xr:uid="{00000000-0005-0000-0000-0000D20E0000}"/>
    <cellStyle name="HEADING1 9" xfId="3799" xr:uid="{00000000-0005-0000-0000-0000D30E0000}"/>
    <cellStyle name="Heading1_Utorogu-Ughelli Pipeline Project010609" xfId="3800" xr:uid="{00000000-0005-0000-0000-0000D40E0000}"/>
    <cellStyle name="HEADING2" xfId="3801" xr:uid="{00000000-0005-0000-0000-0000D50E0000}"/>
    <cellStyle name="HEADING2 10" xfId="3802" xr:uid="{00000000-0005-0000-0000-0000D60E0000}"/>
    <cellStyle name="HEADING2 11" xfId="3803" xr:uid="{00000000-0005-0000-0000-0000D70E0000}"/>
    <cellStyle name="HEADING2 12" xfId="3804" xr:uid="{00000000-0005-0000-0000-0000D80E0000}"/>
    <cellStyle name="HEADING2 13" xfId="3805" xr:uid="{00000000-0005-0000-0000-0000D90E0000}"/>
    <cellStyle name="heading2 14" xfId="3806" xr:uid="{00000000-0005-0000-0000-0000DA0E0000}"/>
    <cellStyle name="heading2 15" xfId="3807" xr:uid="{00000000-0005-0000-0000-0000DB0E0000}"/>
    <cellStyle name="HEADING2 2" xfId="3808" xr:uid="{00000000-0005-0000-0000-0000DC0E0000}"/>
    <cellStyle name="HEADING2 3" xfId="3809" xr:uid="{00000000-0005-0000-0000-0000DD0E0000}"/>
    <cellStyle name="HEADING2 4" xfId="3810" xr:uid="{00000000-0005-0000-0000-0000DE0E0000}"/>
    <cellStyle name="HEADING2 5" xfId="3811" xr:uid="{00000000-0005-0000-0000-0000DF0E0000}"/>
    <cellStyle name="HEADING2 6" xfId="3812" xr:uid="{00000000-0005-0000-0000-0000E00E0000}"/>
    <cellStyle name="HEADING2 7" xfId="3813" xr:uid="{00000000-0005-0000-0000-0000E10E0000}"/>
    <cellStyle name="HEADING2 8" xfId="3814" xr:uid="{00000000-0005-0000-0000-0000E20E0000}"/>
    <cellStyle name="HEADING2 9" xfId="3815" xr:uid="{00000000-0005-0000-0000-0000E30E0000}"/>
    <cellStyle name="heading2_Utorogu-Ughelli Pipeline Project010609" xfId="3816" xr:uid="{00000000-0005-0000-0000-0000E40E0000}"/>
    <cellStyle name="Heading3" xfId="3817" xr:uid="{00000000-0005-0000-0000-0000E50E0000}"/>
    <cellStyle name="heading3 2" xfId="3818" xr:uid="{00000000-0005-0000-0000-0000E60E0000}"/>
    <cellStyle name="HEADINGS" xfId="3819" xr:uid="{00000000-0005-0000-0000-0000E70E0000}"/>
    <cellStyle name="HEADINGS 10" xfId="3820" xr:uid="{00000000-0005-0000-0000-0000E80E0000}"/>
    <cellStyle name="HEADINGS 2" xfId="3821" xr:uid="{00000000-0005-0000-0000-0000E90E0000}"/>
    <cellStyle name="HEADINGS 2 2" xfId="3822" xr:uid="{00000000-0005-0000-0000-0000EA0E0000}"/>
    <cellStyle name="HEADINGS 2 2 2" xfId="3823" xr:uid="{00000000-0005-0000-0000-0000EB0E0000}"/>
    <cellStyle name="HEADINGS 2 3" xfId="3824" xr:uid="{00000000-0005-0000-0000-0000EC0E0000}"/>
    <cellStyle name="HEADINGS 2 3 2" xfId="3825" xr:uid="{00000000-0005-0000-0000-0000ED0E0000}"/>
    <cellStyle name="HEADINGS 2 4" xfId="3826" xr:uid="{00000000-0005-0000-0000-0000EE0E0000}"/>
    <cellStyle name="HEADINGS 2 4 2" xfId="3827" xr:uid="{00000000-0005-0000-0000-0000EF0E0000}"/>
    <cellStyle name="HEADINGS 2 5" xfId="3828" xr:uid="{00000000-0005-0000-0000-0000F00E0000}"/>
    <cellStyle name="HEADINGS 2 5 2" xfId="3829" xr:uid="{00000000-0005-0000-0000-0000F10E0000}"/>
    <cellStyle name="HEADINGS 2 6" xfId="3830" xr:uid="{00000000-0005-0000-0000-0000F20E0000}"/>
    <cellStyle name="HEADINGS 3" xfId="3831" xr:uid="{00000000-0005-0000-0000-0000F30E0000}"/>
    <cellStyle name="HEADINGS 3 2" xfId="3832" xr:uid="{00000000-0005-0000-0000-0000F40E0000}"/>
    <cellStyle name="HEADINGS 3 2 2" xfId="3833" xr:uid="{00000000-0005-0000-0000-0000F50E0000}"/>
    <cellStyle name="HEADINGS 3 3" xfId="3834" xr:uid="{00000000-0005-0000-0000-0000F60E0000}"/>
    <cellStyle name="HEADINGS 3 3 2" xfId="3835" xr:uid="{00000000-0005-0000-0000-0000F70E0000}"/>
    <cellStyle name="HEADINGS 3 4" xfId="3836" xr:uid="{00000000-0005-0000-0000-0000F80E0000}"/>
    <cellStyle name="HEADINGS 3 4 2" xfId="3837" xr:uid="{00000000-0005-0000-0000-0000F90E0000}"/>
    <cellStyle name="HEADINGS 3 5" xfId="3838" xr:uid="{00000000-0005-0000-0000-0000FA0E0000}"/>
    <cellStyle name="HEADINGS 3 5 2" xfId="3839" xr:uid="{00000000-0005-0000-0000-0000FB0E0000}"/>
    <cellStyle name="HEADINGS 3 6" xfId="3840" xr:uid="{00000000-0005-0000-0000-0000FC0E0000}"/>
    <cellStyle name="HEADINGS 4" xfId="3841" xr:uid="{00000000-0005-0000-0000-0000FD0E0000}"/>
    <cellStyle name="HEADINGS 4 2" xfId="3842" xr:uid="{00000000-0005-0000-0000-0000FE0E0000}"/>
    <cellStyle name="HEADINGS 4 2 2" xfId="3843" xr:uid="{00000000-0005-0000-0000-0000FF0E0000}"/>
    <cellStyle name="HEADINGS 4 3" xfId="3844" xr:uid="{00000000-0005-0000-0000-0000000F0000}"/>
    <cellStyle name="HEADINGS 4 3 2" xfId="3845" xr:uid="{00000000-0005-0000-0000-0000010F0000}"/>
    <cellStyle name="HEADINGS 4 4" xfId="3846" xr:uid="{00000000-0005-0000-0000-0000020F0000}"/>
    <cellStyle name="HEADINGS 4 4 2" xfId="3847" xr:uid="{00000000-0005-0000-0000-0000030F0000}"/>
    <cellStyle name="HEADINGS 4 5" xfId="3848" xr:uid="{00000000-0005-0000-0000-0000040F0000}"/>
    <cellStyle name="HEADINGS 4 5 2" xfId="3849" xr:uid="{00000000-0005-0000-0000-0000050F0000}"/>
    <cellStyle name="HEADINGS 4 6" xfId="3850" xr:uid="{00000000-0005-0000-0000-0000060F0000}"/>
    <cellStyle name="HEADINGS 5" xfId="3851" xr:uid="{00000000-0005-0000-0000-0000070F0000}"/>
    <cellStyle name="HEADINGS 5 2" xfId="3852" xr:uid="{00000000-0005-0000-0000-0000080F0000}"/>
    <cellStyle name="HEADINGS 5 2 2" xfId="3853" xr:uid="{00000000-0005-0000-0000-0000090F0000}"/>
    <cellStyle name="HEADINGS 5 3" xfId="3854" xr:uid="{00000000-0005-0000-0000-00000A0F0000}"/>
    <cellStyle name="HEADINGS 5 3 2" xfId="3855" xr:uid="{00000000-0005-0000-0000-00000B0F0000}"/>
    <cellStyle name="HEADINGS 5 4" xfId="3856" xr:uid="{00000000-0005-0000-0000-00000C0F0000}"/>
    <cellStyle name="HEADINGS 5 4 2" xfId="3857" xr:uid="{00000000-0005-0000-0000-00000D0F0000}"/>
    <cellStyle name="HEADINGS 5 5" xfId="3858" xr:uid="{00000000-0005-0000-0000-00000E0F0000}"/>
    <cellStyle name="HEADINGS 5 5 2" xfId="3859" xr:uid="{00000000-0005-0000-0000-00000F0F0000}"/>
    <cellStyle name="HEADINGS 5 6" xfId="3860" xr:uid="{00000000-0005-0000-0000-0000100F0000}"/>
    <cellStyle name="HEADINGS 6" xfId="3861" xr:uid="{00000000-0005-0000-0000-0000110F0000}"/>
    <cellStyle name="HEADINGS 6 2" xfId="3862" xr:uid="{00000000-0005-0000-0000-0000120F0000}"/>
    <cellStyle name="HEADINGS 6 2 2" xfId="3863" xr:uid="{00000000-0005-0000-0000-0000130F0000}"/>
    <cellStyle name="HEADINGS 6 3" xfId="3864" xr:uid="{00000000-0005-0000-0000-0000140F0000}"/>
    <cellStyle name="HEADINGS 6 3 2" xfId="3865" xr:uid="{00000000-0005-0000-0000-0000150F0000}"/>
    <cellStyle name="HEADINGS 6 4" xfId="3866" xr:uid="{00000000-0005-0000-0000-0000160F0000}"/>
    <cellStyle name="HEADINGS 6 4 2" xfId="3867" xr:uid="{00000000-0005-0000-0000-0000170F0000}"/>
    <cellStyle name="HEADINGS 6 5" xfId="3868" xr:uid="{00000000-0005-0000-0000-0000180F0000}"/>
    <cellStyle name="HEADINGS 6 5 2" xfId="3869" xr:uid="{00000000-0005-0000-0000-0000190F0000}"/>
    <cellStyle name="HEADINGS 6 6" xfId="3870" xr:uid="{00000000-0005-0000-0000-00001A0F0000}"/>
    <cellStyle name="HEADINGS 7" xfId="3871" xr:uid="{00000000-0005-0000-0000-00001B0F0000}"/>
    <cellStyle name="HEADINGS 7 2" xfId="3872" xr:uid="{00000000-0005-0000-0000-00001C0F0000}"/>
    <cellStyle name="HEADINGS 8" xfId="3873" xr:uid="{00000000-0005-0000-0000-00001D0F0000}"/>
    <cellStyle name="HEADINGS 8 2" xfId="3874" xr:uid="{00000000-0005-0000-0000-00001E0F0000}"/>
    <cellStyle name="HEADINGS 9" xfId="3875" xr:uid="{00000000-0005-0000-0000-00001F0F0000}"/>
    <cellStyle name="HEADINGS 9 2" xfId="3876" xr:uid="{00000000-0005-0000-0000-0000200F0000}"/>
    <cellStyle name="HEADINGS_Agbada NAG Flowlines.xlstoday" xfId="3877" xr:uid="{00000000-0005-0000-0000-0000210F0000}"/>
    <cellStyle name="HEADINGSTOP" xfId="3878" xr:uid="{00000000-0005-0000-0000-0000220F0000}"/>
    <cellStyle name="HEADINGSTOP 2" xfId="3879" xr:uid="{00000000-0005-0000-0000-0000230F0000}"/>
    <cellStyle name="HEADINGSTOP 2 2" xfId="3880" xr:uid="{00000000-0005-0000-0000-0000240F0000}"/>
    <cellStyle name="HEADINGSTOP 2 3" xfId="3881" xr:uid="{00000000-0005-0000-0000-0000250F0000}"/>
    <cellStyle name="HEADINGSTOP 2 4" xfId="3882" xr:uid="{00000000-0005-0000-0000-0000260F0000}"/>
    <cellStyle name="HEADINGSTOP 2 5" xfId="3883" xr:uid="{00000000-0005-0000-0000-0000270F0000}"/>
    <cellStyle name="HEADINGSTOP 3" xfId="3884" xr:uid="{00000000-0005-0000-0000-0000280F0000}"/>
    <cellStyle name="HEADINGSTOP 3 2" xfId="3885" xr:uid="{00000000-0005-0000-0000-0000290F0000}"/>
    <cellStyle name="HEADINGSTOP 3 3" xfId="3886" xr:uid="{00000000-0005-0000-0000-00002A0F0000}"/>
    <cellStyle name="HEADINGSTOP 3 4" xfId="3887" xr:uid="{00000000-0005-0000-0000-00002B0F0000}"/>
    <cellStyle name="HEADINGSTOP 3 5" xfId="3888" xr:uid="{00000000-0005-0000-0000-00002C0F0000}"/>
    <cellStyle name="HEADINGSTOP 4" xfId="3889" xr:uid="{00000000-0005-0000-0000-00002D0F0000}"/>
    <cellStyle name="HEADINGSTOP 4 2" xfId="3890" xr:uid="{00000000-0005-0000-0000-00002E0F0000}"/>
    <cellStyle name="HEADINGSTOP 4 3" xfId="3891" xr:uid="{00000000-0005-0000-0000-00002F0F0000}"/>
    <cellStyle name="HEADINGSTOP 4 4" xfId="3892" xr:uid="{00000000-0005-0000-0000-0000300F0000}"/>
    <cellStyle name="HEADINGSTOP 4 5" xfId="3893" xr:uid="{00000000-0005-0000-0000-0000310F0000}"/>
    <cellStyle name="HEADINGSTOP 5" xfId="3894" xr:uid="{00000000-0005-0000-0000-0000320F0000}"/>
    <cellStyle name="HEADINGSTOP 5 2" xfId="3895" xr:uid="{00000000-0005-0000-0000-0000330F0000}"/>
    <cellStyle name="HEADINGSTOP 5 3" xfId="3896" xr:uid="{00000000-0005-0000-0000-0000340F0000}"/>
    <cellStyle name="HEADINGSTOP 5 4" xfId="3897" xr:uid="{00000000-0005-0000-0000-0000350F0000}"/>
    <cellStyle name="HEADINGSTOP 5 5" xfId="3898" xr:uid="{00000000-0005-0000-0000-0000360F0000}"/>
    <cellStyle name="HEADINGSTOP 6" xfId="3899" xr:uid="{00000000-0005-0000-0000-0000370F0000}"/>
    <cellStyle name="HEADINGSTOP 6 2" xfId="3900" xr:uid="{00000000-0005-0000-0000-0000380F0000}"/>
    <cellStyle name="HEADINGSTOP 6 3" xfId="3901" xr:uid="{00000000-0005-0000-0000-0000390F0000}"/>
    <cellStyle name="HEADINGSTOP 6 4" xfId="3902" xr:uid="{00000000-0005-0000-0000-00003A0F0000}"/>
    <cellStyle name="HEADINGSTOP 6 5" xfId="3903" xr:uid="{00000000-0005-0000-0000-00003B0F0000}"/>
    <cellStyle name="HEADINGSTOP 7" xfId="3904" xr:uid="{00000000-0005-0000-0000-00003C0F0000}"/>
    <cellStyle name="HEADINGSTOP 8" xfId="3905" xr:uid="{00000000-0005-0000-0000-00003D0F0000}"/>
    <cellStyle name="HEADINGSTOP 9" xfId="3906" xr:uid="{00000000-0005-0000-0000-00003E0F0000}"/>
    <cellStyle name="HEADINGSTOP_Agbada NAG Flowlines.xlstoday" xfId="3907" xr:uid="{00000000-0005-0000-0000-00003F0F0000}"/>
    <cellStyle name="HIGHLIGHT" xfId="3908" xr:uid="{00000000-0005-0000-0000-0000400F0000}"/>
    <cellStyle name="Hyperlink 2" xfId="3909" xr:uid="{00000000-0005-0000-0000-0000410F0000}"/>
    <cellStyle name="Hyperlink 3" xfId="3910" xr:uid="{00000000-0005-0000-0000-0000420F0000}"/>
    <cellStyle name="Hyperlink 4" xfId="3911" xr:uid="{00000000-0005-0000-0000-0000430F0000}"/>
    <cellStyle name="Idea Number" xfId="3912" xr:uid="{00000000-0005-0000-0000-0000440F0000}"/>
    <cellStyle name="Idea Number 2" xfId="3913" xr:uid="{00000000-0005-0000-0000-0000450F0000}"/>
    <cellStyle name="Idea Number 3" xfId="3914" xr:uid="{00000000-0005-0000-0000-0000460F0000}"/>
    <cellStyle name="Inp_0Num_NoLock" xfId="3915" xr:uid="{00000000-0005-0000-0000-0000470F0000}"/>
    <cellStyle name="Input - 2 dp" xfId="3916" xr:uid="{00000000-0005-0000-0000-0000480F0000}"/>
    <cellStyle name="Input - 2 dp 2" xfId="3917" xr:uid="{00000000-0005-0000-0000-0000490F0000}"/>
    <cellStyle name="Input - 2 dp 3" xfId="3918" xr:uid="{00000000-0005-0000-0000-00004A0F0000}"/>
    <cellStyle name="Input - 2 dp 4" xfId="3919" xr:uid="{00000000-0005-0000-0000-00004B0F0000}"/>
    <cellStyle name="Input $" xfId="3920" xr:uid="{00000000-0005-0000-0000-00004C0F0000}"/>
    <cellStyle name="Input $ 2" xfId="3921" xr:uid="{00000000-0005-0000-0000-00004D0F0000}"/>
    <cellStyle name="Input $ 3" xfId="3922" xr:uid="{00000000-0005-0000-0000-00004E0F0000}"/>
    <cellStyle name="Input %" xfId="3923" xr:uid="{00000000-0005-0000-0000-00004F0F0000}"/>
    <cellStyle name="Input % 2" xfId="3924" xr:uid="{00000000-0005-0000-0000-0000500F0000}"/>
    <cellStyle name="Input % 3" xfId="3925" xr:uid="{00000000-0005-0000-0000-0000510F0000}"/>
    <cellStyle name="Input [yellow]" xfId="3926" xr:uid="{00000000-0005-0000-0000-0000520F0000}"/>
    <cellStyle name="Input [yellow] 2" xfId="3927" xr:uid="{00000000-0005-0000-0000-0000530F0000}"/>
    <cellStyle name="Input 10" xfId="3928" xr:uid="{00000000-0005-0000-0000-0000540F0000}"/>
    <cellStyle name="Input 11" xfId="3929" xr:uid="{00000000-0005-0000-0000-0000550F0000}"/>
    <cellStyle name="Input 12" xfId="3930" xr:uid="{00000000-0005-0000-0000-0000560F0000}"/>
    <cellStyle name="Input 12 2" xfId="3931" xr:uid="{00000000-0005-0000-0000-0000570F0000}"/>
    <cellStyle name="Input 13" xfId="3932" xr:uid="{00000000-0005-0000-0000-0000580F0000}"/>
    <cellStyle name="Input 13 2" xfId="3933" xr:uid="{00000000-0005-0000-0000-0000590F0000}"/>
    <cellStyle name="Input 14" xfId="3934" xr:uid="{00000000-0005-0000-0000-00005A0F0000}"/>
    <cellStyle name="Input 14 2" xfId="3935" xr:uid="{00000000-0005-0000-0000-00005B0F0000}"/>
    <cellStyle name="Input 15" xfId="3936" xr:uid="{00000000-0005-0000-0000-00005C0F0000}"/>
    <cellStyle name="Input 15 2" xfId="3937" xr:uid="{00000000-0005-0000-0000-00005D0F0000}"/>
    <cellStyle name="Input 16" xfId="3938" xr:uid="{00000000-0005-0000-0000-00005E0F0000}"/>
    <cellStyle name="Input 17" xfId="3939" xr:uid="{00000000-0005-0000-0000-00005F0F0000}"/>
    <cellStyle name="Input 18" xfId="3940" xr:uid="{00000000-0005-0000-0000-0000600F0000}"/>
    <cellStyle name="Input 19" xfId="3941" xr:uid="{00000000-0005-0000-0000-0000610F0000}"/>
    <cellStyle name="Input 2" xfId="3942" xr:uid="{00000000-0005-0000-0000-0000620F0000}"/>
    <cellStyle name="Input 2 2" xfId="3943" xr:uid="{00000000-0005-0000-0000-0000630F0000}"/>
    <cellStyle name="Input 2 3" xfId="3944" xr:uid="{00000000-0005-0000-0000-0000640F0000}"/>
    <cellStyle name="Input 2 4" xfId="3945" xr:uid="{00000000-0005-0000-0000-0000650F0000}"/>
    <cellStyle name="Input 2 5" xfId="3946" xr:uid="{00000000-0005-0000-0000-0000660F0000}"/>
    <cellStyle name="Input 2 6" xfId="3947" xr:uid="{00000000-0005-0000-0000-0000670F0000}"/>
    <cellStyle name="Input 2 7" xfId="3948" xr:uid="{00000000-0005-0000-0000-0000680F0000}"/>
    <cellStyle name="Input 2 7 2" xfId="3949" xr:uid="{00000000-0005-0000-0000-0000690F0000}"/>
    <cellStyle name="Input 2 7 2 2 2" xfId="3950" xr:uid="{00000000-0005-0000-0000-00006A0F0000}"/>
    <cellStyle name="Input 2 8" xfId="3951" xr:uid="{00000000-0005-0000-0000-00006B0F0000}"/>
    <cellStyle name="Input 2 9" xfId="3952" xr:uid="{00000000-0005-0000-0000-00006C0F0000}"/>
    <cellStyle name="Input 20" xfId="3953" xr:uid="{00000000-0005-0000-0000-00006D0F0000}"/>
    <cellStyle name="Input 21" xfId="3954" xr:uid="{00000000-0005-0000-0000-00006E0F0000}"/>
    <cellStyle name="Input 22" xfId="3955" xr:uid="{00000000-0005-0000-0000-00006F0F0000}"/>
    <cellStyle name="Input 23" xfId="3956" xr:uid="{00000000-0005-0000-0000-0000700F0000}"/>
    <cellStyle name="Input 24" xfId="3957" xr:uid="{00000000-0005-0000-0000-0000710F0000}"/>
    <cellStyle name="Input 25" xfId="3958" xr:uid="{00000000-0005-0000-0000-0000720F0000}"/>
    <cellStyle name="Input 26" xfId="3959" xr:uid="{00000000-0005-0000-0000-0000730F0000}"/>
    <cellStyle name="Input 27" xfId="3960" xr:uid="{00000000-0005-0000-0000-0000740F0000}"/>
    <cellStyle name="Input 28" xfId="3961" xr:uid="{00000000-0005-0000-0000-0000750F0000}"/>
    <cellStyle name="Input 29" xfId="3962" xr:uid="{00000000-0005-0000-0000-0000760F0000}"/>
    <cellStyle name="Input 3" xfId="3963" xr:uid="{00000000-0005-0000-0000-0000770F0000}"/>
    <cellStyle name="Input 3 2" xfId="3964" xr:uid="{00000000-0005-0000-0000-0000780F0000}"/>
    <cellStyle name="Input 3 3" xfId="3965" xr:uid="{00000000-0005-0000-0000-0000790F0000}"/>
    <cellStyle name="Input 30" xfId="3966" xr:uid="{00000000-0005-0000-0000-00007A0F0000}"/>
    <cellStyle name="Input 31" xfId="3967" xr:uid="{00000000-0005-0000-0000-00007B0F0000}"/>
    <cellStyle name="Input 32" xfId="3968" xr:uid="{00000000-0005-0000-0000-00007C0F0000}"/>
    <cellStyle name="Input 33" xfId="3969" xr:uid="{00000000-0005-0000-0000-00007D0F0000}"/>
    <cellStyle name="Input 34" xfId="3970" xr:uid="{00000000-0005-0000-0000-00007E0F0000}"/>
    <cellStyle name="Input 35" xfId="3971" xr:uid="{00000000-0005-0000-0000-00007F0F0000}"/>
    <cellStyle name="Input 36" xfId="3972" xr:uid="{00000000-0005-0000-0000-0000800F0000}"/>
    <cellStyle name="Input 37" xfId="3973" xr:uid="{00000000-0005-0000-0000-0000810F0000}"/>
    <cellStyle name="Input 38" xfId="3974" xr:uid="{00000000-0005-0000-0000-0000820F0000}"/>
    <cellStyle name="Input 39" xfId="3975" xr:uid="{00000000-0005-0000-0000-0000830F0000}"/>
    <cellStyle name="Input 4" xfId="3976" xr:uid="{00000000-0005-0000-0000-0000840F0000}"/>
    <cellStyle name="Input 4 2" xfId="3977" xr:uid="{00000000-0005-0000-0000-0000850F0000}"/>
    <cellStyle name="Input 4 3" xfId="3978" xr:uid="{00000000-0005-0000-0000-0000860F0000}"/>
    <cellStyle name="Input 40" xfId="3979" xr:uid="{00000000-0005-0000-0000-0000870F0000}"/>
    <cellStyle name="Input 41" xfId="3980" xr:uid="{00000000-0005-0000-0000-0000880F0000}"/>
    <cellStyle name="Input 42" xfId="3981" xr:uid="{00000000-0005-0000-0000-0000890F0000}"/>
    <cellStyle name="Input 43" xfId="3982" xr:uid="{00000000-0005-0000-0000-00008A0F0000}"/>
    <cellStyle name="Input 44" xfId="3983" xr:uid="{00000000-0005-0000-0000-00008B0F0000}"/>
    <cellStyle name="Input 45" xfId="3984" xr:uid="{00000000-0005-0000-0000-00008C0F0000}"/>
    <cellStyle name="Input 46" xfId="3985" xr:uid="{00000000-0005-0000-0000-00008D0F0000}"/>
    <cellStyle name="Input 47" xfId="3986" xr:uid="{00000000-0005-0000-0000-00008E0F0000}"/>
    <cellStyle name="Input 47 2" xfId="3987" xr:uid="{00000000-0005-0000-0000-00008F0F0000}"/>
    <cellStyle name="Input 5" xfId="3988" xr:uid="{00000000-0005-0000-0000-0000900F0000}"/>
    <cellStyle name="Input 5 2" xfId="3989" xr:uid="{00000000-0005-0000-0000-0000910F0000}"/>
    <cellStyle name="Input 5 3" xfId="3990" xr:uid="{00000000-0005-0000-0000-0000920F0000}"/>
    <cellStyle name="Input 6" xfId="3991" xr:uid="{00000000-0005-0000-0000-0000930F0000}"/>
    <cellStyle name="Input 6 2" xfId="3992" xr:uid="{00000000-0005-0000-0000-0000940F0000}"/>
    <cellStyle name="Input 6 3" xfId="3993" xr:uid="{00000000-0005-0000-0000-0000950F0000}"/>
    <cellStyle name="Input 7" xfId="3994" xr:uid="{00000000-0005-0000-0000-0000960F0000}"/>
    <cellStyle name="Input 7 2" xfId="3995" xr:uid="{00000000-0005-0000-0000-0000970F0000}"/>
    <cellStyle name="Input 7 3" xfId="3996" xr:uid="{00000000-0005-0000-0000-0000980F0000}"/>
    <cellStyle name="Input 8" xfId="3997" xr:uid="{00000000-0005-0000-0000-0000990F0000}"/>
    <cellStyle name="Input 8 2" xfId="3998" xr:uid="{00000000-0005-0000-0000-00009A0F0000}"/>
    <cellStyle name="Input 8 3" xfId="3999" xr:uid="{00000000-0005-0000-0000-00009B0F0000}"/>
    <cellStyle name="Input 9" xfId="4000" xr:uid="{00000000-0005-0000-0000-00009C0F0000}"/>
    <cellStyle name="Input 9 2" xfId="4001" xr:uid="{00000000-0005-0000-0000-00009D0F0000}"/>
    <cellStyle name="Input Cell" xfId="4002" xr:uid="{00000000-0005-0000-0000-00009E0F0000}"/>
    <cellStyle name="Input FTE" xfId="4003" xr:uid="{00000000-0005-0000-0000-00009F0F0000}"/>
    <cellStyle name="Input FTE 2" xfId="4004" xr:uid="{00000000-0005-0000-0000-0000A00F0000}"/>
    <cellStyle name="Insatisfaisant" xfId="4005" xr:uid="{00000000-0005-0000-0000-0000A10F0000}"/>
    <cellStyle name="Items" xfId="4006" xr:uid="{00000000-0005-0000-0000-0000A20F0000}"/>
    <cellStyle name="Items 2" xfId="4007" xr:uid="{00000000-0005-0000-0000-0000A30F0000}"/>
    <cellStyle name="keine Null" xfId="4008" xr:uid="{00000000-0005-0000-0000-0000A40F0000}"/>
    <cellStyle name="Komma_C-05043 Umuechem -presentation" xfId="4009" xr:uid="{00000000-0005-0000-0000-0000A50F0000}"/>
    <cellStyle name="Label" xfId="4010" xr:uid="{00000000-0005-0000-0000-0000A60F0000}"/>
    <cellStyle name="Label 2" xfId="4011" xr:uid="{00000000-0005-0000-0000-0000A70F0000}"/>
    <cellStyle name="left" xfId="4012" xr:uid="{00000000-0005-0000-0000-0000A80F0000}"/>
    <cellStyle name="left 2" xfId="4013" xr:uid="{00000000-0005-0000-0000-0000A90F0000}"/>
    <cellStyle name="left 3" xfId="4014" xr:uid="{00000000-0005-0000-0000-0000AA0F0000}"/>
    <cellStyle name="left 4" xfId="4015" xr:uid="{00000000-0005-0000-0000-0000AB0F0000}"/>
    <cellStyle name="left 5" xfId="4016" xr:uid="{00000000-0005-0000-0000-0000AC0F0000}"/>
    <cellStyle name="Link" xfId="4017" xr:uid="{00000000-0005-0000-0000-0000AD0F0000}"/>
    <cellStyle name="Link 2" xfId="4018" xr:uid="{00000000-0005-0000-0000-0000AE0F0000}"/>
    <cellStyle name="Linked Cell 10" xfId="4019" xr:uid="{00000000-0005-0000-0000-0000AF0F0000}"/>
    <cellStyle name="Linked Cell 11" xfId="4020" xr:uid="{00000000-0005-0000-0000-0000B00F0000}"/>
    <cellStyle name="Linked Cell 12" xfId="4021" xr:uid="{00000000-0005-0000-0000-0000B10F0000}"/>
    <cellStyle name="Linked Cell 13" xfId="4022" xr:uid="{00000000-0005-0000-0000-0000B20F0000}"/>
    <cellStyle name="Linked Cell 14" xfId="4023" xr:uid="{00000000-0005-0000-0000-0000B30F0000}"/>
    <cellStyle name="Linked Cell 15" xfId="4024" xr:uid="{00000000-0005-0000-0000-0000B40F0000}"/>
    <cellStyle name="Linked Cell 16" xfId="4025" xr:uid="{00000000-0005-0000-0000-0000B50F0000}"/>
    <cellStyle name="Linked Cell 17" xfId="4026" xr:uid="{00000000-0005-0000-0000-0000B60F0000}"/>
    <cellStyle name="Linked Cell 18" xfId="4027" xr:uid="{00000000-0005-0000-0000-0000B70F0000}"/>
    <cellStyle name="Linked Cell 19" xfId="4028" xr:uid="{00000000-0005-0000-0000-0000B80F0000}"/>
    <cellStyle name="Linked Cell 2" xfId="4029" xr:uid="{00000000-0005-0000-0000-0000B90F0000}"/>
    <cellStyle name="Linked Cell 2 2" xfId="4030" xr:uid="{00000000-0005-0000-0000-0000BA0F0000}"/>
    <cellStyle name="Linked Cell 2 3" xfId="4031" xr:uid="{00000000-0005-0000-0000-0000BB0F0000}"/>
    <cellStyle name="Linked Cell 2 4" xfId="4032" xr:uid="{00000000-0005-0000-0000-0000BC0F0000}"/>
    <cellStyle name="Linked Cell 2 5" xfId="4033" xr:uid="{00000000-0005-0000-0000-0000BD0F0000}"/>
    <cellStyle name="Linked Cell 2 6" xfId="4034" xr:uid="{00000000-0005-0000-0000-0000BE0F0000}"/>
    <cellStyle name="Linked Cell 2 7" xfId="4035" xr:uid="{00000000-0005-0000-0000-0000BF0F0000}"/>
    <cellStyle name="Linked Cell 2 8" xfId="4036" xr:uid="{00000000-0005-0000-0000-0000C00F0000}"/>
    <cellStyle name="Linked Cell 20" xfId="4037" xr:uid="{00000000-0005-0000-0000-0000C10F0000}"/>
    <cellStyle name="Linked Cell 21" xfId="4038" xr:uid="{00000000-0005-0000-0000-0000C20F0000}"/>
    <cellStyle name="Linked Cell 22" xfId="4039" xr:uid="{00000000-0005-0000-0000-0000C30F0000}"/>
    <cellStyle name="Linked Cell 23" xfId="4040" xr:uid="{00000000-0005-0000-0000-0000C40F0000}"/>
    <cellStyle name="Linked Cell 24" xfId="4041" xr:uid="{00000000-0005-0000-0000-0000C50F0000}"/>
    <cellStyle name="Linked Cell 25" xfId="4042" xr:uid="{00000000-0005-0000-0000-0000C60F0000}"/>
    <cellStyle name="Linked Cell 26" xfId="4043" xr:uid="{00000000-0005-0000-0000-0000C70F0000}"/>
    <cellStyle name="Linked Cell 27" xfId="4044" xr:uid="{00000000-0005-0000-0000-0000C80F0000}"/>
    <cellStyle name="Linked Cell 28" xfId="4045" xr:uid="{00000000-0005-0000-0000-0000C90F0000}"/>
    <cellStyle name="Linked Cell 29" xfId="4046" xr:uid="{00000000-0005-0000-0000-0000CA0F0000}"/>
    <cellStyle name="Linked Cell 3" xfId="4047" xr:uid="{00000000-0005-0000-0000-0000CB0F0000}"/>
    <cellStyle name="Linked Cell 3 2" xfId="4048" xr:uid="{00000000-0005-0000-0000-0000CC0F0000}"/>
    <cellStyle name="Linked Cell 30" xfId="4049" xr:uid="{00000000-0005-0000-0000-0000CD0F0000}"/>
    <cellStyle name="Linked Cell 31" xfId="4050" xr:uid="{00000000-0005-0000-0000-0000CE0F0000}"/>
    <cellStyle name="Linked Cell 32" xfId="4051" xr:uid="{00000000-0005-0000-0000-0000CF0F0000}"/>
    <cellStyle name="Linked Cell 33" xfId="4052" xr:uid="{00000000-0005-0000-0000-0000D00F0000}"/>
    <cellStyle name="Linked Cell 34" xfId="4053" xr:uid="{00000000-0005-0000-0000-0000D10F0000}"/>
    <cellStyle name="Linked Cell 35" xfId="4054" xr:uid="{00000000-0005-0000-0000-0000D20F0000}"/>
    <cellStyle name="Linked Cell 36" xfId="4055" xr:uid="{00000000-0005-0000-0000-0000D30F0000}"/>
    <cellStyle name="Linked Cell 37" xfId="4056" xr:uid="{00000000-0005-0000-0000-0000D40F0000}"/>
    <cellStyle name="Linked Cell 38" xfId="4057" xr:uid="{00000000-0005-0000-0000-0000D50F0000}"/>
    <cellStyle name="Linked Cell 39" xfId="4058" xr:uid="{00000000-0005-0000-0000-0000D60F0000}"/>
    <cellStyle name="Linked Cell 4" xfId="4059" xr:uid="{00000000-0005-0000-0000-0000D70F0000}"/>
    <cellStyle name="Linked Cell 4 2" xfId="4060" xr:uid="{00000000-0005-0000-0000-0000D80F0000}"/>
    <cellStyle name="Linked Cell 5" xfId="4061" xr:uid="{00000000-0005-0000-0000-0000D90F0000}"/>
    <cellStyle name="Linked Cell 5 2" xfId="4062" xr:uid="{00000000-0005-0000-0000-0000DA0F0000}"/>
    <cellStyle name="Linked Cell 6" xfId="4063" xr:uid="{00000000-0005-0000-0000-0000DB0F0000}"/>
    <cellStyle name="Linked Cell 6 2" xfId="4064" xr:uid="{00000000-0005-0000-0000-0000DC0F0000}"/>
    <cellStyle name="Linked Cell 7" xfId="4065" xr:uid="{00000000-0005-0000-0000-0000DD0F0000}"/>
    <cellStyle name="Linked Cell 7 2" xfId="4066" xr:uid="{00000000-0005-0000-0000-0000DE0F0000}"/>
    <cellStyle name="Linked Cell 8" xfId="4067" xr:uid="{00000000-0005-0000-0000-0000DF0F0000}"/>
    <cellStyle name="Linked Cell 8 2" xfId="4068" xr:uid="{00000000-0005-0000-0000-0000E00F0000}"/>
    <cellStyle name="Linked Cell 9" xfId="4069" xr:uid="{00000000-0005-0000-0000-0000E10F0000}"/>
    <cellStyle name="Linked Cell 9 2" xfId="4070" xr:uid="{00000000-0005-0000-0000-0000E20F0000}"/>
    <cellStyle name="Links" xfId="4071" xr:uid="{00000000-0005-0000-0000-0000E30F0000}"/>
    <cellStyle name="Links 2" xfId="4072" xr:uid="{00000000-0005-0000-0000-0000E40F0000}"/>
    <cellStyle name="Links%" xfId="4073" xr:uid="{00000000-0005-0000-0000-0000E50F0000}"/>
    <cellStyle name="Links% 2" xfId="4074" xr:uid="{00000000-0005-0000-0000-0000E60F0000}"/>
    <cellStyle name="Links_Appendix 2.18" xfId="4075" xr:uid="{00000000-0005-0000-0000-0000E70F0000}"/>
    <cellStyle name="Main_Heading" xfId="4076" xr:uid="{00000000-0005-0000-0000-0000E80F0000}"/>
    <cellStyle name="Migliaia (0)_2-Activities" xfId="4077" xr:uid="{00000000-0005-0000-0000-0000E90F0000}"/>
    <cellStyle name="Migliaia [0]_Cartel2" xfId="4078" xr:uid="{00000000-0005-0000-0000-0000EA0F0000}"/>
    <cellStyle name="Migliaia_2-Activities" xfId="4079" xr:uid="{00000000-0005-0000-0000-0000EB0F0000}"/>
    <cellStyle name="Millares [0]_pldt" xfId="4080" xr:uid="{00000000-0005-0000-0000-0000EC0F0000}"/>
    <cellStyle name="Millares_pldt" xfId="4081" xr:uid="{00000000-0005-0000-0000-0000ED0F0000}"/>
    <cellStyle name="Milliers [0]" xfId="4082" xr:uid="{00000000-0005-0000-0000-0000EE0F0000}"/>
    <cellStyle name="Milliers [0] 2" xfId="4083" xr:uid="{00000000-0005-0000-0000-0000EF0F0000}"/>
    <cellStyle name="Milliers [0] 2 2" xfId="4084" xr:uid="{00000000-0005-0000-0000-0000F00F0000}"/>
    <cellStyle name="Milliers [0] 2 3" xfId="4085" xr:uid="{00000000-0005-0000-0000-0000F10F0000}"/>
    <cellStyle name="Milliers [0] 2 4" xfId="4086" xr:uid="{00000000-0005-0000-0000-0000F20F0000}"/>
    <cellStyle name="Milliers [0] 2 5" xfId="4087" xr:uid="{00000000-0005-0000-0000-0000F30F0000}"/>
    <cellStyle name="Milliers [0] 3" xfId="4088" xr:uid="{00000000-0005-0000-0000-0000F40F0000}"/>
    <cellStyle name="Milliers [0] 3 2" xfId="4089" xr:uid="{00000000-0005-0000-0000-0000F50F0000}"/>
    <cellStyle name="Milliers [0] 3 3" xfId="4090" xr:uid="{00000000-0005-0000-0000-0000F60F0000}"/>
    <cellStyle name="Milliers [0] 3 4" xfId="4091" xr:uid="{00000000-0005-0000-0000-0000F70F0000}"/>
    <cellStyle name="Milliers [0] 3 5" xfId="4092" xr:uid="{00000000-0005-0000-0000-0000F80F0000}"/>
    <cellStyle name="Milliers [0] 4" xfId="4093" xr:uid="{00000000-0005-0000-0000-0000F90F0000}"/>
    <cellStyle name="Milliers [0] 4 2" xfId="4094" xr:uid="{00000000-0005-0000-0000-0000FA0F0000}"/>
    <cellStyle name="Milliers [0] 4 3" xfId="4095" xr:uid="{00000000-0005-0000-0000-0000FB0F0000}"/>
    <cellStyle name="Milliers [0] 4 4" xfId="4096" xr:uid="{00000000-0005-0000-0000-0000FC0F0000}"/>
    <cellStyle name="Milliers [0] 4 5" xfId="4097" xr:uid="{00000000-0005-0000-0000-0000FD0F0000}"/>
    <cellStyle name="Milliers [0] 5" xfId="4098" xr:uid="{00000000-0005-0000-0000-0000FE0F0000}"/>
    <cellStyle name="Milliers [0] 5 2" xfId="4099" xr:uid="{00000000-0005-0000-0000-0000FF0F0000}"/>
    <cellStyle name="Milliers [0] 5 3" xfId="4100" xr:uid="{00000000-0005-0000-0000-000000100000}"/>
    <cellStyle name="Milliers [0] 5 4" xfId="4101" xr:uid="{00000000-0005-0000-0000-000001100000}"/>
    <cellStyle name="Milliers [0] 5 5" xfId="4102" xr:uid="{00000000-0005-0000-0000-000002100000}"/>
    <cellStyle name="Milliers [0] 6" xfId="4103" xr:uid="{00000000-0005-0000-0000-000003100000}"/>
    <cellStyle name="Milliers [0] 6 2" xfId="4104" xr:uid="{00000000-0005-0000-0000-000004100000}"/>
    <cellStyle name="Milliers [0] 6 3" xfId="4105" xr:uid="{00000000-0005-0000-0000-000005100000}"/>
    <cellStyle name="Milliers [0] 6 4" xfId="4106" xr:uid="{00000000-0005-0000-0000-000006100000}"/>
    <cellStyle name="Milliers [0] 6 5" xfId="4107" xr:uid="{00000000-0005-0000-0000-000007100000}"/>
    <cellStyle name="Milliers [0] 7" xfId="4108" xr:uid="{00000000-0005-0000-0000-000008100000}"/>
    <cellStyle name="Milliers [0] 8" xfId="4109" xr:uid="{00000000-0005-0000-0000-000009100000}"/>
    <cellStyle name="Milliers [0] 9" xfId="4110" xr:uid="{00000000-0005-0000-0000-00000A100000}"/>
    <cellStyle name="Milliers [0]_AIR DRYER" xfId="4111" xr:uid="{00000000-0005-0000-0000-00000B100000}"/>
    <cellStyle name="Milliers 2" xfId="4112" xr:uid="{00000000-0005-0000-0000-00000C100000}"/>
    <cellStyle name="Milliers 2 2" xfId="4113" xr:uid="{00000000-0005-0000-0000-00000D100000}"/>
    <cellStyle name="Milliers 2 2 2" xfId="4114" xr:uid="{00000000-0005-0000-0000-00000E100000}"/>
    <cellStyle name="Milliers 2 2 3" xfId="4115" xr:uid="{00000000-0005-0000-0000-00000F100000}"/>
    <cellStyle name="Milliers 2 2 4" xfId="4116" xr:uid="{00000000-0005-0000-0000-000010100000}"/>
    <cellStyle name="Milliers 2 2 5" xfId="4117" xr:uid="{00000000-0005-0000-0000-000011100000}"/>
    <cellStyle name="Milliers 2 2 6" xfId="4118" xr:uid="{00000000-0005-0000-0000-000012100000}"/>
    <cellStyle name="Milliers 2 3" xfId="4119" xr:uid="{00000000-0005-0000-0000-000013100000}"/>
    <cellStyle name="Milliers 2 3 2" xfId="4120" xr:uid="{00000000-0005-0000-0000-000014100000}"/>
    <cellStyle name="Milliers 2 3 3" xfId="4121" xr:uid="{00000000-0005-0000-0000-000015100000}"/>
    <cellStyle name="Milliers 2 3 4" xfId="4122" xr:uid="{00000000-0005-0000-0000-000016100000}"/>
    <cellStyle name="Milliers 2 3 5" xfId="4123" xr:uid="{00000000-0005-0000-0000-000017100000}"/>
    <cellStyle name="Milliers 2 4" xfId="4124" xr:uid="{00000000-0005-0000-0000-000018100000}"/>
    <cellStyle name="Milliers 2 4 2" xfId="4125" xr:uid="{00000000-0005-0000-0000-000019100000}"/>
    <cellStyle name="Milliers 2 4 3" xfId="4126" xr:uid="{00000000-0005-0000-0000-00001A100000}"/>
    <cellStyle name="Milliers 2 4 4" xfId="4127" xr:uid="{00000000-0005-0000-0000-00001B100000}"/>
    <cellStyle name="Milliers 2 4 5" xfId="4128" xr:uid="{00000000-0005-0000-0000-00001C100000}"/>
    <cellStyle name="Milliers 2 5" xfId="4129" xr:uid="{00000000-0005-0000-0000-00001D100000}"/>
    <cellStyle name="Milliers 2 5 2" xfId="4130" xr:uid="{00000000-0005-0000-0000-00001E100000}"/>
    <cellStyle name="Milliers 2 5 3" xfId="4131" xr:uid="{00000000-0005-0000-0000-00001F100000}"/>
    <cellStyle name="Milliers 2 5 4" xfId="4132" xr:uid="{00000000-0005-0000-0000-000020100000}"/>
    <cellStyle name="Milliers 2 5 5" xfId="4133" xr:uid="{00000000-0005-0000-0000-000021100000}"/>
    <cellStyle name="Milliers 2 6" xfId="4134" xr:uid="{00000000-0005-0000-0000-000022100000}"/>
    <cellStyle name="Milliers 2 6 2" xfId="4135" xr:uid="{00000000-0005-0000-0000-000023100000}"/>
    <cellStyle name="Milliers 2 6 3" xfId="4136" xr:uid="{00000000-0005-0000-0000-000024100000}"/>
    <cellStyle name="Milliers 2 6 4" xfId="4137" xr:uid="{00000000-0005-0000-0000-000025100000}"/>
    <cellStyle name="Milliers 2 6 5" xfId="4138" xr:uid="{00000000-0005-0000-0000-000026100000}"/>
    <cellStyle name="Milliers 2 7" xfId="4139" xr:uid="{00000000-0005-0000-0000-000027100000}"/>
    <cellStyle name="Milliers 2 8" xfId="4140" xr:uid="{00000000-0005-0000-0000-000028100000}"/>
    <cellStyle name="Milliers 2 9" xfId="4141" xr:uid="{00000000-0005-0000-0000-000029100000}"/>
    <cellStyle name="Milliers_AIR DRYER" xfId="4142" xr:uid="{00000000-0005-0000-0000-00002A100000}"/>
    <cellStyle name="Model" xfId="4143" xr:uid="{00000000-0005-0000-0000-00002B100000}"/>
    <cellStyle name="Model 2" xfId="4144" xr:uid="{00000000-0005-0000-0000-00002C100000}"/>
    <cellStyle name="Model Macro" xfId="4145" xr:uid="{00000000-0005-0000-0000-00002D100000}"/>
    <cellStyle name="Model_2009 flowline cost matrix4" xfId="4146" xr:uid="{00000000-0005-0000-0000-00002E100000}"/>
    <cellStyle name="Moneda [0]_pldt" xfId="4147" xr:uid="{00000000-0005-0000-0000-00002F100000}"/>
    <cellStyle name="Moneda_pldt" xfId="4148" xr:uid="{00000000-0005-0000-0000-000030100000}"/>
    <cellStyle name="Monétaire [0]" xfId="4149" xr:uid="{00000000-0005-0000-0000-000031100000}"/>
    <cellStyle name="Monétaire [0] 2" xfId="4150" xr:uid="{00000000-0005-0000-0000-000032100000}"/>
    <cellStyle name="Monétaire [0] 2 2" xfId="4151" xr:uid="{00000000-0005-0000-0000-000033100000}"/>
    <cellStyle name="Monétaire [0] 2 3" xfId="4152" xr:uid="{00000000-0005-0000-0000-000034100000}"/>
    <cellStyle name="Monétaire [0] 2 4" xfId="4153" xr:uid="{00000000-0005-0000-0000-000035100000}"/>
    <cellStyle name="Monétaire [0] 2 5" xfId="4154" xr:uid="{00000000-0005-0000-0000-000036100000}"/>
    <cellStyle name="Monétaire [0] 3" xfId="4155" xr:uid="{00000000-0005-0000-0000-000037100000}"/>
    <cellStyle name="Monétaire [0] 3 2" xfId="4156" xr:uid="{00000000-0005-0000-0000-000038100000}"/>
    <cellStyle name="Monétaire [0] 3 3" xfId="4157" xr:uid="{00000000-0005-0000-0000-000039100000}"/>
    <cellStyle name="Monétaire [0] 3 4" xfId="4158" xr:uid="{00000000-0005-0000-0000-00003A100000}"/>
    <cellStyle name="Monétaire [0] 3 5" xfId="4159" xr:uid="{00000000-0005-0000-0000-00003B100000}"/>
    <cellStyle name="Monétaire [0] 4" xfId="4160" xr:uid="{00000000-0005-0000-0000-00003C100000}"/>
    <cellStyle name="Monétaire [0] 4 2" xfId="4161" xr:uid="{00000000-0005-0000-0000-00003D100000}"/>
    <cellStyle name="Monétaire [0] 4 3" xfId="4162" xr:uid="{00000000-0005-0000-0000-00003E100000}"/>
    <cellStyle name="Monétaire [0] 4 4" xfId="4163" xr:uid="{00000000-0005-0000-0000-00003F100000}"/>
    <cellStyle name="Monétaire [0] 4 5" xfId="4164" xr:uid="{00000000-0005-0000-0000-000040100000}"/>
    <cellStyle name="Monétaire [0] 5" xfId="4165" xr:uid="{00000000-0005-0000-0000-000041100000}"/>
    <cellStyle name="Monétaire [0] 5 2" xfId="4166" xr:uid="{00000000-0005-0000-0000-000042100000}"/>
    <cellStyle name="Monétaire [0] 5 3" xfId="4167" xr:uid="{00000000-0005-0000-0000-000043100000}"/>
    <cellStyle name="Monétaire [0] 5 4" xfId="4168" xr:uid="{00000000-0005-0000-0000-000044100000}"/>
    <cellStyle name="Monétaire [0] 5 5" xfId="4169" xr:uid="{00000000-0005-0000-0000-000045100000}"/>
    <cellStyle name="Monétaire [0] 6" xfId="4170" xr:uid="{00000000-0005-0000-0000-000046100000}"/>
    <cellStyle name="Monétaire [0] 6 2" xfId="4171" xr:uid="{00000000-0005-0000-0000-000047100000}"/>
    <cellStyle name="Monétaire [0] 6 3" xfId="4172" xr:uid="{00000000-0005-0000-0000-000048100000}"/>
    <cellStyle name="Monétaire [0] 6 4" xfId="4173" xr:uid="{00000000-0005-0000-0000-000049100000}"/>
    <cellStyle name="Monétaire [0] 6 5" xfId="4174" xr:uid="{00000000-0005-0000-0000-00004A100000}"/>
    <cellStyle name="Monétaire [0] 7" xfId="4175" xr:uid="{00000000-0005-0000-0000-00004B100000}"/>
    <cellStyle name="Monétaire [0] 8" xfId="4176" xr:uid="{00000000-0005-0000-0000-00004C100000}"/>
    <cellStyle name="Monétaire [0] 9" xfId="4177" xr:uid="{00000000-0005-0000-0000-00004D100000}"/>
    <cellStyle name="Monétaire [0]_AIR DRYER" xfId="4178" xr:uid="{00000000-0005-0000-0000-00004E100000}"/>
    <cellStyle name="Monétaire_AIR DRYER" xfId="4179" xr:uid="{00000000-0005-0000-0000-00004F100000}"/>
    <cellStyle name="MonthYears" xfId="4180" xr:uid="{00000000-0005-0000-0000-000050100000}"/>
    <cellStyle name="MS_Arabic" xfId="4181" xr:uid="{00000000-0005-0000-0000-000051100000}"/>
    <cellStyle name="naira" xfId="4182" xr:uid="{00000000-0005-0000-0000-000052100000}"/>
    <cellStyle name="naira 10" xfId="4183" xr:uid="{00000000-0005-0000-0000-000053100000}"/>
    <cellStyle name="naira 2" xfId="4184" xr:uid="{00000000-0005-0000-0000-000054100000}"/>
    <cellStyle name="naira 2 2" xfId="4185" xr:uid="{00000000-0005-0000-0000-000055100000}"/>
    <cellStyle name="naira 2 3" xfId="4186" xr:uid="{00000000-0005-0000-0000-000056100000}"/>
    <cellStyle name="naira 2 4" xfId="4187" xr:uid="{00000000-0005-0000-0000-000057100000}"/>
    <cellStyle name="naira 2 5" xfId="4188" xr:uid="{00000000-0005-0000-0000-000058100000}"/>
    <cellStyle name="naira 2 6" xfId="4189" xr:uid="{00000000-0005-0000-0000-000059100000}"/>
    <cellStyle name="naira 3" xfId="4190" xr:uid="{00000000-0005-0000-0000-00005A100000}"/>
    <cellStyle name="naira 3 2" xfId="4191" xr:uid="{00000000-0005-0000-0000-00005B100000}"/>
    <cellStyle name="naira 3 3" xfId="4192" xr:uid="{00000000-0005-0000-0000-00005C100000}"/>
    <cellStyle name="naira 3 4" xfId="4193" xr:uid="{00000000-0005-0000-0000-00005D100000}"/>
    <cellStyle name="naira 3 5" xfId="4194" xr:uid="{00000000-0005-0000-0000-00005E100000}"/>
    <cellStyle name="naira 3 6" xfId="4195" xr:uid="{00000000-0005-0000-0000-00005F100000}"/>
    <cellStyle name="naira 4" xfId="4196" xr:uid="{00000000-0005-0000-0000-000060100000}"/>
    <cellStyle name="naira 4 2" xfId="4197" xr:uid="{00000000-0005-0000-0000-000061100000}"/>
    <cellStyle name="naira 4 3" xfId="4198" xr:uid="{00000000-0005-0000-0000-000062100000}"/>
    <cellStyle name="naira 4 4" xfId="4199" xr:uid="{00000000-0005-0000-0000-000063100000}"/>
    <cellStyle name="naira 4 5" xfId="4200" xr:uid="{00000000-0005-0000-0000-000064100000}"/>
    <cellStyle name="naira 5" xfId="4201" xr:uid="{00000000-0005-0000-0000-000065100000}"/>
    <cellStyle name="naira 5 2" xfId="4202" xr:uid="{00000000-0005-0000-0000-000066100000}"/>
    <cellStyle name="naira 5 3" xfId="4203" xr:uid="{00000000-0005-0000-0000-000067100000}"/>
    <cellStyle name="naira 5 4" xfId="4204" xr:uid="{00000000-0005-0000-0000-000068100000}"/>
    <cellStyle name="naira 5 5" xfId="4205" xr:uid="{00000000-0005-0000-0000-000069100000}"/>
    <cellStyle name="naira 6" xfId="4206" xr:uid="{00000000-0005-0000-0000-00006A100000}"/>
    <cellStyle name="naira 6 2" xfId="4207" xr:uid="{00000000-0005-0000-0000-00006B100000}"/>
    <cellStyle name="naira 6 3" xfId="4208" xr:uid="{00000000-0005-0000-0000-00006C100000}"/>
    <cellStyle name="naira 6 4" xfId="4209" xr:uid="{00000000-0005-0000-0000-00006D100000}"/>
    <cellStyle name="naira 6 5" xfId="4210" xr:uid="{00000000-0005-0000-0000-00006E100000}"/>
    <cellStyle name="naira 7" xfId="4211" xr:uid="{00000000-0005-0000-0000-00006F100000}"/>
    <cellStyle name="naira 8" xfId="4212" xr:uid="{00000000-0005-0000-0000-000070100000}"/>
    <cellStyle name="naira 9" xfId="4213" xr:uid="{00000000-0005-0000-0000-000071100000}"/>
    <cellStyle name="naira_Agbada NAG Flowlines 070410" xfId="4214" xr:uid="{00000000-0005-0000-0000-000072100000}"/>
    <cellStyle name="Name" xfId="4215" xr:uid="{00000000-0005-0000-0000-000073100000}"/>
    <cellStyle name="Name 2" xfId="4216" xr:uid="{00000000-0005-0000-0000-000074100000}"/>
    <cellStyle name="Name 2 2" xfId="4217" xr:uid="{00000000-0005-0000-0000-000075100000}"/>
    <cellStyle name="Name 2 3" xfId="4218" xr:uid="{00000000-0005-0000-0000-000076100000}"/>
    <cellStyle name="Name 2 4" xfId="4219" xr:uid="{00000000-0005-0000-0000-000077100000}"/>
    <cellStyle name="Name 3" xfId="4220" xr:uid="{00000000-0005-0000-0000-000078100000}"/>
    <cellStyle name="Name 4" xfId="4221" xr:uid="{00000000-0005-0000-0000-000079100000}"/>
    <cellStyle name="Name 5" xfId="4222" xr:uid="{00000000-0005-0000-0000-00007A100000}"/>
    <cellStyle name="Name 6" xfId="4223" xr:uid="{00000000-0005-0000-0000-00007B100000}"/>
    <cellStyle name="Name 7" xfId="4224" xr:uid="{00000000-0005-0000-0000-00007C100000}"/>
    <cellStyle name="Neutral 10" xfId="4225" xr:uid="{00000000-0005-0000-0000-00007D100000}"/>
    <cellStyle name="Neutral 11" xfId="4226" xr:uid="{00000000-0005-0000-0000-00007E100000}"/>
    <cellStyle name="Neutral 12" xfId="4227" xr:uid="{00000000-0005-0000-0000-00007F100000}"/>
    <cellStyle name="Neutral 13" xfId="4228" xr:uid="{00000000-0005-0000-0000-000080100000}"/>
    <cellStyle name="Neutral 14" xfId="4229" xr:uid="{00000000-0005-0000-0000-000081100000}"/>
    <cellStyle name="Neutral 15" xfId="4230" xr:uid="{00000000-0005-0000-0000-000082100000}"/>
    <cellStyle name="Neutral 16" xfId="4231" xr:uid="{00000000-0005-0000-0000-000083100000}"/>
    <cellStyle name="Neutral 17" xfId="4232" xr:uid="{00000000-0005-0000-0000-000084100000}"/>
    <cellStyle name="Neutral 18" xfId="4233" xr:uid="{00000000-0005-0000-0000-000085100000}"/>
    <cellStyle name="Neutral 19" xfId="4234" xr:uid="{00000000-0005-0000-0000-000086100000}"/>
    <cellStyle name="Neutral 2" xfId="4235" xr:uid="{00000000-0005-0000-0000-000087100000}"/>
    <cellStyle name="Neutral 2 2" xfId="4236" xr:uid="{00000000-0005-0000-0000-000088100000}"/>
    <cellStyle name="Neutral 2 3" xfId="4237" xr:uid="{00000000-0005-0000-0000-000089100000}"/>
    <cellStyle name="Neutral 2 4" xfId="4238" xr:uid="{00000000-0005-0000-0000-00008A100000}"/>
    <cellStyle name="Neutral 2 5" xfId="4239" xr:uid="{00000000-0005-0000-0000-00008B100000}"/>
    <cellStyle name="Neutral 2 6" xfId="4240" xr:uid="{00000000-0005-0000-0000-00008C100000}"/>
    <cellStyle name="Neutral 2 7" xfId="4241" xr:uid="{00000000-0005-0000-0000-00008D100000}"/>
    <cellStyle name="Neutral 2 8" xfId="4242" xr:uid="{00000000-0005-0000-0000-00008E100000}"/>
    <cellStyle name="Neutral 20" xfId="4243" xr:uid="{00000000-0005-0000-0000-00008F100000}"/>
    <cellStyle name="Neutral 21" xfId="4244" xr:uid="{00000000-0005-0000-0000-000090100000}"/>
    <cellStyle name="Neutral 22" xfId="4245" xr:uid="{00000000-0005-0000-0000-000091100000}"/>
    <cellStyle name="Neutral 23" xfId="4246" xr:uid="{00000000-0005-0000-0000-000092100000}"/>
    <cellStyle name="Neutral 24" xfId="4247" xr:uid="{00000000-0005-0000-0000-000093100000}"/>
    <cellStyle name="Neutral 25" xfId="4248" xr:uid="{00000000-0005-0000-0000-000094100000}"/>
    <cellStyle name="Neutral 26" xfId="4249" xr:uid="{00000000-0005-0000-0000-000095100000}"/>
    <cellStyle name="Neutral 27" xfId="4250" xr:uid="{00000000-0005-0000-0000-000096100000}"/>
    <cellStyle name="Neutral 28" xfId="4251" xr:uid="{00000000-0005-0000-0000-000097100000}"/>
    <cellStyle name="Neutral 29" xfId="4252" xr:uid="{00000000-0005-0000-0000-000098100000}"/>
    <cellStyle name="Neutral 3" xfId="4253" xr:uid="{00000000-0005-0000-0000-000099100000}"/>
    <cellStyle name="Neutral 3 2" xfId="4254" xr:uid="{00000000-0005-0000-0000-00009A100000}"/>
    <cellStyle name="Neutral 30" xfId="4255" xr:uid="{00000000-0005-0000-0000-00009B100000}"/>
    <cellStyle name="Neutral 31" xfId="4256" xr:uid="{00000000-0005-0000-0000-00009C100000}"/>
    <cellStyle name="Neutral 32" xfId="4257" xr:uid="{00000000-0005-0000-0000-00009D100000}"/>
    <cellStyle name="Neutral 33" xfId="4258" xr:uid="{00000000-0005-0000-0000-00009E100000}"/>
    <cellStyle name="Neutral 34" xfId="4259" xr:uid="{00000000-0005-0000-0000-00009F100000}"/>
    <cellStyle name="Neutral 35" xfId="4260" xr:uid="{00000000-0005-0000-0000-0000A0100000}"/>
    <cellStyle name="Neutral 36" xfId="4261" xr:uid="{00000000-0005-0000-0000-0000A1100000}"/>
    <cellStyle name="Neutral 37" xfId="4262" xr:uid="{00000000-0005-0000-0000-0000A2100000}"/>
    <cellStyle name="Neutral 38" xfId="4263" xr:uid="{00000000-0005-0000-0000-0000A3100000}"/>
    <cellStyle name="Neutral 39" xfId="4264" xr:uid="{00000000-0005-0000-0000-0000A4100000}"/>
    <cellStyle name="Neutral 4" xfId="4265" xr:uid="{00000000-0005-0000-0000-0000A5100000}"/>
    <cellStyle name="Neutral 4 2" xfId="4266" xr:uid="{00000000-0005-0000-0000-0000A6100000}"/>
    <cellStyle name="Neutral 5" xfId="4267" xr:uid="{00000000-0005-0000-0000-0000A7100000}"/>
    <cellStyle name="Neutral 5 2" xfId="4268" xr:uid="{00000000-0005-0000-0000-0000A8100000}"/>
    <cellStyle name="Neutral 6" xfId="4269" xr:uid="{00000000-0005-0000-0000-0000A9100000}"/>
    <cellStyle name="Neutral 6 2" xfId="4270" xr:uid="{00000000-0005-0000-0000-0000AA100000}"/>
    <cellStyle name="Neutral 7" xfId="4271" xr:uid="{00000000-0005-0000-0000-0000AB100000}"/>
    <cellStyle name="Neutral 7 2" xfId="4272" xr:uid="{00000000-0005-0000-0000-0000AC100000}"/>
    <cellStyle name="Neutral 8" xfId="4273" xr:uid="{00000000-0005-0000-0000-0000AD100000}"/>
    <cellStyle name="Neutral 8 2" xfId="4274" xr:uid="{00000000-0005-0000-0000-0000AE100000}"/>
    <cellStyle name="Neutral 9" xfId="4275" xr:uid="{00000000-0005-0000-0000-0000AF100000}"/>
    <cellStyle name="Neutral 9 2" xfId="4276" xr:uid="{00000000-0005-0000-0000-0000B0100000}"/>
    <cellStyle name="Neutrale" xfId="4277" xr:uid="{00000000-0005-0000-0000-0000B1100000}"/>
    <cellStyle name="Neutre" xfId="4278" xr:uid="{00000000-0005-0000-0000-0000B2100000}"/>
    <cellStyle name="no dec" xfId="4279" xr:uid="{00000000-0005-0000-0000-0000B3100000}"/>
    <cellStyle name="no dec 2" xfId="4280" xr:uid="{00000000-0005-0000-0000-0000B4100000}"/>
    <cellStyle name="no dec 3" xfId="4281" xr:uid="{00000000-0005-0000-0000-0000B5100000}"/>
    <cellStyle name="no dec 4" xfId="4282" xr:uid="{00000000-0005-0000-0000-0000B6100000}"/>
    <cellStyle name="no dec 5" xfId="4283" xr:uid="{00000000-0005-0000-0000-0000B7100000}"/>
    <cellStyle name="no dec 6" xfId="4284" xr:uid="{00000000-0005-0000-0000-0000B8100000}"/>
    <cellStyle name="no dec_Agbada NAG Flowlines.xlstoday" xfId="4285" xr:uid="{00000000-0005-0000-0000-0000B9100000}"/>
    <cellStyle name="Normal" xfId="0" builtinId="0"/>
    <cellStyle name="Normal - Style1" xfId="4286" xr:uid="{00000000-0005-0000-0000-0000BB100000}"/>
    <cellStyle name="Normal - Style1 2" xfId="4287" xr:uid="{00000000-0005-0000-0000-0000BC100000}"/>
    <cellStyle name="Normal - Style1 3" xfId="4288" xr:uid="{00000000-0005-0000-0000-0000BD100000}"/>
    <cellStyle name="Normal - Style2" xfId="4289" xr:uid="{00000000-0005-0000-0000-0000BE100000}"/>
    <cellStyle name="Normal - Style3" xfId="4290" xr:uid="{00000000-0005-0000-0000-0000BF100000}"/>
    <cellStyle name="Normal - Style4" xfId="4291" xr:uid="{00000000-0005-0000-0000-0000C0100000}"/>
    <cellStyle name="Normal - Style5" xfId="4292" xr:uid="{00000000-0005-0000-0000-0000C1100000}"/>
    <cellStyle name="Normal - Style6" xfId="4293" xr:uid="{00000000-0005-0000-0000-0000C2100000}"/>
    <cellStyle name="Normal - Style7" xfId="4294" xr:uid="{00000000-0005-0000-0000-0000C3100000}"/>
    <cellStyle name="Normal - Style8" xfId="4295" xr:uid="{00000000-0005-0000-0000-0000C4100000}"/>
    <cellStyle name="Normal 10" xfId="4296" xr:uid="{00000000-0005-0000-0000-0000C5100000}"/>
    <cellStyle name="Normal 10 2" xfId="4297" xr:uid="{00000000-0005-0000-0000-0000C6100000}"/>
    <cellStyle name="Normal 10 2 2" xfId="12" xr:uid="{00000000-0005-0000-0000-0000C7100000}"/>
    <cellStyle name="Normal 10 3" xfId="4298" xr:uid="{00000000-0005-0000-0000-0000C8100000}"/>
    <cellStyle name="Normal 10 4" xfId="6416" xr:uid="{00000000-0005-0000-0000-0000C9100000}"/>
    <cellStyle name="Normal 10 5" xfId="6419" xr:uid="{00000000-0005-0000-0000-0000CA100000}"/>
    <cellStyle name="Normal 109" xfId="4299" xr:uid="{00000000-0005-0000-0000-0000CB100000}"/>
    <cellStyle name="Normal 11" xfId="4300" xr:uid="{00000000-0005-0000-0000-0000CC100000}"/>
    <cellStyle name="Normal 12" xfId="4301" xr:uid="{00000000-0005-0000-0000-0000CD100000}"/>
    <cellStyle name="Normal 12 2" xfId="4302" xr:uid="{00000000-0005-0000-0000-0000CE100000}"/>
    <cellStyle name="Normal 12 3" xfId="4303" xr:uid="{00000000-0005-0000-0000-0000CF100000}"/>
    <cellStyle name="Normal 12 4" xfId="4304" xr:uid="{00000000-0005-0000-0000-0000D0100000}"/>
    <cellStyle name="Normal 13" xfId="4305" xr:uid="{00000000-0005-0000-0000-0000D1100000}"/>
    <cellStyle name="Normal 14" xfId="4306" xr:uid="{00000000-0005-0000-0000-0000D2100000}"/>
    <cellStyle name="Normal 14 2" xfId="4307" xr:uid="{00000000-0005-0000-0000-0000D3100000}"/>
    <cellStyle name="Normal 15" xfId="4308" xr:uid="{00000000-0005-0000-0000-0000D4100000}"/>
    <cellStyle name="Normal 15 2" xfId="4309" xr:uid="{00000000-0005-0000-0000-0000D5100000}"/>
    <cellStyle name="Normal 15 3" xfId="4310" xr:uid="{00000000-0005-0000-0000-0000D6100000}"/>
    <cellStyle name="Normal 16" xfId="4311" xr:uid="{00000000-0005-0000-0000-0000D7100000}"/>
    <cellStyle name="Normal 17" xfId="4312" xr:uid="{00000000-0005-0000-0000-0000D8100000}"/>
    <cellStyle name="Normal 18" xfId="4313" xr:uid="{00000000-0005-0000-0000-0000D9100000}"/>
    <cellStyle name="Normal 18 2" xfId="4314" xr:uid="{00000000-0005-0000-0000-0000DA100000}"/>
    <cellStyle name="Normal 19" xfId="4315" xr:uid="{00000000-0005-0000-0000-0000DB100000}"/>
    <cellStyle name="Normal 2" xfId="1" xr:uid="{00000000-0005-0000-0000-0000DC100000}"/>
    <cellStyle name="Normal 2 10" xfId="4316" xr:uid="{00000000-0005-0000-0000-0000DD100000}"/>
    <cellStyle name="Normal 2 10 2" xfId="4317" xr:uid="{00000000-0005-0000-0000-0000DE100000}"/>
    <cellStyle name="Normal 2 10 3" xfId="4318" xr:uid="{00000000-0005-0000-0000-0000DF100000}"/>
    <cellStyle name="Normal 2 10 4" xfId="4319" xr:uid="{00000000-0005-0000-0000-0000E0100000}"/>
    <cellStyle name="Normal 2 11" xfId="4320" xr:uid="{00000000-0005-0000-0000-0000E1100000}"/>
    <cellStyle name="Normal 2 11 2" xfId="4321" xr:uid="{00000000-0005-0000-0000-0000E2100000}"/>
    <cellStyle name="Normal 2 11 3" xfId="4322" xr:uid="{00000000-0005-0000-0000-0000E3100000}"/>
    <cellStyle name="Normal 2 11 4" xfId="4323" xr:uid="{00000000-0005-0000-0000-0000E4100000}"/>
    <cellStyle name="Normal 2 12" xfId="4324" xr:uid="{00000000-0005-0000-0000-0000E5100000}"/>
    <cellStyle name="Normal 2 12 2" xfId="4325" xr:uid="{00000000-0005-0000-0000-0000E6100000}"/>
    <cellStyle name="Normal 2 12 3" xfId="4326" xr:uid="{00000000-0005-0000-0000-0000E7100000}"/>
    <cellStyle name="Normal 2 13" xfId="4327" xr:uid="{00000000-0005-0000-0000-0000E8100000}"/>
    <cellStyle name="Normal 2 13 2" xfId="4328" xr:uid="{00000000-0005-0000-0000-0000E9100000}"/>
    <cellStyle name="Normal 2 13 3" xfId="4329" xr:uid="{00000000-0005-0000-0000-0000EA100000}"/>
    <cellStyle name="Normal 2 14" xfId="4330" xr:uid="{00000000-0005-0000-0000-0000EB100000}"/>
    <cellStyle name="Normal 2 14 2" xfId="4331" xr:uid="{00000000-0005-0000-0000-0000EC100000}"/>
    <cellStyle name="Normal 2 14 3" xfId="4332" xr:uid="{00000000-0005-0000-0000-0000ED100000}"/>
    <cellStyle name="Normal 2 15" xfId="4333" xr:uid="{00000000-0005-0000-0000-0000EE100000}"/>
    <cellStyle name="Normal 2 15 2" xfId="4334" xr:uid="{00000000-0005-0000-0000-0000EF100000}"/>
    <cellStyle name="Normal 2 15 3" xfId="4335" xr:uid="{00000000-0005-0000-0000-0000F0100000}"/>
    <cellStyle name="Normal 2 16" xfId="4336" xr:uid="{00000000-0005-0000-0000-0000F1100000}"/>
    <cellStyle name="Normal 2 16 2" xfId="4337" xr:uid="{00000000-0005-0000-0000-0000F2100000}"/>
    <cellStyle name="Normal 2 16 3" xfId="4338" xr:uid="{00000000-0005-0000-0000-0000F3100000}"/>
    <cellStyle name="Normal 2 17" xfId="4339" xr:uid="{00000000-0005-0000-0000-0000F4100000}"/>
    <cellStyle name="Normal 2 17 2" xfId="4340" xr:uid="{00000000-0005-0000-0000-0000F5100000}"/>
    <cellStyle name="Normal 2 18" xfId="4341" xr:uid="{00000000-0005-0000-0000-0000F6100000}"/>
    <cellStyle name="Normal 2 19" xfId="4342" xr:uid="{00000000-0005-0000-0000-0000F7100000}"/>
    <cellStyle name="Normal 2 2" xfId="8" xr:uid="{00000000-0005-0000-0000-0000F8100000}"/>
    <cellStyle name="Normal 2 2 10" xfId="4343" xr:uid="{00000000-0005-0000-0000-0000F9100000}"/>
    <cellStyle name="Normal 2 2 11" xfId="4344" xr:uid="{00000000-0005-0000-0000-0000FA100000}"/>
    <cellStyle name="Normal 2 2 12" xfId="4345" xr:uid="{00000000-0005-0000-0000-0000FB100000}"/>
    <cellStyle name="Normal 2 2 13" xfId="4346" xr:uid="{00000000-0005-0000-0000-0000FC100000}"/>
    <cellStyle name="Normal 2 2 14" xfId="4347" xr:uid="{00000000-0005-0000-0000-0000FD100000}"/>
    <cellStyle name="Normal 2 2 15" xfId="6421" xr:uid="{00000000-0005-0000-0000-0000FE100000}"/>
    <cellStyle name="Normal 2 2 2" xfId="4348" xr:uid="{00000000-0005-0000-0000-0000FF100000}"/>
    <cellStyle name="Normal 2 2 2 2" xfId="4349" xr:uid="{00000000-0005-0000-0000-000000110000}"/>
    <cellStyle name="Normal 2 2 2 2 2" xfId="4350" xr:uid="{00000000-0005-0000-0000-000001110000}"/>
    <cellStyle name="Normal 2 2 2 2 3" xfId="4351" xr:uid="{00000000-0005-0000-0000-000002110000}"/>
    <cellStyle name="Normal 2 2 2 2 4" xfId="4352" xr:uid="{00000000-0005-0000-0000-000003110000}"/>
    <cellStyle name="Normal 2 2 2 2 5" xfId="4353" xr:uid="{00000000-0005-0000-0000-000004110000}"/>
    <cellStyle name="Normal 2 2 2 2 6" xfId="4354" xr:uid="{00000000-0005-0000-0000-000005110000}"/>
    <cellStyle name="Normal 2 2 2 2 7" xfId="4355" xr:uid="{00000000-0005-0000-0000-000006110000}"/>
    <cellStyle name="Normal 2 2 2 2 8" xfId="4356" xr:uid="{00000000-0005-0000-0000-000007110000}"/>
    <cellStyle name="Normal 2 2 2 3" xfId="4357" xr:uid="{00000000-0005-0000-0000-000008110000}"/>
    <cellStyle name="Normal 2 2 2 4" xfId="4358" xr:uid="{00000000-0005-0000-0000-000009110000}"/>
    <cellStyle name="Normal 2 2 2 5" xfId="4359" xr:uid="{00000000-0005-0000-0000-00000A110000}"/>
    <cellStyle name="Normal 2 2 2 6" xfId="4360" xr:uid="{00000000-0005-0000-0000-00000B110000}"/>
    <cellStyle name="Normal 2 2 2 7" xfId="4361" xr:uid="{00000000-0005-0000-0000-00000C110000}"/>
    <cellStyle name="Normal 2 2 2 8" xfId="4362" xr:uid="{00000000-0005-0000-0000-00000D110000}"/>
    <cellStyle name="Normal 2 2 2 9" xfId="4363" xr:uid="{00000000-0005-0000-0000-00000E110000}"/>
    <cellStyle name="Normal 2 2 3" xfId="4364" xr:uid="{00000000-0005-0000-0000-00000F110000}"/>
    <cellStyle name="Normal 2 2 3 2" xfId="4365" xr:uid="{00000000-0005-0000-0000-000010110000}"/>
    <cellStyle name="Normal 2 2 3 3" xfId="4366" xr:uid="{00000000-0005-0000-0000-000011110000}"/>
    <cellStyle name="Normal 2 2 3 4" xfId="4367" xr:uid="{00000000-0005-0000-0000-000012110000}"/>
    <cellStyle name="Normal 2 2 3 5" xfId="4368" xr:uid="{00000000-0005-0000-0000-000013110000}"/>
    <cellStyle name="Normal 2 2 4" xfId="4369" xr:uid="{00000000-0005-0000-0000-000014110000}"/>
    <cellStyle name="Normal 2 2 4 2" xfId="4370" xr:uid="{00000000-0005-0000-0000-000015110000}"/>
    <cellStyle name="Normal 2 2 4 2 2" xfId="4371" xr:uid="{00000000-0005-0000-0000-000016110000}"/>
    <cellStyle name="Normal 2 2 4 3" xfId="4372" xr:uid="{00000000-0005-0000-0000-000017110000}"/>
    <cellStyle name="Normal 2 2 4 4" xfId="4373" xr:uid="{00000000-0005-0000-0000-000018110000}"/>
    <cellStyle name="Normal 2 2 4 5" xfId="4374" xr:uid="{00000000-0005-0000-0000-000019110000}"/>
    <cellStyle name="Normal 2 2 4 6" xfId="4375" xr:uid="{00000000-0005-0000-0000-00001A110000}"/>
    <cellStyle name="Normal 2 2 5" xfId="4376" xr:uid="{00000000-0005-0000-0000-00001B110000}"/>
    <cellStyle name="Normal 2 2 5 2" xfId="4377" xr:uid="{00000000-0005-0000-0000-00001C110000}"/>
    <cellStyle name="Normal 2 2 5 3" xfId="4378" xr:uid="{00000000-0005-0000-0000-00001D110000}"/>
    <cellStyle name="Normal 2 2 5 4" xfId="4379" xr:uid="{00000000-0005-0000-0000-00001E110000}"/>
    <cellStyle name="Normal 2 2 5 5" xfId="4380" xr:uid="{00000000-0005-0000-0000-00001F110000}"/>
    <cellStyle name="Normal 2 2 5 6" xfId="4381" xr:uid="{00000000-0005-0000-0000-000020110000}"/>
    <cellStyle name="Normal 2 2 6" xfId="4382" xr:uid="{00000000-0005-0000-0000-000021110000}"/>
    <cellStyle name="Normal 2 2 6 2" xfId="4383" xr:uid="{00000000-0005-0000-0000-000022110000}"/>
    <cellStyle name="Normal 2 2 6 3" xfId="4384" xr:uid="{00000000-0005-0000-0000-000023110000}"/>
    <cellStyle name="Normal 2 2 6 4" xfId="4385" xr:uid="{00000000-0005-0000-0000-000024110000}"/>
    <cellStyle name="Normal 2 2 6 5" xfId="4386" xr:uid="{00000000-0005-0000-0000-000025110000}"/>
    <cellStyle name="Normal 2 2 6 6" xfId="4387" xr:uid="{00000000-0005-0000-0000-000026110000}"/>
    <cellStyle name="Normal 2 2 7" xfId="4388" xr:uid="{00000000-0005-0000-0000-000027110000}"/>
    <cellStyle name="Normal 2 2 7 2" xfId="4389" xr:uid="{00000000-0005-0000-0000-000028110000}"/>
    <cellStyle name="Normal 2 2 7 3" xfId="4390" xr:uid="{00000000-0005-0000-0000-000029110000}"/>
    <cellStyle name="Normal 2 2 7 4" xfId="4391" xr:uid="{00000000-0005-0000-0000-00002A110000}"/>
    <cellStyle name="Normal 2 2 7 5" xfId="4392" xr:uid="{00000000-0005-0000-0000-00002B110000}"/>
    <cellStyle name="Normal 2 2 8" xfId="4393" xr:uid="{00000000-0005-0000-0000-00002C110000}"/>
    <cellStyle name="Normal 2 2 8 2" xfId="4394" xr:uid="{00000000-0005-0000-0000-00002D110000}"/>
    <cellStyle name="Normal 2 2 8 3" xfId="4395" xr:uid="{00000000-0005-0000-0000-00002E110000}"/>
    <cellStyle name="Normal 2 2 8 4" xfId="4396" xr:uid="{00000000-0005-0000-0000-00002F110000}"/>
    <cellStyle name="Normal 2 2 8 5" xfId="4397" xr:uid="{00000000-0005-0000-0000-000030110000}"/>
    <cellStyle name="Normal 2 2 9" xfId="4398" xr:uid="{00000000-0005-0000-0000-000031110000}"/>
    <cellStyle name="Normal 2 2 9 2" xfId="4399" xr:uid="{00000000-0005-0000-0000-000032110000}"/>
    <cellStyle name="Normal 2 2 9 3" xfId="4400" xr:uid="{00000000-0005-0000-0000-000033110000}"/>
    <cellStyle name="Normal 2 2 9 4" xfId="4401" xr:uid="{00000000-0005-0000-0000-000034110000}"/>
    <cellStyle name="Normal 2 2 9 5" xfId="4402" xr:uid="{00000000-0005-0000-0000-000035110000}"/>
    <cellStyle name="Normal 2 2_Alakiri Flowstation Works 120310" xfId="4403" xr:uid="{00000000-0005-0000-0000-000036110000}"/>
    <cellStyle name="Normal 2 20" xfId="4404" xr:uid="{00000000-0005-0000-0000-000037110000}"/>
    <cellStyle name="Normal 2 21" xfId="4405" xr:uid="{00000000-0005-0000-0000-000038110000}"/>
    <cellStyle name="Normal 2 22" xfId="4406" xr:uid="{00000000-0005-0000-0000-000039110000}"/>
    <cellStyle name="Normal 2 23" xfId="4407" xr:uid="{00000000-0005-0000-0000-00003A110000}"/>
    <cellStyle name="Normal 2 24" xfId="4408" xr:uid="{00000000-0005-0000-0000-00003B110000}"/>
    <cellStyle name="Normal 2 25" xfId="4409" xr:uid="{00000000-0005-0000-0000-00003C110000}"/>
    <cellStyle name="Normal 2 26" xfId="4410" xr:uid="{00000000-0005-0000-0000-00003D110000}"/>
    <cellStyle name="Normal 2 27" xfId="4411" xr:uid="{00000000-0005-0000-0000-00003E110000}"/>
    <cellStyle name="Normal 2 28" xfId="4412" xr:uid="{00000000-0005-0000-0000-00003F110000}"/>
    <cellStyle name="Normal 2 29" xfId="4413" xr:uid="{00000000-0005-0000-0000-000040110000}"/>
    <cellStyle name="Normal 2 3" xfId="4414" xr:uid="{00000000-0005-0000-0000-000041110000}"/>
    <cellStyle name="Normal 2 3 2" xfId="4415" xr:uid="{00000000-0005-0000-0000-000042110000}"/>
    <cellStyle name="Normal 2 3 3" xfId="4416" xr:uid="{00000000-0005-0000-0000-000043110000}"/>
    <cellStyle name="Normal 2 3 4" xfId="4417" xr:uid="{00000000-0005-0000-0000-000044110000}"/>
    <cellStyle name="Normal 2 3 5" xfId="4418" xr:uid="{00000000-0005-0000-0000-000045110000}"/>
    <cellStyle name="Normal 2 3 6" xfId="4419" xr:uid="{00000000-0005-0000-0000-000046110000}"/>
    <cellStyle name="Normal 2 30" xfId="4420" xr:uid="{00000000-0005-0000-0000-000047110000}"/>
    <cellStyle name="Normal 2 31" xfId="4421" xr:uid="{00000000-0005-0000-0000-000048110000}"/>
    <cellStyle name="Normal 2 32" xfId="4422" xr:uid="{00000000-0005-0000-0000-000049110000}"/>
    <cellStyle name="Normal 2 33" xfId="4423" xr:uid="{00000000-0005-0000-0000-00004A110000}"/>
    <cellStyle name="Normal 2 34" xfId="4424" xr:uid="{00000000-0005-0000-0000-00004B110000}"/>
    <cellStyle name="Normal 2 35" xfId="4425" xr:uid="{00000000-0005-0000-0000-00004C110000}"/>
    <cellStyle name="Normal 2 36" xfId="4426" xr:uid="{00000000-0005-0000-0000-00004D110000}"/>
    <cellStyle name="Normal 2 37" xfId="4427" xr:uid="{00000000-0005-0000-0000-00004E110000}"/>
    <cellStyle name="Normal 2 38" xfId="4428" xr:uid="{00000000-0005-0000-0000-00004F110000}"/>
    <cellStyle name="Normal 2 39" xfId="4429" xr:uid="{00000000-0005-0000-0000-000050110000}"/>
    <cellStyle name="Normal 2 4" xfId="4430" xr:uid="{00000000-0005-0000-0000-000051110000}"/>
    <cellStyle name="Normal 2 4 2" xfId="4431" xr:uid="{00000000-0005-0000-0000-000052110000}"/>
    <cellStyle name="Normal 2 4 3" xfId="4432" xr:uid="{00000000-0005-0000-0000-000053110000}"/>
    <cellStyle name="Normal 2 4 4" xfId="4433" xr:uid="{00000000-0005-0000-0000-000054110000}"/>
    <cellStyle name="Normal 2 4 5" xfId="4434" xr:uid="{00000000-0005-0000-0000-000055110000}"/>
    <cellStyle name="Normal 2 4 6" xfId="4435" xr:uid="{00000000-0005-0000-0000-000056110000}"/>
    <cellStyle name="Normal 2 40" xfId="4436" xr:uid="{00000000-0005-0000-0000-000057110000}"/>
    <cellStyle name="Normal 2 41" xfId="4437" xr:uid="{00000000-0005-0000-0000-000058110000}"/>
    <cellStyle name="Normal 2 42" xfId="4438" xr:uid="{00000000-0005-0000-0000-000059110000}"/>
    <cellStyle name="Normal 2 43" xfId="4439" xr:uid="{00000000-0005-0000-0000-00005A110000}"/>
    <cellStyle name="Normal 2 44" xfId="4440" xr:uid="{00000000-0005-0000-0000-00005B110000}"/>
    <cellStyle name="Normal 2 45" xfId="4441" xr:uid="{00000000-0005-0000-0000-00005C110000}"/>
    <cellStyle name="Normal 2 46" xfId="4442" xr:uid="{00000000-0005-0000-0000-00005D110000}"/>
    <cellStyle name="Normal 2 47" xfId="4443" xr:uid="{00000000-0005-0000-0000-00005E110000}"/>
    <cellStyle name="Normal 2 48" xfId="4444" xr:uid="{00000000-0005-0000-0000-00005F110000}"/>
    <cellStyle name="Normal 2 49" xfId="4445" xr:uid="{00000000-0005-0000-0000-000060110000}"/>
    <cellStyle name="Normal 2 5" xfId="4446" xr:uid="{00000000-0005-0000-0000-000061110000}"/>
    <cellStyle name="Normal 2 5 2" xfId="4447" xr:uid="{00000000-0005-0000-0000-000062110000}"/>
    <cellStyle name="Normal 2 5 3" xfId="4448" xr:uid="{00000000-0005-0000-0000-000063110000}"/>
    <cellStyle name="Normal 2 5 4" xfId="4449" xr:uid="{00000000-0005-0000-0000-000064110000}"/>
    <cellStyle name="Normal 2 5 5" xfId="4450" xr:uid="{00000000-0005-0000-0000-000065110000}"/>
    <cellStyle name="Normal 2 5 6" xfId="4451" xr:uid="{00000000-0005-0000-0000-000066110000}"/>
    <cellStyle name="Normal 2 50" xfId="4452" xr:uid="{00000000-0005-0000-0000-000067110000}"/>
    <cellStyle name="Normal 2 51" xfId="4453" xr:uid="{00000000-0005-0000-0000-000068110000}"/>
    <cellStyle name="Normal 2 52" xfId="4454" xr:uid="{00000000-0005-0000-0000-000069110000}"/>
    <cellStyle name="Normal 2 53" xfId="4455" xr:uid="{00000000-0005-0000-0000-00006A110000}"/>
    <cellStyle name="Normal 2 54" xfId="4456" xr:uid="{00000000-0005-0000-0000-00006B110000}"/>
    <cellStyle name="Normal 2 55" xfId="4457" xr:uid="{00000000-0005-0000-0000-00006C110000}"/>
    <cellStyle name="Normal 2 56" xfId="4458" xr:uid="{00000000-0005-0000-0000-00006D110000}"/>
    <cellStyle name="Normal 2 57" xfId="4459" xr:uid="{00000000-0005-0000-0000-00006E110000}"/>
    <cellStyle name="Normal 2 58" xfId="4460" xr:uid="{00000000-0005-0000-0000-00006F110000}"/>
    <cellStyle name="Normal 2 59" xfId="4461" xr:uid="{00000000-0005-0000-0000-000070110000}"/>
    <cellStyle name="Normal 2 6" xfId="4462" xr:uid="{00000000-0005-0000-0000-000071110000}"/>
    <cellStyle name="Normal 2 6 2" xfId="4463" xr:uid="{00000000-0005-0000-0000-000072110000}"/>
    <cellStyle name="Normal 2 6 3" xfId="4464" xr:uid="{00000000-0005-0000-0000-000073110000}"/>
    <cellStyle name="Normal 2 6 4" xfId="4465" xr:uid="{00000000-0005-0000-0000-000074110000}"/>
    <cellStyle name="Normal 2 6 5" xfId="4466" xr:uid="{00000000-0005-0000-0000-000075110000}"/>
    <cellStyle name="Normal 2 6 6" xfId="4467" xr:uid="{00000000-0005-0000-0000-000076110000}"/>
    <cellStyle name="Normal 2 60" xfId="4468" xr:uid="{00000000-0005-0000-0000-000077110000}"/>
    <cellStyle name="Normal 2 61" xfId="4469" xr:uid="{00000000-0005-0000-0000-000078110000}"/>
    <cellStyle name="Normal 2 62" xfId="4470" xr:uid="{00000000-0005-0000-0000-000079110000}"/>
    <cellStyle name="Normal 2 63" xfId="4471" xr:uid="{00000000-0005-0000-0000-00007A110000}"/>
    <cellStyle name="Normal 2 64" xfId="4472" xr:uid="{00000000-0005-0000-0000-00007B110000}"/>
    <cellStyle name="Normal 2 65" xfId="4473" xr:uid="{00000000-0005-0000-0000-00007C110000}"/>
    <cellStyle name="Normal 2 66" xfId="4474" xr:uid="{00000000-0005-0000-0000-00007D110000}"/>
    <cellStyle name="Normal 2 67" xfId="4475" xr:uid="{00000000-0005-0000-0000-00007E110000}"/>
    <cellStyle name="Normal 2 68" xfId="4476" xr:uid="{00000000-0005-0000-0000-00007F110000}"/>
    <cellStyle name="Normal 2 69" xfId="4477" xr:uid="{00000000-0005-0000-0000-000080110000}"/>
    <cellStyle name="Normal 2 7" xfId="4478" xr:uid="{00000000-0005-0000-0000-000081110000}"/>
    <cellStyle name="Normal 2 7 2" xfId="4479" xr:uid="{00000000-0005-0000-0000-000082110000}"/>
    <cellStyle name="Normal 2 7 3" xfId="4480" xr:uid="{00000000-0005-0000-0000-000083110000}"/>
    <cellStyle name="Normal 2 7 4" xfId="4481" xr:uid="{00000000-0005-0000-0000-000084110000}"/>
    <cellStyle name="Normal 2 7 5" xfId="4482" xr:uid="{00000000-0005-0000-0000-000085110000}"/>
    <cellStyle name="Normal 2 7 6" xfId="4483" xr:uid="{00000000-0005-0000-0000-000086110000}"/>
    <cellStyle name="Normal 2 70" xfId="4484" xr:uid="{00000000-0005-0000-0000-000087110000}"/>
    <cellStyle name="Normal 2 70 2" xfId="4485" xr:uid="{00000000-0005-0000-0000-000088110000}"/>
    <cellStyle name="Normal 2 8" xfId="4486" xr:uid="{00000000-0005-0000-0000-000089110000}"/>
    <cellStyle name="Normal 2 8 2" xfId="4487" xr:uid="{00000000-0005-0000-0000-00008A110000}"/>
    <cellStyle name="Normal 2 8 3" xfId="4488" xr:uid="{00000000-0005-0000-0000-00008B110000}"/>
    <cellStyle name="Normal 2 8 4" xfId="4489" xr:uid="{00000000-0005-0000-0000-00008C110000}"/>
    <cellStyle name="Normal 2 8 5" xfId="4490" xr:uid="{00000000-0005-0000-0000-00008D110000}"/>
    <cellStyle name="Normal 2 8 6" xfId="4491" xr:uid="{00000000-0005-0000-0000-00008E110000}"/>
    <cellStyle name="Normal 2 9" xfId="4492" xr:uid="{00000000-0005-0000-0000-00008F110000}"/>
    <cellStyle name="Normal 2 9 2" xfId="4493" xr:uid="{00000000-0005-0000-0000-000090110000}"/>
    <cellStyle name="Normal 2 9 3" xfId="4494" xr:uid="{00000000-0005-0000-0000-000091110000}"/>
    <cellStyle name="Normal 2 9 4" xfId="4495" xr:uid="{00000000-0005-0000-0000-000092110000}"/>
    <cellStyle name="Normal 2 9 5" xfId="4496" xr:uid="{00000000-0005-0000-0000-000093110000}"/>
    <cellStyle name="Normal 2 9 6" xfId="4497" xr:uid="{00000000-0005-0000-0000-000094110000}"/>
    <cellStyle name="Normal 2_ Cst Smry" xfId="4498" xr:uid="{00000000-0005-0000-0000-000095110000}"/>
    <cellStyle name="Normal 20" xfId="4499" xr:uid="{00000000-0005-0000-0000-000096110000}"/>
    <cellStyle name="Normal 20 2" xfId="4500" xr:uid="{00000000-0005-0000-0000-000097110000}"/>
    <cellStyle name="Normal 21" xfId="4501" xr:uid="{00000000-0005-0000-0000-000098110000}"/>
    <cellStyle name="Normal 21 2" xfId="4502" xr:uid="{00000000-0005-0000-0000-000099110000}"/>
    <cellStyle name="Normal 22" xfId="4503" xr:uid="{00000000-0005-0000-0000-00009A110000}"/>
    <cellStyle name="Normal 220 2" xfId="6430" xr:uid="{D5775A9D-279B-4360-BCCB-8C8FF0EACD91}"/>
    <cellStyle name="Normal 23" xfId="4504" xr:uid="{00000000-0005-0000-0000-00009B110000}"/>
    <cellStyle name="Normal 24" xfId="4505" xr:uid="{00000000-0005-0000-0000-00009C110000}"/>
    <cellStyle name="Normal 25" xfId="4506" xr:uid="{00000000-0005-0000-0000-00009D110000}"/>
    <cellStyle name="Normal 26" xfId="4507" xr:uid="{00000000-0005-0000-0000-00009E110000}"/>
    <cellStyle name="Normal 27" xfId="4508" xr:uid="{00000000-0005-0000-0000-00009F110000}"/>
    <cellStyle name="Normal 28" xfId="4509" xr:uid="{00000000-0005-0000-0000-0000A0110000}"/>
    <cellStyle name="Normal 29" xfId="4510" xr:uid="{00000000-0005-0000-0000-0000A1110000}"/>
    <cellStyle name="Normal 3" xfId="6" xr:uid="{00000000-0005-0000-0000-0000A2110000}"/>
    <cellStyle name="Normal 3 10" xfId="4511" xr:uid="{00000000-0005-0000-0000-0000A3110000}"/>
    <cellStyle name="Normal 3 2" xfId="9" xr:uid="{00000000-0005-0000-0000-0000A4110000}"/>
    <cellStyle name="Normal 3 3" xfId="4512" xr:uid="{00000000-0005-0000-0000-0000A5110000}"/>
    <cellStyle name="Normal 3 4" xfId="4513" xr:uid="{00000000-0005-0000-0000-0000A6110000}"/>
    <cellStyle name="Normal 3 4 2" xfId="4514" xr:uid="{00000000-0005-0000-0000-0000A7110000}"/>
    <cellStyle name="Normal 3 5" xfId="4515" xr:uid="{00000000-0005-0000-0000-0000A8110000}"/>
    <cellStyle name="Normal 3 6" xfId="4516" xr:uid="{00000000-0005-0000-0000-0000A9110000}"/>
    <cellStyle name="Normal 3 7" xfId="4517" xr:uid="{00000000-0005-0000-0000-0000AA110000}"/>
    <cellStyle name="Normal 3 8" xfId="4518" xr:uid="{00000000-0005-0000-0000-0000AB110000}"/>
    <cellStyle name="Normal 3 9" xfId="4519" xr:uid="{00000000-0005-0000-0000-0000AC110000}"/>
    <cellStyle name="Normal 3_(1)_Awoba_Case A1" xfId="4520" xr:uid="{00000000-0005-0000-0000-0000AD110000}"/>
    <cellStyle name="Normal 30" xfId="4521" xr:uid="{00000000-0005-0000-0000-0000AE110000}"/>
    <cellStyle name="Normal 31" xfId="4522" xr:uid="{00000000-0005-0000-0000-0000AF110000}"/>
    <cellStyle name="Normal 32" xfId="4523" xr:uid="{00000000-0005-0000-0000-0000B0110000}"/>
    <cellStyle name="Normal 33" xfId="4524" xr:uid="{00000000-0005-0000-0000-0000B1110000}"/>
    <cellStyle name="Normal 34" xfId="4525" xr:uid="{00000000-0005-0000-0000-0000B2110000}"/>
    <cellStyle name="Normal 35" xfId="4526" xr:uid="{00000000-0005-0000-0000-0000B3110000}"/>
    <cellStyle name="Normal 36" xfId="4527" xr:uid="{00000000-0005-0000-0000-0000B4110000}"/>
    <cellStyle name="Normal 37" xfId="4528" xr:uid="{00000000-0005-0000-0000-0000B5110000}"/>
    <cellStyle name="Normal 38" xfId="4529" xr:uid="{00000000-0005-0000-0000-0000B6110000}"/>
    <cellStyle name="Normal 39" xfId="4530" xr:uid="{00000000-0005-0000-0000-0000B7110000}"/>
    <cellStyle name="Normal 4" xfId="13" xr:uid="{00000000-0005-0000-0000-0000B8110000}"/>
    <cellStyle name="Normal 4 2" xfId="4531" xr:uid="{00000000-0005-0000-0000-0000B9110000}"/>
    <cellStyle name="Normal 4 3" xfId="4532" xr:uid="{00000000-0005-0000-0000-0000BA110000}"/>
    <cellStyle name="Normal 4 4" xfId="4533" xr:uid="{00000000-0005-0000-0000-0000BB110000}"/>
    <cellStyle name="Normal 4 5" xfId="4534" xr:uid="{00000000-0005-0000-0000-0000BC110000}"/>
    <cellStyle name="Normal 4 6" xfId="4535" xr:uid="{00000000-0005-0000-0000-0000BD110000}"/>
    <cellStyle name="Normal 4 7" xfId="4536" xr:uid="{00000000-0005-0000-0000-0000BE110000}"/>
    <cellStyle name="Normal 4 8" xfId="4537" xr:uid="{00000000-0005-0000-0000-0000BF110000}"/>
    <cellStyle name="Normal 4 9" xfId="4538" xr:uid="{00000000-0005-0000-0000-0000C0110000}"/>
    <cellStyle name="Normal 40" xfId="4539" xr:uid="{00000000-0005-0000-0000-0000C1110000}"/>
    <cellStyle name="Normal 41" xfId="4540" xr:uid="{00000000-0005-0000-0000-0000C2110000}"/>
    <cellStyle name="Normal 42" xfId="4541" xr:uid="{00000000-0005-0000-0000-0000C3110000}"/>
    <cellStyle name="Normal 43" xfId="4542" xr:uid="{00000000-0005-0000-0000-0000C4110000}"/>
    <cellStyle name="Normal 44" xfId="4543" xr:uid="{00000000-0005-0000-0000-0000C5110000}"/>
    <cellStyle name="Normal 45" xfId="4544" xr:uid="{00000000-0005-0000-0000-0000C6110000}"/>
    <cellStyle name="Normal 46" xfId="4545" xr:uid="{00000000-0005-0000-0000-0000C7110000}"/>
    <cellStyle name="Normal 47" xfId="4546" xr:uid="{00000000-0005-0000-0000-0000C8110000}"/>
    <cellStyle name="Normal 48" xfId="4547" xr:uid="{00000000-0005-0000-0000-0000C9110000}"/>
    <cellStyle name="Normal 49" xfId="4548" xr:uid="{00000000-0005-0000-0000-0000CA110000}"/>
    <cellStyle name="Normal 5" xfId="15" xr:uid="{00000000-0005-0000-0000-0000CB110000}"/>
    <cellStyle name="Normal 5 10" xfId="6418" xr:uid="{00000000-0005-0000-0000-0000CC110000}"/>
    <cellStyle name="Normal 5 2" xfId="4549" xr:uid="{00000000-0005-0000-0000-0000CD110000}"/>
    <cellStyle name="Normal 5 3" xfId="4550" xr:uid="{00000000-0005-0000-0000-0000CE110000}"/>
    <cellStyle name="Normal 5 4" xfId="4551" xr:uid="{00000000-0005-0000-0000-0000CF110000}"/>
    <cellStyle name="Normal 5 5" xfId="4552" xr:uid="{00000000-0005-0000-0000-0000D0110000}"/>
    <cellStyle name="Normal 5 6" xfId="4553" xr:uid="{00000000-0005-0000-0000-0000D1110000}"/>
    <cellStyle name="Normal 5 7" xfId="4554" xr:uid="{00000000-0005-0000-0000-0000D2110000}"/>
    <cellStyle name="Normal 5 8" xfId="4555" xr:uid="{00000000-0005-0000-0000-0000D3110000}"/>
    <cellStyle name="Normal 5 9" xfId="4556" xr:uid="{00000000-0005-0000-0000-0000D4110000}"/>
    <cellStyle name="Normal 50" xfId="4557" xr:uid="{00000000-0005-0000-0000-0000D5110000}"/>
    <cellStyle name="Normal 51" xfId="4558" xr:uid="{00000000-0005-0000-0000-0000D6110000}"/>
    <cellStyle name="Normal 52" xfId="4559" xr:uid="{00000000-0005-0000-0000-0000D7110000}"/>
    <cellStyle name="Normal 53" xfId="4560" xr:uid="{00000000-0005-0000-0000-0000D8110000}"/>
    <cellStyle name="Normal 54" xfId="4561" xr:uid="{00000000-0005-0000-0000-0000D9110000}"/>
    <cellStyle name="Normal 55" xfId="4562" xr:uid="{00000000-0005-0000-0000-0000DA110000}"/>
    <cellStyle name="Normal 56" xfId="4563" xr:uid="{00000000-0005-0000-0000-0000DB110000}"/>
    <cellStyle name="Normal 57" xfId="4564" xr:uid="{00000000-0005-0000-0000-0000DC110000}"/>
    <cellStyle name="Normal 58" xfId="4565" xr:uid="{00000000-0005-0000-0000-0000DD110000}"/>
    <cellStyle name="Normal 59" xfId="4566" xr:uid="{00000000-0005-0000-0000-0000DE110000}"/>
    <cellStyle name="Normal 6" xfId="4567" xr:uid="{00000000-0005-0000-0000-0000DF110000}"/>
    <cellStyle name="Normal 6 2" xfId="4568" xr:uid="{00000000-0005-0000-0000-0000E0110000}"/>
    <cellStyle name="Normal 6 2 2" xfId="4569" xr:uid="{00000000-0005-0000-0000-0000E1110000}"/>
    <cellStyle name="Normal 6 3" xfId="4570" xr:uid="{00000000-0005-0000-0000-0000E2110000}"/>
    <cellStyle name="Normal 6 4" xfId="4571" xr:uid="{00000000-0005-0000-0000-0000E3110000}"/>
    <cellStyle name="Normal 6 5" xfId="4572" xr:uid="{00000000-0005-0000-0000-0000E4110000}"/>
    <cellStyle name="Normal 6 6" xfId="4573" xr:uid="{00000000-0005-0000-0000-0000E5110000}"/>
    <cellStyle name="Normal 6 7" xfId="4574" xr:uid="{00000000-0005-0000-0000-0000E6110000}"/>
    <cellStyle name="Normal 60" xfId="4575" xr:uid="{00000000-0005-0000-0000-0000E7110000}"/>
    <cellStyle name="Normal 61" xfId="4576" xr:uid="{00000000-0005-0000-0000-0000E8110000}"/>
    <cellStyle name="Normal 62" xfId="4577" xr:uid="{00000000-0005-0000-0000-0000E9110000}"/>
    <cellStyle name="Normal 63" xfId="4578" xr:uid="{00000000-0005-0000-0000-0000EA110000}"/>
    <cellStyle name="Normal 64" xfId="4579" xr:uid="{00000000-0005-0000-0000-0000EB110000}"/>
    <cellStyle name="Normal 65" xfId="4580" xr:uid="{00000000-0005-0000-0000-0000EC110000}"/>
    <cellStyle name="Normal 66" xfId="4581" xr:uid="{00000000-0005-0000-0000-0000ED110000}"/>
    <cellStyle name="Normal 67" xfId="4582" xr:uid="{00000000-0005-0000-0000-0000EE110000}"/>
    <cellStyle name="Normal 68" xfId="4583" xr:uid="{00000000-0005-0000-0000-0000EF110000}"/>
    <cellStyle name="Normal 69" xfId="4584" xr:uid="{00000000-0005-0000-0000-0000F0110000}"/>
    <cellStyle name="Normal 7" xfId="14" xr:uid="{00000000-0005-0000-0000-0000F1110000}"/>
    <cellStyle name="Normal 7 2" xfId="4585" xr:uid="{00000000-0005-0000-0000-0000F2110000}"/>
    <cellStyle name="Normal 7 2 2" xfId="4586" xr:uid="{00000000-0005-0000-0000-0000F3110000}"/>
    <cellStyle name="Normal 7 3" xfId="4587" xr:uid="{00000000-0005-0000-0000-0000F4110000}"/>
    <cellStyle name="Normal 7 4" xfId="4588" xr:uid="{00000000-0005-0000-0000-0000F5110000}"/>
    <cellStyle name="Normal 7 5" xfId="4589" xr:uid="{00000000-0005-0000-0000-0000F6110000}"/>
    <cellStyle name="Normal 7 6" xfId="4590" xr:uid="{00000000-0005-0000-0000-0000F7110000}"/>
    <cellStyle name="Normal 7 7" xfId="4591" xr:uid="{00000000-0005-0000-0000-0000F8110000}"/>
    <cellStyle name="Normal 7 8" xfId="4592" xr:uid="{00000000-0005-0000-0000-0000F9110000}"/>
    <cellStyle name="Normal 7 9" xfId="4593" xr:uid="{00000000-0005-0000-0000-0000FA110000}"/>
    <cellStyle name="Normal 70" xfId="4594" xr:uid="{00000000-0005-0000-0000-0000FB110000}"/>
    <cellStyle name="Normal 71" xfId="4595" xr:uid="{00000000-0005-0000-0000-0000FC110000}"/>
    <cellStyle name="Normal 71 2" xfId="4596" xr:uid="{00000000-0005-0000-0000-0000FD110000}"/>
    <cellStyle name="Normal 72" xfId="4597" xr:uid="{00000000-0005-0000-0000-0000FE110000}"/>
    <cellStyle name="Normal 73" xfId="4598" xr:uid="{00000000-0005-0000-0000-0000FF110000}"/>
    <cellStyle name="Normal 74" xfId="4599" xr:uid="{00000000-0005-0000-0000-000000120000}"/>
    <cellStyle name="Normal 75" xfId="4600" xr:uid="{00000000-0005-0000-0000-000001120000}"/>
    <cellStyle name="Normal 76" xfId="4601" xr:uid="{00000000-0005-0000-0000-000002120000}"/>
    <cellStyle name="Normal 77" xfId="4602" xr:uid="{00000000-0005-0000-0000-000003120000}"/>
    <cellStyle name="Normal 78" xfId="4603" xr:uid="{00000000-0005-0000-0000-000004120000}"/>
    <cellStyle name="Normal 79" xfId="4604" xr:uid="{00000000-0005-0000-0000-000005120000}"/>
    <cellStyle name="Normal 8" xfId="4605" xr:uid="{00000000-0005-0000-0000-000006120000}"/>
    <cellStyle name="Normal 8 2" xfId="4606" xr:uid="{00000000-0005-0000-0000-000007120000}"/>
    <cellStyle name="Normal 8 3" xfId="4607" xr:uid="{00000000-0005-0000-0000-000008120000}"/>
    <cellStyle name="Normal 8 4" xfId="4608" xr:uid="{00000000-0005-0000-0000-000009120000}"/>
    <cellStyle name="Normal 8 5" xfId="4609" xr:uid="{00000000-0005-0000-0000-00000A120000}"/>
    <cellStyle name="Normal 8 6" xfId="4610" xr:uid="{00000000-0005-0000-0000-00000B120000}"/>
    <cellStyle name="Normal 8 7" xfId="4611" xr:uid="{00000000-0005-0000-0000-00000C120000}"/>
    <cellStyle name="Normal 8 8" xfId="4612" xr:uid="{00000000-0005-0000-0000-00000D120000}"/>
    <cellStyle name="Normal 8 9" xfId="4613" xr:uid="{00000000-0005-0000-0000-00000E120000}"/>
    <cellStyle name="Normal 80" xfId="4614" xr:uid="{00000000-0005-0000-0000-00000F120000}"/>
    <cellStyle name="Normal 81" xfId="4615" xr:uid="{00000000-0005-0000-0000-000010120000}"/>
    <cellStyle name="Normal 82" xfId="4616" xr:uid="{00000000-0005-0000-0000-000011120000}"/>
    <cellStyle name="Normal 83" xfId="4617" xr:uid="{00000000-0005-0000-0000-000012120000}"/>
    <cellStyle name="Normal 84" xfId="4618" xr:uid="{00000000-0005-0000-0000-000013120000}"/>
    <cellStyle name="Normal 85" xfId="4619" xr:uid="{00000000-0005-0000-0000-000014120000}"/>
    <cellStyle name="Normal 86" xfId="4620" xr:uid="{00000000-0005-0000-0000-000015120000}"/>
    <cellStyle name="Normal 87" xfId="4621" xr:uid="{00000000-0005-0000-0000-000016120000}"/>
    <cellStyle name="Normal 88" xfId="4622" xr:uid="{00000000-0005-0000-0000-000017120000}"/>
    <cellStyle name="Normal 89" xfId="4623" xr:uid="{00000000-0005-0000-0000-000018120000}"/>
    <cellStyle name="Normal 9" xfId="4624" xr:uid="{00000000-0005-0000-0000-000019120000}"/>
    <cellStyle name="Normal 9 2" xfId="4625" xr:uid="{00000000-0005-0000-0000-00001A120000}"/>
    <cellStyle name="Normal 9 2 2" xfId="4626" xr:uid="{00000000-0005-0000-0000-00001B120000}"/>
    <cellStyle name="Normal 9 3" xfId="4627" xr:uid="{00000000-0005-0000-0000-00001C120000}"/>
    <cellStyle name="Normal 9 4" xfId="4628" xr:uid="{00000000-0005-0000-0000-00001D120000}"/>
    <cellStyle name="Normal 9 5" xfId="4629" xr:uid="{00000000-0005-0000-0000-00001E120000}"/>
    <cellStyle name="Normal 9 6" xfId="4630" xr:uid="{00000000-0005-0000-0000-00001F120000}"/>
    <cellStyle name="Normal 90" xfId="4631" xr:uid="{00000000-0005-0000-0000-000020120000}"/>
    <cellStyle name="Normal 91" xfId="4632" xr:uid="{00000000-0005-0000-0000-000021120000}"/>
    <cellStyle name="Normal 92" xfId="4633" xr:uid="{00000000-0005-0000-0000-000022120000}"/>
    <cellStyle name="Normal 92 2" xfId="4634" xr:uid="{00000000-0005-0000-0000-000023120000}"/>
    <cellStyle name="Normal 93" xfId="4635" xr:uid="{00000000-0005-0000-0000-000024120000}"/>
    <cellStyle name="Normal 93 2" xfId="4636" xr:uid="{00000000-0005-0000-0000-000025120000}"/>
    <cellStyle name="Normal 94" xfId="6410" xr:uid="{00000000-0005-0000-0000-000026120000}"/>
    <cellStyle name="Normal 95" xfId="6413" xr:uid="{00000000-0005-0000-0000-000027120000}"/>
    <cellStyle name="Normal 96" xfId="6420" xr:uid="{00000000-0005-0000-0000-000028120000}"/>
    <cellStyle name="Normal 96 2" xfId="6423" xr:uid="{00000000-0005-0000-0000-000029120000}"/>
    <cellStyle name="Normal 97" xfId="6424" xr:uid="{00000000-0005-0000-0000-00002A120000}"/>
    <cellStyle name="Normal 98" xfId="6425" xr:uid="{00000000-0005-0000-0000-00002B120000}"/>
    <cellStyle name="Normal 99" xfId="6427" xr:uid="{E0FA47C8-2812-4AFB-85AD-3A4F889D2C36}"/>
    <cellStyle name="Normal Input" xfId="4637" xr:uid="{00000000-0005-0000-0000-00002C120000}"/>
    <cellStyle name="Normal6" xfId="4638" xr:uid="{00000000-0005-0000-0000-00002D120000}"/>
    <cellStyle name="Normal6Red" xfId="4639" xr:uid="{00000000-0005-0000-0000-00002E120000}"/>
    <cellStyle name="Normale_2-Offshore Budget 1998" xfId="4640" xr:uid="{00000000-0005-0000-0000-00002F120000}"/>
    <cellStyle name="Nota" xfId="4641" xr:uid="{00000000-0005-0000-0000-000030120000}"/>
    <cellStyle name="Note 10" xfId="4642" xr:uid="{00000000-0005-0000-0000-000031120000}"/>
    <cellStyle name="Note 10 2" xfId="4643" xr:uid="{00000000-0005-0000-0000-000032120000}"/>
    <cellStyle name="Note 10 3" xfId="4644" xr:uid="{00000000-0005-0000-0000-000033120000}"/>
    <cellStyle name="Note 11" xfId="4645" xr:uid="{00000000-0005-0000-0000-000034120000}"/>
    <cellStyle name="Note 11 2" xfId="4646" xr:uid="{00000000-0005-0000-0000-000035120000}"/>
    <cellStyle name="Note 11 3" xfId="4647" xr:uid="{00000000-0005-0000-0000-000036120000}"/>
    <cellStyle name="Note 12" xfId="4648" xr:uid="{00000000-0005-0000-0000-000037120000}"/>
    <cellStyle name="Note 12 2" xfId="4649" xr:uid="{00000000-0005-0000-0000-000038120000}"/>
    <cellStyle name="Note 12 3" xfId="4650" xr:uid="{00000000-0005-0000-0000-000039120000}"/>
    <cellStyle name="Note 13" xfId="4651" xr:uid="{00000000-0005-0000-0000-00003A120000}"/>
    <cellStyle name="Note 13 2" xfId="4652" xr:uid="{00000000-0005-0000-0000-00003B120000}"/>
    <cellStyle name="Note 13 3" xfId="4653" xr:uid="{00000000-0005-0000-0000-00003C120000}"/>
    <cellStyle name="Note 14" xfId="4654" xr:uid="{00000000-0005-0000-0000-00003D120000}"/>
    <cellStyle name="Note 14 2" xfId="4655" xr:uid="{00000000-0005-0000-0000-00003E120000}"/>
    <cellStyle name="Note 14 3" xfId="4656" xr:uid="{00000000-0005-0000-0000-00003F120000}"/>
    <cellStyle name="Note 15" xfId="4657" xr:uid="{00000000-0005-0000-0000-000040120000}"/>
    <cellStyle name="Note 15 2" xfId="4658" xr:uid="{00000000-0005-0000-0000-000041120000}"/>
    <cellStyle name="Note 15 3" xfId="4659" xr:uid="{00000000-0005-0000-0000-000042120000}"/>
    <cellStyle name="Note 16" xfId="4660" xr:uid="{00000000-0005-0000-0000-000043120000}"/>
    <cellStyle name="Note 16 2" xfId="4661" xr:uid="{00000000-0005-0000-0000-000044120000}"/>
    <cellStyle name="Note 16 3" xfId="4662" xr:uid="{00000000-0005-0000-0000-000045120000}"/>
    <cellStyle name="Note 17" xfId="4663" xr:uid="{00000000-0005-0000-0000-000046120000}"/>
    <cellStyle name="Note 17 2" xfId="4664" xr:uid="{00000000-0005-0000-0000-000047120000}"/>
    <cellStyle name="Note 17 3" xfId="4665" xr:uid="{00000000-0005-0000-0000-000048120000}"/>
    <cellStyle name="Note 18" xfId="4666" xr:uid="{00000000-0005-0000-0000-000049120000}"/>
    <cellStyle name="Note 18 2" xfId="4667" xr:uid="{00000000-0005-0000-0000-00004A120000}"/>
    <cellStyle name="Note 18 3" xfId="4668" xr:uid="{00000000-0005-0000-0000-00004B120000}"/>
    <cellStyle name="Note 19" xfId="4669" xr:uid="{00000000-0005-0000-0000-00004C120000}"/>
    <cellStyle name="Note 19 2" xfId="4670" xr:uid="{00000000-0005-0000-0000-00004D120000}"/>
    <cellStyle name="Note 19 3" xfId="4671" xr:uid="{00000000-0005-0000-0000-00004E120000}"/>
    <cellStyle name="Note 2" xfId="4672" xr:uid="{00000000-0005-0000-0000-00004F120000}"/>
    <cellStyle name="Note 2 10" xfId="4673" xr:uid="{00000000-0005-0000-0000-000050120000}"/>
    <cellStyle name="Note 2 11" xfId="4674" xr:uid="{00000000-0005-0000-0000-000051120000}"/>
    <cellStyle name="Note 2 2" xfId="4675" xr:uid="{00000000-0005-0000-0000-000052120000}"/>
    <cellStyle name="Note 2 3" xfId="4676" xr:uid="{00000000-0005-0000-0000-000053120000}"/>
    <cellStyle name="Note 2 4" xfId="4677" xr:uid="{00000000-0005-0000-0000-000054120000}"/>
    <cellStyle name="Note 2 5" xfId="4678" xr:uid="{00000000-0005-0000-0000-000055120000}"/>
    <cellStyle name="Note 2 6" xfId="4679" xr:uid="{00000000-0005-0000-0000-000056120000}"/>
    <cellStyle name="Note 2 7" xfId="4680" xr:uid="{00000000-0005-0000-0000-000057120000}"/>
    <cellStyle name="Note 2 7 2" xfId="4681" xr:uid="{00000000-0005-0000-0000-000058120000}"/>
    <cellStyle name="Note 2 8" xfId="4682" xr:uid="{00000000-0005-0000-0000-000059120000}"/>
    <cellStyle name="Note 2 9" xfId="4683" xr:uid="{00000000-0005-0000-0000-00005A120000}"/>
    <cellStyle name="Note 20" xfId="4684" xr:uid="{00000000-0005-0000-0000-00005B120000}"/>
    <cellStyle name="Note 21" xfId="4685" xr:uid="{00000000-0005-0000-0000-00005C120000}"/>
    <cellStyle name="Note 22" xfId="4686" xr:uid="{00000000-0005-0000-0000-00005D120000}"/>
    <cellStyle name="Note 23" xfId="4687" xr:uid="{00000000-0005-0000-0000-00005E120000}"/>
    <cellStyle name="Note 24" xfId="4688" xr:uid="{00000000-0005-0000-0000-00005F120000}"/>
    <cellStyle name="Note 25" xfId="4689" xr:uid="{00000000-0005-0000-0000-000060120000}"/>
    <cellStyle name="Note 26" xfId="4690" xr:uid="{00000000-0005-0000-0000-000061120000}"/>
    <cellStyle name="Note 27" xfId="4691" xr:uid="{00000000-0005-0000-0000-000062120000}"/>
    <cellStyle name="Note 28" xfId="4692" xr:uid="{00000000-0005-0000-0000-000063120000}"/>
    <cellStyle name="Note 29" xfId="4693" xr:uid="{00000000-0005-0000-0000-000064120000}"/>
    <cellStyle name="Note 3" xfId="4694" xr:uid="{00000000-0005-0000-0000-000065120000}"/>
    <cellStyle name="Note 3 10" xfId="4695" xr:uid="{00000000-0005-0000-0000-000066120000}"/>
    <cellStyle name="Note 3 11" xfId="4696" xr:uid="{00000000-0005-0000-0000-000067120000}"/>
    <cellStyle name="Note 3 2" xfId="4697" xr:uid="{00000000-0005-0000-0000-000068120000}"/>
    <cellStyle name="Note 3 3" xfId="4698" xr:uid="{00000000-0005-0000-0000-000069120000}"/>
    <cellStyle name="Note 3 4" xfId="4699" xr:uid="{00000000-0005-0000-0000-00006A120000}"/>
    <cellStyle name="Note 3 5" xfId="4700" xr:uid="{00000000-0005-0000-0000-00006B120000}"/>
    <cellStyle name="Note 3 6" xfId="4701" xr:uid="{00000000-0005-0000-0000-00006C120000}"/>
    <cellStyle name="Note 3 7" xfId="4702" xr:uid="{00000000-0005-0000-0000-00006D120000}"/>
    <cellStyle name="Note 3 8" xfId="4703" xr:uid="{00000000-0005-0000-0000-00006E120000}"/>
    <cellStyle name="Note 3 9" xfId="4704" xr:uid="{00000000-0005-0000-0000-00006F120000}"/>
    <cellStyle name="Note 30" xfId="4705" xr:uid="{00000000-0005-0000-0000-000070120000}"/>
    <cellStyle name="Note 31" xfId="4706" xr:uid="{00000000-0005-0000-0000-000071120000}"/>
    <cellStyle name="Note 32" xfId="4707" xr:uid="{00000000-0005-0000-0000-000072120000}"/>
    <cellStyle name="Note 33" xfId="4708" xr:uid="{00000000-0005-0000-0000-000073120000}"/>
    <cellStyle name="Note 34" xfId="4709" xr:uid="{00000000-0005-0000-0000-000074120000}"/>
    <cellStyle name="Note 35" xfId="4710" xr:uid="{00000000-0005-0000-0000-000075120000}"/>
    <cellStyle name="Note 36" xfId="4711" xr:uid="{00000000-0005-0000-0000-000076120000}"/>
    <cellStyle name="Note 37" xfId="4712" xr:uid="{00000000-0005-0000-0000-000077120000}"/>
    <cellStyle name="Note 38" xfId="4713" xr:uid="{00000000-0005-0000-0000-000078120000}"/>
    <cellStyle name="Note 39" xfId="4714" xr:uid="{00000000-0005-0000-0000-000079120000}"/>
    <cellStyle name="Note 4" xfId="4715" xr:uid="{00000000-0005-0000-0000-00007A120000}"/>
    <cellStyle name="Note 4 10" xfId="4716" xr:uid="{00000000-0005-0000-0000-00007B120000}"/>
    <cellStyle name="Note 4 11" xfId="4717" xr:uid="{00000000-0005-0000-0000-00007C120000}"/>
    <cellStyle name="Note 4 2" xfId="4718" xr:uid="{00000000-0005-0000-0000-00007D120000}"/>
    <cellStyle name="Note 4 3" xfId="4719" xr:uid="{00000000-0005-0000-0000-00007E120000}"/>
    <cellStyle name="Note 4 4" xfId="4720" xr:uid="{00000000-0005-0000-0000-00007F120000}"/>
    <cellStyle name="Note 4 5" xfId="4721" xr:uid="{00000000-0005-0000-0000-000080120000}"/>
    <cellStyle name="Note 4 6" xfId="4722" xr:uid="{00000000-0005-0000-0000-000081120000}"/>
    <cellStyle name="Note 4 7" xfId="4723" xr:uid="{00000000-0005-0000-0000-000082120000}"/>
    <cellStyle name="Note 4 8" xfId="4724" xr:uid="{00000000-0005-0000-0000-000083120000}"/>
    <cellStyle name="Note 4 9" xfId="4725" xr:uid="{00000000-0005-0000-0000-000084120000}"/>
    <cellStyle name="Note 40" xfId="4726" xr:uid="{00000000-0005-0000-0000-000085120000}"/>
    <cellStyle name="Note 41" xfId="4727" xr:uid="{00000000-0005-0000-0000-000086120000}"/>
    <cellStyle name="Note 42" xfId="4728" xr:uid="{00000000-0005-0000-0000-000087120000}"/>
    <cellStyle name="Note 43" xfId="4729" xr:uid="{00000000-0005-0000-0000-000088120000}"/>
    <cellStyle name="Note 44" xfId="4730" xr:uid="{00000000-0005-0000-0000-000089120000}"/>
    <cellStyle name="Note 45" xfId="4731" xr:uid="{00000000-0005-0000-0000-00008A120000}"/>
    <cellStyle name="Note 46" xfId="4732" xr:uid="{00000000-0005-0000-0000-00008B120000}"/>
    <cellStyle name="Note 47" xfId="4733" xr:uid="{00000000-0005-0000-0000-00008C120000}"/>
    <cellStyle name="Note 48" xfId="4734" xr:uid="{00000000-0005-0000-0000-00008D120000}"/>
    <cellStyle name="Note 49" xfId="4735" xr:uid="{00000000-0005-0000-0000-00008E120000}"/>
    <cellStyle name="Note 5" xfId="4736" xr:uid="{00000000-0005-0000-0000-00008F120000}"/>
    <cellStyle name="Note 5 10" xfId="4737" xr:uid="{00000000-0005-0000-0000-000090120000}"/>
    <cellStyle name="Note 5 11" xfId="4738" xr:uid="{00000000-0005-0000-0000-000091120000}"/>
    <cellStyle name="Note 5 2" xfId="4739" xr:uid="{00000000-0005-0000-0000-000092120000}"/>
    <cellStyle name="Note 5 3" xfId="4740" xr:uid="{00000000-0005-0000-0000-000093120000}"/>
    <cellStyle name="Note 5 4" xfId="4741" xr:uid="{00000000-0005-0000-0000-000094120000}"/>
    <cellStyle name="Note 5 5" xfId="4742" xr:uid="{00000000-0005-0000-0000-000095120000}"/>
    <cellStyle name="Note 5 6" xfId="4743" xr:uid="{00000000-0005-0000-0000-000096120000}"/>
    <cellStyle name="Note 5 7" xfId="4744" xr:uid="{00000000-0005-0000-0000-000097120000}"/>
    <cellStyle name="Note 5 8" xfId="4745" xr:uid="{00000000-0005-0000-0000-000098120000}"/>
    <cellStyle name="Note 5 9" xfId="4746" xr:uid="{00000000-0005-0000-0000-000099120000}"/>
    <cellStyle name="Note 50" xfId="4747" xr:uid="{00000000-0005-0000-0000-00009A120000}"/>
    <cellStyle name="Note 51" xfId="4748" xr:uid="{00000000-0005-0000-0000-00009B120000}"/>
    <cellStyle name="Note 52" xfId="4749" xr:uid="{00000000-0005-0000-0000-00009C120000}"/>
    <cellStyle name="Note 53" xfId="4750" xr:uid="{00000000-0005-0000-0000-00009D120000}"/>
    <cellStyle name="Note 54" xfId="4751" xr:uid="{00000000-0005-0000-0000-00009E120000}"/>
    <cellStyle name="Note 55" xfId="4752" xr:uid="{00000000-0005-0000-0000-00009F120000}"/>
    <cellStyle name="Note 56" xfId="4753" xr:uid="{00000000-0005-0000-0000-0000A0120000}"/>
    <cellStyle name="Note 57" xfId="4754" xr:uid="{00000000-0005-0000-0000-0000A1120000}"/>
    <cellStyle name="Note 58" xfId="4755" xr:uid="{00000000-0005-0000-0000-0000A2120000}"/>
    <cellStyle name="Note 59" xfId="4756" xr:uid="{00000000-0005-0000-0000-0000A3120000}"/>
    <cellStyle name="Note 6" xfId="4757" xr:uid="{00000000-0005-0000-0000-0000A4120000}"/>
    <cellStyle name="Note 6 2" xfId="4758" xr:uid="{00000000-0005-0000-0000-0000A5120000}"/>
    <cellStyle name="Note 6 3" xfId="4759" xr:uid="{00000000-0005-0000-0000-0000A6120000}"/>
    <cellStyle name="Note 6 4" xfId="4760" xr:uid="{00000000-0005-0000-0000-0000A7120000}"/>
    <cellStyle name="Note 6 5" xfId="4761" xr:uid="{00000000-0005-0000-0000-0000A8120000}"/>
    <cellStyle name="Note 6 6" xfId="4762" xr:uid="{00000000-0005-0000-0000-0000A9120000}"/>
    <cellStyle name="Note 6 7" xfId="4763" xr:uid="{00000000-0005-0000-0000-0000AA120000}"/>
    <cellStyle name="Note 6 8" xfId="4764" xr:uid="{00000000-0005-0000-0000-0000AB120000}"/>
    <cellStyle name="Note 6 9" xfId="4765" xr:uid="{00000000-0005-0000-0000-0000AC120000}"/>
    <cellStyle name="Note 60" xfId="4766" xr:uid="{00000000-0005-0000-0000-0000AD120000}"/>
    <cellStyle name="Note 61" xfId="4767" xr:uid="{00000000-0005-0000-0000-0000AE120000}"/>
    <cellStyle name="Note 62" xfId="4768" xr:uid="{00000000-0005-0000-0000-0000AF120000}"/>
    <cellStyle name="Note 63" xfId="4769" xr:uid="{00000000-0005-0000-0000-0000B0120000}"/>
    <cellStyle name="Note 64" xfId="4770" xr:uid="{00000000-0005-0000-0000-0000B1120000}"/>
    <cellStyle name="Note 65" xfId="4771" xr:uid="{00000000-0005-0000-0000-0000B2120000}"/>
    <cellStyle name="Note 66" xfId="4772" xr:uid="{00000000-0005-0000-0000-0000B3120000}"/>
    <cellStyle name="Note 67" xfId="4773" xr:uid="{00000000-0005-0000-0000-0000B4120000}"/>
    <cellStyle name="Note 68" xfId="4774" xr:uid="{00000000-0005-0000-0000-0000B5120000}"/>
    <cellStyle name="Note 69" xfId="4775" xr:uid="{00000000-0005-0000-0000-0000B6120000}"/>
    <cellStyle name="Note 7" xfId="4776" xr:uid="{00000000-0005-0000-0000-0000B7120000}"/>
    <cellStyle name="Note 7 2" xfId="4777" xr:uid="{00000000-0005-0000-0000-0000B8120000}"/>
    <cellStyle name="Note 7 3" xfId="4778" xr:uid="{00000000-0005-0000-0000-0000B9120000}"/>
    <cellStyle name="Note 7 4" xfId="4779" xr:uid="{00000000-0005-0000-0000-0000BA120000}"/>
    <cellStyle name="Note 7 5" xfId="4780" xr:uid="{00000000-0005-0000-0000-0000BB120000}"/>
    <cellStyle name="Note 7 6" xfId="4781" xr:uid="{00000000-0005-0000-0000-0000BC120000}"/>
    <cellStyle name="Note 7 7" xfId="4782" xr:uid="{00000000-0005-0000-0000-0000BD120000}"/>
    <cellStyle name="Note 7 8" xfId="4783" xr:uid="{00000000-0005-0000-0000-0000BE120000}"/>
    <cellStyle name="Note 7 9" xfId="4784" xr:uid="{00000000-0005-0000-0000-0000BF120000}"/>
    <cellStyle name="Note 70" xfId="4785" xr:uid="{00000000-0005-0000-0000-0000C0120000}"/>
    <cellStyle name="Note 71" xfId="4786" xr:uid="{00000000-0005-0000-0000-0000C1120000}"/>
    <cellStyle name="Note 8" xfId="4787" xr:uid="{00000000-0005-0000-0000-0000C2120000}"/>
    <cellStyle name="Note 8 2" xfId="4788" xr:uid="{00000000-0005-0000-0000-0000C3120000}"/>
    <cellStyle name="Note 8 3" xfId="4789" xr:uid="{00000000-0005-0000-0000-0000C4120000}"/>
    <cellStyle name="Note 8 4" xfId="4790" xr:uid="{00000000-0005-0000-0000-0000C5120000}"/>
    <cellStyle name="Note 8 5" xfId="4791" xr:uid="{00000000-0005-0000-0000-0000C6120000}"/>
    <cellStyle name="Note 8 6" xfId="4792" xr:uid="{00000000-0005-0000-0000-0000C7120000}"/>
    <cellStyle name="Note 8 7" xfId="4793" xr:uid="{00000000-0005-0000-0000-0000C8120000}"/>
    <cellStyle name="Note 8 8" xfId="4794" xr:uid="{00000000-0005-0000-0000-0000C9120000}"/>
    <cellStyle name="Note 8 9" xfId="4795" xr:uid="{00000000-0005-0000-0000-0000CA120000}"/>
    <cellStyle name="Note 9" xfId="4796" xr:uid="{00000000-0005-0000-0000-0000CB120000}"/>
    <cellStyle name="Note 9 2" xfId="4797" xr:uid="{00000000-0005-0000-0000-0000CC120000}"/>
    <cellStyle name="Note 9 3" xfId="4798" xr:uid="{00000000-0005-0000-0000-0000CD120000}"/>
    <cellStyle name="Note 9 4" xfId="4799" xr:uid="{00000000-0005-0000-0000-0000CE120000}"/>
    <cellStyle name="Note 9 5" xfId="4800" xr:uid="{00000000-0005-0000-0000-0000CF120000}"/>
    <cellStyle name="Note 9 6" xfId="4801" xr:uid="{00000000-0005-0000-0000-0000D0120000}"/>
    <cellStyle name="Note 9 7" xfId="4802" xr:uid="{00000000-0005-0000-0000-0000D1120000}"/>
    <cellStyle name="Note 9 8" xfId="4803" xr:uid="{00000000-0005-0000-0000-0000D2120000}"/>
    <cellStyle name="Note 9 9" xfId="4804" xr:uid="{00000000-0005-0000-0000-0000D3120000}"/>
    <cellStyle name="NPV" xfId="4805" xr:uid="{00000000-0005-0000-0000-0000D4120000}"/>
    <cellStyle name="NPV 2" xfId="4806" xr:uid="{00000000-0005-0000-0000-0000D5120000}"/>
    <cellStyle name="Number" xfId="4807" xr:uid="{00000000-0005-0000-0000-0000D6120000}"/>
    <cellStyle name="Number 2" xfId="4808" xr:uid="{00000000-0005-0000-0000-0000D7120000}"/>
    <cellStyle name="Number 2 2" xfId="4809" xr:uid="{00000000-0005-0000-0000-0000D8120000}"/>
    <cellStyle name="Number 2 3" xfId="4810" xr:uid="{00000000-0005-0000-0000-0000D9120000}"/>
    <cellStyle name="Number 2 4" xfId="4811" xr:uid="{00000000-0005-0000-0000-0000DA120000}"/>
    <cellStyle name="Number 2 5" xfId="4812" xr:uid="{00000000-0005-0000-0000-0000DB120000}"/>
    <cellStyle name="Number 2 6" xfId="4813" xr:uid="{00000000-0005-0000-0000-0000DC120000}"/>
    <cellStyle name="Number 3" xfId="4814" xr:uid="{00000000-0005-0000-0000-0000DD120000}"/>
    <cellStyle name="Number 3 2" xfId="4815" xr:uid="{00000000-0005-0000-0000-0000DE120000}"/>
    <cellStyle name="Number 3 3" xfId="4816" xr:uid="{00000000-0005-0000-0000-0000DF120000}"/>
    <cellStyle name="Number 3 4" xfId="4817" xr:uid="{00000000-0005-0000-0000-0000E0120000}"/>
    <cellStyle name="Number 3 5" xfId="4818" xr:uid="{00000000-0005-0000-0000-0000E1120000}"/>
    <cellStyle name="Number 4" xfId="4819" xr:uid="{00000000-0005-0000-0000-0000E2120000}"/>
    <cellStyle name="Number 4 2" xfId="4820" xr:uid="{00000000-0005-0000-0000-0000E3120000}"/>
    <cellStyle name="Number 4 3" xfId="4821" xr:uid="{00000000-0005-0000-0000-0000E4120000}"/>
    <cellStyle name="Number 4 4" xfId="4822" xr:uid="{00000000-0005-0000-0000-0000E5120000}"/>
    <cellStyle name="Number 4 5" xfId="4823" xr:uid="{00000000-0005-0000-0000-0000E6120000}"/>
    <cellStyle name="Number 5" xfId="4824" xr:uid="{00000000-0005-0000-0000-0000E7120000}"/>
    <cellStyle name="Number 5 2" xfId="4825" xr:uid="{00000000-0005-0000-0000-0000E8120000}"/>
    <cellStyle name="Number 5 3" xfId="4826" xr:uid="{00000000-0005-0000-0000-0000E9120000}"/>
    <cellStyle name="Number 5 4" xfId="4827" xr:uid="{00000000-0005-0000-0000-0000EA120000}"/>
    <cellStyle name="Number 5 5" xfId="4828" xr:uid="{00000000-0005-0000-0000-0000EB120000}"/>
    <cellStyle name="Number 6" xfId="4829" xr:uid="{00000000-0005-0000-0000-0000EC120000}"/>
    <cellStyle name="Number 6 2" xfId="4830" xr:uid="{00000000-0005-0000-0000-0000ED120000}"/>
    <cellStyle name="Number 6 3" xfId="4831" xr:uid="{00000000-0005-0000-0000-0000EE120000}"/>
    <cellStyle name="Number 6 4" xfId="4832" xr:uid="{00000000-0005-0000-0000-0000EF120000}"/>
    <cellStyle name="Number 6 5" xfId="4833" xr:uid="{00000000-0005-0000-0000-0000F0120000}"/>
    <cellStyle name="Number 7" xfId="4834" xr:uid="{00000000-0005-0000-0000-0000F1120000}"/>
    <cellStyle name="Number 8" xfId="4835" xr:uid="{00000000-0005-0000-0000-0000F2120000}"/>
    <cellStyle name="Number 9" xfId="4836" xr:uid="{00000000-0005-0000-0000-0000F3120000}"/>
    <cellStyle name="Number_Agbada NAG Flowlines.xlstoday" xfId="4837" xr:uid="{00000000-0005-0000-0000-0000F4120000}"/>
    <cellStyle name="Option_Button" xfId="4838" xr:uid="{00000000-0005-0000-0000-0000F5120000}"/>
    <cellStyle name="Output 10" xfId="4839" xr:uid="{00000000-0005-0000-0000-0000F6120000}"/>
    <cellStyle name="Output 11" xfId="4840" xr:uid="{00000000-0005-0000-0000-0000F7120000}"/>
    <cellStyle name="Output 12" xfId="4841" xr:uid="{00000000-0005-0000-0000-0000F8120000}"/>
    <cellStyle name="Output 12 2" xfId="4842" xr:uid="{00000000-0005-0000-0000-0000F9120000}"/>
    <cellStyle name="Output 12 2 2" xfId="4843" xr:uid="{00000000-0005-0000-0000-0000FA120000}"/>
    <cellStyle name="Output 12 3" xfId="4844" xr:uid="{00000000-0005-0000-0000-0000FB120000}"/>
    <cellStyle name="Output 13" xfId="4845" xr:uid="{00000000-0005-0000-0000-0000FC120000}"/>
    <cellStyle name="Output 13 2" xfId="4846" xr:uid="{00000000-0005-0000-0000-0000FD120000}"/>
    <cellStyle name="Output 13 2 2" xfId="4847" xr:uid="{00000000-0005-0000-0000-0000FE120000}"/>
    <cellStyle name="Output 13 3" xfId="4848" xr:uid="{00000000-0005-0000-0000-0000FF120000}"/>
    <cellStyle name="Output 14" xfId="4849" xr:uid="{00000000-0005-0000-0000-000000130000}"/>
    <cellStyle name="Output 14 2" xfId="4850" xr:uid="{00000000-0005-0000-0000-000001130000}"/>
    <cellStyle name="Output 14 2 2" xfId="4851" xr:uid="{00000000-0005-0000-0000-000002130000}"/>
    <cellStyle name="Output 14 3" xfId="4852" xr:uid="{00000000-0005-0000-0000-000003130000}"/>
    <cellStyle name="Output 15" xfId="4853" xr:uid="{00000000-0005-0000-0000-000004130000}"/>
    <cellStyle name="Output 15 2" xfId="4854" xr:uid="{00000000-0005-0000-0000-000005130000}"/>
    <cellStyle name="Output 15 2 2" xfId="4855" xr:uid="{00000000-0005-0000-0000-000006130000}"/>
    <cellStyle name="Output 15 3" xfId="4856" xr:uid="{00000000-0005-0000-0000-000007130000}"/>
    <cellStyle name="Output 16" xfId="4857" xr:uid="{00000000-0005-0000-0000-000008130000}"/>
    <cellStyle name="Output 17" xfId="4858" xr:uid="{00000000-0005-0000-0000-000009130000}"/>
    <cellStyle name="Output 18" xfId="4859" xr:uid="{00000000-0005-0000-0000-00000A130000}"/>
    <cellStyle name="Output 19" xfId="4860" xr:uid="{00000000-0005-0000-0000-00000B130000}"/>
    <cellStyle name="Output 2" xfId="4861" xr:uid="{00000000-0005-0000-0000-00000C130000}"/>
    <cellStyle name="Output 2 2" xfId="4862" xr:uid="{00000000-0005-0000-0000-00000D130000}"/>
    <cellStyle name="Output 2 3" xfId="4863" xr:uid="{00000000-0005-0000-0000-00000E130000}"/>
    <cellStyle name="Output 2 4" xfId="4864" xr:uid="{00000000-0005-0000-0000-00000F130000}"/>
    <cellStyle name="Output 2 5" xfId="4865" xr:uid="{00000000-0005-0000-0000-000010130000}"/>
    <cellStyle name="Output 2 6" xfId="4866" xr:uid="{00000000-0005-0000-0000-000011130000}"/>
    <cellStyle name="Output 2 7" xfId="4867" xr:uid="{00000000-0005-0000-0000-000012130000}"/>
    <cellStyle name="Output 2 7 2" xfId="4868" xr:uid="{00000000-0005-0000-0000-000013130000}"/>
    <cellStyle name="Output 2 8" xfId="4869" xr:uid="{00000000-0005-0000-0000-000014130000}"/>
    <cellStyle name="Output 2 8 2" xfId="4870" xr:uid="{00000000-0005-0000-0000-000015130000}"/>
    <cellStyle name="Output 2 9" xfId="4871" xr:uid="{00000000-0005-0000-0000-000016130000}"/>
    <cellStyle name="Output 20" xfId="4872" xr:uid="{00000000-0005-0000-0000-000017130000}"/>
    <cellStyle name="Output 21" xfId="4873" xr:uid="{00000000-0005-0000-0000-000018130000}"/>
    <cellStyle name="Output 22" xfId="4874" xr:uid="{00000000-0005-0000-0000-000019130000}"/>
    <cellStyle name="Output 23" xfId="4875" xr:uid="{00000000-0005-0000-0000-00001A130000}"/>
    <cellStyle name="Output 24" xfId="4876" xr:uid="{00000000-0005-0000-0000-00001B130000}"/>
    <cellStyle name="Output 25" xfId="4877" xr:uid="{00000000-0005-0000-0000-00001C130000}"/>
    <cellStyle name="Output 26" xfId="4878" xr:uid="{00000000-0005-0000-0000-00001D130000}"/>
    <cellStyle name="Output 27" xfId="4879" xr:uid="{00000000-0005-0000-0000-00001E130000}"/>
    <cellStyle name="Output 28" xfId="4880" xr:uid="{00000000-0005-0000-0000-00001F130000}"/>
    <cellStyle name="Output 29" xfId="4881" xr:uid="{00000000-0005-0000-0000-000020130000}"/>
    <cellStyle name="Output 3" xfId="4882" xr:uid="{00000000-0005-0000-0000-000021130000}"/>
    <cellStyle name="Output 3 2" xfId="4883" xr:uid="{00000000-0005-0000-0000-000022130000}"/>
    <cellStyle name="Output 3 3" xfId="4884" xr:uid="{00000000-0005-0000-0000-000023130000}"/>
    <cellStyle name="Output 3 3 2" xfId="4885" xr:uid="{00000000-0005-0000-0000-000024130000}"/>
    <cellStyle name="Output 3 4" xfId="4886" xr:uid="{00000000-0005-0000-0000-000025130000}"/>
    <cellStyle name="Output 30" xfId="4887" xr:uid="{00000000-0005-0000-0000-000026130000}"/>
    <cellStyle name="Output 31" xfId="4888" xr:uid="{00000000-0005-0000-0000-000027130000}"/>
    <cellStyle name="Output 32" xfId="4889" xr:uid="{00000000-0005-0000-0000-000028130000}"/>
    <cellStyle name="Output 33" xfId="4890" xr:uid="{00000000-0005-0000-0000-000029130000}"/>
    <cellStyle name="Output 34" xfId="4891" xr:uid="{00000000-0005-0000-0000-00002A130000}"/>
    <cellStyle name="Output 35" xfId="4892" xr:uid="{00000000-0005-0000-0000-00002B130000}"/>
    <cellStyle name="Output 36" xfId="4893" xr:uid="{00000000-0005-0000-0000-00002C130000}"/>
    <cellStyle name="Output 37" xfId="4894" xr:uid="{00000000-0005-0000-0000-00002D130000}"/>
    <cellStyle name="Output 38" xfId="4895" xr:uid="{00000000-0005-0000-0000-00002E130000}"/>
    <cellStyle name="Output 39" xfId="4896" xr:uid="{00000000-0005-0000-0000-00002F130000}"/>
    <cellStyle name="Output 4" xfId="4897" xr:uid="{00000000-0005-0000-0000-000030130000}"/>
    <cellStyle name="Output 4 2" xfId="4898" xr:uid="{00000000-0005-0000-0000-000031130000}"/>
    <cellStyle name="Output 5" xfId="4899" xr:uid="{00000000-0005-0000-0000-000032130000}"/>
    <cellStyle name="Output 5 2" xfId="4900" xr:uid="{00000000-0005-0000-0000-000033130000}"/>
    <cellStyle name="Output 6" xfId="4901" xr:uid="{00000000-0005-0000-0000-000034130000}"/>
    <cellStyle name="Output 6 2" xfId="4902" xr:uid="{00000000-0005-0000-0000-000035130000}"/>
    <cellStyle name="Output 6 3" xfId="4903" xr:uid="{00000000-0005-0000-0000-000036130000}"/>
    <cellStyle name="Output 7" xfId="4904" xr:uid="{00000000-0005-0000-0000-000037130000}"/>
    <cellStyle name="Output 7 2" xfId="4905" xr:uid="{00000000-0005-0000-0000-000038130000}"/>
    <cellStyle name="Output 7 3" xfId="4906" xr:uid="{00000000-0005-0000-0000-000039130000}"/>
    <cellStyle name="Output 8" xfId="4907" xr:uid="{00000000-0005-0000-0000-00003A130000}"/>
    <cellStyle name="Output 8 2" xfId="4908" xr:uid="{00000000-0005-0000-0000-00003B130000}"/>
    <cellStyle name="Output 8 3" xfId="4909" xr:uid="{00000000-0005-0000-0000-00003C130000}"/>
    <cellStyle name="Output 9" xfId="4910" xr:uid="{00000000-0005-0000-0000-00003D130000}"/>
    <cellStyle name="Output 9 2" xfId="4911" xr:uid="{00000000-0005-0000-0000-00003E130000}"/>
    <cellStyle name="Output 9 3" xfId="4912" xr:uid="{00000000-0005-0000-0000-00003F130000}"/>
    <cellStyle name="per.style" xfId="4913" xr:uid="{00000000-0005-0000-0000-000040130000}"/>
    <cellStyle name="per.style 2" xfId="4914" xr:uid="{00000000-0005-0000-0000-000041130000}"/>
    <cellStyle name="per.style 2 2" xfId="4915" xr:uid="{00000000-0005-0000-0000-000042130000}"/>
    <cellStyle name="per.style 2 3" xfId="4916" xr:uid="{00000000-0005-0000-0000-000043130000}"/>
    <cellStyle name="per.style 2 4" xfId="4917" xr:uid="{00000000-0005-0000-0000-000044130000}"/>
    <cellStyle name="per.style 2 5" xfId="4918" xr:uid="{00000000-0005-0000-0000-000045130000}"/>
    <cellStyle name="per.style 3" xfId="4919" xr:uid="{00000000-0005-0000-0000-000046130000}"/>
    <cellStyle name="per.style 3 2" xfId="4920" xr:uid="{00000000-0005-0000-0000-000047130000}"/>
    <cellStyle name="per.style 3 3" xfId="4921" xr:uid="{00000000-0005-0000-0000-000048130000}"/>
    <cellStyle name="per.style 3 4" xfId="4922" xr:uid="{00000000-0005-0000-0000-000049130000}"/>
    <cellStyle name="per.style 3 5" xfId="4923" xr:uid="{00000000-0005-0000-0000-00004A130000}"/>
    <cellStyle name="per.style 4" xfId="4924" xr:uid="{00000000-0005-0000-0000-00004B130000}"/>
    <cellStyle name="per.style 4 2" xfId="4925" xr:uid="{00000000-0005-0000-0000-00004C130000}"/>
    <cellStyle name="per.style 4 3" xfId="4926" xr:uid="{00000000-0005-0000-0000-00004D130000}"/>
    <cellStyle name="per.style 4 4" xfId="4927" xr:uid="{00000000-0005-0000-0000-00004E130000}"/>
    <cellStyle name="per.style 4 5" xfId="4928" xr:uid="{00000000-0005-0000-0000-00004F130000}"/>
    <cellStyle name="per.style 5" xfId="4929" xr:uid="{00000000-0005-0000-0000-000050130000}"/>
    <cellStyle name="per.style 5 2" xfId="4930" xr:uid="{00000000-0005-0000-0000-000051130000}"/>
    <cellStyle name="per.style 5 3" xfId="4931" xr:uid="{00000000-0005-0000-0000-000052130000}"/>
    <cellStyle name="per.style 5 4" xfId="4932" xr:uid="{00000000-0005-0000-0000-000053130000}"/>
    <cellStyle name="per.style 5 5" xfId="4933" xr:uid="{00000000-0005-0000-0000-000054130000}"/>
    <cellStyle name="per.style 6" xfId="4934" xr:uid="{00000000-0005-0000-0000-000055130000}"/>
    <cellStyle name="per.style 6 2" xfId="4935" xr:uid="{00000000-0005-0000-0000-000056130000}"/>
    <cellStyle name="per.style 6 3" xfId="4936" xr:uid="{00000000-0005-0000-0000-000057130000}"/>
    <cellStyle name="per.style 6 4" xfId="4937" xr:uid="{00000000-0005-0000-0000-000058130000}"/>
    <cellStyle name="per.style 6 5" xfId="4938" xr:uid="{00000000-0005-0000-0000-000059130000}"/>
    <cellStyle name="per.style 7" xfId="4939" xr:uid="{00000000-0005-0000-0000-00005A130000}"/>
    <cellStyle name="per.style 8" xfId="4940" xr:uid="{00000000-0005-0000-0000-00005B130000}"/>
    <cellStyle name="per.style 9" xfId="4941" xr:uid="{00000000-0005-0000-0000-00005C130000}"/>
    <cellStyle name="per.style_Agbada NAG Flowlines.xlstoday" xfId="4942" xr:uid="{00000000-0005-0000-0000-00005D130000}"/>
    <cellStyle name="Percent" xfId="6426" builtinId="5"/>
    <cellStyle name="Percent [2]" xfId="4943" xr:uid="{00000000-0005-0000-0000-00005E130000}"/>
    <cellStyle name="Percent [2] 2" xfId="4944" xr:uid="{00000000-0005-0000-0000-00005F130000}"/>
    <cellStyle name="Percent [2] 2 2" xfId="4945" xr:uid="{00000000-0005-0000-0000-000060130000}"/>
    <cellStyle name="Percent [2] 2 3" xfId="4946" xr:uid="{00000000-0005-0000-0000-000061130000}"/>
    <cellStyle name="Percent [2] 2 4" xfId="4947" xr:uid="{00000000-0005-0000-0000-000062130000}"/>
    <cellStyle name="Percent [2] 3" xfId="4948" xr:uid="{00000000-0005-0000-0000-000063130000}"/>
    <cellStyle name="Percent [2] 3 2" xfId="4949" xr:uid="{00000000-0005-0000-0000-000064130000}"/>
    <cellStyle name="Percent [2] 3 3" xfId="4950" xr:uid="{00000000-0005-0000-0000-000065130000}"/>
    <cellStyle name="Percent [2] 3 4" xfId="4951" xr:uid="{00000000-0005-0000-0000-000066130000}"/>
    <cellStyle name="Percent [2] 4" xfId="4952" xr:uid="{00000000-0005-0000-0000-000067130000}"/>
    <cellStyle name="Percent [2] 5" xfId="4953" xr:uid="{00000000-0005-0000-0000-000068130000}"/>
    <cellStyle name="Percent [2] 6" xfId="4954" xr:uid="{00000000-0005-0000-0000-000069130000}"/>
    <cellStyle name="Percent [2] 7" xfId="4955" xr:uid="{00000000-0005-0000-0000-00006A130000}"/>
    <cellStyle name="Percent 10" xfId="4956" xr:uid="{00000000-0005-0000-0000-00006B130000}"/>
    <cellStyle name="Percent 11" xfId="4957" xr:uid="{00000000-0005-0000-0000-00006C130000}"/>
    <cellStyle name="Percent 12" xfId="6429" xr:uid="{AC1B2E21-2059-492B-930A-E50BAD78F7D1}"/>
    <cellStyle name="Percent 2" xfId="3" xr:uid="{00000000-0005-0000-0000-00006D130000}"/>
    <cellStyle name="Percent 2 10" xfId="4958" xr:uid="{00000000-0005-0000-0000-00006E130000}"/>
    <cellStyle name="Percent 2 11" xfId="4959" xr:uid="{00000000-0005-0000-0000-00006F130000}"/>
    <cellStyle name="Percent 2 12" xfId="4960" xr:uid="{00000000-0005-0000-0000-000070130000}"/>
    <cellStyle name="Percent 2 2" xfId="4961" xr:uid="{00000000-0005-0000-0000-000071130000}"/>
    <cellStyle name="Percent 2 2 2" xfId="4962" xr:uid="{00000000-0005-0000-0000-000072130000}"/>
    <cellStyle name="Percent 2 2 3" xfId="4963" xr:uid="{00000000-0005-0000-0000-000073130000}"/>
    <cellStyle name="Percent 2 2 4" xfId="4964" xr:uid="{00000000-0005-0000-0000-000074130000}"/>
    <cellStyle name="Percent 2 2 5" xfId="4965" xr:uid="{00000000-0005-0000-0000-000075130000}"/>
    <cellStyle name="Percent 2 2 6" xfId="4966" xr:uid="{00000000-0005-0000-0000-000076130000}"/>
    <cellStyle name="Percent 2 3" xfId="4967" xr:uid="{00000000-0005-0000-0000-000077130000}"/>
    <cellStyle name="Percent 2 3 2" xfId="4968" xr:uid="{00000000-0005-0000-0000-000078130000}"/>
    <cellStyle name="Percent 2 3 3" xfId="4969" xr:uid="{00000000-0005-0000-0000-000079130000}"/>
    <cellStyle name="Percent 2 3 4" xfId="4970" xr:uid="{00000000-0005-0000-0000-00007A130000}"/>
    <cellStyle name="Percent 2 3 5" xfId="4971" xr:uid="{00000000-0005-0000-0000-00007B130000}"/>
    <cellStyle name="Percent 2 3 6" xfId="4972" xr:uid="{00000000-0005-0000-0000-00007C130000}"/>
    <cellStyle name="Percent 2 4" xfId="4973" xr:uid="{00000000-0005-0000-0000-00007D130000}"/>
    <cellStyle name="Percent 2 4 2" xfId="4974" xr:uid="{00000000-0005-0000-0000-00007E130000}"/>
    <cellStyle name="Percent 2 4 3" xfId="4975" xr:uid="{00000000-0005-0000-0000-00007F130000}"/>
    <cellStyle name="Percent 2 4 4" xfId="4976" xr:uid="{00000000-0005-0000-0000-000080130000}"/>
    <cellStyle name="Percent 2 4 5" xfId="4977" xr:uid="{00000000-0005-0000-0000-000081130000}"/>
    <cellStyle name="Percent 2 5" xfId="4978" xr:uid="{00000000-0005-0000-0000-000082130000}"/>
    <cellStyle name="Percent 2 5 2" xfId="4979" xr:uid="{00000000-0005-0000-0000-000083130000}"/>
    <cellStyle name="Percent 2 5 3" xfId="4980" xr:uid="{00000000-0005-0000-0000-000084130000}"/>
    <cellStyle name="Percent 2 5 4" xfId="4981" xr:uid="{00000000-0005-0000-0000-000085130000}"/>
    <cellStyle name="Percent 2 5 5" xfId="4982" xr:uid="{00000000-0005-0000-0000-000086130000}"/>
    <cellStyle name="Percent 2 6" xfId="4983" xr:uid="{00000000-0005-0000-0000-000087130000}"/>
    <cellStyle name="Percent 2 6 2" xfId="4984" xr:uid="{00000000-0005-0000-0000-000088130000}"/>
    <cellStyle name="Percent 2 6 3" xfId="4985" xr:uid="{00000000-0005-0000-0000-000089130000}"/>
    <cellStyle name="Percent 2 6 4" xfId="4986" xr:uid="{00000000-0005-0000-0000-00008A130000}"/>
    <cellStyle name="Percent 2 6 5" xfId="4987" xr:uid="{00000000-0005-0000-0000-00008B130000}"/>
    <cellStyle name="Percent 2 7" xfId="4988" xr:uid="{00000000-0005-0000-0000-00008C130000}"/>
    <cellStyle name="Percent 2 7 2" xfId="4989" xr:uid="{00000000-0005-0000-0000-00008D130000}"/>
    <cellStyle name="Percent 2 7 3" xfId="4990" xr:uid="{00000000-0005-0000-0000-00008E130000}"/>
    <cellStyle name="Percent 2 7 4" xfId="4991" xr:uid="{00000000-0005-0000-0000-00008F130000}"/>
    <cellStyle name="Percent 2 7 5" xfId="4992" xr:uid="{00000000-0005-0000-0000-000090130000}"/>
    <cellStyle name="Percent 2 8" xfId="4993" xr:uid="{00000000-0005-0000-0000-000091130000}"/>
    <cellStyle name="Percent 2 8 2" xfId="4994" xr:uid="{00000000-0005-0000-0000-000092130000}"/>
    <cellStyle name="Percent 2 8 3" xfId="4995" xr:uid="{00000000-0005-0000-0000-000093130000}"/>
    <cellStyle name="Percent 2 8 4" xfId="4996" xr:uid="{00000000-0005-0000-0000-000094130000}"/>
    <cellStyle name="Percent 2 8 5" xfId="4997" xr:uid="{00000000-0005-0000-0000-000095130000}"/>
    <cellStyle name="Percent 2 9" xfId="4998" xr:uid="{00000000-0005-0000-0000-000096130000}"/>
    <cellStyle name="Percent 2 9 2" xfId="4999" xr:uid="{00000000-0005-0000-0000-000097130000}"/>
    <cellStyle name="Percent 2 9 3" xfId="5000" xr:uid="{00000000-0005-0000-0000-000098130000}"/>
    <cellStyle name="Percent 2 9 4" xfId="5001" xr:uid="{00000000-0005-0000-0000-000099130000}"/>
    <cellStyle name="Percent 2 9 5" xfId="5002" xr:uid="{00000000-0005-0000-0000-00009A130000}"/>
    <cellStyle name="Percent 3" xfId="5003" xr:uid="{00000000-0005-0000-0000-00009B130000}"/>
    <cellStyle name="Percent 3 10" xfId="5004" xr:uid="{00000000-0005-0000-0000-00009C130000}"/>
    <cellStyle name="Percent 3 11" xfId="5005" xr:uid="{00000000-0005-0000-0000-00009D130000}"/>
    <cellStyle name="Percent 3 2" xfId="5006" xr:uid="{00000000-0005-0000-0000-00009E130000}"/>
    <cellStyle name="Percent 3 2 2" xfId="5007" xr:uid="{00000000-0005-0000-0000-00009F130000}"/>
    <cellStyle name="Percent 3 2 3" xfId="5008" xr:uid="{00000000-0005-0000-0000-0000A0130000}"/>
    <cellStyle name="Percent 3 2 4" xfId="5009" xr:uid="{00000000-0005-0000-0000-0000A1130000}"/>
    <cellStyle name="Percent 3 2 5" xfId="5010" xr:uid="{00000000-0005-0000-0000-0000A2130000}"/>
    <cellStyle name="Percent 3 2 6" xfId="5011" xr:uid="{00000000-0005-0000-0000-0000A3130000}"/>
    <cellStyle name="Percent 3 3" xfId="5012" xr:uid="{00000000-0005-0000-0000-0000A4130000}"/>
    <cellStyle name="Percent 3 3 2" xfId="5013" xr:uid="{00000000-0005-0000-0000-0000A5130000}"/>
    <cellStyle name="Percent 3 3 3" xfId="5014" xr:uid="{00000000-0005-0000-0000-0000A6130000}"/>
    <cellStyle name="Percent 3 3 4" xfId="5015" xr:uid="{00000000-0005-0000-0000-0000A7130000}"/>
    <cellStyle name="Percent 3 3 5" xfId="5016" xr:uid="{00000000-0005-0000-0000-0000A8130000}"/>
    <cellStyle name="Percent 3 4" xfId="5017" xr:uid="{00000000-0005-0000-0000-0000A9130000}"/>
    <cellStyle name="Percent 3 4 2" xfId="5018" xr:uid="{00000000-0005-0000-0000-0000AA130000}"/>
    <cellStyle name="Percent 3 4 3" xfId="5019" xr:uid="{00000000-0005-0000-0000-0000AB130000}"/>
    <cellStyle name="Percent 3 4 4" xfId="5020" xr:uid="{00000000-0005-0000-0000-0000AC130000}"/>
    <cellStyle name="Percent 3 4 5" xfId="5021" xr:uid="{00000000-0005-0000-0000-0000AD130000}"/>
    <cellStyle name="Percent 3 5" xfId="5022" xr:uid="{00000000-0005-0000-0000-0000AE130000}"/>
    <cellStyle name="Percent 3 5 2" xfId="5023" xr:uid="{00000000-0005-0000-0000-0000AF130000}"/>
    <cellStyle name="Percent 3 5 3" xfId="5024" xr:uid="{00000000-0005-0000-0000-0000B0130000}"/>
    <cellStyle name="Percent 3 5 4" xfId="5025" xr:uid="{00000000-0005-0000-0000-0000B1130000}"/>
    <cellStyle name="Percent 3 5 5" xfId="5026" xr:uid="{00000000-0005-0000-0000-0000B2130000}"/>
    <cellStyle name="Percent 3 6" xfId="5027" xr:uid="{00000000-0005-0000-0000-0000B3130000}"/>
    <cellStyle name="Percent 3 6 2" xfId="5028" xr:uid="{00000000-0005-0000-0000-0000B4130000}"/>
    <cellStyle name="Percent 3 6 3" xfId="5029" xr:uid="{00000000-0005-0000-0000-0000B5130000}"/>
    <cellStyle name="Percent 3 6 4" xfId="5030" xr:uid="{00000000-0005-0000-0000-0000B6130000}"/>
    <cellStyle name="Percent 3 6 5" xfId="5031" xr:uid="{00000000-0005-0000-0000-0000B7130000}"/>
    <cellStyle name="Percent 3 7" xfId="5032" xr:uid="{00000000-0005-0000-0000-0000B8130000}"/>
    <cellStyle name="Percent 3 8" xfId="5033" xr:uid="{00000000-0005-0000-0000-0000B9130000}"/>
    <cellStyle name="Percent 3 9" xfId="5034" xr:uid="{00000000-0005-0000-0000-0000BA130000}"/>
    <cellStyle name="Percent 4" xfId="5035" xr:uid="{00000000-0005-0000-0000-0000BB130000}"/>
    <cellStyle name="Percent 4 10" xfId="5036" xr:uid="{00000000-0005-0000-0000-0000BC130000}"/>
    <cellStyle name="Percent 4 11" xfId="5037" xr:uid="{00000000-0005-0000-0000-0000BD130000}"/>
    <cellStyle name="Percent 4 2" xfId="5038" xr:uid="{00000000-0005-0000-0000-0000BE130000}"/>
    <cellStyle name="Percent 4 2 2" xfId="5039" xr:uid="{00000000-0005-0000-0000-0000BF130000}"/>
    <cellStyle name="Percent 4 2 3" xfId="5040" xr:uid="{00000000-0005-0000-0000-0000C0130000}"/>
    <cellStyle name="Percent 4 2 4" xfId="5041" xr:uid="{00000000-0005-0000-0000-0000C1130000}"/>
    <cellStyle name="Percent 4 2 5" xfId="5042" xr:uid="{00000000-0005-0000-0000-0000C2130000}"/>
    <cellStyle name="Percent 4 2 6" xfId="5043" xr:uid="{00000000-0005-0000-0000-0000C3130000}"/>
    <cellStyle name="Percent 4 3" xfId="5044" xr:uid="{00000000-0005-0000-0000-0000C4130000}"/>
    <cellStyle name="Percent 4 3 2" xfId="5045" xr:uid="{00000000-0005-0000-0000-0000C5130000}"/>
    <cellStyle name="Percent 4 3 3" xfId="5046" xr:uid="{00000000-0005-0000-0000-0000C6130000}"/>
    <cellStyle name="Percent 4 3 4" xfId="5047" xr:uid="{00000000-0005-0000-0000-0000C7130000}"/>
    <cellStyle name="Percent 4 3 5" xfId="5048" xr:uid="{00000000-0005-0000-0000-0000C8130000}"/>
    <cellStyle name="Percent 4 4" xfId="5049" xr:uid="{00000000-0005-0000-0000-0000C9130000}"/>
    <cellStyle name="Percent 4 4 2" xfId="5050" xr:uid="{00000000-0005-0000-0000-0000CA130000}"/>
    <cellStyle name="Percent 4 4 3" xfId="5051" xr:uid="{00000000-0005-0000-0000-0000CB130000}"/>
    <cellStyle name="Percent 4 4 4" xfId="5052" xr:uid="{00000000-0005-0000-0000-0000CC130000}"/>
    <cellStyle name="Percent 4 4 5" xfId="5053" xr:uid="{00000000-0005-0000-0000-0000CD130000}"/>
    <cellStyle name="Percent 4 5" xfId="5054" xr:uid="{00000000-0005-0000-0000-0000CE130000}"/>
    <cellStyle name="Percent 4 5 2" xfId="5055" xr:uid="{00000000-0005-0000-0000-0000CF130000}"/>
    <cellStyle name="Percent 4 5 3" xfId="5056" xr:uid="{00000000-0005-0000-0000-0000D0130000}"/>
    <cellStyle name="Percent 4 5 4" xfId="5057" xr:uid="{00000000-0005-0000-0000-0000D1130000}"/>
    <cellStyle name="Percent 4 5 5" xfId="5058" xr:uid="{00000000-0005-0000-0000-0000D2130000}"/>
    <cellStyle name="Percent 4 6" xfId="5059" xr:uid="{00000000-0005-0000-0000-0000D3130000}"/>
    <cellStyle name="Percent 4 6 2" xfId="5060" xr:uid="{00000000-0005-0000-0000-0000D4130000}"/>
    <cellStyle name="Percent 4 6 3" xfId="5061" xr:uid="{00000000-0005-0000-0000-0000D5130000}"/>
    <cellStyle name="Percent 4 6 4" xfId="5062" xr:uid="{00000000-0005-0000-0000-0000D6130000}"/>
    <cellStyle name="Percent 4 6 5" xfId="5063" xr:uid="{00000000-0005-0000-0000-0000D7130000}"/>
    <cellStyle name="Percent 4 7" xfId="5064" xr:uid="{00000000-0005-0000-0000-0000D8130000}"/>
    <cellStyle name="Percent 4 8" xfId="5065" xr:uid="{00000000-0005-0000-0000-0000D9130000}"/>
    <cellStyle name="Percent 4 9" xfId="5066" xr:uid="{00000000-0005-0000-0000-0000DA130000}"/>
    <cellStyle name="Percent 5" xfId="5067" xr:uid="{00000000-0005-0000-0000-0000DB130000}"/>
    <cellStyle name="Percent 5 2" xfId="5068" xr:uid="{00000000-0005-0000-0000-0000DC130000}"/>
    <cellStyle name="Percent 5 3" xfId="5069" xr:uid="{00000000-0005-0000-0000-0000DD130000}"/>
    <cellStyle name="Percent 5 4" xfId="5070" xr:uid="{00000000-0005-0000-0000-0000DE130000}"/>
    <cellStyle name="Percent 5 5" xfId="5071" xr:uid="{00000000-0005-0000-0000-0000DF130000}"/>
    <cellStyle name="Percent 5 6" xfId="5072" xr:uid="{00000000-0005-0000-0000-0000E0130000}"/>
    <cellStyle name="Percent 6" xfId="5073" xr:uid="{00000000-0005-0000-0000-0000E1130000}"/>
    <cellStyle name="Percent 6 2" xfId="5074" xr:uid="{00000000-0005-0000-0000-0000E2130000}"/>
    <cellStyle name="Percent 6 3" xfId="5075" xr:uid="{00000000-0005-0000-0000-0000E3130000}"/>
    <cellStyle name="Percent 6 4" xfId="5076" xr:uid="{00000000-0005-0000-0000-0000E4130000}"/>
    <cellStyle name="Percent 6 5" xfId="5077" xr:uid="{00000000-0005-0000-0000-0000E5130000}"/>
    <cellStyle name="Percent 6 6" xfId="5078" xr:uid="{00000000-0005-0000-0000-0000E6130000}"/>
    <cellStyle name="Percent 7" xfId="5079" xr:uid="{00000000-0005-0000-0000-0000E7130000}"/>
    <cellStyle name="Percent 7 2" xfId="5080" xr:uid="{00000000-0005-0000-0000-0000E8130000}"/>
    <cellStyle name="Percent 7 3" xfId="5081" xr:uid="{00000000-0005-0000-0000-0000E9130000}"/>
    <cellStyle name="Percent 8" xfId="5082" xr:uid="{00000000-0005-0000-0000-0000EA130000}"/>
    <cellStyle name="Percent 8 2" xfId="5083" xr:uid="{00000000-0005-0000-0000-0000EB130000}"/>
    <cellStyle name="Percent 9" xfId="5084" xr:uid="{00000000-0005-0000-0000-0000EC130000}"/>
    <cellStyle name="Percent0" xfId="5085" xr:uid="{00000000-0005-0000-0000-0000ED130000}"/>
    <cellStyle name="Percent0 2" xfId="5086" xr:uid="{00000000-0005-0000-0000-0000EE130000}"/>
    <cellStyle name="Percent0 3" xfId="5087" xr:uid="{00000000-0005-0000-0000-0000EF130000}"/>
    <cellStyle name="Percent0 4" xfId="5088" xr:uid="{00000000-0005-0000-0000-0000F0130000}"/>
    <cellStyle name="Percent0 5" xfId="5089" xr:uid="{00000000-0005-0000-0000-0000F1130000}"/>
    <cellStyle name="Percent0 6" xfId="5090" xr:uid="{00000000-0005-0000-0000-0000F2130000}"/>
    <cellStyle name="Percent0_Agbada NAG Flowlines.xlstoday" xfId="5091" xr:uid="{00000000-0005-0000-0000-0000F3130000}"/>
    <cellStyle name="PostnTitle" xfId="5092" xr:uid="{00000000-0005-0000-0000-0000F4130000}"/>
    <cellStyle name="PostnTitle 2" xfId="5093" xr:uid="{00000000-0005-0000-0000-0000F5130000}"/>
    <cellStyle name="PostnTitle 2 2" xfId="5094" xr:uid="{00000000-0005-0000-0000-0000F6130000}"/>
    <cellStyle name="PostnTitle 2 3" xfId="5095" xr:uid="{00000000-0005-0000-0000-0000F7130000}"/>
    <cellStyle name="PostnTitle 2 4" xfId="5096" xr:uid="{00000000-0005-0000-0000-0000F8130000}"/>
    <cellStyle name="PostnTitle 2 5" xfId="5097" xr:uid="{00000000-0005-0000-0000-0000F9130000}"/>
    <cellStyle name="PostnTitle 3" xfId="5098" xr:uid="{00000000-0005-0000-0000-0000FA130000}"/>
    <cellStyle name="PostnTitle 3 2" xfId="5099" xr:uid="{00000000-0005-0000-0000-0000FB130000}"/>
    <cellStyle name="PostnTitle 3 3" xfId="5100" xr:uid="{00000000-0005-0000-0000-0000FC130000}"/>
    <cellStyle name="PostnTitle 3 4" xfId="5101" xr:uid="{00000000-0005-0000-0000-0000FD130000}"/>
    <cellStyle name="PostnTitle 3 5" xfId="5102" xr:uid="{00000000-0005-0000-0000-0000FE130000}"/>
    <cellStyle name="PostnTitle 4" xfId="5103" xr:uid="{00000000-0005-0000-0000-0000FF130000}"/>
    <cellStyle name="PostnTitle 4 2" xfId="5104" xr:uid="{00000000-0005-0000-0000-000000140000}"/>
    <cellStyle name="PostnTitle 4 3" xfId="5105" xr:uid="{00000000-0005-0000-0000-000001140000}"/>
    <cellStyle name="PostnTitle 4 4" xfId="5106" xr:uid="{00000000-0005-0000-0000-000002140000}"/>
    <cellStyle name="PostnTitle 4 5" xfId="5107" xr:uid="{00000000-0005-0000-0000-000003140000}"/>
    <cellStyle name="PostnTitle 5" xfId="5108" xr:uid="{00000000-0005-0000-0000-000004140000}"/>
    <cellStyle name="PostnTitle 5 2" xfId="5109" xr:uid="{00000000-0005-0000-0000-000005140000}"/>
    <cellStyle name="PostnTitle 5 3" xfId="5110" xr:uid="{00000000-0005-0000-0000-000006140000}"/>
    <cellStyle name="PostnTitle 5 4" xfId="5111" xr:uid="{00000000-0005-0000-0000-000007140000}"/>
    <cellStyle name="PostnTitle 5 5" xfId="5112" xr:uid="{00000000-0005-0000-0000-000008140000}"/>
    <cellStyle name="PostnTitle 6" xfId="5113" xr:uid="{00000000-0005-0000-0000-000009140000}"/>
    <cellStyle name="PostnTitle 6 2" xfId="5114" xr:uid="{00000000-0005-0000-0000-00000A140000}"/>
    <cellStyle name="PostnTitle 6 3" xfId="5115" xr:uid="{00000000-0005-0000-0000-00000B140000}"/>
    <cellStyle name="PostnTitle 6 4" xfId="5116" xr:uid="{00000000-0005-0000-0000-00000C140000}"/>
    <cellStyle name="PostnTitle 6 5" xfId="5117" xr:uid="{00000000-0005-0000-0000-00000D140000}"/>
    <cellStyle name="PostnTitle 7" xfId="5118" xr:uid="{00000000-0005-0000-0000-00000E140000}"/>
    <cellStyle name="PostnTitle 8" xfId="5119" xr:uid="{00000000-0005-0000-0000-00000F140000}"/>
    <cellStyle name="PostnTitle 9" xfId="5120" xr:uid="{00000000-0005-0000-0000-000010140000}"/>
    <cellStyle name="PostnTitle_Agbada NAG Flowlines.xlstoday" xfId="5121" xr:uid="{00000000-0005-0000-0000-000011140000}"/>
    <cellStyle name="PostnTitle2" xfId="5122" xr:uid="{00000000-0005-0000-0000-000012140000}"/>
    <cellStyle name="Pourcentage 2" xfId="5123" xr:uid="{00000000-0005-0000-0000-000013140000}"/>
    <cellStyle name="Pourcentage 2 2" xfId="5124" xr:uid="{00000000-0005-0000-0000-000014140000}"/>
    <cellStyle name="Pourcentage 2 2 2" xfId="5125" xr:uid="{00000000-0005-0000-0000-000015140000}"/>
    <cellStyle name="Pourcentage 2 2 3" xfId="5126" xr:uid="{00000000-0005-0000-0000-000016140000}"/>
    <cellStyle name="Pourcentage 2 2 4" xfId="5127" xr:uid="{00000000-0005-0000-0000-000017140000}"/>
    <cellStyle name="Pourcentage 2 2 5" xfId="5128" xr:uid="{00000000-0005-0000-0000-000018140000}"/>
    <cellStyle name="Pourcentage 2 2 6" xfId="5129" xr:uid="{00000000-0005-0000-0000-000019140000}"/>
    <cellStyle name="Pourcentage 2 3" xfId="5130" xr:uid="{00000000-0005-0000-0000-00001A140000}"/>
    <cellStyle name="Pourcentage 2 3 2" xfId="5131" xr:uid="{00000000-0005-0000-0000-00001B140000}"/>
    <cellStyle name="Pourcentage 2 3 3" xfId="5132" xr:uid="{00000000-0005-0000-0000-00001C140000}"/>
    <cellStyle name="Pourcentage 2 3 4" xfId="5133" xr:uid="{00000000-0005-0000-0000-00001D140000}"/>
    <cellStyle name="Pourcentage 2 3 5" xfId="5134" xr:uid="{00000000-0005-0000-0000-00001E140000}"/>
    <cellStyle name="Pourcentage 2 4" xfId="5135" xr:uid="{00000000-0005-0000-0000-00001F140000}"/>
    <cellStyle name="Pourcentage 2 4 2" xfId="5136" xr:uid="{00000000-0005-0000-0000-000020140000}"/>
    <cellStyle name="Pourcentage 2 4 3" xfId="5137" xr:uid="{00000000-0005-0000-0000-000021140000}"/>
    <cellStyle name="Pourcentage 2 4 4" xfId="5138" xr:uid="{00000000-0005-0000-0000-000022140000}"/>
    <cellStyle name="Pourcentage 2 4 5" xfId="5139" xr:uid="{00000000-0005-0000-0000-000023140000}"/>
    <cellStyle name="Pourcentage 2 5" xfId="5140" xr:uid="{00000000-0005-0000-0000-000024140000}"/>
    <cellStyle name="Pourcentage 2 5 2" xfId="5141" xr:uid="{00000000-0005-0000-0000-000025140000}"/>
    <cellStyle name="Pourcentage 2 5 3" xfId="5142" xr:uid="{00000000-0005-0000-0000-000026140000}"/>
    <cellStyle name="Pourcentage 2 5 4" xfId="5143" xr:uid="{00000000-0005-0000-0000-000027140000}"/>
    <cellStyle name="Pourcentage 2 5 5" xfId="5144" xr:uid="{00000000-0005-0000-0000-000028140000}"/>
    <cellStyle name="Pourcentage 2 6" xfId="5145" xr:uid="{00000000-0005-0000-0000-000029140000}"/>
    <cellStyle name="Pourcentage 2 6 2" xfId="5146" xr:uid="{00000000-0005-0000-0000-00002A140000}"/>
    <cellStyle name="Pourcentage 2 6 3" xfId="5147" xr:uid="{00000000-0005-0000-0000-00002B140000}"/>
    <cellStyle name="Pourcentage 2 6 4" xfId="5148" xr:uid="{00000000-0005-0000-0000-00002C140000}"/>
    <cellStyle name="Pourcentage 2 6 5" xfId="5149" xr:uid="{00000000-0005-0000-0000-00002D140000}"/>
    <cellStyle name="Pourcentage 2 7" xfId="5150" xr:uid="{00000000-0005-0000-0000-00002E140000}"/>
    <cellStyle name="Pourcentage 2 8" xfId="5151" xr:uid="{00000000-0005-0000-0000-00002F140000}"/>
    <cellStyle name="Pourcentage 2 9" xfId="5152" xr:uid="{00000000-0005-0000-0000-000030140000}"/>
    <cellStyle name="Pourcentage_DS Unloading arms" xfId="5153" xr:uid="{00000000-0005-0000-0000-000031140000}"/>
    <cellStyle name="ProtectedDates" xfId="5154" xr:uid="{00000000-0005-0000-0000-000032140000}"/>
    <cellStyle name="Prozent [0,0]" xfId="5155" xr:uid="{00000000-0005-0000-0000-000033140000}"/>
    <cellStyle name="Q" xfId="5156" xr:uid="{00000000-0005-0000-0000-000034140000}"/>
    <cellStyle name="Q 2" xfId="5157" xr:uid="{00000000-0005-0000-0000-000035140000}"/>
    <cellStyle name="Q 2 2" xfId="5158" xr:uid="{00000000-0005-0000-0000-000036140000}"/>
    <cellStyle name="Q 3" xfId="5159" xr:uid="{00000000-0005-0000-0000-000037140000}"/>
    <cellStyle name="range names" xfId="5160" xr:uid="{00000000-0005-0000-0000-000038140000}"/>
    <cellStyle name="RedBold" xfId="5161" xr:uid="{00000000-0005-0000-0000-000039140000}"/>
    <cellStyle name="regstoresfromspecstores" xfId="5162" xr:uid="{00000000-0005-0000-0000-00003A140000}"/>
    <cellStyle name="regstoresfromspecstores 2" xfId="5163" xr:uid="{00000000-0005-0000-0000-00003B140000}"/>
    <cellStyle name="regstoresfromspecstores 2 2" xfId="5164" xr:uid="{00000000-0005-0000-0000-00003C140000}"/>
    <cellStyle name="regstoresfromspecstores 2 3" xfId="5165" xr:uid="{00000000-0005-0000-0000-00003D140000}"/>
    <cellStyle name="regstoresfromspecstores 2 4" xfId="5166" xr:uid="{00000000-0005-0000-0000-00003E140000}"/>
    <cellStyle name="regstoresfromspecstores 2 5" xfId="5167" xr:uid="{00000000-0005-0000-0000-00003F140000}"/>
    <cellStyle name="regstoresfromspecstores 3" xfId="5168" xr:uid="{00000000-0005-0000-0000-000040140000}"/>
    <cellStyle name="regstoresfromspecstores 3 2" xfId="5169" xr:uid="{00000000-0005-0000-0000-000041140000}"/>
    <cellStyle name="regstoresfromspecstores 3 3" xfId="5170" xr:uid="{00000000-0005-0000-0000-000042140000}"/>
    <cellStyle name="regstoresfromspecstores 3 4" xfId="5171" xr:uid="{00000000-0005-0000-0000-000043140000}"/>
    <cellStyle name="regstoresfromspecstores 3 5" xfId="5172" xr:uid="{00000000-0005-0000-0000-000044140000}"/>
    <cellStyle name="regstoresfromspecstores 4" xfId="5173" xr:uid="{00000000-0005-0000-0000-000045140000}"/>
    <cellStyle name="regstoresfromspecstores 4 2" xfId="5174" xr:uid="{00000000-0005-0000-0000-000046140000}"/>
    <cellStyle name="regstoresfromspecstores 4 3" xfId="5175" xr:uid="{00000000-0005-0000-0000-000047140000}"/>
    <cellStyle name="regstoresfromspecstores 4 4" xfId="5176" xr:uid="{00000000-0005-0000-0000-000048140000}"/>
    <cellStyle name="regstoresfromspecstores 4 5" xfId="5177" xr:uid="{00000000-0005-0000-0000-000049140000}"/>
    <cellStyle name="regstoresfromspecstores 5" xfId="5178" xr:uid="{00000000-0005-0000-0000-00004A140000}"/>
    <cellStyle name="regstoresfromspecstores 5 2" xfId="5179" xr:uid="{00000000-0005-0000-0000-00004B140000}"/>
    <cellStyle name="regstoresfromspecstores 5 3" xfId="5180" xr:uid="{00000000-0005-0000-0000-00004C140000}"/>
    <cellStyle name="regstoresfromspecstores 5 4" xfId="5181" xr:uid="{00000000-0005-0000-0000-00004D140000}"/>
    <cellStyle name="regstoresfromspecstores 5 5" xfId="5182" xr:uid="{00000000-0005-0000-0000-00004E140000}"/>
    <cellStyle name="regstoresfromspecstores 6" xfId="5183" xr:uid="{00000000-0005-0000-0000-00004F140000}"/>
    <cellStyle name="regstoresfromspecstores 6 2" xfId="5184" xr:uid="{00000000-0005-0000-0000-000050140000}"/>
    <cellStyle name="regstoresfromspecstores 6 3" xfId="5185" xr:uid="{00000000-0005-0000-0000-000051140000}"/>
    <cellStyle name="regstoresfromspecstores 6 4" xfId="5186" xr:uid="{00000000-0005-0000-0000-000052140000}"/>
    <cellStyle name="regstoresfromspecstores 6 5" xfId="5187" xr:uid="{00000000-0005-0000-0000-000053140000}"/>
    <cellStyle name="regstoresfromspecstores 7" xfId="5188" xr:uid="{00000000-0005-0000-0000-000054140000}"/>
    <cellStyle name="regstoresfromspecstores 8" xfId="5189" xr:uid="{00000000-0005-0000-0000-000055140000}"/>
    <cellStyle name="regstoresfromspecstores 9" xfId="5190" xr:uid="{00000000-0005-0000-0000-000056140000}"/>
    <cellStyle name="Relative Values" xfId="5191" xr:uid="{00000000-0005-0000-0000-000057140000}"/>
    <cellStyle name="Relative Values 2" xfId="5192" xr:uid="{00000000-0005-0000-0000-000058140000}"/>
    <cellStyle name="Relative Values 2 2" xfId="5193" xr:uid="{00000000-0005-0000-0000-000059140000}"/>
    <cellStyle name="Relative Values 3" xfId="5194" xr:uid="{00000000-0005-0000-0000-00005A140000}"/>
    <cellStyle name="Relative Values 3 2" xfId="5195" xr:uid="{00000000-0005-0000-0000-00005B140000}"/>
    <cellStyle name="Relative Values 4" xfId="5196" xr:uid="{00000000-0005-0000-0000-00005C140000}"/>
    <cellStyle name="Relative Values 4 2" xfId="5197" xr:uid="{00000000-0005-0000-0000-00005D140000}"/>
    <cellStyle name="Relative Values 5" xfId="5198" xr:uid="{00000000-0005-0000-0000-00005E140000}"/>
    <cellStyle name="Report" xfId="5199" xr:uid="{00000000-0005-0000-0000-00005F140000}"/>
    <cellStyle name="Reports-0" xfId="5200" xr:uid="{00000000-0005-0000-0000-000060140000}"/>
    <cellStyle name="Reports-0 2" xfId="5201" xr:uid="{00000000-0005-0000-0000-000061140000}"/>
    <cellStyle name="Reports-0 2 2" xfId="5202" xr:uid="{00000000-0005-0000-0000-000062140000}"/>
    <cellStyle name="Reports-0 3" xfId="5203" xr:uid="{00000000-0005-0000-0000-000063140000}"/>
    <cellStyle name="Reports-0 3 2" xfId="5204" xr:uid="{00000000-0005-0000-0000-000064140000}"/>
    <cellStyle name="Reports-0 4" xfId="5205" xr:uid="{00000000-0005-0000-0000-000065140000}"/>
    <cellStyle name="Reports-0 4 2" xfId="5206" xr:uid="{00000000-0005-0000-0000-000066140000}"/>
    <cellStyle name="Reports-0 5" xfId="5207" xr:uid="{00000000-0005-0000-0000-000067140000}"/>
    <cellStyle name="Reports-0 5 2" xfId="5208" xr:uid="{00000000-0005-0000-0000-000068140000}"/>
    <cellStyle name="Reports-0 6" xfId="5209" xr:uid="{00000000-0005-0000-0000-000069140000}"/>
    <cellStyle name="Reports-0 6 2" xfId="5210" xr:uid="{00000000-0005-0000-0000-00006A140000}"/>
    <cellStyle name="Reports-0 7" xfId="5211" xr:uid="{00000000-0005-0000-0000-00006B140000}"/>
    <cellStyle name="Reports-0_Agbada NAG Flowlines.xlstoday" xfId="5212" xr:uid="{00000000-0005-0000-0000-00006C140000}"/>
    <cellStyle name="Reports-2" xfId="5213" xr:uid="{00000000-0005-0000-0000-00006D140000}"/>
    <cellStyle name="Reports-2 2" xfId="5214" xr:uid="{00000000-0005-0000-0000-00006E140000}"/>
    <cellStyle name="Reports-2 2 2" xfId="5215" xr:uid="{00000000-0005-0000-0000-00006F140000}"/>
    <cellStyle name="Reports-2 3" xfId="5216" xr:uid="{00000000-0005-0000-0000-000070140000}"/>
    <cellStyle name="Reports-2 4" xfId="5217" xr:uid="{00000000-0005-0000-0000-000071140000}"/>
    <cellStyle name="Reports-2 5" xfId="5218" xr:uid="{00000000-0005-0000-0000-000072140000}"/>
    <cellStyle name="Reports-2 6" xfId="5219" xr:uid="{00000000-0005-0000-0000-000073140000}"/>
    <cellStyle name="Reports-2_Agbada NAG Flowlines.xlstoday" xfId="5220" xr:uid="{00000000-0005-0000-0000-000074140000}"/>
    <cellStyle name="Restric Input" xfId="5221" xr:uid="{00000000-0005-0000-0000-000075140000}"/>
    <cellStyle name="Result" xfId="5222" xr:uid="{00000000-0005-0000-0000-000076140000}"/>
    <cellStyle name="Result 2" xfId="5223" xr:uid="{00000000-0005-0000-0000-000077140000}"/>
    <cellStyle name="Result 2 2" xfId="5224" xr:uid="{00000000-0005-0000-0000-000078140000}"/>
    <cellStyle name="Result 2 3" xfId="5225" xr:uid="{00000000-0005-0000-0000-000079140000}"/>
    <cellStyle name="Result 2 4" xfId="5226" xr:uid="{00000000-0005-0000-0000-00007A140000}"/>
    <cellStyle name="Result 2 5" xfId="5227" xr:uid="{00000000-0005-0000-0000-00007B140000}"/>
    <cellStyle name="Result 2 6" xfId="5228" xr:uid="{00000000-0005-0000-0000-00007C140000}"/>
    <cellStyle name="Result 3" xfId="5229" xr:uid="{00000000-0005-0000-0000-00007D140000}"/>
    <cellStyle name="Result 3 2" xfId="5230" xr:uid="{00000000-0005-0000-0000-00007E140000}"/>
    <cellStyle name="Result 3 3" xfId="5231" xr:uid="{00000000-0005-0000-0000-00007F140000}"/>
    <cellStyle name="Result 3 4" xfId="5232" xr:uid="{00000000-0005-0000-0000-000080140000}"/>
    <cellStyle name="Result 3 5" xfId="5233" xr:uid="{00000000-0005-0000-0000-000081140000}"/>
    <cellStyle name="Result 4" xfId="5234" xr:uid="{00000000-0005-0000-0000-000082140000}"/>
    <cellStyle name="Result 4 2" xfId="5235" xr:uid="{00000000-0005-0000-0000-000083140000}"/>
    <cellStyle name="Result 4 3" xfId="5236" xr:uid="{00000000-0005-0000-0000-000084140000}"/>
    <cellStyle name="Result 4 4" xfId="5237" xr:uid="{00000000-0005-0000-0000-000085140000}"/>
    <cellStyle name="Result 4 5" xfId="5238" xr:uid="{00000000-0005-0000-0000-000086140000}"/>
    <cellStyle name="Result 5" xfId="5239" xr:uid="{00000000-0005-0000-0000-000087140000}"/>
    <cellStyle name="Result 5 2" xfId="5240" xr:uid="{00000000-0005-0000-0000-000088140000}"/>
    <cellStyle name="Result 5 3" xfId="5241" xr:uid="{00000000-0005-0000-0000-000089140000}"/>
    <cellStyle name="Result 5 4" xfId="5242" xr:uid="{00000000-0005-0000-0000-00008A140000}"/>
    <cellStyle name="Result 5 5" xfId="5243" xr:uid="{00000000-0005-0000-0000-00008B140000}"/>
    <cellStyle name="Result 6" xfId="5244" xr:uid="{00000000-0005-0000-0000-00008C140000}"/>
    <cellStyle name="Result 6 2" xfId="5245" xr:uid="{00000000-0005-0000-0000-00008D140000}"/>
    <cellStyle name="Result 6 3" xfId="5246" xr:uid="{00000000-0005-0000-0000-00008E140000}"/>
    <cellStyle name="Result 6 4" xfId="5247" xr:uid="{00000000-0005-0000-0000-00008F140000}"/>
    <cellStyle name="Result 6 5" xfId="5248" xr:uid="{00000000-0005-0000-0000-000090140000}"/>
    <cellStyle name="Result 7" xfId="5249" xr:uid="{00000000-0005-0000-0000-000091140000}"/>
    <cellStyle name="Result 8" xfId="5250" xr:uid="{00000000-0005-0000-0000-000092140000}"/>
    <cellStyle name="Result 9" xfId="5251" xr:uid="{00000000-0005-0000-0000-000093140000}"/>
    <cellStyle name="Result_0Num_Lock" xfId="5252" xr:uid="{00000000-0005-0000-0000-000094140000}"/>
    <cellStyle name="RevList" xfId="5253" xr:uid="{00000000-0005-0000-0000-000095140000}"/>
    <cellStyle name="Row Total" xfId="5254" xr:uid="{00000000-0005-0000-0000-000096140000}"/>
    <cellStyle name="Row Total 2" xfId="5255" xr:uid="{00000000-0005-0000-0000-000097140000}"/>
    <cellStyle name="Row Total 2 2" xfId="5256" xr:uid="{00000000-0005-0000-0000-000098140000}"/>
    <cellStyle name="Row Total 2 3" xfId="5257" xr:uid="{00000000-0005-0000-0000-000099140000}"/>
    <cellStyle name="Row Total 2 4" xfId="5258" xr:uid="{00000000-0005-0000-0000-00009A140000}"/>
    <cellStyle name="Row Total 3" xfId="5259" xr:uid="{00000000-0005-0000-0000-00009B140000}"/>
    <cellStyle name="Row Total 4" xfId="5260" xr:uid="{00000000-0005-0000-0000-00009C140000}"/>
    <cellStyle name="Row Total 5" xfId="5261" xr:uid="{00000000-0005-0000-0000-00009D140000}"/>
    <cellStyle name="Row Total 6" xfId="5262" xr:uid="{00000000-0005-0000-0000-00009E140000}"/>
    <cellStyle name="SAPBEXaggData" xfId="5263" xr:uid="{00000000-0005-0000-0000-00009F140000}"/>
    <cellStyle name="SAPBEXaggData 2" xfId="5264" xr:uid="{00000000-0005-0000-0000-0000A0140000}"/>
    <cellStyle name="SAPBEXaggData 2 2" xfId="5265" xr:uid="{00000000-0005-0000-0000-0000A1140000}"/>
    <cellStyle name="SAPBEXaggData 3" xfId="5266" xr:uid="{00000000-0005-0000-0000-0000A2140000}"/>
    <cellStyle name="SAPBEXaggData 3 2" xfId="5267" xr:uid="{00000000-0005-0000-0000-0000A3140000}"/>
    <cellStyle name="SAPBEXaggData 4" xfId="5268" xr:uid="{00000000-0005-0000-0000-0000A4140000}"/>
    <cellStyle name="SAPBEXaggDataEmph" xfId="5269" xr:uid="{00000000-0005-0000-0000-0000A5140000}"/>
    <cellStyle name="SAPBEXaggDataEmph 2" xfId="5270" xr:uid="{00000000-0005-0000-0000-0000A6140000}"/>
    <cellStyle name="SAPBEXaggItem" xfId="5271" xr:uid="{00000000-0005-0000-0000-0000A7140000}"/>
    <cellStyle name="SAPBEXaggItem 2" xfId="5272" xr:uid="{00000000-0005-0000-0000-0000A8140000}"/>
    <cellStyle name="SAPBEXaggItem 2 2" xfId="5273" xr:uid="{00000000-0005-0000-0000-0000A9140000}"/>
    <cellStyle name="SAPBEXaggItem 3" xfId="5274" xr:uid="{00000000-0005-0000-0000-0000AA140000}"/>
    <cellStyle name="SAPBEXaggItem 3 2" xfId="5275" xr:uid="{00000000-0005-0000-0000-0000AB140000}"/>
    <cellStyle name="SAPBEXaggItem 4" xfId="5276" xr:uid="{00000000-0005-0000-0000-0000AC140000}"/>
    <cellStyle name="SAPBEXaggItemX" xfId="5277" xr:uid="{00000000-0005-0000-0000-0000AD140000}"/>
    <cellStyle name="SAPBEXaggItemX 2" xfId="5278" xr:uid="{00000000-0005-0000-0000-0000AE140000}"/>
    <cellStyle name="SAPBEXchaText" xfId="5279" xr:uid="{00000000-0005-0000-0000-0000AF140000}"/>
    <cellStyle name="SAPBEXchaText 2" xfId="5280" xr:uid="{00000000-0005-0000-0000-0000B0140000}"/>
    <cellStyle name="SAPBEXexcBad7" xfId="5281" xr:uid="{00000000-0005-0000-0000-0000B1140000}"/>
    <cellStyle name="SAPBEXexcBad7 2" xfId="5282" xr:uid="{00000000-0005-0000-0000-0000B2140000}"/>
    <cellStyle name="SAPBEXexcBad8" xfId="5283" xr:uid="{00000000-0005-0000-0000-0000B3140000}"/>
    <cellStyle name="SAPBEXexcBad8 2" xfId="5284" xr:uid="{00000000-0005-0000-0000-0000B4140000}"/>
    <cellStyle name="SAPBEXexcBad9" xfId="5285" xr:uid="{00000000-0005-0000-0000-0000B5140000}"/>
    <cellStyle name="SAPBEXexcBad9 2" xfId="5286" xr:uid="{00000000-0005-0000-0000-0000B6140000}"/>
    <cellStyle name="SAPBEXexcCritical4" xfId="5287" xr:uid="{00000000-0005-0000-0000-0000B7140000}"/>
    <cellStyle name="SAPBEXexcCritical4 2" xfId="5288" xr:uid="{00000000-0005-0000-0000-0000B8140000}"/>
    <cellStyle name="SAPBEXexcCritical5" xfId="5289" xr:uid="{00000000-0005-0000-0000-0000B9140000}"/>
    <cellStyle name="SAPBEXexcCritical5 2" xfId="5290" xr:uid="{00000000-0005-0000-0000-0000BA140000}"/>
    <cellStyle name="SAPBEXexcCritical6" xfId="5291" xr:uid="{00000000-0005-0000-0000-0000BB140000}"/>
    <cellStyle name="SAPBEXexcCritical6 2" xfId="5292" xr:uid="{00000000-0005-0000-0000-0000BC140000}"/>
    <cellStyle name="SAPBEXexcGood1" xfId="5293" xr:uid="{00000000-0005-0000-0000-0000BD140000}"/>
    <cellStyle name="SAPBEXexcGood1 2" xfId="5294" xr:uid="{00000000-0005-0000-0000-0000BE140000}"/>
    <cellStyle name="SAPBEXexcGood2" xfId="5295" xr:uid="{00000000-0005-0000-0000-0000BF140000}"/>
    <cellStyle name="SAPBEXexcGood2 2" xfId="5296" xr:uid="{00000000-0005-0000-0000-0000C0140000}"/>
    <cellStyle name="SAPBEXexcGood3" xfId="5297" xr:uid="{00000000-0005-0000-0000-0000C1140000}"/>
    <cellStyle name="SAPBEXexcGood3 2" xfId="5298" xr:uid="{00000000-0005-0000-0000-0000C2140000}"/>
    <cellStyle name="SAPBEXfilterDrill" xfId="5299" xr:uid="{00000000-0005-0000-0000-0000C3140000}"/>
    <cellStyle name="SAPBEXfilterDrill 2" xfId="5300" xr:uid="{00000000-0005-0000-0000-0000C4140000}"/>
    <cellStyle name="SAPBEXfilterItem" xfId="5301" xr:uid="{00000000-0005-0000-0000-0000C5140000}"/>
    <cellStyle name="SAPBEXfilterText" xfId="5302" xr:uid="{00000000-0005-0000-0000-0000C6140000}"/>
    <cellStyle name="SAPBEXformats" xfId="5303" xr:uid="{00000000-0005-0000-0000-0000C7140000}"/>
    <cellStyle name="SAPBEXformats 2" xfId="5304" xr:uid="{00000000-0005-0000-0000-0000C8140000}"/>
    <cellStyle name="SAPBEXheaderItem" xfId="5305" xr:uid="{00000000-0005-0000-0000-0000C9140000}"/>
    <cellStyle name="SAPBEXheaderItem 2" xfId="5306" xr:uid="{00000000-0005-0000-0000-0000CA140000}"/>
    <cellStyle name="SAPBEXheaderText" xfId="5307" xr:uid="{00000000-0005-0000-0000-0000CB140000}"/>
    <cellStyle name="SAPBEXheaderText 2" xfId="5308" xr:uid="{00000000-0005-0000-0000-0000CC140000}"/>
    <cellStyle name="SAPBEXHLevel0" xfId="5309" xr:uid="{00000000-0005-0000-0000-0000CD140000}"/>
    <cellStyle name="SAPBEXHLevel0 2" xfId="5310" xr:uid="{00000000-0005-0000-0000-0000CE140000}"/>
    <cellStyle name="SAPBEXHLevel0X" xfId="5311" xr:uid="{00000000-0005-0000-0000-0000CF140000}"/>
    <cellStyle name="SAPBEXHLevel0X 2" xfId="5312" xr:uid="{00000000-0005-0000-0000-0000D0140000}"/>
    <cellStyle name="SAPBEXHLevel1" xfId="5313" xr:uid="{00000000-0005-0000-0000-0000D1140000}"/>
    <cellStyle name="SAPBEXHLevel1 2" xfId="5314" xr:uid="{00000000-0005-0000-0000-0000D2140000}"/>
    <cellStyle name="SAPBEXHLevel1X" xfId="5315" xr:uid="{00000000-0005-0000-0000-0000D3140000}"/>
    <cellStyle name="SAPBEXHLevel1X 2" xfId="5316" xr:uid="{00000000-0005-0000-0000-0000D4140000}"/>
    <cellStyle name="SAPBEXHLevel2" xfId="5317" xr:uid="{00000000-0005-0000-0000-0000D5140000}"/>
    <cellStyle name="SAPBEXHLevel2 2" xfId="5318" xr:uid="{00000000-0005-0000-0000-0000D6140000}"/>
    <cellStyle name="SAPBEXHLevel2X" xfId="5319" xr:uid="{00000000-0005-0000-0000-0000D7140000}"/>
    <cellStyle name="SAPBEXHLevel2X 2" xfId="5320" xr:uid="{00000000-0005-0000-0000-0000D8140000}"/>
    <cellStyle name="SAPBEXHLevel3" xfId="5321" xr:uid="{00000000-0005-0000-0000-0000D9140000}"/>
    <cellStyle name="SAPBEXHLevel3 2" xfId="5322" xr:uid="{00000000-0005-0000-0000-0000DA140000}"/>
    <cellStyle name="SAPBEXHLevel3X" xfId="5323" xr:uid="{00000000-0005-0000-0000-0000DB140000}"/>
    <cellStyle name="SAPBEXHLevel3X 2" xfId="5324" xr:uid="{00000000-0005-0000-0000-0000DC140000}"/>
    <cellStyle name="SAPBEXresData" xfId="5325" xr:uid="{00000000-0005-0000-0000-0000DD140000}"/>
    <cellStyle name="SAPBEXresData 2" xfId="5326" xr:uid="{00000000-0005-0000-0000-0000DE140000}"/>
    <cellStyle name="SAPBEXresDataEmph" xfId="5327" xr:uid="{00000000-0005-0000-0000-0000DF140000}"/>
    <cellStyle name="SAPBEXresDataEmph 2" xfId="5328" xr:uid="{00000000-0005-0000-0000-0000E0140000}"/>
    <cellStyle name="SAPBEXresItem" xfId="5329" xr:uid="{00000000-0005-0000-0000-0000E1140000}"/>
    <cellStyle name="SAPBEXresItem 2" xfId="5330" xr:uid="{00000000-0005-0000-0000-0000E2140000}"/>
    <cellStyle name="SAPBEXresItemX" xfId="5331" xr:uid="{00000000-0005-0000-0000-0000E3140000}"/>
    <cellStyle name="SAPBEXresItemX 2" xfId="5332" xr:uid="{00000000-0005-0000-0000-0000E4140000}"/>
    <cellStyle name="SAPBEXstdData" xfId="5333" xr:uid="{00000000-0005-0000-0000-0000E5140000}"/>
    <cellStyle name="SAPBEXstdData 2" xfId="5334" xr:uid="{00000000-0005-0000-0000-0000E6140000}"/>
    <cellStyle name="SAPBEXstdData 2 2" xfId="5335" xr:uid="{00000000-0005-0000-0000-0000E7140000}"/>
    <cellStyle name="SAPBEXstdData 3" xfId="5336" xr:uid="{00000000-0005-0000-0000-0000E8140000}"/>
    <cellStyle name="SAPBEXstdData 3 2" xfId="5337" xr:uid="{00000000-0005-0000-0000-0000E9140000}"/>
    <cellStyle name="SAPBEXstdData 4" xfId="5338" xr:uid="{00000000-0005-0000-0000-0000EA140000}"/>
    <cellStyle name="SAPBEXstdDataEmph" xfId="5339" xr:uid="{00000000-0005-0000-0000-0000EB140000}"/>
    <cellStyle name="SAPBEXstdDataEmph 2" xfId="5340" xr:uid="{00000000-0005-0000-0000-0000EC140000}"/>
    <cellStyle name="SAPBEXstdItem" xfId="5341" xr:uid="{00000000-0005-0000-0000-0000ED140000}"/>
    <cellStyle name="SAPBEXstdItem 2" xfId="5342" xr:uid="{00000000-0005-0000-0000-0000EE140000}"/>
    <cellStyle name="SAPBEXstdItem 2 2" xfId="5343" xr:uid="{00000000-0005-0000-0000-0000EF140000}"/>
    <cellStyle name="SAPBEXstdItem 3" xfId="5344" xr:uid="{00000000-0005-0000-0000-0000F0140000}"/>
    <cellStyle name="SAPBEXstdItem 3 2" xfId="5345" xr:uid="{00000000-0005-0000-0000-0000F1140000}"/>
    <cellStyle name="SAPBEXstdItem 4" xfId="5346" xr:uid="{00000000-0005-0000-0000-0000F2140000}"/>
    <cellStyle name="SAPBEXstdItemX" xfId="5347" xr:uid="{00000000-0005-0000-0000-0000F3140000}"/>
    <cellStyle name="SAPBEXstdItemX 2" xfId="5348" xr:uid="{00000000-0005-0000-0000-0000F4140000}"/>
    <cellStyle name="SAPBEXstdItemX 2 2" xfId="5349" xr:uid="{00000000-0005-0000-0000-0000F5140000}"/>
    <cellStyle name="SAPBEXstdItemX 3" xfId="5350" xr:uid="{00000000-0005-0000-0000-0000F6140000}"/>
    <cellStyle name="SAPBEXstdItemX 3 2" xfId="5351" xr:uid="{00000000-0005-0000-0000-0000F7140000}"/>
    <cellStyle name="SAPBEXstdItemX 4" xfId="5352" xr:uid="{00000000-0005-0000-0000-0000F8140000}"/>
    <cellStyle name="SAPBEXtitle" xfId="5353" xr:uid="{00000000-0005-0000-0000-0000F9140000}"/>
    <cellStyle name="SAPBEXundefined" xfId="5354" xr:uid="{00000000-0005-0000-0000-0000FA140000}"/>
    <cellStyle name="SAPBEXundefined 2" xfId="5355" xr:uid="{00000000-0005-0000-0000-0000FB140000}"/>
    <cellStyle name="Satisfaisant" xfId="5356" xr:uid="{00000000-0005-0000-0000-0000FC140000}"/>
    <cellStyle name="SEM-BPS-key" xfId="5357" xr:uid="{00000000-0005-0000-0000-0000FD140000}"/>
    <cellStyle name="SEM-BPS-sub2" xfId="5358" xr:uid="{00000000-0005-0000-0000-0000FE140000}"/>
    <cellStyle name="Separator" xfId="5359" xr:uid="{00000000-0005-0000-0000-0000FF140000}"/>
    <cellStyle name="Separator 2" xfId="5360" xr:uid="{00000000-0005-0000-0000-000000150000}"/>
    <cellStyle name="shade_out" xfId="5361" xr:uid="{00000000-0005-0000-0000-000001150000}"/>
    <cellStyle name="SHADEDSTORES" xfId="5362" xr:uid="{00000000-0005-0000-0000-000002150000}"/>
    <cellStyle name="SHADEDSTORES 2" xfId="5363" xr:uid="{00000000-0005-0000-0000-000003150000}"/>
    <cellStyle name="SHADEDSTORES 2 2" xfId="5364" xr:uid="{00000000-0005-0000-0000-000004150000}"/>
    <cellStyle name="SHADEDSTORES 2 3" xfId="5365" xr:uid="{00000000-0005-0000-0000-000005150000}"/>
    <cellStyle name="SHADEDSTORES 2 4" xfId="5366" xr:uid="{00000000-0005-0000-0000-000006150000}"/>
    <cellStyle name="SHADEDSTORES 2 5" xfId="5367" xr:uid="{00000000-0005-0000-0000-000007150000}"/>
    <cellStyle name="SHADEDSTORES 3" xfId="5368" xr:uid="{00000000-0005-0000-0000-000008150000}"/>
    <cellStyle name="SHADEDSTORES 3 2" xfId="5369" xr:uid="{00000000-0005-0000-0000-000009150000}"/>
    <cellStyle name="SHADEDSTORES 3 3" xfId="5370" xr:uid="{00000000-0005-0000-0000-00000A150000}"/>
    <cellStyle name="SHADEDSTORES 3 4" xfId="5371" xr:uid="{00000000-0005-0000-0000-00000B150000}"/>
    <cellStyle name="SHADEDSTORES 3 5" xfId="5372" xr:uid="{00000000-0005-0000-0000-00000C150000}"/>
    <cellStyle name="SHADEDSTORES 4" xfId="5373" xr:uid="{00000000-0005-0000-0000-00000D150000}"/>
    <cellStyle name="SHADEDSTORES 4 2" xfId="5374" xr:uid="{00000000-0005-0000-0000-00000E150000}"/>
    <cellStyle name="SHADEDSTORES 4 3" xfId="5375" xr:uid="{00000000-0005-0000-0000-00000F150000}"/>
    <cellStyle name="SHADEDSTORES 4 4" xfId="5376" xr:uid="{00000000-0005-0000-0000-000010150000}"/>
    <cellStyle name="SHADEDSTORES 4 5" xfId="5377" xr:uid="{00000000-0005-0000-0000-000011150000}"/>
    <cellStyle name="SHADEDSTORES 5" xfId="5378" xr:uid="{00000000-0005-0000-0000-000012150000}"/>
    <cellStyle name="SHADEDSTORES 5 2" xfId="5379" xr:uid="{00000000-0005-0000-0000-000013150000}"/>
    <cellStyle name="SHADEDSTORES 5 3" xfId="5380" xr:uid="{00000000-0005-0000-0000-000014150000}"/>
    <cellStyle name="SHADEDSTORES 5 4" xfId="5381" xr:uid="{00000000-0005-0000-0000-000015150000}"/>
    <cellStyle name="SHADEDSTORES 5 5" xfId="5382" xr:uid="{00000000-0005-0000-0000-000016150000}"/>
    <cellStyle name="SHADEDSTORES 6" xfId="5383" xr:uid="{00000000-0005-0000-0000-000017150000}"/>
    <cellStyle name="SHADEDSTORES 6 2" xfId="5384" xr:uid="{00000000-0005-0000-0000-000018150000}"/>
    <cellStyle name="SHADEDSTORES 6 3" xfId="5385" xr:uid="{00000000-0005-0000-0000-000019150000}"/>
    <cellStyle name="SHADEDSTORES 6 4" xfId="5386" xr:uid="{00000000-0005-0000-0000-00001A150000}"/>
    <cellStyle name="SHADEDSTORES 6 5" xfId="5387" xr:uid="{00000000-0005-0000-0000-00001B150000}"/>
    <cellStyle name="SHADEDSTORES 7" xfId="5388" xr:uid="{00000000-0005-0000-0000-00001C150000}"/>
    <cellStyle name="SHADEDSTORES 8" xfId="5389" xr:uid="{00000000-0005-0000-0000-00001D150000}"/>
    <cellStyle name="SHADEDSTORES 9" xfId="5390" xr:uid="{00000000-0005-0000-0000-00001E150000}"/>
    <cellStyle name="SHADEDSTORES_Book1" xfId="5391" xr:uid="{00000000-0005-0000-0000-00001F150000}"/>
    <cellStyle name="sm bld" xfId="5392" xr:uid="{00000000-0005-0000-0000-000020150000}"/>
    <cellStyle name="sm bld 2" xfId="5393" xr:uid="{00000000-0005-0000-0000-000021150000}"/>
    <cellStyle name="sm bld 3" xfId="5394" xr:uid="{00000000-0005-0000-0000-000022150000}"/>
    <cellStyle name="sm bld 4" xfId="5395" xr:uid="{00000000-0005-0000-0000-000023150000}"/>
    <cellStyle name="sm bld 5" xfId="5396" xr:uid="{00000000-0005-0000-0000-000024150000}"/>
    <cellStyle name="SmallHeading" xfId="5397" xr:uid="{00000000-0005-0000-0000-000025150000}"/>
    <cellStyle name="sonhead" xfId="5398" xr:uid="{00000000-0005-0000-0000-000026150000}"/>
    <cellStyle name="sonscript" xfId="5399" xr:uid="{00000000-0005-0000-0000-000027150000}"/>
    <cellStyle name="sontitle" xfId="5400" xr:uid="{00000000-0005-0000-0000-000028150000}"/>
    <cellStyle name="Sortie" xfId="5401" xr:uid="{00000000-0005-0000-0000-000029150000}"/>
    <cellStyle name="Sortie 2" xfId="5402" xr:uid="{00000000-0005-0000-0000-00002A150000}"/>
    <cellStyle name="Sortie 2 2" xfId="5403" xr:uid="{00000000-0005-0000-0000-00002B150000}"/>
    <cellStyle name="Sortie 3" xfId="5404" xr:uid="{00000000-0005-0000-0000-00002C150000}"/>
    <cellStyle name="Sortie 3 2" xfId="5405" xr:uid="{00000000-0005-0000-0000-00002D150000}"/>
    <cellStyle name="Sortie 4" xfId="5406" xr:uid="{00000000-0005-0000-0000-00002E150000}"/>
    <cellStyle name="specstores" xfId="5407" xr:uid="{00000000-0005-0000-0000-00002F150000}"/>
    <cellStyle name="specstores 2" xfId="5408" xr:uid="{00000000-0005-0000-0000-000030150000}"/>
    <cellStyle name="specstores 2 2" xfId="5409" xr:uid="{00000000-0005-0000-0000-000031150000}"/>
    <cellStyle name="specstores 2 3" xfId="5410" xr:uid="{00000000-0005-0000-0000-000032150000}"/>
    <cellStyle name="specstores 2 4" xfId="5411" xr:uid="{00000000-0005-0000-0000-000033150000}"/>
    <cellStyle name="specstores 2 5" xfId="5412" xr:uid="{00000000-0005-0000-0000-000034150000}"/>
    <cellStyle name="specstores 3" xfId="5413" xr:uid="{00000000-0005-0000-0000-000035150000}"/>
    <cellStyle name="specstores 3 2" xfId="5414" xr:uid="{00000000-0005-0000-0000-000036150000}"/>
    <cellStyle name="specstores 3 3" xfId="5415" xr:uid="{00000000-0005-0000-0000-000037150000}"/>
    <cellStyle name="specstores 3 4" xfId="5416" xr:uid="{00000000-0005-0000-0000-000038150000}"/>
    <cellStyle name="specstores 3 5" xfId="5417" xr:uid="{00000000-0005-0000-0000-000039150000}"/>
    <cellStyle name="specstores 4" xfId="5418" xr:uid="{00000000-0005-0000-0000-00003A150000}"/>
    <cellStyle name="specstores 4 2" xfId="5419" xr:uid="{00000000-0005-0000-0000-00003B150000}"/>
    <cellStyle name="specstores 4 3" xfId="5420" xr:uid="{00000000-0005-0000-0000-00003C150000}"/>
    <cellStyle name="specstores 4 4" xfId="5421" xr:uid="{00000000-0005-0000-0000-00003D150000}"/>
    <cellStyle name="specstores 4 5" xfId="5422" xr:uid="{00000000-0005-0000-0000-00003E150000}"/>
    <cellStyle name="specstores 5" xfId="5423" xr:uid="{00000000-0005-0000-0000-00003F150000}"/>
    <cellStyle name="specstores 5 2" xfId="5424" xr:uid="{00000000-0005-0000-0000-000040150000}"/>
    <cellStyle name="specstores 5 3" xfId="5425" xr:uid="{00000000-0005-0000-0000-000041150000}"/>
    <cellStyle name="specstores 5 4" xfId="5426" xr:uid="{00000000-0005-0000-0000-000042150000}"/>
    <cellStyle name="specstores 5 5" xfId="5427" xr:uid="{00000000-0005-0000-0000-000043150000}"/>
    <cellStyle name="specstores 6" xfId="5428" xr:uid="{00000000-0005-0000-0000-000044150000}"/>
    <cellStyle name="specstores 6 2" xfId="5429" xr:uid="{00000000-0005-0000-0000-000045150000}"/>
    <cellStyle name="specstores 6 3" xfId="5430" xr:uid="{00000000-0005-0000-0000-000046150000}"/>
    <cellStyle name="specstores 6 4" xfId="5431" xr:uid="{00000000-0005-0000-0000-000047150000}"/>
    <cellStyle name="specstores 6 5" xfId="5432" xr:uid="{00000000-0005-0000-0000-000048150000}"/>
    <cellStyle name="specstores 7" xfId="5433" xr:uid="{00000000-0005-0000-0000-000049150000}"/>
    <cellStyle name="specstores 8" xfId="5434" xr:uid="{00000000-0005-0000-0000-00004A150000}"/>
    <cellStyle name="specstores 9" xfId="5435" xr:uid="{00000000-0005-0000-0000-00004B150000}"/>
    <cellStyle name="specstores_Agbada NAG Flowlines.xlstoday" xfId="5436" xr:uid="{00000000-0005-0000-0000-00004C150000}"/>
    <cellStyle name="Standard_AAR - Deutschlandkosten" xfId="5437" xr:uid="{00000000-0005-0000-0000-00004D150000}"/>
    <cellStyle name="Style 1" xfId="5438" xr:uid="{00000000-0005-0000-0000-00004E150000}"/>
    <cellStyle name="Style 2" xfId="5439" xr:uid="{00000000-0005-0000-0000-00004F150000}"/>
    <cellStyle name="Style 2 2" xfId="5440" xr:uid="{00000000-0005-0000-0000-000050150000}"/>
    <cellStyle name="Style 2 2 2" xfId="5441" xr:uid="{00000000-0005-0000-0000-000051150000}"/>
    <cellStyle name="Style 2 2 3" xfId="5442" xr:uid="{00000000-0005-0000-0000-000052150000}"/>
    <cellStyle name="Style 2 2 4" xfId="5443" xr:uid="{00000000-0005-0000-0000-000053150000}"/>
    <cellStyle name="Style 2 2 5" xfId="5444" xr:uid="{00000000-0005-0000-0000-000054150000}"/>
    <cellStyle name="Style 2 3" xfId="5445" xr:uid="{00000000-0005-0000-0000-000055150000}"/>
    <cellStyle name="Style 2 3 2" xfId="5446" xr:uid="{00000000-0005-0000-0000-000056150000}"/>
    <cellStyle name="Style 2 3 3" xfId="5447" xr:uid="{00000000-0005-0000-0000-000057150000}"/>
    <cellStyle name="Style 2 3 4" xfId="5448" xr:uid="{00000000-0005-0000-0000-000058150000}"/>
    <cellStyle name="Style 2 3 5" xfId="5449" xr:uid="{00000000-0005-0000-0000-000059150000}"/>
    <cellStyle name="Style 2 4" xfId="5450" xr:uid="{00000000-0005-0000-0000-00005A150000}"/>
    <cellStyle name="Style 2 4 2" xfId="5451" xr:uid="{00000000-0005-0000-0000-00005B150000}"/>
    <cellStyle name="Style 2 4 3" xfId="5452" xr:uid="{00000000-0005-0000-0000-00005C150000}"/>
    <cellStyle name="Style 2 4 4" xfId="5453" xr:uid="{00000000-0005-0000-0000-00005D150000}"/>
    <cellStyle name="Style 2 4 5" xfId="5454" xr:uid="{00000000-0005-0000-0000-00005E150000}"/>
    <cellStyle name="Style 2 5" xfId="5455" xr:uid="{00000000-0005-0000-0000-00005F150000}"/>
    <cellStyle name="Style 2 5 2" xfId="5456" xr:uid="{00000000-0005-0000-0000-000060150000}"/>
    <cellStyle name="Style 2 5 3" xfId="5457" xr:uid="{00000000-0005-0000-0000-000061150000}"/>
    <cellStyle name="Style 2 5 4" xfId="5458" xr:uid="{00000000-0005-0000-0000-000062150000}"/>
    <cellStyle name="Style 2 5 5" xfId="5459" xr:uid="{00000000-0005-0000-0000-000063150000}"/>
    <cellStyle name="Style 2 6" xfId="5460" xr:uid="{00000000-0005-0000-0000-000064150000}"/>
    <cellStyle name="Style 2 6 2" xfId="5461" xr:uid="{00000000-0005-0000-0000-000065150000}"/>
    <cellStyle name="Style 2 6 3" xfId="5462" xr:uid="{00000000-0005-0000-0000-000066150000}"/>
    <cellStyle name="Style 2 6 4" xfId="5463" xr:uid="{00000000-0005-0000-0000-000067150000}"/>
    <cellStyle name="Style 2 6 5" xfId="5464" xr:uid="{00000000-0005-0000-0000-000068150000}"/>
    <cellStyle name="Style 2 7" xfId="5465" xr:uid="{00000000-0005-0000-0000-000069150000}"/>
    <cellStyle name="Style 2 8" xfId="5466" xr:uid="{00000000-0005-0000-0000-00006A150000}"/>
    <cellStyle name="Style 2 9" xfId="5467" xr:uid="{00000000-0005-0000-0000-00006B150000}"/>
    <cellStyle name="Style 2_Agbada NAG Flowlines.xlstoday" xfId="5468" xr:uid="{00000000-0005-0000-0000-00006C150000}"/>
    <cellStyle name="Style 21" xfId="5469" xr:uid="{00000000-0005-0000-0000-00006D150000}"/>
    <cellStyle name="Style 21 10" xfId="5470" xr:uid="{00000000-0005-0000-0000-00006E150000}"/>
    <cellStyle name="Style 21 11" xfId="5471" xr:uid="{00000000-0005-0000-0000-00006F150000}"/>
    <cellStyle name="Style 21 12" xfId="5472" xr:uid="{00000000-0005-0000-0000-000070150000}"/>
    <cellStyle name="Style 21 13" xfId="5473" xr:uid="{00000000-0005-0000-0000-000071150000}"/>
    <cellStyle name="Style 21 2" xfId="5474" xr:uid="{00000000-0005-0000-0000-000072150000}"/>
    <cellStyle name="Style 21 2 2" xfId="5475" xr:uid="{00000000-0005-0000-0000-000073150000}"/>
    <cellStyle name="Style 21 3" xfId="5476" xr:uid="{00000000-0005-0000-0000-000074150000}"/>
    <cellStyle name="Style 21 3 2" xfId="5477" xr:uid="{00000000-0005-0000-0000-000075150000}"/>
    <cellStyle name="Style 21 4" xfId="5478" xr:uid="{00000000-0005-0000-0000-000076150000}"/>
    <cellStyle name="Style 21 4 2" xfId="5479" xr:uid="{00000000-0005-0000-0000-000077150000}"/>
    <cellStyle name="Style 21 5" xfId="5480" xr:uid="{00000000-0005-0000-0000-000078150000}"/>
    <cellStyle name="Style 21 5 2" xfId="5481" xr:uid="{00000000-0005-0000-0000-000079150000}"/>
    <cellStyle name="Style 21 6" xfId="5482" xr:uid="{00000000-0005-0000-0000-00007A150000}"/>
    <cellStyle name="Style 21 6 2" xfId="5483" xr:uid="{00000000-0005-0000-0000-00007B150000}"/>
    <cellStyle name="Style 21 7" xfId="5484" xr:uid="{00000000-0005-0000-0000-00007C150000}"/>
    <cellStyle name="Style 21 8" xfId="5485" xr:uid="{00000000-0005-0000-0000-00007D150000}"/>
    <cellStyle name="Style 21 9" xfId="5486" xr:uid="{00000000-0005-0000-0000-00007E150000}"/>
    <cellStyle name="Style 21_Agbada NAG Flowlines 070410" xfId="5487" xr:uid="{00000000-0005-0000-0000-00007F150000}"/>
    <cellStyle name="Style 22" xfId="5488" xr:uid="{00000000-0005-0000-0000-000080150000}"/>
    <cellStyle name="Style 22 10" xfId="5489" xr:uid="{00000000-0005-0000-0000-000081150000}"/>
    <cellStyle name="Style 22 11" xfId="5490" xr:uid="{00000000-0005-0000-0000-000082150000}"/>
    <cellStyle name="Style 22 12" xfId="5491" xr:uid="{00000000-0005-0000-0000-000083150000}"/>
    <cellStyle name="Style 22 13" xfId="5492" xr:uid="{00000000-0005-0000-0000-000084150000}"/>
    <cellStyle name="Style 22 2" xfId="5493" xr:uid="{00000000-0005-0000-0000-000085150000}"/>
    <cellStyle name="Style 22 2 2" xfId="5494" xr:uid="{00000000-0005-0000-0000-000086150000}"/>
    <cellStyle name="Style 22 3" xfId="5495" xr:uid="{00000000-0005-0000-0000-000087150000}"/>
    <cellStyle name="Style 22 3 2" xfId="5496" xr:uid="{00000000-0005-0000-0000-000088150000}"/>
    <cellStyle name="Style 22 4" xfId="5497" xr:uid="{00000000-0005-0000-0000-000089150000}"/>
    <cellStyle name="Style 22 4 2" xfId="5498" xr:uid="{00000000-0005-0000-0000-00008A150000}"/>
    <cellStyle name="Style 22 5" xfId="5499" xr:uid="{00000000-0005-0000-0000-00008B150000}"/>
    <cellStyle name="Style 22 5 2" xfId="5500" xr:uid="{00000000-0005-0000-0000-00008C150000}"/>
    <cellStyle name="Style 22 6" xfId="5501" xr:uid="{00000000-0005-0000-0000-00008D150000}"/>
    <cellStyle name="Style 22 6 2" xfId="5502" xr:uid="{00000000-0005-0000-0000-00008E150000}"/>
    <cellStyle name="Style 22 7" xfId="5503" xr:uid="{00000000-0005-0000-0000-00008F150000}"/>
    <cellStyle name="Style 22 8" xfId="5504" xr:uid="{00000000-0005-0000-0000-000090150000}"/>
    <cellStyle name="Style 22 9" xfId="5505" xr:uid="{00000000-0005-0000-0000-000091150000}"/>
    <cellStyle name="Style 22_Agbada NAG Flowlines 070410" xfId="5506" xr:uid="{00000000-0005-0000-0000-000092150000}"/>
    <cellStyle name="Style 23" xfId="5507" xr:uid="{00000000-0005-0000-0000-000093150000}"/>
    <cellStyle name="Style 23 2" xfId="5508" xr:uid="{00000000-0005-0000-0000-000094150000}"/>
    <cellStyle name="Style 23 2 10" xfId="5509" xr:uid="{00000000-0005-0000-0000-000095150000}"/>
    <cellStyle name="Style 23 2 11" xfId="5510" xr:uid="{00000000-0005-0000-0000-000096150000}"/>
    <cellStyle name="Style 23 2 2" xfId="5511" xr:uid="{00000000-0005-0000-0000-000097150000}"/>
    <cellStyle name="Style 23 2 3" xfId="5512" xr:uid="{00000000-0005-0000-0000-000098150000}"/>
    <cellStyle name="Style 23 2 4" xfId="5513" xr:uid="{00000000-0005-0000-0000-000099150000}"/>
    <cellStyle name="Style 23 2 5" xfId="5514" xr:uid="{00000000-0005-0000-0000-00009A150000}"/>
    <cellStyle name="Style 23 2 6" xfId="5515" xr:uid="{00000000-0005-0000-0000-00009B150000}"/>
    <cellStyle name="Style 23 2 7" xfId="5516" xr:uid="{00000000-0005-0000-0000-00009C150000}"/>
    <cellStyle name="Style 23 2 8" xfId="5517" xr:uid="{00000000-0005-0000-0000-00009D150000}"/>
    <cellStyle name="Style 23 2 9" xfId="5518" xr:uid="{00000000-0005-0000-0000-00009E150000}"/>
    <cellStyle name="Style 23 2_Book1" xfId="5519" xr:uid="{00000000-0005-0000-0000-00009F150000}"/>
    <cellStyle name="Style 23 3" xfId="5520" xr:uid="{00000000-0005-0000-0000-0000A0150000}"/>
    <cellStyle name="Style 23 3 2" xfId="5521" xr:uid="{00000000-0005-0000-0000-0000A1150000}"/>
    <cellStyle name="Style 23 3 3" xfId="5522" xr:uid="{00000000-0005-0000-0000-0000A2150000}"/>
    <cellStyle name="Style 23 3 4" xfId="5523" xr:uid="{00000000-0005-0000-0000-0000A3150000}"/>
    <cellStyle name="Style 23 3 5" xfId="5524" xr:uid="{00000000-0005-0000-0000-0000A4150000}"/>
    <cellStyle name="Style 23 3 6" xfId="5525" xr:uid="{00000000-0005-0000-0000-0000A5150000}"/>
    <cellStyle name="Style 23 4" xfId="5526" xr:uid="{00000000-0005-0000-0000-0000A6150000}"/>
    <cellStyle name="Style 23 4 2" xfId="5527" xr:uid="{00000000-0005-0000-0000-0000A7150000}"/>
    <cellStyle name="Style 23 4 3" xfId="5528" xr:uid="{00000000-0005-0000-0000-0000A8150000}"/>
    <cellStyle name="Style 23 4 4" xfId="5529" xr:uid="{00000000-0005-0000-0000-0000A9150000}"/>
    <cellStyle name="Style 23 4 5" xfId="5530" xr:uid="{00000000-0005-0000-0000-0000AA150000}"/>
    <cellStyle name="Style 23 5" xfId="5531" xr:uid="{00000000-0005-0000-0000-0000AB150000}"/>
    <cellStyle name="Style 23 5 2" xfId="5532" xr:uid="{00000000-0005-0000-0000-0000AC150000}"/>
    <cellStyle name="Style 23 5 3" xfId="5533" xr:uid="{00000000-0005-0000-0000-0000AD150000}"/>
    <cellStyle name="Style 23 5 4" xfId="5534" xr:uid="{00000000-0005-0000-0000-0000AE150000}"/>
    <cellStyle name="Style 23 5 5" xfId="5535" xr:uid="{00000000-0005-0000-0000-0000AF150000}"/>
    <cellStyle name="Style 23 6" xfId="5536" xr:uid="{00000000-0005-0000-0000-0000B0150000}"/>
    <cellStyle name="Style 23 6 2" xfId="5537" xr:uid="{00000000-0005-0000-0000-0000B1150000}"/>
    <cellStyle name="Style 23 6 3" xfId="5538" xr:uid="{00000000-0005-0000-0000-0000B2150000}"/>
    <cellStyle name="Style 23 6 4" xfId="5539" xr:uid="{00000000-0005-0000-0000-0000B3150000}"/>
    <cellStyle name="Style 23 6 5" xfId="5540" xr:uid="{00000000-0005-0000-0000-0000B4150000}"/>
    <cellStyle name="Style 23 7" xfId="5541" xr:uid="{00000000-0005-0000-0000-0000B5150000}"/>
    <cellStyle name="Style 23 8" xfId="5542" xr:uid="{00000000-0005-0000-0000-0000B6150000}"/>
    <cellStyle name="Style 23 9" xfId="5543" xr:uid="{00000000-0005-0000-0000-0000B7150000}"/>
    <cellStyle name="Style 23_Agbada NAG Flowlines.xlstoday" xfId="5544" xr:uid="{00000000-0005-0000-0000-0000B8150000}"/>
    <cellStyle name="Style 24" xfId="5545" xr:uid="{00000000-0005-0000-0000-0000B9150000}"/>
    <cellStyle name="Style 24 2" xfId="5546" xr:uid="{00000000-0005-0000-0000-0000BA150000}"/>
    <cellStyle name="Style 24 2 10" xfId="5547" xr:uid="{00000000-0005-0000-0000-0000BB150000}"/>
    <cellStyle name="Style 24 2 11" xfId="5548" xr:uid="{00000000-0005-0000-0000-0000BC150000}"/>
    <cellStyle name="Style 24 2 2" xfId="5549" xr:uid="{00000000-0005-0000-0000-0000BD150000}"/>
    <cellStyle name="Style 24 2 3" xfId="5550" xr:uid="{00000000-0005-0000-0000-0000BE150000}"/>
    <cellStyle name="Style 24 2 4" xfId="5551" xr:uid="{00000000-0005-0000-0000-0000BF150000}"/>
    <cellStyle name="Style 24 2 5" xfId="5552" xr:uid="{00000000-0005-0000-0000-0000C0150000}"/>
    <cellStyle name="Style 24 2 6" xfId="5553" xr:uid="{00000000-0005-0000-0000-0000C1150000}"/>
    <cellStyle name="Style 24 2 7" xfId="5554" xr:uid="{00000000-0005-0000-0000-0000C2150000}"/>
    <cellStyle name="Style 24 2 8" xfId="5555" xr:uid="{00000000-0005-0000-0000-0000C3150000}"/>
    <cellStyle name="Style 24 2 9" xfId="5556" xr:uid="{00000000-0005-0000-0000-0000C4150000}"/>
    <cellStyle name="Style 24 2_Book1" xfId="5557" xr:uid="{00000000-0005-0000-0000-0000C5150000}"/>
    <cellStyle name="Style 24 3" xfId="5558" xr:uid="{00000000-0005-0000-0000-0000C6150000}"/>
    <cellStyle name="Style 24 3 2" xfId="5559" xr:uid="{00000000-0005-0000-0000-0000C7150000}"/>
    <cellStyle name="Style 24 3 3" xfId="5560" xr:uid="{00000000-0005-0000-0000-0000C8150000}"/>
    <cellStyle name="Style 24 3 4" xfId="5561" xr:uid="{00000000-0005-0000-0000-0000C9150000}"/>
    <cellStyle name="Style 24 3 5" xfId="5562" xr:uid="{00000000-0005-0000-0000-0000CA150000}"/>
    <cellStyle name="Style 24 3 6" xfId="5563" xr:uid="{00000000-0005-0000-0000-0000CB150000}"/>
    <cellStyle name="Style 24 4" xfId="5564" xr:uid="{00000000-0005-0000-0000-0000CC150000}"/>
    <cellStyle name="Style 24 4 2" xfId="5565" xr:uid="{00000000-0005-0000-0000-0000CD150000}"/>
    <cellStyle name="Style 24 4 3" xfId="5566" xr:uid="{00000000-0005-0000-0000-0000CE150000}"/>
    <cellStyle name="Style 24 4 4" xfId="5567" xr:uid="{00000000-0005-0000-0000-0000CF150000}"/>
    <cellStyle name="Style 24 4 5" xfId="5568" xr:uid="{00000000-0005-0000-0000-0000D0150000}"/>
    <cellStyle name="Style 24 5" xfId="5569" xr:uid="{00000000-0005-0000-0000-0000D1150000}"/>
    <cellStyle name="Style 24 5 2" xfId="5570" xr:uid="{00000000-0005-0000-0000-0000D2150000}"/>
    <cellStyle name="Style 24 5 3" xfId="5571" xr:uid="{00000000-0005-0000-0000-0000D3150000}"/>
    <cellStyle name="Style 24 5 4" xfId="5572" xr:uid="{00000000-0005-0000-0000-0000D4150000}"/>
    <cellStyle name="Style 24 5 5" xfId="5573" xr:uid="{00000000-0005-0000-0000-0000D5150000}"/>
    <cellStyle name="Style 24 6" xfId="5574" xr:uid="{00000000-0005-0000-0000-0000D6150000}"/>
    <cellStyle name="Style 24 6 2" xfId="5575" xr:uid="{00000000-0005-0000-0000-0000D7150000}"/>
    <cellStyle name="Style 24 6 3" xfId="5576" xr:uid="{00000000-0005-0000-0000-0000D8150000}"/>
    <cellStyle name="Style 24 6 4" xfId="5577" xr:uid="{00000000-0005-0000-0000-0000D9150000}"/>
    <cellStyle name="Style 24 6 5" xfId="5578" xr:uid="{00000000-0005-0000-0000-0000DA150000}"/>
    <cellStyle name="Style 24 7" xfId="5579" xr:uid="{00000000-0005-0000-0000-0000DB150000}"/>
    <cellStyle name="Style 24 8" xfId="5580" xr:uid="{00000000-0005-0000-0000-0000DC150000}"/>
    <cellStyle name="Style 24 9" xfId="5581" xr:uid="{00000000-0005-0000-0000-0000DD150000}"/>
    <cellStyle name="Style 24_Agbada NAG Flowlines.xlstoday" xfId="5582" xr:uid="{00000000-0005-0000-0000-0000DE150000}"/>
    <cellStyle name="Style 25" xfId="5583" xr:uid="{00000000-0005-0000-0000-0000DF150000}"/>
    <cellStyle name="Style 25 2" xfId="5584" xr:uid="{00000000-0005-0000-0000-0000E0150000}"/>
    <cellStyle name="Style 25 2 10" xfId="5585" xr:uid="{00000000-0005-0000-0000-0000E1150000}"/>
    <cellStyle name="Style 25 2 11" xfId="5586" xr:uid="{00000000-0005-0000-0000-0000E2150000}"/>
    <cellStyle name="Style 25 2 2" xfId="5587" xr:uid="{00000000-0005-0000-0000-0000E3150000}"/>
    <cellStyle name="Style 25 2 3" xfId="5588" xr:uid="{00000000-0005-0000-0000-0000E4150000}"/>
    <cellStyle name="Style 25 2 4" xfId="5589" xr:uid="{00000000-0005-0000-0000-0000E5150000}"/>
    <cellStyle name="Style 25 2 5" xfId="5590" xr:uid="{00000000-0005-0000-0000-0000E6150000}"/>
    <cellStyle name="Style 25 2 6" xfId="5591" xr:uid="{00000000-0005-0000-0000-0000E7150000}"/>
    <cellStyle name="Style 25 2 7" xfId="5592" xr:uid="{00000000-0005-0000-0000-0000E8150000}"/>
    <cellStyle name="Style 25 2 8" xfId="5593" xr:uid="{00000000-0005-0000-0000-0000E9150000}"/>
    <cellStyle name="Style 25 2 9" xfId="5594" xr:uid="{00000000-0005-0000-0000-0000EA150000}"/>
    <cellStyle name="Style 25 2_Book1" xfId="5595" xr:uid="{00000000-0005-0000-0000-0000EB150000}"/>
    <cellStyle name="Style 25 3" xfId="5596" xr:uid="{00000000-0005-0000-0000-0000EC150000}"/>
    <cellStyle name="Style 25 3 2" xfId="5597" xr:uid="{00000000-0005-0000-0000-0000ED150000}"/>
    <cellStyle name="Style 25 3 3" xfId="5598" xr:uid="{00000000-0005-0000-0000-0000EE150000}"/>
    <cellStyle name="Style 25 3 4" xfId="5599" xr:uid="{00000000-0005-0000-0000-0000EF150000}"/>
    <cellStyle name="Style 25 3 5" xfId="5600" xr:uid="{00000000-0005-0000-0000-0000F0150000}"/>
    <cellStyle name="Style 25 3 6" xfId="5601" xr:uid="{00000000-0005-0000-0000-0000F1150000}"/>
    <cellStyle name="Style 25 4" xfId="5602" xr:uid="{00000000-0005-0000-0000-0000F2150000}"/>
    <cellStyle name="Style 25 4 2" xfId="5603" xr:uid="{00000000-0005-0000-0000-0000F3150000}"/>
    <cellStyle name="Style 25 4 3" xfId="5604" xr:uid="{00000000-0005-0000-0000-0000F4150000}"/>
    <cellStyle name="Style 25 4 4" xfId="5605" xr:uid="{00000000-0005-0000-0000-0000F5150000}"/>
    <cellStyle name="Style 25 4 5" xfId="5606" xr:uid="{00000000-0005-0000-0000-0000F6150000}"/>
    <cellStyle name="Style 25 5" xfId="5607" xr:uid="{00000000-0005-0000-0000-0000F7150000}"/>
    <cellStyle name="Style 25 5 2" xfId="5608" xr:uid="{00000000-0005-0000-0000-0000F8150000}"/>
    <cellStyle name="Style 25 5 3" xfId="5609" xr:uid="{00000000-0005-0000-0000-0000F9150000}"/>
    <cellStyle name="Style 25 5 4" xfId="5610" xr:uid="{00000000-0005-0000-0000-0000FA150000}"/>
    <cellStyle name="Style 25 5 5" xfId="5611" xr:uid="{00000000-0005-0000-0000-0000FB150000}"/>
    <cellStyle name="Style 25 6" xfId="5612" xr:uid="{00000000-0005-0000-0000-0000FC150000}"/>
    <cellStyle name="Style 25 6 2" xfId="5613" xr:uid="{00000000-0005-0000-0000-0000FD150000}"/>
    <cellStyle name="Style 25 6 3" xfId="5614" xr:uid="{00000000-0005-0000-0000-0000FE150000}"/>
    <cellStyle name="Style 25 6 4" xfId="5615" xr:uid="{00000000-0005-0000-0000-0000FF150000}"/>
    <cellStyle name="Style 25 6 5" xfId="5616" xr:uid="{00000000-0005-0000-0000-000000160000}"/>
    <cellStyle name="Style 25 7" xfId="5617" xr:uid="{00000000-0005-0000-0000-000001160000}"/>
    <cellStyle name="Style 25 8" xfId="5618" xr:uid="{00000000-0005-0000-0000-000002160000}"/>
    <cellStyle name="Style 25 9" xfId="5619" xr:uid="{00000000-0005-0000-0000-000003160000}"/>
    <cellStyle name="Style 25_Agbada NAG Flowlines.xlstoday" xfId="5620" xr:uid="{00000000-0005-0000-0000-000004160000}"/>
    <cellStyle name="Style 26" xfId="5621" xr:uid="{00000000-0005-0000-0000-000005160000}"/>
    <cellStyle name="Style 26 2" xfId="5622" xr:uid="{00000000-0005-0000-0000-000006160000}"/>
    <cellStyle name="Style 26 2 10" xfId="5623" xr:uid="{00000000-0005-0000-0000-000007160000}"/>
    <cellStyle name="Style 26 2 11" xfId="5624" xr:uid="{00000000-0005-0000-0000-000008160000}"/>
    <cellStyle name="Style 26 2 2" xfId="5625" xr:uid="{00000000-0005-0000-0000-000009160000}"/>
    <cellStyle name="Style 26 2 3" xfId="5626" xr:uid="{00000000-0005-0000-0000-00000A160000}"/>
    <cellStyle name="Style 26 2 4" xfId="5627" xr:uid="{00000000-0005-0000-0000-00000B160000}"/>
    <cellStyle name="Style 26 2 5" xfId="5628" xr:uid="{00000000-0005-0000-0000-00000C160000}"/>
    <cellStyle name="Style 26 2 6" xfId="5629" xr:uid="{00000000-0005-0000-0000-00000D160000}"/>
    <cellStyle name="Style 26 2 7" xfId="5630" xr:uid="{00000000-0005-0000-0000-00000E160000}"/>
    <cellStyle name="Style 26 2 8" xfId="5631" xr:uid="{00000000-0005-0000-0000-00000F160000}"/>
    <cellStyle name="Style 26 2 9" xfId="5632" xr:uid="{00000000-0005-0000-0000-000010160000}"/>
    <cellStyle name="Style 26 2_Book1" xfId="5633" xr:uid="{00000000-0005-0000-0000-000011160000}"/>
    <cellStyle name="Style 26 3" xfId="5634" xr:uid="{00000000-0005-0000-0000-000012160000}"/>
    <cellStyle name="Style 26 3 2" xfId="5635" xr:uid="{00000000-0005-0000-0000-000013160000}"/>
    <cellStyle name="Style 26 3 3" xfId="5636" xr:uid="{00000000-0005-0000-0000-000014160000}"/>
    <cellStyle name="Style 26 3 4" xfId="5637" xr:uid="{00000000-0005-0000-0000-000015160000}"/>
    <cellStyle name="Style 26 3 5" xfId="5638" xr:uid="{00000000-0005-0000-0000-000016160000}"/>
    <cellStyle name="Style 26 3 6" xfId="5639" xr:uid="{00000000-0005-0000-0000-000017160000}"/>
    <cellStyle name="Style 26 4" xfId="5640" xr:uid="{00000000-0005-0000-0000-000018160000}"/>
    <cellStyle name="Style 26 4 2" xfId="5641" xr:uid="{00000000-0005-0000-0000-000019160000}"/>
    <cellStyle name="Style 26 4 3" xfId="5642" xr:uid="{00000000-0005-0000-0000-00001A160000}"/>
    <cellStyle name="Style 26 4 4" xfId="5643" xr:uid="{00000000-0005-0000-0000-00001B160000}"/>
    <cellStyle name="Style 26 4 5" xfId="5644" xr:uid="{00000000-0005-0000-0000-00001C160000}"/>
    <cellStyle name="Style 26 5" xfId="5645" xr:uid="{00000000-0005-0000-0000-00001D160000}"/>
    <cellStyle name="Style 26 5 2" xfId="5646" xr:uid="{00000000-0005-0000-0000-00001E160000}"/>
    <cellStyle name="Style 26 5 3" xfId="5647" xr:uid="{00000000-0005-0000-0000-00001F160000}"/>
    <cellStyle name="Style 26 5 4" xfId="5648" xr:uid="{00000000-0005-0000-0000-000020160000}"/>
    <cellStyle name="Style 26 5 5" xfId="5649" xr:uid="{00000000-0005-0000-0000-000021160000}"/>
    <cellStyle name="Style 26 6" xfId="5650" xr:uid="{00000000-0005-0000-0000-000022160000}"/>
    <cellStyle name="Style 26 6 2" xfId="5651" xr:uid="{00000000-0005-0000-0000-000023160000}"/>
    <cellStyle name="Style 26 6 3" xfId="5652" xr:uid="{00000000-0005-0000-0000-000024160000}"/>
    <cellStyle name="Style 26 6 4" xfId="5653" xr:uid="{00000000-0005-0000-0000-000025160000}"/>
    <cellStyle name="Style 26 6 5" xfId="5654" xr:uid="{00000000-0005-0000-0000-000026160000}"/>
    <cellStyle name="Style 26 7" xfId="5655" xr:uid="{00000000-0005-0000-0000-000027160000}"/>
    <cellStyle name="Style 26 8" xfId="5656" xr:uid="{00000000-0005-0000-0000-000028160000}"/>
    <cellStyle name="Style 26 9" xfId="5657" xr:uid="{00000000-0005-0000-0000-000029160000}"/>
    <cellStyle name="Style 26_Agbada NAG Flowlines.xlstoday" xfId="5658" xr:uid="{00000000-0005-0000-0000-00002A160000}"/>
    <cellStyle name="Style 27" xfId="5659" xr:uid="{00000000-0005-0000-0000-00002B160000}"/>
    <cellStyle name="Style 27 2" xfId="5660" xr:uid="{00000000-0005-0000-0000-00002C160000}"/>
    <cellStyle name="Style 27 2 10" xfId="5661" xr:uid="{00000000-0005-0000-0000-00002D160000}"/>
    <cellStyle name="Style 27 2 11" xfId="5662" xr:uid="{00000000-0005-0000-0000-00002E160000}"/>
    <cellStyle name="Style 27 2 2" xfId="5663" xr:uid="{00000000-0005-0000-0000-00002F160000}"/>
    <cellStyle name="Style 27 2 3" xfId="5664" xr:uid="{00000000-0005-0000-0000-000030160000}"/>
    <cellStyle name="Style 27 2 4" xfId="5665" xr:uid="{00000000-0005-0000-0000-000031160000}"/>
    <cellStyle name="Style 27 2 5" xfId="5666" xr:uid="{00000000-0005-0000-0000-000032160000}"/>
    <cellStyle name="Style 27 2 6" xfId="5667" xr:uid="{00000000-0005-0000-0000-000033160000}"/>
    <cellStyle name="Style 27 2 7" xfId="5668" xr:uid="{00000000-0005-0000-0000-000034160000}"/>
    <cellStyle name="Style 27 2 8" xfId="5669" xr:uid="{00000000-0005-0000-0000-000035160000}"/>
    <cellStyle name="Style 27 2 9" xfId="5670" xr:uid="{00000000-0005-0000-0000-000036160000}"/>
    <cellStyle name="Style 27 2_Book1" xfId="5671" xr:uid="{00000000-0005-0000-0000-000037160000}"/>
    <cellStyle name="Style 27 3" xfId="5672" xr:uid="{00000000-0005-0000-0000-000038160000}"/>
    <cellStyle name="Style 27 3 2" xfId="5673" xr:uid="{00000000-0005-0000-0000-000039160000}"/>
    <cellStyle name="Style 27 3 3" xfId="5674" xr:uid="{00000000-0005-0000-0000-00003A160000}"/>
    <cellStyle name="Style 27 3 4" xfId="5675" xr:uid="{00000000-0005-0000-0000-00003B160000}"/>
    <cellStyle name="Style 27 3 5" xfId="5676" xr:uid="{00000000-0005-0000-0000-00003C160000}"/>
    <cellStyle name="Style 27 3 6" xfId="5677" xr:uid="{00000000-0005-0000-0000-00003D160000}"/>
    <cellStyle name="Style 27 4" xfId="5678" xr:uid="{00000000-0005-0000-0000-00003E160000}"/>
    <cellStyle name="Style 27 4 2" xfId="5679" xr:uid="{00000000-0005-0000-0000-00003F160000}"/>
    <cellStyle name="Style 27 4 3" xfId="5680" xr:uid="{00000000-0005-0000-0000-000040160000}"/>
    <cellStyle name="Style 27 4 4" xfId="5681" xr:uid="{00000000-0005-0000-0000-000041160000}"/>
    <cellStyle name="Style 27 4 5" xfId="5682" xr:uid="{00000000-0005-0000-0000-000042160000}"/>
    <cellStyle name="Style 27 5" xfId="5683" xr:uid="{00000000-0005-0000-0000-000043160000}"/>
    <cellStyle name="Style 27 5 2" xfId="5684" xr:uid="{00000000-0005-0000-0000-000044160000}"/>
    <cellStyle name="Style 27 5 3" xfId="5685" xr:uid="{00000000-0005-0000-0000-000045160000}"/>
    <cellStyle name="Style 27 5 4" xfId="5686" xr:uid="{00000000-0005-0000-0000-000046160000}"/>
    <cellStyle name="Style 27 5 5" xfId="5687" xr:uid="{00000000-0005-0000-0000-000047160000}"/>
    <cellStyle name="Style 27 6" xfId="5688" xr:uid="{00000000-0005-0000-0000-000048160000}"/>
    <cellStyle name="Style 27 6 2" xfId="5689" xr:uid="{00000000-0005-0000-0000-000049160000}"/>
    <cellStyle name="Style 27 6 3" xfId="5690" xr:uid="{00000000-0005-0000-0000-00004A160000}"/>
    <cellStyle name="Style 27 6 4" xfId="5691" xr:uid="{00000000-0005-0000-0000-00004B160000}"/>
    <cellStyle name="Style 27 6 5" xfId="5692" xr:uid="{00000000-0005-0000-0000-00004C160000}"/>
    <cellStyle name="Style 27 7" xfId="5693" xr:uid="{00000000-0005-0000-0000-00004D160000}"/>
    <cellStyle name="Style 27 8" xfId="5694" xr:uid="{00000000-0005-0000-0000-00004E160000}"/>
    <cellStyle name="Style 27 9" xfId="5695" xr:uid="{00000000-0005-0000-0000-00004F160000}"/>
    <cellStyle name="Style 27_Agbada NAG Flowlines.xlstoday" xfId="5696" xr:uid="{00000000-0005-0000-0000-000050160000}"/>
    <cellStyle name="Style 28" xfId="5697" xr:uid="{00000000-0005-0000-0000-000051160000}"/>
    <cellStyle name="Style 28 2" xfId="5698" xr:uid="{00000000-0005-0000-0000-000052160000}"/>
    <cellStyle name="Style 28 2 10" xfId="5699" xr:uid="{00000000-0005-0000-0000-000053160000}"/>
    <cellStyle name="Style 28 2 11" xfId="5700" xr:uid="{00000000-0005-0000-0000-000054160000}"/>
    <cellStyle name="Style 28 2 2" xfId="5701" xr:uid="{00000000-0005-0000-0000-000055160000}"/>
    <cellStyle name="Style 28 2 3" xfId="5702" xr:uid="{00000000-0005-0000-0000-000056160000}"/>
    <cellStyle name="Style 28 2 4" xfId="5703" xr:uid="{00000000-0005-0000-0000-000057160000}"/>
    <cellStyle name="Style 28 2 5" xfId="5704" xr:uid="{00000000-0005-0000-0000-000058160000}"/>
    <cellStyle name="Style 28 2 6" xfId="5705" xr:uid="{00000000-0005-0000-0000-000059160000}"/>
    <cellStyle name="Style 28 2 7" xfId="5706" xr:uid="{00000000-0005-0000-0000-00005A160000}"/>
    <cellStyle name="Style 28 2 8" xfId="5707" xr:uid="{00000000-0005-0000-0000-00005B160000}"/>
    <cellStyle name="Style 28 2 9" xfId="5708" xr:uid="{00000000-0005-0000-0000-00005C160000}"/>
    <cellStyle name="Style 28 2_Book1" xfId="5709" xr:uid="{00000000-0005-0000-0000-00005D160000}"/>
    <cellStyle name="Style 28 3" xfId="5710" xr:uid="{00000000-0005-0000-0000-00005E160000}"/>
    <cellStyle name="Style 28 3 2" xfId="5711" xr:uid="{00000000-0005-0000-0000-00005F160000}"/>
    <cellStyle name="Style 28 3 3" xfId="5712" xr:uid="{00000000-0005-0000-0000-000060160000}"/>
    <cellStyle name="Style 28 3 4" xfId="5713" xr:uid="{00000000-0005-0000-0000-000061160000}"/>
    <cellStyle name="Style 28 3 5" xfId="5714" xr:uid="{00000000-0005-0000-0000-000062160000}"/>
    <cellStyle name="Style 28 3 6" xfId="5715" xr:uid="{00000000-0005-0000-0000-000063160000}"/>
    <cellStyle name="Style 28 4" xfId="5716" xr:uid="{00000000-0005-0000-0000-000064160000}"/>
    <cellStyle name="Style 28 4 2" xfId="5717" xr:uid="{00000000-0005-0000-0000-000065160000}"/>
    <cellStyle name="Style 28 4 3" xfId="5718" xr:uid="{00000000-0005-0000-0000-000066160000}"/>
    <cellStyle name="Style 28 4 4" xfId="5719" xr:uid="{00000000-0005-0000-0000-000067160000}"/>
    <cellStyle name="Style 28 4 5" xfId="5720" xr:uid="{00000000-0005-0000-0000-000068160000}"/>
    <cellStyle name="Style 28 5" xfId="5721" xr:uid="{00000000-0005-0000-0000-000069160000}"/>
    <cellStyle name="Style 28 5 2" xfId="5722" xr:uid="{00000000-0005-0000-0000-00006A160000}"/>
    <cellStyle name="Style 28 5 3" xfId="5723" xr:uid="{00000000-0005-0000-0000-00006B160000}"/>
    <cellStyle name="Style 28 5 4" xfId="5724" xr:uid="{00000000-0005-0000-0000-00006C160000}"/>
    <cellStyle name="Style 28 5 5" xfId="5725" xr:uid="{00000000-0005-0000-0000-00006D160000}"/>
    <cellStyle name="Style 28 6" xfId="5726" xr:uid="{00000000-0005-0000-0000-00006E160000}"/>
    <cellStyle name="Style 28 6 2" xfId="5727" xr:uid="{00000000-0005-0000-0000-00006F160000}"/>
    <cellStyle name="Style 28 6 3" xfId="5728" xr:uid="{00000000-0005-0000-0000-000070160000}"/>
    <cellStyle name="Style 28 6 4" xfId="5729" xr:uid="{00000000-0005-0000-0000-000071160000}"/>
    <cellStyle name="Style 28 6 5" xfId="5730" xr:uid="{00000000-0005-0000-0000-000072160000}"/>
    <cellStyle name="Style 28 7" xfId="5731" xr:uid="{00000000-0005-0000-0000-000073160000}"/>
    <cellStyle name="Style 28 8" xfId="5732" xr:uid="{00000000-0005-0000-0000-000074160000}"/>
    <cellStyle name="Style 28 9" xfId="5733" xr:uid="{00000000-0005-0000-0000-000075160000}"/>
    <cellStyle name="Style 28_Agbada NAG Flowlines.xlstoday" xfId="5734" xr:uid="{00000000-0005-0000-0000-000076160000}"/>
    <cellStyle name="Style 29" xfId="5735" xr:uid="{00000000-0005-0000-0000-000077160000}"/>
    <cellStyle name="Style 29 2" xfId="5736" xr:uid="{00000000-0005-0000-0000-000078160000}"/>
    <cellStyle name="Style 29 2 10" xfId="5737" xr:uid="{00000000-0005-0000-0000-000079160000}"/>
    <cellStyle name="Style 29 2 11" xfId="5738" xr:uid="{00000000-0005-0000-0000-00007A160000}"/>
    <cellStyle name="Style 29 2 2" xfId="5739" xr:uid="{00000000-0005-0000-0000-00007B160000}"/>
    <cellStyle name="Style 29 2 3" xfId="5740" xr:uid="{00000000-0005-0000-0000-00007C160000}"/>
    <cellStyle name="Style 29 2 4" xfId="5741" xr:uid="{00000000-0005-0000-0000-00007D160000}"/>
    <cellStyle name="Style 29 2 5" xfId="5742" xr:uid="{00000000-0005-0000-0000-00007E160000}"/>
    <cellStyle name="Style 29 2 6" xfId="5743" xr:uid="{00000000-0005-0000-0000-00007F160000}"/>
    <cellStyle name="Style 29 2 7" xfId="5744" xr:uid="{00000000-0005-0000-0000-000080160000}"/>
    <cellStyle name="Style 29 2 8" xfId="5745" xr:uid="{00000000-0005-0000-0000-000081160000}"/>
    <cellStyle name="Style 29 2 9" xfId="5746" xr:uid="{00000000-0005-0000-0000-000082160000}"/>
    <cellStyle name="Style 29 2_Book1" xfId="5747" xr:uid="{00000000-0005-0000-0000-000083160000}"/>
    <cellStyle name="Style 29 3" xfId="5748" xr:uid="{00000000-0005-0000-0000-000084160000}"/>
    <cellStyle name="Style 29 3 2" xfId="5749" xr:uid="{00000000-0005-0000-0000-000085160000}"/>
    <cellStyle name="Style 29 3 3" xfId="5750" xr:uid="{00000000-0005-0000-0000-000086160000}"/>
    <cellStyle name="Style 29 3 4" xfId="5751" xr:uid="{00000000-0005-0000-0000-000087160000}"/>
    <cellStyle name="Style 29 3 5" xfId="5752" xr:uid="{00000000-0005-0000-0000-000088160000}"/>
    <cellStyle name="Style 29 3 6" xfId="5753" xr:uid="{00000000-0005-0000-0000-000089160000}"/>
    <cellStyle name="Style 29 4" xfId="5754" xr:uid="{00000000-0005-0000-0000-00008A160000}"/>
    <cellStyle name="Style 29 4 2" xfId="5755" xr:uid="{00000000-0005-0000-0000-00008B160000}"/>
    <cellStyle name="Style 29 4 3" xfId="5756" xr:uid="{00000000-0005-0000-0000-00008C160000}"/>
    <cellStyle name="Style 29 4 4" xfId="5757" xr:uid="{00000000-0005-0000-0000-00008D160000}"/>
    <cellStyle name="Style 29 4 5" xfId="5758" xr:uid="{00000000-0005-0000-0000-00008E160000}"/>
    <cellStyle name="Style 29 5" xfId="5759" xr:uid="{00000000-0005-0000-0000-00008F160000}"/>
    <cellStyle name="Style 29 5 2" xfId="5760" xr:uid="{00000000-0005-0000-0000-000090160000}"/>
    <cellStyle name="Style 29 5 3" xfId="5761" xr:uid="{00000000-0005-0000-0000-000091160000}"/>
    <cellStyle name="Style 29 5 4" xfId="5762" xr:uid="{00000000-0005-0000-0000-000092160000}"/>
    <cellStyle name="Style 29 5 5" xfId="5763" xr:uid="{00000000-0005-0000-0000-000093160000}"/>
    <cellStyle name="Style 29 6" xfId="5764" xr:uid="{00000000-0005-0000-0000-000094160000}"/>
    <cellStyle name="Style 29 6 2" xfId="5765" xr:uid="{00000000-0005-0000-0000-000095160000}"/>
    <cellStyle name="Style 29 6 3" xfId="5766" xr:uid="{00000000-0005-0000-0000-000096160000}"/>
    <cellStyle name="Style 29 6 4" xfId="5767" xr:uid="{00000000-0005-0000-0000-000097160000}"/>
    <cellStyle name="Style 29 6 5" xfId="5768" xr:uid="{00000000-0005-0000-0000-000098160000}"/>
    <cellStyle name="Style 29 7" xfId="5769" xr:uid="{00000000-0005-0000-0000-000099160000}"/>
    <cellStyle name="Style 29 8" xfId="5770" xr:uid="{00000000-0005-0000-0000-00009A160000}"/>
    <cellStyle name="Style 29 9" xfId="5771" xr:uid="{00000000-0005-0000-0000-00009B160000}"/>
    <cellStyle name="Style 29_Agbada NAG Flowlines.xlstoday" xfId="5772" xr:uid="{00000000-0005-0000-0000-00009C160000}"/>
    <cellStyle name="Style 3" xfId="5773" xr:uid="{00000000-0005-0000-0000-00009D160000}"/>
    <cellStyle name="Style 30" xfId="5774" xr:uid="{00000000-0005-0000-0000-00009E160000}"/>
    <cellStyle name="Style 30 2" xfId="5775" xr:uid="{00000000-0005-0000-0000-00009F160000}"/>
    <cellStyle name="Style 30 2 10" xfId="5776" xr:uid="{00000000-0005-0000-0000-0000A0160000}"/>
    <cellStyle name="Style 30 2 11" xfId="5777" xr:uid="{00000000-0005-0000-0000-0000A1160000}"/>
    <cellStyle name="Style 30 2 2" xfId="5778" xr:uid="{00000000-0005-0000-0000-0000A2160000}"/>
    <cellStyle name="Style 30 2 3" xfId="5779" xr:uid="{00000000-0005-0000-0000-0000A3160000}"/>
    <cellStyle name="Style 30 2 4" xfId="5780" xr:uid="{00000000-0005-0000-0000-0000A4160000}"/>
    <cellStyle name="Style 30 2 5" xfId="5781" xr:uid="{00000000-0005-0000-0000-0000A5160000}"/>
    <cellStyle name="Style 30 2 6" xfId="5782" xr:uid="{00000000-0005-0000-0000-0000A6160000}"/>
    <cellStyle name="Style 30 2 7" xfId="5783" xr:uid="{00000000-0005-0000-0000-0000A7160000}"/>
    <cellStyle name="Style 30 2 8" xfId="5784" xr:uid="{00000000-0005-0000-0000-0000A8160000}"/>
    <cellStyle name="Style 30 2 9" xfId="5785" xr:uid="{00000000-0005-0000-0000-0000A9160000}"/>
    <cellStyle name="Style 30 2_Book1" xfId="5786" xr:uid="{00000000-0005-0000-0000-0000AA160000}"/>
    <cellStyle name="Style 30 3" xfId="5787" xr:uid="{00000000-0005-0000-0000-0000AB160000}"/>
    <cellStyle name="Style 30 3 2" xfId="5788" xr:uid="{00000000-0005-0000-0000-0000AC160000}"/>
    <cellStyle name="Style 30 3 3" xfId="5789" xr:uid="{00000000-0005-0000-0000-0000AD160000}"/>
    <cellStyle name="Style 30 3 4" xfId="5790" xr:uid="{00000000-0005-0000-0000-0000AE160000}"/>
    <cellStyle name="Style 30 3 5" xfId="5791" xr:uid="{00000000-0005-0000-0000-0000AF160000}"/>
    <cellStyle name="Style 30 3 6" xfId="5792" xr:uid="{00000000-0005-0000-0000-0000B0160000}"/>
    <cellStyle name="Style 30 4" xfId="5793" xr:uid="{00000000-0005-0000-0000-0000B1160000}"/>
    <cellStyle name="Style 30 4 2" xfId="5794" xr:uid="{00000000-0005-0000-0000-0000B2160000}"/>
    <cellStyle name="Style 30 4 3" xfId="5795" xr:uid="{00000000-0005-0000-0000-0000B3160000}"/>
    <cellStyle name="Style 30 4 4" xfId="5796" xr:uid="{00000000-0005-0000-0000-0000B4160000}"/>
    <cellStyle name="Style 30 4 5" xfId="5797" xr:uid="{00000000-0005-0000-0000-0000B5160000}"/>
    <cellStyle name="Style 30 5" xfId="5798" xr:uid="{00000000-0005-0000-0000-0000B6160000}"/>
    <cellStyle name="Style 30 5 2" xfId="5799" xr:uid="{00000000-0005-0000-0000-0000B7160000}"/>
    <cellStyle name="Style 30 5 3" xfId="5800" xr:uid="{00000000-0005-0000-0000-0000B8160000}"/>
    <cellStyle name="Style 30 5 4" xfId="5801" xr:uid="{00000000-0005-0000-0000-0000B9160000}"/>
    <cellStyle name="Style 30 5 5" xfId="5802" xr:uid="{00000000-0005-0000-0000-0000BA160000}"/>
    <cellStyle name="Style 30 6" xfId="5803" xr:uid="{00000000-0005-0000-0000-0000BB160000}"/>
    <cellStyle name="Style 30 6 2" xfId="5804" xr:uid="{00000000-0005-0000-0000-0000BC160000}"/>
    <cellStyle name="Style 30 6 3" xfId="5805" xr:uid="{00000000-0005-0000-0000-0000BD160000}"/>
    <cellStyle name="Style 30 6 4" xfId="5806" xr:uid="{00000000-0005-0000-0000-0000BE160000}"/>
    <cellStyle name="Style 30 6 5" xfId="5807" xr:uid="{00000000-0005-0000-0000-0000BF160000}"/>
    <cellStyle name="Style 30 7" xfId="5808" xr:uid="{00000000-0005-0000-0000-0000C0160000}"/>
    <cellStyle name="Style 30 8" xfId="5809" xr:uid="{00000000-0005-0000-0000-0000C1160000}"/>
    <cellStyle name="Style 30 9" xfId="5810" xr:uid="{00000000-0005-0000-0000-0000C2160000}"/>
    <cellStyle name="Style 30_Agbada NAG Flowlines.xlstoday" xfId="5811" xr:uid="{00000000-0005-0000-0000-0000C3160000}"/>
    <cellStyle name="Style 31" xfId="5812" xr:uid="{00000000-0005-0000-0000-0000C4160000}"/>
    <cellStyle name="Style 31 2" xfId="5813" xr:uid="{00000000-0005-0000-0000-0000C5160000}"/>
    <cellStyle name="Style 31 2 10" xfId="5814" xr:uid="{00000000-0005-0000-0000-0000C6160000}"/>
    <cellStyle name="Style 31 2 11" xfId="5815" xr:uid="{00000000-0005-0000-0000-0000C7160000}"/>
    <cellStyle name="Style 31 2 2" xfId="5816" xr:uid="{00000000-0005-0000-0000-0000C8160000}"/>
    <cellStyle name="Style 31 2 3" xfId="5817" xr:uid="{00000000-0005-0000-0000-0000C9160000}"/>
    <cellStyle name="Style 31 2 4" xfId="5818" xr:uid="{00000000-0005-0000-0000-0000CA160000}"/>
    <cellStyle name="Style 31 2 5" xfId="5819" xr:uid="{00000000-0005-0000-0000-0000CB160000}"/>
    <cellStyle name="Style 31 2 6" xfId="5820" xr:uid="{00000000-0005-0000-0000-0000CC160000}"/>
    <cellStyle name="Style 31 2 7" xfId="5821" xr:uid="{00000000-0005-0000-0000-0000CD160000}"/>
    <cellStyle name="Style 31 2 8" xfId="5822" xr:uid="{00000000-0005-0000-0000-0000CE160000}"/>
    <cellStyle name="Style 31 2 9" xfId="5823" xr:uid="{00000000-0005-0000-0000-0000CF160000}"/>
    <cellStyle name="Style 31 2_Book1" xfId="5824" xr:uid="{00000000-0005-0000-0000-0000D0160000}"/>
    <cellStyle name="Style 31 3" xfId="5825" xr:uid="{00000000-0005-0000-0000-0000D1160000}"/>
    <cellStyle name="Style 31 3 2" xfId="5826" xr:uid="{00000000-0005-0000-0000-0000D2160000}"/>
    <cellStyle name="Style 31 3 3" xfId="5827" xr:uid="{00000000-0005-0000-0000-0000D3160000}"/>
    <cellStyle name="Style 31 3 4" xfId="5828" xr:uid="{00000000-0005-0000-0000-0000D4160000}"/>
    <cellStyle name="Style 31 3 5" xfId="5829" xr:uid="{00000000-0005-0000-0000-0000D5160000}"/>
    <cellStyle name="Style 31 3 6" xfId="5830" xr:uid="{00000000-0005-0000-0000-0000D6160000}"/>
    <cellStyle name="Style 31 4" xfId="5831" xr:uid="{00000000-0005-0000-0000-0000D7160000}"/>
    <cellStyle name="Style 31 4 2" xfId="5832" xr:uid="{00000000-0005-0000-0000-0000D8160000}"/>
    <cellStyle name="Style 31 4 3" xfId="5833" xr:uid="{00000000-0005-0000-0000-0000D9160000}"/>
    <cellStyle name="Style 31 4 4" xfId="5834" xr:uid="{00000000-0005-0000-0000-0000DA160000}"/>
    <cellStyle name="Style 31 4 5" xfId="5835" xr:uid="{00000000-0005-0000-0000-0000DB160000}"/>
    <cellStyle name="Style 31 5" xfId="5836" xr:uid="{00000000-0005-0000-0000-0000DC160000}"/>
    <cellStyle name="Style 31 5 2" xfId="5837" xr:uid="{00000000-0005-0000-0000-0000DD160000}"/>
    <cellStyle name="Style 31 5 3" xfId="5838" xr:uid="{00000000-0005-0000-0000-0000DE160000}"/>
    <cellStyle name="Style 31 5 4" xfId="5839" xr:uid="{00000000-0005-0000-0000-0000DF160000}"/>
    <cellStyle name="Style 31 5 5" xfId="5840" xr:uid="{00000000-0005-0000-0000-0000E0160000}"/>
    <cellStyle name="Style 31 6" xfId="5841" xr:uid="{00000000-0005-0000-0000-0000E1160000}"/>
    <cellStyle name="Style 31 6 2" xfId="5842" xr:uid="{00000000-0005-0000-0000-0000E2160000}"/>
    <cellStyle name="Style 31 6 3" xfId="5843" xr:uid="{00000000-0005-0000-0000-0000E3160000}"/>
    <cellStyle name="Style 31 6 4" xfId="5844" xr:uid="{00000000-0005-0000-0000-0000E4160000}"/>
    <cellStyle name="Style 31 6 5" xfId="5845" xr:uid="{00000000-0005-0000-0000-0000E5160000}"/>
    <cellStyle name="Style 31 7" xfId="5846" xr:uid="{00000000-0005-0000-0000-0000E6160000}"/>
    <cellStyle name="Style 31 8" xfId="5847" xr:uid="{00000000-0005-0000-0000-0000E7160000}"/>
    <cellStyle name="Style 31 9" xfId="5848" xr:uid="{00000000-0005-0000-0000-0000E8160000}"/>
    <cellStyle name="Style 31_Agbada NAG Flowlines.xlstoday" xfId="5849" xr:uid="{00000000-0005-0000-0000-0000E9160000}"/>
    <cellStyle name="Style 32" xfId="5850" xr:uid="{00000000-0005-0000-0000-0000EA160000}"/>
    <cellStyle name="Style 32 10" xfId="5851" xr:uid="{00000000-0005-0000-0000-0000EB160000}"/>
    <cellStyle name="Style 32 11" xfId="5852" xr:uid="{00000000-0005-0000-0000-0000EC160000}"/>
    <cellStyle name="Style 32 12" xfId="5853" xr:uid="{00000000-0005-0000-0000-0000ED160000}"/>
    <cellStyle name="Style 32 13" xfId="5854" xr:uid="{00000000-0005-0000-0000-0000EE160000}"/>
    <cellStyle name="Style 32 14" xfId="5855" xr:uid="{00000000-0005-0000-0000-0000EF160000}"/>
    <cellStyle name="Style 32 2" xfId="5856" xr:uid="{00000000-0005-0000-0000-0000F0160000}"/>
    <cellStyle name="Style 32 2 10" xfId="5857" xr:uid="{00000000-0005-0000-0000-0000F1160000}"/>
    <cellStyle name="Style 32 2 11" xfId="5858" xr:uid="{00000000-0005-0000-0000-0000F2160000}"/>
    <cellStyle name="Style 32 2 2" xfId="5859" xr:uid="{00000000-0005-0000-0000-0000F3160000}"/>
    <cellStyle name="Style 32 2 3" xfId="5860" xr:uid="{00000000-0005-0000-0000-0000F4160000}"/>
    <cellStyle name="Style 32 2 4" xfId="5861" xr:uid="{00000000-0005-0000-0000-0000F5160000}"/>
    <cellStyle name="Style 32 2 5" xfId="5862" xr:uid="{00000000-0005-0000-0000-0000F6160000}"/>
    <cellStyle name="Style 32 2 6" xfId="5863" xr:uid="{00000000-0005-0000-0000-0000F7160000}"/>
    <cellStyle name="Style 32 2 7" xfId="5864" xr:uid="{00000000-0005-0000-0000-0000F8160000}"/>
    <cellStyle name="Style 32 2 8" xfId="5865" xr:uid="{00000000-0005-0000-0000-0000F9160000}"/>
    <cellStyle name="Style 32 2 9" xfId="5866" xr:uid="{00000000-0005-0000-0000-0000FA160000}"/>
    <cellStyle name="Style 32 2_Book1" xfId="5867" xr:uid="{00000000-0005-0000-0000-0000FB160000}"/>
    <cellStyle name="Style 32 3" xfId="5868" xr:uid="{00000000-0005-0000-0000-0000FC160000}"/>
    <cellStyle name="Style 32 3 2" xfId="5869" xr:uid="{00000000-0005-0000-0000-0000FD160000}"/>
    <cellStyle name="Style 32 3 3" xfId="5870" xr:uid="{00000000-0005-0000-0000-0000FE160000}"/>
    <cellStyle name="Style 32 3 4" xfId="5871" xr:uid="{00000000-0005-0000-0000-0000FF160000}"/>
    <cellStyle name="Style 32 3 5" xfId="5872" xr:uid="{00000000-0005-0000-0000-000000170000}"/>
    <cellStyle name="Style 32 3 6" xfId="5873" xr:uid="{00000000-0005-0000-0000-000001170000}"/>
    <cellStyle name="Style 32 4" xfId="5874" xr:uid="{00000000-0005-0000-0000-000002170000}"/>
    <cellStyle name="Style 32 4 2" xfId="5875" xr:uid="{00000000-0005-0000-0000-000003170000}"/>
    <cellStyle name="Style 32 4 3" xfId="5876" xr:uid="{00000000-0005-0000-0000-000004170000}"/>
    <cellStyle name="Style 32 4 4" xfId="5877" xr:uid="{00000000-0005-0000-0000-000005170000}"/>
    <cellStyle name="Style 32 4 5" xfId="5878" xr:uid="{00000000-0005-0000-0000-000006170000}"/>
    <cellStyle name="Style 32 5" xfId="5879" xr:uid="{00000000-0005-0000-0000-000007170000}"/>
    <cellStyle name="Style 32 5 2" xfId="5880" xr:uid="{00000000-0005-0000-0000-000008170000}"/>
    <cellStyle name="Style 32 5 3" xfId="5881" xr:uid="{00000000-0005-0000-0000-000009170000}"/>
    <cellStyle name="Style 32 5 4" xfId="5882" xr:uid="{00000000-0005-0000-0000-00000A170000}"/>
    <cellStyle name="Style 32 5 5" xfId="5883" xr:uid="{00000000-0005-0000-0000-00000B170000}"/>
    <cellStyle name="Style 32 6" xfId="5884" xr:uid="{00000000-0005-0000-0000-00000C170000}"/>
    <cellStyle name="Style 32 6 2" xfId="5885" xr:uid="{00000000-0005-0000-0000-00000D170000}"/>
    <cellStyle name="Style 32 6 3" xfId="5886" xr:uid="{00000000-0005-0000-0000-00000E170000}"/>
    <cellStyle name="Style 32 6 4" xfId="5887" xr:uid="{00000000-0005-0000-0000-00000F170000}"/>
    <cellStyle name="Style 32 6 5" xfId="5888" xr:uid="{00000000-0005-0000-0000-000010170000}"/>
    <cellStyle name="Style 32 7" xfId="5889" xr:uid="{00000000-0005-0000-0000-000011170000}"/>
    <cellStyle name="Style 32 8" xfId="5890" xr:uid="{00000000-0005-0000-0000-000012170000}"/>
    <cellStyle name="Style 32 9" xfId="5891" xr:uid="{00000000-0005-0000-0000-000013170000}"/>
    <cellStyle name="Style 32_Agbada NAG Flowlines 070410" xfId="5892" xr:uid="{00000000-0005-0000-0000-000014170000}"/>
    <cellStyle name="Style 33" xfId="5893" xr:uid="{00000000-0005-0000-0000-000015170000}"/>
    <cellStyle name="Style 33 10" xfId="5894" xr:uid="{00000000-0005-0000-0000-000016170000}"/>
    <cellStyle name="Style 33 11" xfId="5895" xr:uid="{00000000-0005-0000-0000-000017170000}"/>
    <cellStyle name="Style 33 12" xfId="5896" xr:uid="{00000000-0005-0000-0000-000018170000}"/>
    <cellStyle name="Style 33 13" xfId="5897" xr:uid="{00000000-0005-0000-0000-000019170000}"/>
    <cellStyle name="Style 33 2" xfId="5898" xr:uid="{00000000-0005-0000-0000-00001A170000}"/>
    <cellStyle name="Style 33 3" xfId="5899" xr:uid="{00000000-0005-0000-0000-00001B170000}"/>
    <cellStyle name="Style 33 4" xfId="5900" xr:uid="{00000000-0005-0000-0000-00001C170000}"/>
    <cellStyle name="Style 33 5" xfId="5901" xr:uid="{00000000-0005-0000-0000-00001D170000}"/>
    <cellStyle name="Style 33 6" xfId="5902" xr:uid="{00000000-0005-0000-0000-00001E170000}"/>
    <cellStyle name="Style 33 7" xfId="5903" xr:uid="{00000000-0005-0000-0000-00001F170000}"/>
    <cellStyle name="Style 33 8" xfId="5904" xr:uid="{00000000-0005-0000-0000-000020170000}"/>
    <cellStyle name="Style 33 9" xfId="5905" xr:uid="{00000000-0005-0000-0000-000021170000}"/>
    <cellStyle name="Style 33_Agbada NAG Flowlines.xlstoday" xfId="5906" xr:uid="{00000000-0005-0000-0000-000022170000}"/>
    <cellStyle name="Style 34" xfId="5907" xr:uid="{00000000-0005-0000-0000-000023170000}"/>
    <cellStyle name="Style 34 10" xfId="5908" xr:uid="{00000000-0005-0000-0000-000024170000}"/>
    <cellStyle name="Style 34 11" xfId="5909" xr:uid="{00000000-0005-0000-0000-000025170000}"/>
    <cellStyle name="Style 34 12" xfId="5910" xr:uid="{00000000-0005-0000-0000-000026170000}"/>
    <cellStyle name="Style 34 13" xfId="5911" xr:uid="{00000000-0005-0000-0000-000027170000}"/>
    <cellStyle name="Style 34 2" xfId="5912" xr:uid="{00000000-0005-0000-0000-000028170000}"/>
    <cellStyle name="Style 34 3" xfId="5913" xr:uid="{00000000-0005-0000-0000-000029170000}"/>
    <cellStyle name="Style 34 4" xfId="5914" xr:uid="{00000000-0005-0000-0000-00002A170000}"/>
    <cellStyle name="Style 34 5" xfId="5915" xr:uid="{00000000-0005-0000-0000-00002B170000}"/>
    <cellStyle name="Style 34 6" xfId="5916" xr:uid="{00000000-0005-0000-0000-00002C170000}"/>
    <cellStyle name="Style 34 7" xfId="5917" xr:uid="{00000000-0005-0000-0000-00002D170000}"/>
    <cellStyle name="Style 34 8" xfId="5918" xr:uid="{00000000-0005-0000-0000-00002E170000}"/>
    <cellStyle name="Style 34 9" xfId="5919" xr:uid="{00000000-0005-0000-0000-00002F170000}"/>
    <cellStyle name="Style 34_Agbada NAG Flowlines.xlstoday" xfId="5920" xr:uid="{00000000-0005-0000-0000-000030170000}"/>
    <cellStyle name="Style 35" xfId="5921" xr:uid="{00000000-0005-0000-0000-000031170000}"/>
    <cellStyle name="Style 35 10" xfId="5922" xr:uid="{00000000-0005-0000-0000-000032170000}"/>
    <cellStyle name="Style 35 11" xfId="5923" xr:uid="{00000000-0005-0000-0000-000033170000}"/>
    <cellStyle name="Style 35 12" xfId="5924" xr:uid="{00000000-0005-0000-0000-000034170000}"/>
    <cellStyle name="Style 35 13" xfId="5925" xr:uid="{00000000-0005-0000-0000-000035170000}"/>
    <cellStyle name="Style 35 2" xfId="5926" xr:uid="{00000000-0005-0000-0000-000036170000}"/>
    <cellStyle name="Style 35 3" xfId="5927" xr:uid="{00000000-0005-0000-0000-000037170000}"/>
    <cellStyle name="Style 35 4" xfId="5928" xr:uid="{00000000-0005-0000-0000-000038170000}"/>
    <cellStyle name="Style 35 5" xfId="5929" xr:uid="{00000000-0005-0000-0000-000039170000}"/>
    <cellStyle name="Style 35 6" xfId="5930" xr:uid="{00000000-0005-0000-0000-00003A170000}"/>
    <cellStyle name="Style 35 7" xfId="5931" xr:uid="{00000000-0005-0000-0000-00003B170000}"/>
    <cellStyle name="Style 35 8" xfId="5932" xr:uid="{00000000-0005-0000-0000-00003C170000}"/>
    <cellStyle name="Style 35 9" xfId="5933" xr:uid="{00000000-0005-0000-0000-00003D170000}"/>
    <cellStyle name="Style 35_Agbada NAG Flowlines.xlstoday" xfId="5934" xr:uid="{00000000-0005-0000-0000-00003E170000}"/>
    <cellStyle name="Style 4" xfId="5935" xr:uid="{00000000-0005-0000-0000-00003F170000}"/>
    <cellStyle name="Style 5" xfId="5936" xr:uid="{00000000-0005-0000-0000-000040170000}"/>
    <cellStyle name="Style 6" xfId="5937" xr:uid="{00000000-0005-0000-0000-000041170000}"/>
    <cellStyle name="Style 7" xfId="5938" xr:uid="{00000000-0005-0000-0000-000042170000}"/>
    <cellStyle name="Style 8" xfId="5939" xr:uid="{00000000-0005-0000-0000-000043170000}"/>
    <cellStyle name="Style2" xfId="5940" xr:uid="{00000000-0005-0000-0000-000044170000}"/>
    <cellStyle name="subhead" xfId="5941" xr:uid="{00000000-0005-0000-0000-000045170000}"/>
    <cellStyle name="Subtotal" xfId="5942" xr:uid="{00000000-0005-0000-0000-000046170000}"/>
    <cellStyle name="Sum" xfId="5943" xr:uid="{00000000-0005-0000-0000-000047170000}"/>
    <cellStyle name="Sum 2" xfId="5944" xr:uid="{00000000-0005-0000-0000-000048170000}"/>
    <cellStyle name="Symbol" xfId="5945" xr:uid="{00000000-0005-0000-0000-000049170000}"/>
    <cellStyle name="Tausend [0,00]" xfId="5946" xr:uid="{00000000-0005-0000-0000-00004A170000}"/>
    <cellStyle name="Tausend [0,00] Blau" xfId="5947" xr:uid="{00000000-0005-0000-0000-00004B170000}"/>
    <cellStyle name="Tausend [0,00] DM/m²" xfId="5948" xr:uid="{00000000-0005-0000-0000-00004C170000}"/>
    <cellStyle name="Tausend [0,00] F" xfId="5949" xr:uid="{00000000-0005-0000-0000-00004D170000}"/>
    <cellStyle name="Tausend [0,00] -rot" xfId="5950" xr:uid="{00000000-0005-0000-0000-00004E170000}"/>
    <cellStyle name="Tausend [0,00]_AUS J21 01-11-06" xfId="5951" xr:uid="{00000000-0005-0000-0000-00004F170000}"/>
    <cellStyle name="Tausend [0.00] DM/m³" xfId="5952" xr:uid="{00000000-0005-0000-0000-000050170000}"/>
    <cellStyle name="Tausend [0.00] m²" xfId="5953" xr:uid="{00000000-0005-0000-0000-000051170000}"/>
    <cellStyle name="Tausend [0.00] m³" xfId="5954" xr:uid="{00000000-0005-0000-0000-000052170000}"/>
    <cellStyle name="Tausend [0]" xfId="5955" xr:uid="{00000000-0005-0000-0000-000053170000}"/>
    <cellStyle name="Tausend [0] Blau" xfId="5956" xr:uid="{00000000-0005-0000-0000-000054170000}"/>
    <cellStyle name="Tausend [0] DM/m²" xfId="5957" xr:uid="{00000000-0005-0000-0000-000055170000}"/>
    <cellStyle name="Tausend [0] DM/m³" xfId="5958" xr:uid="{00000000-0005-0000-0000-000056170000}"/>
    <cellStyle name="Tausend [0] F" xfId="5959" xr:uid="{00000000-0005-0000-0000-000057170000}"/>
    <cellStyle name="Tausend [0] frto" xfId="5960" xr:uid="{00000000-0005-0000-0000-000058170000}"/>
    <cellStyle name="Tausend [0] m²" xfId="5961" xr:uid="{00000000-0005-0000-0000-000059170000}"/>
    <cellStyle name="Tausend [0] m³" xfId="5962" xr:uid="{00000000-0005-0000-0000-00005A170000}"/>
    <cellStyle name="Tausend [0] to" xfId="5963" xr:uid="{00000000-0005-0000-0000-00005B170000}"/>
    <cellStyle name="Testo avviso" xfId="5964" xr:uid="{00000000-0005-0000-0000-00005C170000}"/>
    <cellStyle name="Testo descrittivo" xfId="5965" xr:uid="{00000000-0005-0000-0000-00005D170000}"/>
    <cellStyle name="Text" xfId="5966" xr:uid="{00000000-0005-0000-0000-00005E170000}"/>
    <cellStyle name="Text 2" xfId="5967" xr:uid="{00000000-0005-0000-0000-00005F170000}"/>
    <cellStyle name="Text 2 2" xfId="5968" xr:uid="{00000000-0005-0000-0000-000060170000}"/>
    <cellStyle name="Text 2 3" xfId="5969" xr:uid="{00000000-0005-0000-0000-000061170000}"/>
    <cellStyle name="Text 2 4" xfId="5970" xr:uid="{00000000-0005-0000-0000-000062170000}"/>
    <cellStyle name="Text 2 5" xfId="5971" xr:uid="{00000000-0005-0000-0000-000063170000}"/>
    <cellStyle name="Text 2 6" xfId="5972" xr:uid="{00000000-0005-0000-0000-000064170000}"/>
    <cellStyle name="Text 3" xfId="5973" xr:uid="{00000000-0005-0000-0000-000065170000}"/>
    <cellStyle name="Text 3 2" xfId="5974" xr:uid="{00000000-0005-0000-0000-000066170000}"/>
    <cellStyle name="Text 3 3" xfId="5975" xr:uid="{00000000-0005-0000-0000-000067170000}"/>
    <cellStyle name="Text 3 4" xfId="5976" xr:uid="{00000000-0005-0000-0000-000068170000}"/>
    <cellStyle name="Text 3 5" xfId="5977" xr:uid="{00000000-0005-0000-0000-000069170000}"/>
    <cellStyle name="Text 4" xfId="5978" xr:uid="{00000000-0005-0000-0000-00006A170000}"/>
    <cellStyle name="Text 4 2" xfId="5979" xr:uid="{00000000-0005-0000-0000-00006B170000}"/>
    <cellStyle name="Text 4 3" xfId="5980" xr:uid="{00000000-0005-0000-0000-00006C170000}"/>
    <cellStyle name="Text 4 4" xfId="5981" xr:uid="{00000000-0005-0000-0000-00006D170000}"/>
    <cellStyle name="Text 4 5" xfId="5982" xr:uid="{00000000-0005-0000-0000-00006E170000}"/>
    <cellStyle name="Text 5" xfId="5983" xr:uid="{00000000-0005-0000-0000-00006F170000}"/>
    <cellStyle name="Text 5 2" xfId="5984" xr:uid="{00000000-0005-0000-0000-000070170000}"/>
    <cellStyle name="Text 5 3" xfId="5985" xr:uid="{00000000-0005-0000-0000-000071170000}"/>
    <cellStyle name="Text 5 4" xfId="5986" xr:uid="{00000000-0005-0000-0000-000072170000}"/>
    <cellStyle name="Text 5 5" xfId="5987" xr:uid="{00000000-0005-0000-0000-000073170000}"/>
    <cellStyle name="Text 6" xfId="5988" xr:uid="{00000000-0005-0000-0000-000074170000}"/>
    <cellStyle name="Text 6 2" xfId="5989" xr:uid="{00000000-0005-0000-0000-000075170000}"/>
    <cellStyle name="Text 6 3" xfId="5990" xr:uid="{00000000-0005-0000-0000-000076170000}"/>
    <cellStyle name="Text 6 4" xfId="5991" xr:uid="{00000000-0005-0000-0000-000077170000}"/>
    <cellStyle name="Text 6 5" xfId="5992" xr:uid="{00000000-0005-0000-0000-000078170000}"/>
    <cellStyle name="Text 7" xfId="5993" xr:uid="{00000000-0005-0000-0000-000079170000}"/>
    <cellStyle name="Text 8" xfId="5994" xr:uid="{00000000-0005-0000-0000-00007A170000}"/>
    <cellStyle name="Text 9" xfId="5995" xr:uid="{00000000-0005-0000-0000-00007B170000}"/>
    <cellStyle name="Text_Agbada NAG Flowlines.xlstoday" xfId="5996" xr:uid="{00000000-0005-0000-0000-00007C170000}"/>
    <cellStyle name="Texte explicatif" xfId="5997" xr:uid="{00000000-0005-0000-0000-00007D170000}"/>
    <cellStyle name="þ_x0011_ÇÇ%Uý—&amp;Hý_x000b__x0008_ü_x0003_Ð_x0004__x0007__x0001__x0001_" xfId="5998" xr:uid="{00000000-0005-0000-0000-00007E170000}"/>
    <cellStyle name="þ_x0011_ÇÇ%Uý—&amp;Hý_x000b__x0008_ü_x0003_Ð_x0004__x0007__x0001__x0001_ 2" xfId="5999" xr:uid="{00000000-0005-0000-0000-00007F170000}"/>
    <cellStyle name="þ_x0011_ÇÇ%Uý—&amp;Hý_x000b__x0008_ü_x0003_Ð_x0004__x0007__x0001__x0001_ 2 2" xfId="6000" xr:uid="{00000000-0005-0000-0000-000080170000}"/>
    <cellStyle name="þ_x0011_ÇÇ%Uý—&amp;Hý_x000b__x0008_ü_x0003_Ð_x0004__x0007__x0001__x0001_ 2 3" xfId="6001" xr:uid="{00000000-0005-0000-0000-000081170000}"/>
    <cellStyle name="þ_x0011_ÇÇ%Uý—&amp;Hý_x000b__x0008_ü_x0003_Ð_x0004__x0007__x0001__x0001_ 2 4" xfId="6002" xr:uid="{00000000-0005-0000-0000-000082170000}"/>
    <cellStyle name="þ_x0011_ÇÇ%Uý—&amp;Hý_x000b__x0008_ü_x0003_Ð_x0004__x0007__x0001__x0001_ 2 5" xfId="6003" xr:uid="{00000000-0005-0000-0000-000083170000}"/>
    <cellStyle name="þ_x0011_ÇÇ%Uý—&amp;Hý_x000b__x0008_ü_x0003_Ð_x0004__x0007__x0001__x0001_ 3" xfId="6004" xr:uid="{00000000-0005-0000-0000-000084170000}"/>
    <cellStyle name="þ_x0011_ÇÇ%Uý—&amp;Hý_x000b__x0008_ü_x0003_Ð_x0004__x0007__x0001__x0001_ 3 2" xfId="6005" xr:uid="{00000000-0005-0000-0000-000085170000}"/>
    <cellStyle name="þ_x0011_ÇÇ%Uý—&amp;Hý_x000b__x0008_ü_x0003_Ð_x0004__x0007__x0001__x0001_ 3 3" xfId="6006" xr:uid="{00000000-0005-0000-0000-000086170000}"/>
    <cellStyle name="þ_x0011_ÇÇ%Uý—&amp;Hý_x000b__x0008_ü_x0003_Ð_x0004__x0007__x0001__x0001_ 3 4" xfId="6007" xr:uid="{00000000-0005-0000-0000-000087170000}"/>
    <cellStyle name="þ_x0011_ÇÇ%Uý—&amp;Hý_x000b__x0008_ü_x0003_Ð_x0004__x0007__x0001__x0001_ 3 5" xfId="6008" xr:uid="{00000000-0005-0000-0000-000088170000}"/>
    <cellStyle name="þ_x0011_ÇÇ%Uý—&amp;Hý_x000b__x0008_ü_x0003_Ð_x0004__x0007__x0001__x0001_ 4" xfId="6009" xr:uid="{00000000-0005-0000-0000-000089170000}"/>
    <cellStyle name="þ_x0011_ÇÇ%Uý—&amp;Hý_x000b__x0008_ü_x0003_Ð_x0004__x0007__x0001__x0001_ 4 2" xfId="6010" xr:uid="{00000000-0005-0000-0000-00008A170000}"/>
    <cellStyle name="þ_x0011_ÇÇ%Uý—&amp;Hý_x000b__x0008_ü_x0003_Ð_x0004__x0007__x0001__x0001_ 4 3" xfId="6011" xr:uid="{00000000-0005-0000-0000-00008B170000}"/>
    <cellStyle name="þ_x0011_ÇÇ%Uý—&amp;Hý_x000b__x0008_ü_x0003_Ð_x0004__x0007__x0001__x0001_ 4 4" xfId="6012" xr:uid="{00000000-0005-0000-0000-00008C170000}"/>
    <cellStyle name="þ_x0011_ÇÇ%Uý—&amp;Hý_x000b__x0008_ü_x0003_Ð_x0004__x0007__x0001__x0001_ 4 5" xfId="6013" xr:uid="{00000000-0005-0000-0000-00008D170000}"/>
    <cellStyle name="þ_x0011_ÇÇ%Uý—&amp;Hý_x000b__x0008_ü_x0003_Ð_x0004__x0007__x0001__x0001_ 5" xfId="6014" xr:uid="{00000000-0005-0000-0000-00008E170000}"/>
    <cellStyle name="þ_x0011_ÇÇ%Uý—&amp;Hý_x000b__x0008_ü_x0003_Ð_x0004__x0007__x0001__x0001_ 5 2" xfId="6015" xr:uid="{00000000-0005-0000-0000-00008F170000}"/>
    <cellStyle name="þ_x0011_ÇÇ%Uý—&amp;Hý_x000b__x0008_ü_x0003_Ð_x0004__x0007__x0001__x0001_ 5 3" xfId="6016" xr:uid="{00000000-0005-0000-0000-000090170000}"/>
    <cellStyle name="þ_x0011_ÇÇ%Uý—&amp;Hý_x000b__x0008_ü_x0003_Ð_x0004__x0007__x0001__x0001_ 5 4" xfId="6017" xr:uid="{00000000-0005-0000-0000-000091170000}"/>
    <cellStyle name="þ_x0011_ÇÇ%Uý—&amp;Hý_x000b__x0008_ü_x0003_Ð_x0004__x0007__x0001__x0001_ 5 5" xfId="6018" xr:uid="{00000000-0005-0000-0000-000092170000}"/>
    <cellStyle name="þ_x0011_ÇÇ%Uý—&amp;Hý_x000b__x0008_ü_x0003_Ð_x0004__x0007__x0001__x0001_ 6" xfId="6019" xr:uid="{00000000-0005-0000-0000-000093170000}"/>
    <cellStyle name="þ_x0011_ÇÇ%Uý—&amp;Hý_x000b__x0008_ü_x0003_Ð_x0004__x0007__x0001__x0001_ 6 2" xfId="6020" xr:uid="{00000000-0005-0000-0000-000094170000}"/>
    <cellStyle name="þ_x0011_ÇÇ%Uý—&amp;Hý_x000b__x0008_ü_x0003_Ð_x0004__x0007__x0001__x0001_ 6 3" xfId="6021" xr:uid="{00000000-0005-0000-0000-000095170000}"/>
    <cellStyle name="þ_x0011_ÇÇ%Uý—&amp;Hý_x000b__x0008_ü_x0003_Ð_x0004__x0007__x0001__x0001_ 6 4" xfId="6022" xr:uid="{00000000-0005-0000-0000-000096170000}"/>
    <cellStyle name="þ_x0011_ÇÇ%Uý—&amp;Hý_x000b__x0008_ü_x0003_Ð_x0004__x0007__x0001__x0001_ 6 5" xfId="6023" xr:uid="{00000000-0005-0000-0000-000097170000}"/>
    <cellStyle name="þ_x0011_ÇÇ%Uý—&amp;Hý_x000b__x0008_ü_x0003_Ð_x0004__x0007__x0001__x0001_ 7" xfId="6024" xr:uid="{00000000-0005-0000-0000-000098170000}"/>
    <cellStyle name="þ_x0011_ÇÇ%Uý—&amp;Hý_x000b__x0008_ü_x0003_Ð_x0004__x0007__x0001__x0001_ 8" xfId="6025" xr:uid="{00000000-0005-0000-0000-000099170000}"/>
    <cellStyle name="þ_x0011_ÇÇ%Uý—&amp;Hý_x000b__x0008_ü_x0003_Ð_x0004__x0007__x0001__x0001_ 9" xfId="6026" xr:uid="{00000000-0005-0000-0000-00009A170000}"/>
    <cellStyle name="þ_x0011_ÇÇ%Uý—&amp;Hý_x000b__x0008_ü_x0003_Ð_x0004__x0007__x0001__x0001__Agbada NAG Flowlines.xlstoday" xfId="6027" xr:uid="{00000000-0005-0000-0000-00009B170000}"/>
    <cellStyle name="Time" xfId="6028" xr:uid="{00000000-0005-0000-0000-00009C170000}"/>
    <cellStyle name="TimeEnd" xfId="6029" xr:uid="{00000000-0005-0000-0000-00009D170000}"/>
    <cellStyle name="Timeline" xfId="6030" xr:uid="{00000000-0005-0000-0000-00009E170000}"/>
    <cellStyle name="Timeline 2" xfId="6031" xr:uid="{00000000-0005-0000-0000-00009F170000}"/>
    <cellStyle name="TimeSpent" xfId="6032" xr:uid="{00000000-0005-0000-0000-0000A0170000}"/>
    <cellStyle name="Title 10" xfId="6033" xr:uid="{00000000-0005-0000-0000-0000A1170000}"/>
    <cellStyle name="Title 11" xfId="6034" xr:uid="{00000000-0005-0000-0000-0000A2170000}"/>
    <cellStyle name="Title 12" xfId="6035" xr:uid="{00000000-0005-0000-0000-0000A3170000}"/>
    <cellStyle name="Title 13" xfId="6036" xr:uid="{00000000-0005-0000-0000-0000A4170000}"/>
    <cellStyle name="Title 14" xfId="6037" xr:uid="{00000000-0005-0000-0000-0000A5170000}"/>
    <cellStyle name="Title 15" xfId="6038" xr:uid="{00000000-0005-0000-0000-0000A6170000}"/>
    <cellStyle name="Title 16" xfId="6039" xr:uid="{00000000-0005-0000-0000-0000A7170000}"/>
    <cellStyle name="Title 17" xfId="6040" xr:uid="{00000000-0005-0000-0000-0000A8170000}"/>
    <cellStyle name="Title 18" xfId="6041" xr:uid="{00000000-0005-0000-0000-0000A9170000}"/>
    <cellStyle name="Title 19" xfId="6042" xr:uid="{00000000-0005-0000-0000-0000AA170000}"/>
    <cellStyle name="Title 2" xfId="6043" xr:uid="{00000000-0005-0000-0000-0000AB170000}"/>
    <cellStyle name="Title 2 2" xfId="6044" xr:uid="{00000000-0005-0000-0000-0000AC170000}"/>
    <cellStyle name="Title 2 3" xfId="6045" xr:uid="{00000000-0005-0000-0000-0000AD170000}"/>
    <cellStyle name="Title 2 4" xfId="6046" xr:uid="{00000000-0005-0000-0000-0000AE170000}"/>
    <cellStyle name="Title 2 5" xfId="6047" xr:uid="{00000000-0005-0000-0000-0000AF170000}"/>
    <cellStyle name="Title 2 6" xfId="6048" xr:uid="{00000000-0005-0000-0000-0000B0170000}"/>
    <cellStyle name="Title 2 7" xfId="6049" xr:uid="{00000000-0005-0000-0000-0000B1170000}"/>
    <cellStyle name="Title 2 8" xfId="6050" xr:uid="{00000000-0005-0000-0000-0000B2170000}"/>
    <cellStyle name="Title 20" xfId="6051" xr:uid="{00000000-0005-0000-0000-0000B3170000}"/>
    <cellStyle name="Title 21" xfId="6052" xr:uid="{00000000-0005-0000-0000-0000B4170000}"/>
    <cellStyle name="Title 22" xfId="6053" xr:uid="{00000000-0005-0000-0000-0000B5170000}"/>
    <cellStyle name="Title 23" xfId="6054" xr:uid="{00000000-0005-0000-0000-0000B6170000}"/>
    <cellStyle name="Title 24" xfId="6055" xr:uid="{00000000-0005-0000-0000-0000B7170000}"/>
    <cellStyle name="Title 25" xfId="6056" xr:uid="{00000000-0005-0000-0000-0000B8170000}"/>
    <cellStyle name="Title 26" xfId="6057" xr:uid="{00000000-0005-0000-0000-0000B9170000}"/>
    <cellStyle name="Title 27" xfId="6058" xr:uid="{00000000-0005-0000-0000-0000BA170000}"/>
    <cellStyle name="Title 28" xfId="6059" xr:uid="{00000000-0005-0000-0000-0000BB170000}"/>
    <cellStyle name="Title 29" xfId="6060" xr:uid="{00000000-0005-0000-0000-0000BC170000}"/>
    <cellStyle name="Title 3" xfId="6061" xr:uid="{00000000-0005-0000-0000-0000BD170000}"/>
    <cellStyle name="Title 3 2" xfId="6062" xr:uid="{00000000-0005-0000-0000-0000BE170000}"/>
    <cellStyle name="Title 30" xfId="6063" xr:uid="{00000000-0005-0000-0000-0000BF170000}"/>
    <cellStyle name="Title 31" xfId="6064" xr:uid="{00000000-0005-0000-0000-0000C0170000}"/>
    <cellStyle name="Title 32" xfId="6065" xr:uid="{00000000-0005-0000-0000-0000C1170000}"/>
    <cellStyle name="Title 33" xfId="6066" xr:uid="{00000000-0005-0000-0000-0000C2170000}"/>
    <cellStyle name="Title 34" xfId="6067" xr:uid="{00000000-0005-0000-0000-0000C3170000}"/>
    <cellStyle name="Title 35" xfId="6068" xr:uid="{00000000-0005-0000-0000-0000C4170000}"/>
    <cellStyle name="Title 36" xfId="6069" xr:uid="{00000000-0005-0000-0000-0000C5170000}"/>
    <cellStyle name="Title 37" xfId="6070" xr:uid="{00000000-0005-0000-0000-0000C6170000}"/>
    <cellStyle name="Title 38" xfId="6071" xr:uid="{00000000-0005-0000-0000-0000C7170000}"/>
    <cellStyle name="Title 39" xfId="6072" xr:uid="{00000000-0005-0000-0000-0000C8170000}"/>
    <cellStyle name="Title 4" xfId="6073" xr:uid="{00000000-0005-0000-0000-0000C9170000}"/>
    <cellStyle name="Title 4 2" xfId="6074" xr:uid="{00000000-0005-0000-0000-0000CA170000}"/>
    <cellStyle name="Title 5" xfId="6075" xr:uid="{00000000-0005-0000-0000-0000CB170000}"/>
    <cellStyle name="Title 5 2" xfId="6076" xr:uid="{00000000-0005-0000-0000-0000CC170000}"/>
    <cellStyle name="Title 6" xfId="6077" xr:uid="{00000000-0005-0000-0000-0000CD170000}"/>
    <cellStyle name="Title 6 2" xfId="6078" xr:uid="{00000000-0005-0000-0000-0000CE170000}"/>
    <cellStyle name="Title 7" xfId="6079" xr:uid="{00000000-0005-0000-0000-0000CF170000}"/>
    <cellStyle name="Title 7 2" xfId="6080" xr:uid="{00000000-0005-0000-0000-0000D0170000}"/>
    <cellStyle name="Title 8" xfId="6081" xr:uid="{00000000-0005-0000-0000-0000D1170000}"/>
    <cellStyle name="Title 8 2" xfId="6082" xr:uid="{00000000-0005-0000-0000-0000D2170000}"/>
    <cellStyle name="Title 9" xfId="6083" xr:uid="{00000000-0005-0000-0000-0000D3170000}"/>
    <cellStyle name="Title 9 2" xfId="6084" xr:uid="{00000000-0005-0000-0000-0000D4170000}"/>
    <cellStyle name="TitleEvid" xfId="6085" xr:uid="{00000000-0005-0000-0000-0000D5170000}"/>
    <cellStyle name="Titles" xfId="6086" xr:uid="{00000000-0005-0000-0000-0000D6170000}"/>
    <cellStyle name="Titolo" xfId="6087" xr:uid="{00000000-0005-0000-0000-0000D7170000}"/>
    <cellStyle name="Titolo 1" xfId="6088" xr:uid="{00000000-0005-0000-0000-0000D8170000}"/>
    <cellStyle name="Titolo 1 2" xfId="6089" xr:uid="{00000000-0005-0000-0000-0000D9170000}"/>
    <cellStyle name="Titolo 2" xfId="6090" xr:uid="{00000000-0005-0000-0000-0000DA170000}"/>
    <cellStyle name="Titolo 2 2" xfId="6091" xr:uid="{00000000-0005-0000-0000-0000DB170000}"/>
    <cellStyle name="Titolo 3" xfId="6092" xr:uid="{00000000-0005-0000-0000-0000DC170000}"/>
    <cellStyle name="Titolo 4" xfId="6093" xr:uid="{00000000-0005-0000-0000-0000DD170000}"/>
    <cellStyle name="Titre" xfId="6094" xr:uid="{00000000-0005-0000-0000-0000DE170000}"/>
    <cellStyle name="Titre 1" xfId="6095" xr:uid="{00000000-0005-0000-0000-0000DF170000}"/>
    <cellStyle name="Titre 1 2" xfId="6096" xr:uid="{00000000-0005-0000-0000-0000E0170000}"/>
    <cellStyle name="Titre 1 2 2" xfId="6097" xr:uid="{00000000-0005-0000-0000-0000E1170000}"/>
    <cellStyle name="Titre 1 3" xfId="6098" xr:uid="{00000000-0005-0000-0000-0000E2170000}"/>
    <cellStyle name="Titre 1_Agbada NAG Flowlines.xlstoday" xfId="6099" xr:uid="{00000000-0005-0000-0000-0000E3170000}"/>
    <cellStyle name="Titre 2" xfId="6100" xr:uid="{00000000-0005-0000-0000-0000E4170000}"/>
    <cellStyle name="Titre 2 2" xfId="6101" xr:uid="{00000000-0005-0000-0000-0000E5170000}"/>
    <cellStyle name="Titre 2 2 2" xfId="6102" xr:uid="{00000000-0005-0000-0000-0000E6170000}"/>
    <cellStyle name="Titre 2 3" xfId="6103" xr:uid="{00000000-0005-0000-0000-0000E7170000}"/>
    <cellStyle name="Titre 2_Agbada NAG Flowlines.xlstoday" xfId="6104" xr:uid="{00000000-0005-0000-0000-0000E8170000}"/>
    <cellStyle name="Titre 3" xfId="6105" xr:uid="{00000000-0005-0000-0000-0000E9170000}"/>
    <cellStyle name="Titre 3 2" xfId="6106" xr:uid="{00000000-0005-0000-0000-0000EA170000}"/>
    <cellStyle name="Titre 4" xfId="6107" xr:uid="{00000000-0005-0000-0000-0000EB170000}"/>
    <cellStyle name="To_Financials" xfId="6108" xr:uid="{00000000-0005-0000-0000-0000EC170000}"/>
    <cellStyle name="Total 10" xfId="6109" xr:uid="{00000000-0005-0000-0000-0000ED170000}"/>
    <cellStyle name="Total 11" xfId="6110" xr:uid="{00000000-0005-0000-0000-0000EE170000}"/>
    <cellStyle name="Total 12" xfId="6111" xr:uid="{00000000-0005-0000-0000-0000EF170000}"/>
    <cellStyle name="Total 12 2" xfId="6112" xr:uid="{00000000-0005-0000-0000-0000F0170000}"/>
    <cellStyle name="Total 13" xfId="6113" xr:uid="{00000000-0005-0000-0000-0000F1170000}"/>
    <cellStyle name="Total 13 2" xfId="6114" xr:uid="{00000000-0005-0000-0000-0000F2170000}"/>
    <cellStyle name="Total 14" xfId="6115" xr:uid="{00000000-0005-0000-0000-0000F3170000}"/>
    <cellStyle name="Total 14 2" xfId="6116" xr:uid="{00000000-0005-0000-0000-0000F4170000}"/>
    <cellStyle name="Total 15" xfId="6117" xr:uid="{00000000-0005-0000-0000-0000F5170000}"/>
    <cellStyle name="Total 15 2" xfId="6118" xr:uid="{00000000-0005-0000-0000-0000F6170000}"/>
    <cellStyle name="Total 16" xfId="6119" xr:uid="{00000000-0005-0000-0000-0000F7170000}"/>
    <cellStyle name="Total 17" xfId="6120" xr:uid="{00000000-0005-0000-0000-0000F8170000}"/>
    <cellStyle name="Total 18" xfId="6121" xr:uid="{00000000-0005-0000-0000-0000F9170000}"/>
    <cellStyle name="Total 19" xfId="6122" xr:uid="{00000000-0005-0000-0000-0000FA170000}"/>
    <cellStyle name="Total 2" xfId="6123" xr:uid="{00000000-0005-0000-0000-0000FB170000}"/>
    <cellStyle name="Total 2 10" xfId="6124" xr:uid="{00000000-0005-0000-0000-0000FC170000}"/>
    <cellStyle name="Total 2 2" xfId="6125" xr:uid="{00000000-0005-0000-0000-0000FD170000}"/>
    <cellStyle name="Total 2 3" xfId="6126" xr:uid="{00000000-0005-0000-0000-0000FE170000}"/>
    <cellStyle name="Total 2 4" xfId="6127" xr:uid="{00000000-0005-0000-0000-0000FF170000}"/>
    <cellStyle name="Total 2 5" xfId="6128" xr:uid="{00000000-0005-0000-0000-000000180000}"/>
    <cellStyle name="Total 2 6" xfId="6129" xr:uid="{00000000-0005-0000-0000-000001180000}"/>
    <cellStyle name="Total 2 7" xfId="6130" xr:uid="{00000000-0005-0000-0000-000002180000}"/>
    <cellStyle name="Total 2 7 2" xfId="6131" xr:uid="{00000000-0005-0000-0000-000003180000}"/>
    <cellStyle name="Total 2 8" xfId="6132" xr:uid="{00000000-0005-0000-0000-000004180000}"/>
    <cellStyle name="Total 2 8 2" xfId="6133" xr:uid="{00000000-0005-0000-0000-000005180000}"/>
    <cellStyle name="Total 2 9" xfId="6134" xr:uid="{00000000-0005-0000-0000-000006180000}"/>
    <cellStyle name="Total 2 9 2" xfId="6135" xr:uid="{00000000-0005-0000-0000-000007180000}"/>
    <cellStyle name="Total 20" xfId="6136" xr:uid="{00000000-0005-0000-0000-000008180000}"/>
    <cellStyle name="Total 21" xfId="6137" xr:uid="{00000000-0005-0000-0000-000009180000}"/>
    <cellStyle name="Total 22" xfId="6138" xr:uid="{00000000-0005-0000-0000-00000A180000}"/>
    <cellStyle name="Total 23" xfId="6139" xr:uid="{00000000-0005-0000-0000-00000B180000}"/>
    <cellStyle name="Total 24" xfId="6140" xr:uid="{00000000-0005-0000-0000-00000C180000}"/>
    <cellStyle name="Total 25" xfId="6141" xr:uid="{00000000-0005-0000-0000-00000D180000}"/>
    <cellStyle name="Total 26" xfId="6142" xr:uid="{00000000-0005-0000-0000-00000E180000}"/>
    <cellStyle name="Total 27" xfId="6143" xr:uid="{00000000-0005-0000-0000-00000F180000}"/>
    <cellStyle name="Total 28" xfId="6144" xr:uid="{00000000-0005-0000-0000-000010180000}"/>
    <cellStyle name="Total 29" xfId="6145" xr:uid="{00000000-0005-0000-0000-000011180000}"/>
    <cellStyle name="Total 3" xfId="6146" xr:uid="{00000000-0005-0000-0000-000012180000}"/>
    <cellStyle name="Total 3 2" xfId="6147" xr:uid="{00000000-0005-0000-0000-000013180000}"/>
    <cellStyle name="Total 3 2 2" xfId="6148" xr:uid="{00000000-0005-0000-0000-000014180000}"/>
    <cellStyle name="Total 3 3" xfId="6149" xr:uid="{00000000-0005-0000-0000-000015180000}"/>
    <cellStyle name="Total 3 3 2" xfId="6150" xr:uid="{00000000-0005-0000-0000-000016180000}"/>
    <cellStyle name="Total 3 4" xfId="6151" xr:uid="{00000000-0005-0000-0000-000017180000}"/>
    <cellStyle name="Total 3 4 2" xfId="6152" xr:uid="{00000000-0005-0000-0000-000018180000}"/>
    <cellStyle name="Total 3 5" xfId="6153" xr:uid="{00000000-0005-0000-0000-000019180000}"/>
    <cellStyle name="Total 3 5 2" xfId="6154" xr:uid="{00000000-0005-0000-0000-00001A180000}"/>
    <cellStyle name="Total 3 6" xfId="6155" xr:uid="{00000000-0005-0000-0000-00001B180000}"/>
    <cellStyle name="Total 3 6 2" xfId="6156" xr:uid="{00000000-0005-0000-0000-00001C180000}"/>
    <cellStyle name="Total 3 7" xfId="6157" xr:uid="{00000000-0005-0000-0000-00001D180000}"/>
    <cellStyle name="Total 30" xfId="6158" xr:uid="{00000000-0005-0000-0000-00001E180000}"/>
    <cellStyle name="Total 31" xfId="6159" xr:uid="{00000000-0005-0000-0000-00001F180000}"/>
    <cellStyle name="Total 32" xfId="6160" xr:uid="{00000000-0005-0000-0000-000020180000}"/>
    <cellStyle name="Total 33" xfId="6161" xr:uid="{00000000-0005-0000-0000-000021180000}"/>
    <cellStyle name="Total 34" xfId="6162" xr:uid="{00000000-0005-0000-0000-000022180000}"/>
    <cellStyle name="Total 35" xfId="6163" xr:uid="{00000000-0005-0000-0000-000023180000}"/>
    <cellStyle name="Total 36" xfId="6164" xr:uid="{00000000-0005-0000-0000-000024180000}"/>
    <cellStyle name="Total 37" xfId="6165" xr:uid="{00000000-0005-0000-0000-000025180000}"/>
    <cellStyle name="Total 38" xfId="6166" xr:uid="{00000000-0005-0000-0000-000026180000}"/>
    <cellStyle name="Total 39" xfId="6167" xr:uid="{00000000-0005-0000-0000-000027180000}"/>
    <cellStyle name="Total 4" xfId="6168" xr:uid="{00000000-0005-0000-0000-000028180000}"/>
    <cellStyle name="Total 4 2" xfId="6169" xr:uid="{00000000-0005-0000-0000-000029180000}"/>
    <cellStyle name="Total 4 3" xfId="6170" xr:uid="{00000000-0005-0000-0000-00002A180000}"/>
    <cellStyle name="Total 4 4" xfId="6171" xr:uid="{00000000-0005-0000-0000-00002B180000}"/>
    <cellStyle name="Total 4 5" xfId="6172" xr:uid="{00000000-0005-0000-0000-00002C180000}"/>
    <cellStyle name="Total 4 5 2" xfId="6173" xr:uid="{00000000-0005-0000-0000-00002D180000}"/>
    <cellStyle name="Total 4 6" xfId="6174" xr:uid="{00000000-0005-0000-0000-00002E180000}"/>
    <cellStyle name="Total 4 6 2" xfId="6175" xr:uid="{00000000-0005-0000-0000-00002F180000}"/>
    <cellStyle name="Total 4 7" xfId="6176" xr:uid="{00000000-0005-0000-0000-000030180000}"/>
    <cellStyle name="Total 4 7 2" xfId="6177" xr:uid="{00000000-0005-0000-0000-000031180000}"/>
    <cellStyle name="Total 4 8" xfId="6178" xr:uid="{00000000-0005-0000-0000-000032180000}"/>
    <cellStyle name="Total 4 8 2" xfId="6179" xr:uid="{00000000-0005-0000-0000-000033180000}"/>
    <cellStyle name="Total 4 9" xfId="6180" xr:uid="{00000000-0005-0000-0000-000034180000}"/>
    <cellStyle name="Total 4 9 2" xfId="6181" xr:uid="{00000000-0005-0000-0000-000035180000}"/>
    <cellStyle name="Total 40" xfId="6182" xr:uid="{00000000-0005-0000-0000-000036180000}"/>
    <cellStyle name="Total 41" xfId="6183" xr:uid="{00000000-0005-0000-0000-000037180000}"/>
    <cellStyle name="Total 42" xfId="6184" xr:uid="{00000000-0005-0000-0000-000038180000}"/>
    <cellStyle name="Total 43" xfId="6185" xr:uid="{00000000-0005-0000-0000-000039180000}"/>
    <cellStyle name="Total 44" xfId="6186" xr:uid="{00000000-0005-0000-0000-00003A180000}"/>
    <cellStyle name="Total 45" xfId="6187" xr:uid="{00000000-0005-0000-0000-00003B180000}"/>
    <cellStyle name="Total 46" xfId="6188" xr:uid="{00000000-0005-0000-0000-00003C180000}"/>
    <cellStyle name="Total 47" xfId="6189" xr:uid="{00000000-0005-0000-0000-00003D180000}"/>
    <cellStyle name="Total 48" xfId="6190" xr:uid="{00000000-0005-0000-0000-00003E180000}"/>
    <cellStyle name="Total 49" xfId="6191" xr:uid="{00000000-0005-0000-0000-00003F180000}"/>
    <cellStyle name="Total 5" xfId="6192" xr:uid="{00000000-0005-0000-0000-000040180000}"/>
    <cellStyle name="Total 5 2" xfId="6193" xr:uid="{00000000-0005-0000-0000-000041180000}"/>
    <cellStyle name="Total 5 3" xfId="6194" xr:uid="{00000000-0005-0000-0000-000042180000}"/>
    <cellStyle name="Total 5 4" xfId="6195" xr:uid="{00000000-0005-0000-0000-000043180000}"/>
    <cellStyle name="Total 5 5" xfId="6196" xr:uid="{00000000-0005-0000-0000-000044180000}"/>
    <cellStyle name="Total 5 5 2" xfId="6197" xr:uid="{00000000-0005-0000-0000-000045180000}"/>
    <cellStyle name="Total 5 6" xfId="6198" xr:uid="{00000000-0005-0000-0000-000046180000}"/>
    <cellStyle name="Total 5 6 2" xfId="6199" xr:uid="{00000000-0005-0000-0000-000047180000}"/>
    <cellStyle name="Total 5 7" xfId="6200" xr:uid="{00000000-0005-0000-0000-000048180000}"/>
    <cellStyle name="Total 5 7 2" xfId="6201" xr:uid="{00000000-0005-0000-0000-000049180000}"/>
    <cellStyle name="Total 5 8" xfId="6202" xr:uid="{00000000-0005-0000-0000-00004A180000}"/>
    <cellStyle name="Total 5 8 2" xfId="6203" xr:uid="{00000000-0005-0000-0000-00004B180000}"/>
    <cellStyle name="Total 50" xfId="6204" xr:uid="{00000000-0005-0000-0000-00004C180000}"/>
    <cellStyle name="Total 51" xfId="6205" xr:uid="{00000000-0005-0000-0000-00004D180000}"/>
    <cellStyle name="Total 52" xfId="6206" xr:uid="{00000000-0005-0000-0000-00004E180000}"/>
    <cellStyle name="Total 53" xfId="6207" xr:uid="{00000000-0005-0000-0000-00004F180000}"/>
    <cellStyle name="Total 54" xfId="6208" xr:uid="{00000000-0005-0000-0000-000050180000}"/>
    <cellStyle name="Total 55" xfId="6209" xr:uid="{00000000-0005-0000-0000-000051180000}"/>
    <cellStyle name="Total 56" xfId="6210" xr:uid="{00000000-0005-0000-0000-000052180000}"/>
    <cellStyle name="Total 57" xfId="6211" xr:uid="{00000000-0005-0000-0000-000053180000}"/>
    <cellStyle name="Total 58" xfId="6212" xr:uid="{00000000-0005-0000-0000-000054180000}"/>
    <cellStyle name="Total 59" xfId="6213" xr:uid="{00000000-0005-0000-0000-000055180000}"/>
    <cellStyle name="Total 6" xfId="6214" xr:uid="{00000000-0005-0000-0000-000056180000}"/>
    <cellStyle name="Total 6 2" xfId="6215" xr:uid="{00000000-0005-0000-0000-000057180000}"/>
    <cellStyle name="Total 6 3" xfId="6216" xr:uid="{00000000-0005-0000-0000-000058180000}"/>
    <cellStyle name="Total 6 4" xfId="6217" xr:uid="{00000000-0005-0000-0000-000059180000}"/>
    <cellStyle name="Total 6 5" xfId="6218" xr:uid="{00000000-0005-0000-0000-00005A180000}"/>
    <cellStyle name="Total 6 5 2" xfId="6219" xr:uid="{00000000-0005-0000-0000-00005B180000}"/>
    <cellStyle name="Total 6 6" xfId="6220" xr:uid="{00000000-0005-0000-0000-00005C180000}"/>
    <cellStyle name="Total 6 6 2" xfId="6221" xr:uid="{00000000-0005-0000-0000-00005D180000}"/>
    <cellStyle name="Total 6 7" xfId="6222" xr:uid="{00000000-0005-0000-0000-00005E180000}"/>
    <cellStyle name="Total 6 7 2" xfId="6223" xr:uid="{00000000-0005-0000-0000-00005F180000}"/>
    <cellStyle name="Total 6 8" xfId="6224" xr:uid="{00000000-0005-0000-0000-000060180000}"/>
    <cellStyle name="Total 6 8 2" xfId="6225" xr:uid="{00000000-0005-0000-0000-000061180000}"/>
    <cellStyle name="Total 6 9" xfId="6226" xr:uid="{00000000-0005-0000-0000-000062180000}"/>
    <cellStyle name="Total 60" xfId="6227" xr:uid="{00000000-0005-0000-0000-000063180000}"/>
    <cellStyle name="Total 61" xfId="6228" xr:uid="{00000000-0005-0000-0000-000064180000}"/>
    <cellStyle name="Total 7" xfId="6229" xr:uid="{00000000-0005-0000-0000-000065180000}"/>
    <cellStyle name="Total 7 2" xfId="6230" xr:uid="{00000000-0005-0000-0000-000066180000}"/>
    <cellStyle name="Total 7 3" xfId="6231" xr:uid="{00000000-0005-0000-0000-000067180000}"/>
    <cellStyle name="Total 7 4" xfId="6232" xr:uid="{00000000-0005-0000-0000-000068180000}"/>
    <cellStyle name="Total 7 5" xfId="6233" xr:uid="{00000000-0005-0000-0000-000069180000}"/>
    <cellStyle name="Total 7 5 2" xfId="6234" xr:uid="{00000000-0005-0000-0000-00006A180000}"/>
    <cellStyle name="Total 7 6" xfId="6235" xr:uid="{00000000-0005-0000-0000-00006B180000}"/>
    <cellStyle name="Total 7 6 2" xfId="6236" xr:uid="{00000000-0005-0000-0000-00006C180000}"/>
    <cellStyle name="Total 7 7" xfId="6237" xr:uid="{00000000-0005-0000-0000-00006D180000}"/>
    <cellStyle name="Total 7 7 2" xfId="6238" xr:uid="{00000000-0005-0000-0000-00006E180000}"/>
    <cellStyle name="Total 7 8" xfId="6239" xr:uid="{00000000-0005-0000-0000-00006F180000}"/>
    <cellStyle name="Total 7 8 2" xfId="6240" xr:uid="{00000000-0005-0000-0000-000070180000}"/>
    <cellStyle name="Total 7 9" xfId="6241" xr:uid="{00000000-0005-0000-0000-000071180000}"/>
    <cellStyle name="Total 8" xfId="6242" xr:uid="{00000000-0005-0000-0000-000072180000}"/>
    <cellStyle name="Total 8 2" xfId="6243" xr:uid="{00000000-0005-0000-0000-000073180000}"/>
    <cellStyle name="Total 8 3" xfId="6244" xr:uid="{00000000-0005-0000-0000-000074180000}"/>
    <cellStyle name="Total 8 4" xfId="6245" xr:uid="{00000000-0005-0000-0000-000075180000}"/>
    <cellStyle name="Total 8 5" xfId="6246" xr:uid="{00000000-0005-0000-0000-000076180000}"/>
    <cellStyle name="Total 8 5 2" xfId="6247" xr:uid="{00000000-0005-0000-0000-000077180000}"/>
    <cellStyle name="Total 8 6" xfId="6248" xr:uid="{00000000-0005-0000-0000-000078180000}"/>
    <cellStyle name="Total 8 6 2" xfId="6249" xr:uid="{00000000-0005-0000-0000-000079180000}"/>
    <cellStyle name="Total 8 7" xfId="6250" xr:uid="{00000000-0005-0000-0000-00007A180000}"/>
    <cellStyle name="Total 8 7 2" xfId="6251" xr:uid="{00000000-0005-0000-0000-00007B180000}"/>
    <cellStyle name="Total 8 8" xfId="6252" xr:uid="{00000000-0005-0000-0000-00007C180000}"/>
    <cellStyle name="Total 8 8 2" xfId="6253" xr:uid="{00000000-0005-0000-0000-00007D180000}"/>
    <cellStyle name="Total 8 9" xfId="6254" xr:uid="{00000000-0005-0000-0000-00007E180000}"/>
    <cellStyle name="Total 9" xfId="6255" xr:uid="{00000000-0005-0000-0000-00007F180000}"/>
    <cellStyle name="Total 9 2" xfId="6256" xr:uid="{00000000-0005-0000-0000-000080180000}"/>
    <cellStyle name="Total 9 3" xfId="6257" xr:uid="{00000000-0005-0000-0000-000081180000}"/>
    <cellStyle name="Total 9 4" xfId="6258" xr:uid="{00000000-0005-0000-0000-000082180000}"/>
    <cellStyle name="Total 9 5" xfId="6259" xr:uid="{00000000-0005-0000-0000-000083180000}"/>
    <cellStyle name="Total 9 5 2" xfId="6260" xr:uid="{00000000-0005-0000-0000-000084180000}"/>
    <cellStyle name="Total 9 6" xfId="6261" xr:uid="{00000000-0005-0000-0000-000085180000}"/>
    <cellStyle name="Total 9 6 2" xfId="6262" xr:uid="{00000000-0005-0000-0000-000086180000}"/>
    <cellStyle name="Total 9 7" xfId="6263" xr:uid="{00000000-0005-0000-0000-000087180000}"/>
    <cellStyle name="Total 9 7 2" xfId="6264" xr:uid="{00000000-0005-0000-0000-000088180000}"/>
    <cellStyle name="Total 9 8" xfId="6265" xr:uid="{00000000-0005-0000-0000-000089180000}"/>
    <cellStyle name="Total 9 8 2" xfId="6266" xr:uid="{00000000-0005-0000-0000-00008A180000}"/>
    <cellStyle name="Total 9 9" xfId="6267" xr:uid="{00000000-0005-0000-0000-00008B180000}"/>
    <cellStyle name="Totale" xfId="6268" xr:uid="{00000000-0005-0000-0000-00008C180000}"/>
    <cellStyle name="Totale 2" xfId="6269" xr:uid="{00000000-0005-0000-0000-00008D180000}"/>
    <cellStyle name="Totals" xfId="6270" xr:uid="{00000000-0005-0000-0000-00008E180000}"/>
    <cellStyle name="Units" xfId="6271" xr:uid="{00000000-0005-0000-0000-00008F180000}"/>
    <cellStyle name="Unprot" xfId="6272" xr:uid="{00000000-0005-0000-0000-000090180000}"/>
    <cellStyle name="Unprot$" xfId="6273" xr:uid="{00000000-0005-0000-0000-000091180000}"/>
    <cellStyle name="Unprot$ 2" xfId="6274" xr:uid="{00000000-0005-0000-0000-000092180000}"/>
    <cellStyle name="Unprot$ 3" xfId="6275" xr:uid="{00000000-0005-0000-0000-000093180000}"/>
    <cellStyle name="Unprot$ 4" xfId="6276" xr:uid="{00000000-0005-0000-0000-000094180000}"/>
    <cellStyle name="Unprot$ 5" xfId="6277" xr:uid="{00000000-0005-0000-0000-000095180000}"/>
    <cellStyle name="Unprot$ 6" xfId="6278" xr:uid="{00000000-0005-0000-0000-000096180000}"/>
    <cellStyle name="Unprot$_Agbada NAG Flowlines.xlstoday" xfId="6279" xr:uid="{00000000-0005-0000-0000-000097180000}"/>
    <cellStyle name="Unprotect" xfId="6280" xr:uid="{00000000-0005-0000-0000-000098180000}"/>
    <cellStyle name="UnProtectedCalc" xfId="6281" xr:uid="{00000000-0005-0000-0000-000099180000}"/>
    <cellStyle name="UnProtectedCalc 2" xfId="6282" xr:uid="{00000000-0005-0000-0000-00009A180000}"/>
    <cellStyle name="Updated" xfId="6283" xr:uid="{00000000-0005-0000-0000-00009B180000}"/>
    <cellStyle name="User_Calculations" xfId="6284" xr:uid="{00000000-0005-0000-0000-00009C180000}"/>
    <cellStyle name="UserCalculations" xfId="6285" xr:uid="{00000000-0005-0000-0000-00009D180000}"/>
    <cellStyle name="Valore non valido" xfId="6286" xr:uid="{00000000-0005-0000-0000-00009E180000}"/>
    <cellStyle name="Valore valido" xfId="6287" xr:uid="{00000000-0005-0000-0000-00009F180000}"/>
    <cellStyle name="Valuta (0)_25mtob" xfId="6288" xr:uid="{00000000-0005-0000-0000-0000A0180000}"/>
    <cellStyle name="Valuta_2-Activities" xfId="6289" xr:uid="{00000000-0005-0000-0000-0000A1180000}"/>
    <cellStyle name="Vérification" xfId="6290" xr:uid="{00000000-0005-0000-0000-0000A2180000}"/>
    <cellStyle name="Vérification 2" xfId="6291" xr:uid="{00000000-0005-0000-0000-0000A3180000}"/>
    <cellStyle name="W" xfId="6292" xr:uid="{00000000-0005-0000-0000-0000A4180000}"/>
    <cellStyle name="W 10" xfId="6293" xr:uid="{00000000-0005-0000-0000-0000A5180000}"/>
    <cellStyle name="W 11" xfId="6294" xr:uid="{00000000-0005-0000-0000-0000A6180000}"/>
    <cellStyle name="W 2" xfId="6295" xr:uid="{00000000-0005-0000-0000-0000A7180000}"/>
    <cellStyle name="W 2 2" xfId="6296" xr:uid="{00000000-0005-0000-0000-0000A8180000}"/>
    <cellStyle name="W 2 3" xfId="6297" xr:uid="{00000000-0005-0000-0000-0000A9180000}"/>
    <cellStyle name="W 2 4" xfId="6298" xr:uid="{00000000-0005-0000-0000-0000AA180000}"/>
    <cellStyle name="W 2 5" xfId="6299" xr:uid="{00000000-0005-0000-0000-0000AB180000}"/>
    <cellStyle name="W 2 6" xfId="6300" xr:uid="{00000000-0005-0000-0000-0000AC180000}"/>
    <cellStyle name="W 3" xfId="6301" xr:uid="{00000000-0005-0000-0000-0000AD180000}"/>
    <cellStyle name="W 3 2" xfId="6302" xr:uid="{00000000-0005-0000-0000-0000AE180000}"/>
    <cellStyle name="W 3 3" xfId="6303" xr:uid="{00000000-0005-0000-0000-0000AF180000}"/>
    <cellStyle name="W 3 4" xfId="6304" xr:uid="{00000000-0005-0000-0000-0000B0180000}"/>
    <cellStyle name="W 3 5" xfId="6305" xr:uid="{00000000-0005-0000-0000-0000B1180000}"/>
    <cellStyle name="W 4" xfId="6306" xr:uid="{00000000-0005-0000-0000-0000B2180000}"/>
    <cellStyle name="W 4 2" xfId="6307" xr:uid="{00000000-0005-0000-0000-0000B3180000}"/>
    <cellStyle name="W 4 3" xfId="6308" xr:uid="{00000000-0005-0000-0000-0000B4180000}"/>
    <cellStyle name="W 4 4" xfId="6309" xr:uid="{00000000-0005-0000-0000-0000B5180000}"/>
    <cellStyle name="W 4 5" xfId="6310" xr:uid="{00000000-0005-0000-0000-0000B6180000}"/>
    <cellStyle name="W 5" xfId="6311" xr:uid="{00000000-0005-0000-0000-0000B7180000}"/>
    <cellStyle name="W 5 2" xfId="6312" xr:uid="{00000000-0005-0000-0000-0000B8180000}"/>
    <cellStyle name="W 5 3" xfId="6313" xr:uid="{00000000-0005-0000-0000-0000B9180000}"/>
    <cellStyle name="W 5 4" xfId="6314" xr:uid="{00000000-0005-0000-0000-0000BA180000}"/>
    <cellStyle name="W 5 5" xfId="6315" xr:uid="{00000000-0005-0000-0000-0000BB180000}"/>
    <cellStyle name="W 6" xfId="6316" xr:uid="{00000000-0005-0000-0000-0000BC180000}"/>
    <cellStyle name="W 6 2" xfId="6317" xr:uid="{00000000-0005-0000-0000-0000BD180000}"/>
    <cellStyle name="W 6 3" xfId="6318" xr:uid="{00000000-0005-0000-0000-0000BE180000}"/>
    <cellStyle name="W 6 4" xfId="6319" xr:uid="{00000000-0005-0000-0000-0000BF180000}"/>
    <cellStyle name="W 6 5" xfId="6320" xr:uid="{00000000-0005-0000-0000-0000C0180000}"/>
    <cellStyle name="W 7" xfId="6321" xr:uid="{00000000-0005-0000-0000-0000C1180000}"/>
    <cellStyle name="W 8" xfId="6322" xr:uid="{00000000-0005-0000-0000-0000C2180000}"/>
    <cellStyle name="W 9" xfId="6323" xr:uid="{00000000-0005-0000-0000-0000C3180000}"/>
    <cellStyle name="Währung [0]_Sheet7" xfId="6324" xr:uid="{00000000-0005-0000-0000-0000C4180000}"/>
    <cellStyle name="Währung_Sheet7" xfId="6325" xr:uid="{00000000-0005-0000-0000-0000C5180000}"/>
    <cellStyle name="Warning" xfId="6326" xr:uid="{00000000-0005-0000-0000-0000C6180000}"/>
    <cellStyle name="Warning Text 10" xfId="6327" xr:uid="{00000000-0005-0000-0000-0000C7180000}"/>
    <cellStyle name="Warning Text 11" xfId="6328" xr:uid="{00000000-0005-0000-0000-0000C8180000}"/>
    <cellStyle name="Warning Text 12" xfId="6329" xr:uid="{00000000-0005-0000-0000-0000C9180000}"/>
    <cellStyle name="Warning Text 13" xfId="6330" xr:uid="{00000000-0005-0000-0000-0000CA180000}"/>
    <cellStyle name="Warning Text 14" xfId="6331" xr:uid="{00000000-0005-0000-0000-0000CB180000}"/>
    <cellStyle name="Warning Text 15" xfId="6332" xr:uid="{00000000-0005-0000-0000-0000CC180000}"/>
    <cellStyle name="Warning Text 16" xfId="6333" xr:uid="{00000000-0005-0000-0000-0000CD180000}"/>
    <cellStyle name="Warning Text 17" xfId="6334" xr:uid="{00000000-0005-0000-0000-0000CE180000}"/>
    <cellStyle name="Warning Text 18" xfId="6335" xr:uid="{00000000-0005-0000-0000-0000CF180000}"/>
    <cellStyle name="Warning Text 19" xfId="6336" xr:uid="{00000000-0005-0000-0000-0000D0180000}"/>
    <cellStyle name="Warning Text 2" xfId="6337" xr:uid="{00000000-0005-0000-0000-0000D1180000}"/>
    <cellStyle name="Warning Text 2 2" xfId="6338" xr:uid="{00000000-0005-0000-0000-0000D2180000}"/>
    <cellStyle name="Warning Text 2 3" xfId="6339" xr:uid="{00000000-0005-0000-0000-0000D3180000}"/>
    <cellStyle name="Warning Text 2 4" xfId="6340" xr:uid="{00000000-0005-0000-0000-0000D4180000}"/>
    <cellStyle name="Warning Text 2 5" xfId="6341" xr:uid="{00000000-0005-0000-0000-0000D5180000}"/>
    <cellStyle name="Warning Text 2 6" xfId="6342" xr:uid="{00000000-0005-0000-0000-0000D6180000}"/>
    <cellStyle name="Warning Text 2 7" xfId="6343" xr:uid="{00000000-0005-0000-0000-0000D7180000}"/>
    <cellStyle name="Warning Text 2 8" xfId="6344" xr:uid="{00000000-0005-0000-0000-0000D8180000}"/>
    <cellStyle name="Warning Text 20" xfId="6345" xr:uid="{00000000-0005-0000-0000-0000D9180000}"/>
    <cellStyle name="Warning Text 21" xfId="6346" xr:uid="{00000000-0005-0000-0000-0000DA180000}"/>
    <cellStyle name="Warning Text 22" xfId="6347" xr:uid="{00000000-0005-0000-0000-0000DB180000}"/>
    <cellStyle name="Warning Text 23" xfId="6348" xr:uid="{00000000-0005-0000-0000-0000DC180000}"/>
    <cellStyle name="Warning Text 24" xfId="6349" xr:uid="{00000000-0005-0000-0000-0000DD180000}"/>
    <cellStyle name="Warning Text 25" xfId="6350" xr:uid="{00000000-0005-0000-0000-0000DE180000}"/>
    <cellStyle name="Warning Text 26" xfId="6351" xr:uid="{00000000-0005-0000-0000-0000DF180000}"/>
    <cellStyle name="Warning Text 27" xfId="6352" xr:uid="{00000000-0005-0000-0000-0000E0180000}"/>
    <cellStyle name="Warning Text 28" xfId="6353" xr:uid="{00000000-0005-0000-0000-0000E1180000}"/>
    <cellStyle name="Warning Text 29" xfId="6354" xr:uid="{00000000-0005-0000-0000-0000E2180000}"/>
    <cellStyle name="Warning Text 3" xfId="6355" xr:uid="{00000000-0005-0000-0000-0000E3180000}"/>
    <cellStyle name="Warning Text 3 2" xfId="6356" xr:uid="{00000000-0005-0000-0000-0000E4180000}"/>
    <cellStyle name="Warning Text 30" xfId="6357" xr:uid="{00000000-0005-0000-0000-0000E5180000}"/>
    <cellStyle name="Warning Text 31" xfId="6358" xr:uid="{00000000-0005-0000-0000-0000E6180000}"/>
    <cellStyle name="Warning Text 32" xfId="6359" xr:uid="{00000000-0005-0000-0000-0000E7180000}"/>
    <cellStyle name="Warning Text 33" xfId="6360" xr:uid="{00000000-0005-0000-0000-0000E8180000}"/>
    <cellStyle name="Warning Text 34" xfId="6361" xr:uid="{00000000-0005-0000-0000-0000E9180000}"/>
    <cellStyle name="Warning Text 35" xfId="6362" xr:uid="{00000000-0005-0000-0000-0000EA180000}"/>
    <cellStyle name="Warning Text 36" xfId="6363" xr:uid="{00000000-0005-0000-0000-0000EB180000}"/>
    <cellStyle name="Warning Text 37" xfId="6364" xr:uid="{00000000-0005-0000-0000-0000EC180000}"/>
    <cellStyle name="Warning Text 38" xfId="6365" xr:uid="{00000000-0005-0000-0000-0000ED180000}"/>
    <cellStyle name="Warning Text 39" xfId="6366" xr:uid="{00000000-0005-0000-0000-0000EE180000}"/>
    <cellStyle name="Warning Text 4" xfId="6367" xr:uid="{00000000-0005-0000-0000-0000EF180000}"/>
    <cellStyle name="Warning Text 4 2" xfId="6368" xr:uid="{00000000-0005-0000-0000-0000F0180000}"/>
    <cellStyle name="Warning Text 5" xfId="6369" xr:uid="{00000000-0005-0000-0000-0000F1180000}"/>
    <cellStyle name="Warning Text 5 2" xfId="6370" xr:uid="{00000000-0005-0000-0000-0000F2180000}"/>
    <cellStyle name="Warning Text 6" xfId="6371" xr:uid="{00000000-0005-0000-0000-0000F3180000}"/>
    <cellStyle name="Warning Text 6 2" xfId="6372" xr:uid="{00000000-0005-0000-0000-0000F4180000}"/>
    <cellStyle name="Warning Text 7" xfId="6373" xr:uid="{00000000-0005-0000-0000-0000F5180000}"/>
    <cellStyle name="Warning Text 7 2" xfId="6374" xr:uid="{00000000-0005-0000-0000-0000F6180000}"/>
    <cellStyle name="Warning Text 8" xfId="6375" xr:uid="{00000000-0005-0000-0000-0000F7180000}"/>
    <cellStyle name="Warning Text 8 2" xfId="6376" xr:uid="{00000000-0005-0000-0000-0000F8180000}"/>
    <cellStyle name="Warning Text 9" xfId="6377" xr:uid="{00000000-0005-0000-0000-0000F9180000}"/>
    <cellStyle name="Warning Text 9 2" xfId="6378" xr:uid="{00000000-0005-0000-0000-0000FA180000}"/>
    <cellStyle name="wrap" xfId="6379" xr:uid="{00000000-0005-0000-0000-0000FB180000}"/>
    <cellStyle name="Year" xfId="6380" xr:uid="{00000000-0005-0000-0000-0000FC180000}"/>
    <cellStyle name="Year 2" xfId="6381" xr:uid="{00000000-0005-0000-0000-0000FD180000}"/>
    <cellStyle name="Year 3" xfId="6382" xr:uid="{00000000-0005-0000-0000-0000FE180000}"/>
    <cellStyle name="Year 4" xfId="6383" xr:uid="{00000000-0005-0000-0000-0000FF180000}"/>
    <cellStyle name="Years" xfId="6384" xr:uid="{00000000-0005-0000-0000-000000190000}"/>
    <cellStyle name="Years 2" xfId="6385" xr:uid="{00000000-0005-0000-0000-000001190000}"/>
    <cellStyle name="Years 2 2" xfId="6386" xr:uid="{00000000-0005-0000-0000-000002190000}"/>
    <cellStyle name="Years 3" xfId="6387" xr:uid="{00000000-0005-0000-0000-000003190000}"/>
    <cellStyle name="Years 3 2" xfId="6388" xr:uid="{00000000-0005-0000-0000-000004190000}"/>
    <cellStyle name="Years 4" xfId="6389" xr:uid="{00000000-0005-0000-0000-000005190000}"/>
    <cellStyle name="Years 4 2" xfId="6390" xr:uid="{00000000-0005-0000-0000-000006190000}"/>
    <cellStyle name="Years 5" xfId="6391" xr:uid="{00000000-0005-0000-0000-000007190000}"/>
    <cellStyle name="Yellow" xfId="6392" xr:uid="{00000000-0005-0000-0000-000008190000}"/>
    <cellStyle name="똿뗦먛귟_PRODUCT DETAIL Q1" xfId="6393" xr:uid="{00000000-0005-0000-0000-000009190000}"/>
    <cellStyle name="믅됞 [0.00]_PRODUCT DETAIL Q1" xfId="6394" xr:uid="{00000000-0005-0000-0000-00000A190000}"/>
    <cellStyle name="믅됞_PRODUCT DETAIL Q1" xfId="6395" xr:uid="{00000000-0005-0000-0000-00000B190000}"/>
    <cellStyle name="뷭?_BOOKSHIP" xfId="6396" xr:uid="{00000000-0005-0000-0000-00000C190000}"/>
    <cellStyle name="쉼표 [0]_복사본 East_Area-EPC1B-NIGERIAN CONTENTS" xfId="6397" xr:uid="{00000000-0005-0000-0000-00000D190000}"/>
    <cellStyle name="지정되지 않음" xfId="6398" xr:uid="{00000000-0005-0000-0000-00000E190000}"/>
    <cellStyle name="콤마 [0]_1202" xfId="6399" xr:uid="{00000000-0005-0000-0000-00000F190000}"/>
    <cellStyle name="콤마_1202" xfId="6400" xr:uid="{00000000-0005-0000-0000-000010190000}"/>
    <cellStyle name="통화 [0]_belemap" xfId="6401" xr:uid="{00000000-0005-0000-0000-000011190000}"/>
    <cellStyle name="통화_belemap" xfId="6402" xr:uid="{00000000-0005-0000-0000-000012190000}"/>
    <cellStyle name="표준_020406-CTR추진방안" xfId="6403" xr:uid="{00000000-0005-0000-0000-000013190000}"/>
    <cellStyle name="一般_GARMENT STEP FORM HK" xfId="6404" xr:uid="{00000000-0005-0000-0000-000014190000}"/>
    <cellStyle name="千分位[0]_GARMENT STEP FORM HK" xfId="6405" xr:uid="{00000000-0005-0000-0000-000015190000}"/>
    <cellStyle name="千分位_GARMENT STEP FORM HK" xfId="6406" xr:uid="{00000000-0005-0000-0000-000016190000}"/>
    <cellStyle name="標準_RFP003C" xfId="6407" xr:uid="{00000000-0005-0000-0000-000017190000}"/>
    <cellStyle name="貨幣 [0]_GARMENT STEP FORM HK" xfId="6408" xr:uid="{00000000-0005-0000-0000-000018190000}"/>
    <cellStyle name="貨幣_GARMENT STEP FORM HK" xfId="6409" xr:uid="{00000000-0005-0000-0000-000019190000}"/>
  </cellStyles>
  <dxfs count="0"/>
  <tableStyles count="0" defaultTableStyle="TableStyleMedium9" defaultPivotStyle="PivotStyleLight16"/>
  <colors>
    <mruColors>
      <color rgb="FFDDDDDD"/>
      <color rgb="FFFFFF66"/>
      <color rgb="FFFF5050"/>
      <color rgb="FFD020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WORKING%20FILE\INTERNATIONAL\technip-coflexip\moho%20bilondo\revised%20format\disk%201%20rev.%20format\TEPC%202197-SC002-EXB-Mech-BOQ-rev0%20(submissi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aphwnb183\shared_amr\My%20Documents\MOD6LT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Customer%20Services\Cost%20Engineering\Estimating%20Tools\GDPT\GDPT%202003%20Release%20Version%20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52264;&#44221;&#46041;\NC-41\&#44060;&#48156;program\fdn_bm_pro.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Emma.Ufondu$\Cached\My%20Documents\Cost%20Estimating\2010%20Estimates\Soku\Soku%20Spiking%20HDPE%20Cable%20Replacement\Instrument%20Cable%20Replc%20Soku%20Condensate%20Spiking%20Project%20Est%20130410%20for%20issu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rilivelink.africa-me.shell.com/knowledge/livelink.exe/ARPR_2005_-_Detail_R_Tables.xls?func=doc.Fetch&amp;nodeId=2992276&amp;vernum=2&amp;docTitle=ARPR+2005+-+Detail+R+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manuel\c\My%20Documents\Emma\G2%20Soimi%20x%20Nigeri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hc-s-006\John.W.Wilson$\DATA\ARPR%20Data\Arpr2001\Fieldsum%20200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FABIO\PERCENT-PROGRESS%20BY%20ACTIVITIES\Soku%20Tasks%20&amp;%20Curves\Soku%20Tasks%20&amp;%20Mech%20Curv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phwnb183\shared_amr\UTBG3\COST_C~2\UBTG-3~1\INKING~1\8424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knowledge-epe.shell.com/Documents%20and%20Settings/Elaine.OHara/Local%20Settings/Temporary%20Internet%20Files/Content.IE5/4XS1YHU9/3121009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phwnb183\shared_amr\PROJECT\OKPOHO\WKPRO.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agnrntshare1\SHARE\EXPEDITE\EWA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aphwnb183\shared_amr\acterongoing\act%201\Naoc\N220348%20Idu%20PL\PREVENTIVI\WINDOWS\Desktop\Abu%20Dhabi\Preventivo%20aggiornato\Preventivi\PrevMEC\Riep-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_atv02\documenti_atv\Modulistica\ATV001_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C-S-007\Donatus.Iwuanoruo$\Cached\My%20Documents\ESAR%20Reviews\2007\Inda_Bonny_KC%20Synergy%20Costs_RevFeb0307_fina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aphwnb183\shared_amr\acterongoing\act%201\Naoc\N220348%20Idu%20PL\PREVENTIVI\d.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HC-S-006\olubunmi.gbosi$\Documents%20and%20Settings\Chika.Asuzu\Local%20Settings\Temporary%20Internet%20Files\OLK20\Documents%20and%20Settings\Elaine.OHara\Local%20Settings\Temporary%20Internet%20Files\Content.IE5\4XS1YHU9\31210093(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phwnb183\shared_amr\FABIO\PERCENT-PROGRESS%20BY%20ACTIVITIES\Soku%20Tasks%20&amp;%20Curves\Soku%20Tasks%20&amp;%20Mech%20Curv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AIPEM\epmi\est3178\VAALC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eu-epp-project.shell.com/Documents%20and%20Settings/Elaine.OHara/Local%20Settings/Temporary%20Internet%20Files/Content.IE5/4XS1YHU9/3121009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IPEM\epmi\est3178\LLD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LDEN%20STAFF/AppData/Local/Microsoft/Windows/INetCache/IE/XVKGRPVR/PRESENTATION/3.%20Gas/Gbaran-Ubie%20Phase%202/Handover%20Uwaga/LifeCycleForecast_Updated/Forecast/Feasibility%20Report/Ranking/Ranked%20list%20GU2%20v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phwnb183\shared_amr\24630%20Imperia\IMPERIA-budget-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GeneralWork%20files\Client\NAOC\Tendr\OGTEB%202\Documents%20and%20Settings\sobisaking\Local%20Settings\Temporary%20Internet%20Files\Content.IE5\KLQN0HYR\Mes%20Fichiers\Etudes\SAISA05330%20Ogbainbiri%20Tebidaba%20Up%20Grade\Direction%20de%20Projet%20Rev%2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aphwnb183\shared_amr\TEMP\Equipment%20List%20Rev%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 11"/>
      <sheetName val="M 21A"/>
      <sheetName val="M 21B"/>
      <sheetName val="M 31A"/>
      <sheetName val="M 31B"/>
      <sheetName val="M 32A"/>
      <sheetName val="M 32B"/>
      <sheetName val="M 41A"/>
      <sheetName val="M 41B"/>
      <sheetName val="M 42A"/>
      <sheetName val="M 42B"/>
      <sheetName val="M 51"/>
      <sheetName val="M 52"/>
      <sheetName val="Hu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6LTD"/>
      <sheetName val="#REF"/>
      <sheetName val="Ratios"/>
      <sheetName val="sheet 1"/>
      <sheetName val="eq_data"/>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Agreement"/>
      <sheetName val="Scenario Input"/>
      <sheetName val="Unit input"/>
      <sheetName val="Scenario Results"/>
      <sheetName val="Input Summary"/>
      <sheetName val="CapEx rollup"/>
      <sheetName val="Scenario summary charts - oil"/>
      <sheetName val="Scenario summary charts - gas"/>
      <sheetName val="D+C Algorithms"/>
      <sheetName val="Fac Algorithms"/>
      <sheetName val="Schedule"/>
      <sheetName val="Geology"/>
      <sheetName val="Well count"/>
      <sheetName val="Prod. forecast oil"/>
      <sheetName val="Prod. forecast gas"/>
      <sheetName val="CapEx phasing oil+E&amp;A"/>
      <sheetName val="CapEx phasing gas"/>
      <sheetName val="Default parameters"/>
      <sheetName val="Excluded Fields"/>
      <sheetName val="Logistic Support Rate"/>
      <sheetName val="eq_data"/>
      <sheetName val="Cost Curve "/>
      <sheetName val="Cover Page"/>
    </sheetNames>
    <sheetDataSet>
      <sheetData sheetId="0" refreshError="1"/>
      <sheetData sheetId="1" refreshError="1">
        <row r="4">
          <cell r="C4">
            <v>26.744754942376073</v>
          </cell>
        </row>
        <row r="12">
          <cell r="G12" t="str">
            <v>GOM DM</v>
          </cell>
        </row>
        <row r="14">
          <cell r="H14" t="str">
            <v>oil</v>
          </cell>
          <cell r="N14" t="str">
            <v>pre-exploration</v>
          </cell>
        </row>
        <row r="16">
          <cell r="D16" t="str">
            <v>Oil reserves,MMbo:</v>
          </cell>
          <cell r="H16">
            <v>600</v>
          </cell>
          <cell r="J16" t="str">
            <v>GOR, scf/bbl:</v>
          </cell>
          <cell r="P16">
            <v>700</v>
          </cell>
        </row>
        <row r="18">
          <cell r="D18" t="str">
            <v>Gas reserves, bcf:</v>
          </cell>
          <cell r="H18">
            <v>3000</v>
          </cell>
          <cell r="J18" t="str">
            <v>CGR, bbl/MMscf:</v>
          </cell>
          <cell r="P18">
            <v>50</v>
          </cell>
        </row>
        <row r="22">
          <cell r="D22" t="str">
            <v>Appraisal wells to go:</v>
          </cell>
        </row>
        <row r="23">
          <cell r="A23">
            <v>4</v>
          </cell>
        </row>
        <row r="36">
          <cell r="D36" t="str">
            <v xml:space="preserve">  oil, MMBO:</v>
          </cell>
          <cell r="G36">
            <v>15</v>
          </cell>
          <cell r="K36" t="str">
            <v xml:space="preserve">  oil, MBOD:</v>
          </cell>
          <cell r="N36">
            <v>23</v>
          </cell>
        </row>
        <row r="38">
          <cell r="D38" t="str">
            <v xml:space="preserve">  gas, BCF:</v>
          </cell>
          <cell r="G38">
            <v>100</v>
          </cell>
          <cell r="K38" t="str">
            <v xml:space="preserve">  gas, MMSCFD:</v>
          </cell>
          <cell r="N38">
            <v>135</v>
          </cell>
        </row>
        <row r="40">
          <cell r="L40">
            <v>0.7</v>
          </cell>
        </row>
        <row r="42">
          <cell r="A42">
            <v>0.7</v>
          </cell>
        </row>
        <row r="46">
          <cell r="L46" t="str">
            <v>hub</v>
          </cell>
        </row>
        <row r="48">
          <cell r="D48" t="str">
            <v>Hub type:</v>
          </cell>
          <cell r="G48" t="str">
            <v>FPSO</v>
          </cell>
          <cell r="K48" t="str">
            <v>Satellite type:</v>
          </cell>
          <cell r="N48" t="str">
            <v>wellhead DVA</v>
          </cell>
        </row>
        <row r="50">
          <cell r="D50" t="str">
            <v>Hub water depth,m:</v>
          </cell>
          <cell r="H50">
            <v>1000</v>
          </cell>
          <cell r="K50" t="str">
            <v>Existing hub type:</v>
          </cell>
          <cell r="N50" t="str">
            <v>FPSO</v>
          </cell>
        </row>
        <row r="51">
          <cell r="A51">
            <v>1000</v>
          </cell>
        </row>
        <row r="52">
          <cell r="D52" t="str">
            <v>Wellhead DVA also required?</v>
          </cell>
          <cell r="I52" t="str">
            <v>no</v>
          </cell>
          <cell r="K52" t="str">
            <v>Existing hub water depth, m:</v>
          </cell>
          <cell r="P52">
            <v>1000</v>
          </cell>
        </row>
        <row r="59">
          <cell r="D59" t="str">
            <v>Percent water injection</v>
          </cell>
        </row>
        <row r="60">
          <cell r="D60" t="str">
            <v>from subsea wells:</v>
          </cell>
          <cell r="H60">
            <v>0</v>
          </cell>
          <cell r="J60" t="str">
            <v>Gas contract, MMscf/d:</v>
          </cell>
          <cell r="P60">
            <v>400</v>
          </cell>
        </row>
        <row r="62">
          <cell r="D62" t="str">
            <v>Gas disposal:</v>
          </cell>
          <cell r="G62" t="str">
            <v>re-inject</v>
          </cell>
          <cell r="J62" t="str">
            <v>Required gas overcapacity, %:</v>
          </cell>
          <cell r="P62">
            <v>0</v>
          </cell>
        </row>
        <row r="64">
          <cell r="D64" t="str">
            <v>Pre-drilling?</v>
          </cell>
          <cell r="H64" t="str">
            <v>no</v>
          </cell>
          <cell r="J64" t="str">
            <v>Facilities gas capacity, MMscf/d:</v>
          </cell>
          <cell r="O64">
            <v>400</v>
          </cell>
        </row>
        <row r="66">
          <cell r="D66" t="str">
            <v>Facilities oil</v>
          </cell>
          <cell r="J66" t="str">
            <v>Gas compression requirements:</v>
          </cell>
          <cell r="O66" t="str">
            <v>Mid-life</v>
          </cell>
        </row>
        <row r="67">
          <cell r="F67" t="str">
            <v>capacity, kbo/d:</v>
          </cell>
          <cell r="G67">
            <v>230</v>
          </cell>
        </row>
        <row r="72">
          <cell r="R72">
            <v>0</v>
          </cell>
        </row>
        <row r="75">
          <cell r="I75">
            <v>15</v>
          </cell>
        </row>
        <row r="84">
          <cell r="A84">
            <v>40</v>
          </cell>
          <cell r="R84">
            <v>0</v>
          </cell>
        </row>
        <row r="86">
          <cell r="A86">
            <v>28</v>
          </cell>
          <cell r="R86">
            <v>0</v>
          </cell>
        </row>
        <row r="88">
          <cell r="A88">
            <v>2</v>
          </cell>
          <cell r="R88">
            <v>0</v>
          </cell>
        </row>
        <row r="93">
          <cell r="I93" t="str">
            <v>no</v>
          </cell>
          <cell r="K93" t="str">
            <v xml:space="preserve">Water injector </v>
          </cell>
        </row>
        <row r="94">
          <cell r="K94" t="str">
            <v>distribution manifold?</v>
          </cell>
          <cell r="P94" t="str">
            <v>no</v>
          </cell>
        </row>
        <row r="96">
          <cell r="I96">
            <v>3</v>
          </cell>
          <cell r="K96" t="str">
            <v xml:space="preserve">Number of subsea </v>
          </cell>
        </row>
        <row r="97">
          <cell r="K97" t="str">
            <v>water injector centers:</v>
          </cell>
          <cell r="P97">
            <v>3</v>
          </cell>
        </row>
        <row r="99">
          <cell r="I99">
            <v>140</v>
          </cell>
          <cell r="K99" t="str">
            <v xml:space="preserve">Distance from distribution </v>
          </cell>
        </row>
        <row r="100">
          <cell r="L100" t="str">
            <v>manifold to hub, km:</v>
          </cell>
          <cell r="P100">
            <v>20</v>
          </cell>
        </row>
        <row r="102">
          <cell r="I102">
            <v>4</v>
          </cell>
          <cell r="K102" t="str">
            <v xml:space="preserve">Average injector center </v>
          </cell>
        </row>
        <row r="103">
          <cell r="L103" t="str">
            <v>distance to hub, km:</v>
          </cell>
          <cell r="P103">
            <v>5</v>
          </cell>
        </row>
        <row r="105">
          <cell r="I105">
            <v>5</v>
          </cell>
          <cell r="K105" t="str">
            <v xml:space="preserve">Average injector center distance </v>
          </cell>
        </row>
        <row r="106">
          <cell r="L106" t="str">
            <v>to distribution manifold, km:</v>
          </cell>
          <cell r="P106">
            <v>0</v>
          </cell>
        </row>
        <row r="107">
          <cell r="D107" t="str">
            <v>Subsea boosting required?</v>
          </cell>
          <cell r="I107" t="str">
            <v>no</v>
          </cell>
        </row>
        <row r="111">
          <cell r="P111">
            <v>0</v>
          </cell>
        </row>
        <row r="121">
          <cell r="K121" t="str">
            <v xml:space="preserve">Condensate </v>
          </cell>
        </row>
        <row r="122">
          <cell r="D122" t="str">
            <v>Oil export type:</v>
          </cell>
          <cell r="H122" t="str">
            <v>pipeline</v>
          </cell>
          <cell r="L122" t="str">
            <v>export type:</v>
          </cell>
          <cell r="N122" t="str">
            <v>tanker</v>
          </cell>
        </row>
        <row r="124">
          <cell r="D124" t="str">
            <v>Oil pipeline distance, km:</v>
          </cell>
          <cell r="I124">
            <v>50</v>
          </cell>
          <cell r="K124" t="str">
            <v xml:space="preserve">Condensate </v>
          </cell>
        </row>
        <row r="125">
          <cell r="L125" t="str">
            <v>pipeline distance, km:</v>
          </cell>
          <cell r="P125">
            <v>100</v>
          </cell>
        </row>
        <row r="126">
          <cell r="D126" t="str">
            <v>FSO / CALM requirement:</v>
          </cell>
          <cell r="H126" t="str">
            <v>none</v>
          </cell>
        </row>
        <row r="127">
          <cell r="K127" t="str">
            <v>Gas pipeline distance, km:</v>
          </cell>
          <cell r="P127">
            <v>50</v>
          </cell>
          <cell r="R127">
            <v>0</v>
          </cell>
        </row>
      </sheetData>
      <sheetData sheetId="2" refreshError="1">
        <row r="4">
          <cell r="C4">
            <v>26.744754942376073</v>
          </cell>
        </row>
        <row r="5">
          <cell r="C5">
            <v>10.308736812154244</v>
          </cell>
        </row>
        <row r="6">
          <cell r="C6">
            <v>18.54744615198836</v>
          </cell>
        </row>
        <row r="7">
          <cell r="C7">
            <v>8.2594096145573168</v>
          </cell>
        </row>
        <row r="10">
          <cell r="C10">
            <v>26.744754942376073</v>
          </cell>
        </row>
        <row r="11">
          <cell r="C11">
            <v>10.308736812154244</v>
          </cell>
        </row>
        <row r="12">
          <cell r="C12">
            <v>18.54744615198836</v>
          </cell>
        </row>
        <row r="13">
          <cell r="C13">
            <v>8.2594096145573168</v>
          </cell>
        </row>
        <row r="16">
          <cell r="C16">
            <v>25.839999999999996</v>
          </cell>
        </row>
        <row r="17">
          <cell r="C17">
            <v>9.9599999999999991</v>
          </cell>
        </row>
        <row r="18">
          <cell r="C18">
            <v>17.919999999999998</v>
          </cell>
        </row>
        <row r="19">
          <cell r="C19">
            <v>7.9799999999999995</v>
          </cell>
        </row>
        <row r="22">
          <cell r="C22">
            <v>25.84</v>
          </cell>
        </row>
        <row r="23">
          <cell r="C23">
            <v>3</v>
          </cell>
        </row>
        <row r="26">
          <cell r="C26">
            <v>0</v>
          </cell>
        </row>
        <row r="30">
          <cell r="C30">
            <v>4</v>
          </cell>
        </row>
        <row r="31">
          <cell r="C31">
            <v>7</v>
          </cell>
        </row>
        <row r="32">
          <cell r="C32">
            <v>0.94</v>
          </cell>
        </row>
        <row r="33">
          <cell r="C33">
            <v>0.27</v>
          </cell>
        </row>
        <row r="34">
          <cell r="C34">
            <v>6</v>
          </cell>
        </row>
        <row r="35">
          <cell r="C35">
            <v>5</v>
          </cell>
        </row>
        <row r="36">
          <cell r="C36">
            <v>0.78</v>
          </cell>
        </row>
        <row r="37">
          <cell r="C37">
            <v>0.62</v>
          </cell>
        </row>
        <row r="38">
          <cell r="C38">
            <v>3</v>
          </cell>
        </row>
        <row r="39">
          <cell r="C39">
            <v>3</v>
          </cell>
        </row>
        <row r="40">
          <cell r="C40">
            <v>30</v>
          </cell>
        </row>
        <row r="41">
          <cell r="C41">
            <v>4</v>
          </cell>
        </row>
        <row r="42">
          <cell r="C42">
            <v>7</v>
          </cell>
        </row>
        <row r="43">
          <cell r="C43">
            <v>0.27</v>
          </cell>
        </row>
        <row r="44">
          <cell r="C44">
            <v>5</v>
          </cell>
        </row>
        <row r="45">
          <cell r="C45">
            <v>0.62</v>
          </cell>
        </row>
        <row r="46">
          <cell r="C46">
            <v>3</v>
          </cell>
        </row>
        <row r="47">
          <cell r="C47">
            <v>30</v>
          </cell>
        </row>
        <row r="50">
          <cell r="C50">
            <v>7</v>
          </cell>
        </row>
        <row r="51">
          <cell r="C51">
            <v>7</v>
          </cell>
        </row>
        <row r="52">
          <cell r="C52">
            <v>1.31</v>
          </cell>
        </row>
        <row r="53">
          <cell r="C53">
            <v>0.37</v>
          </cell>
        </row>
        <row r="54">
          <cell r="C54">
            <v>0.37</v>
          </cell>
        </row>
        <row r="55">
          <cell r="C55">
            <v>6</v>
          </cell>
        </row>
        <row r="56">
          <cell r="C56">
            <v>5</v>
          </cell>
        </row>
        <row r="57">
          <cell r="C57">
            <v>5</v>
          </cell>
        </row>
        <row r="58">
          <cell r="C58">
            <v>0.78</v>
          </cell>
        </row>
        <row r="59">
          <cell r="C59">
            <v>0.62</v>
          </cell>
        </row>
        <row r="60">
          <cell r="C60">
            <v>0.62</v>
          </cell>
        </row>
        <row r="61">
          <cell r="C61">
            <v>3</v>
          </cell>
        </row>
        <row r="62">
          <cell r="C62">
            <v>3</v>
          </cell>
        </row>
        <row r="63">
          <cell r="C63">
            <v>3</v>
          </cell>
        </row>
        <row r="64">
          <cell r="C64">
            <v>30</v>
          </cell>
        </row>
        <row r="67">
          <cell r="C67">
            <v>128.87931034482759</v>
          </cell>
        </row>
        <row r="70">
          <cell r="C70">
            <v>152.12</v>
          </cell>
        </row>
        <row r="73">
          <cell r="C73">
            <v>1035</v>
          </cell>
        </row>
        <row r="74">
          <cell r="C74">
            <v>167.73538620689658</v>
          </cell>
        </row>
        <row r="75">
          <cell r="C75">
            <v>443.84458344827584</v>
          </cell>
        </row>
        <row r="76">
          <cell r="C76">
            <v>36.71096</v>
          </cell>
        </row>
        <row r="79">
          <cell r="C79">
            <v>273.00981100137932</v>
          </cell>
        </row>
        <row r="80">
          <cell r="C80">
            <v>1.7284000000000002</v>
          </cell>
        </row>
        <row r="81">
          <cell r="C81">
            <v>109.02800103448277</v>
          </cell>
        </row>
        <row r="82">
          <cell r="C82">
            <v>536.44086896551721</v>
          </cell>
        </row>
        <row r="83">
          <cell r="C83">
            <v>27.982479999999999</v>
          </cell>
        </row>
        <row r="84">
          <cell r="C84">
            <v>3.35</v>
          </cell>
        </row>
        <row r="85">
          <cell r="C85">
            <v>20</v>
          </cell>
        </row>
        <row r="88">
          <cell r="C88">
            <v>213.77940223344831</v>
          </cell>
        </row>
        <row r="89">
          <cell r="C89">
            <v>3</v>
          </cell>
        </row>
        <row r="90">
          <cell r="C90">
            <v>92.254462413793121</v>
          </cell>
        </row>
        <row r="91">
          <cell r="C91">
            <v>523.95391034482759</v>
          </cell>
        </row>
        <row r="92">
          <cell r="C92">
            <v>27.469039999999996</v>
          </cell>
        </row>
        <row r="93">
          <cell r="C93">
            <v>1.6</v>
          </cell>
        </row>
        <row r="94">
          <cell r="C94">
            <v>20</v>
          </cell>
        </row>
        <row r="97">
          <cell r="C97">
            <v>115.45895256551725</v>
          </cell>
        </row>
        <row r="98">
          <cell r="C98">
            <v>1.5533612042879776</v>
          </cell>
        </row>
        <row r="99">
          <cell r="C99">
            <v>75.480923793103457</v>
          </cell>
        </row>
        <row r="100">
          <cell r="C100">
            <v>533.32724137931041</v>
          </cell>
        </row>
        <row r="101">
          <cell r="C101">
            <v>33.373599999999996</v>
          </cell>
        </row>
        <row r="104">
          <cell r="C104">
            <v>212.28767999999999</v>
          </cell>
        </row>
        <row r="105">
          <cell r="C105">
            <v>91.541999999999973</v>
          </cell>
        </row>
        <row r="106">
          <cell r="C106">
            <v>2.0300485025103683</v>
          </cell>
        </row>
        <row r="107">
          <cell r="C107">
            <v>33.547077241379313</v>
          </cell>
        </row>
        <row r="108">
          <cell r="C108">
            <v>472.73932241379305</v>
          </cell>
        </row>
        <row r="109">
          <cell r="C109">
            <v>31.191479999999995</v>
          </cell>
        </row>
        <row r="112">
          <cell r="C112">
            <v>70</v>
          </cell>
        </row>
        <row r="113">
          <cell r="C113">
            <v>28</v>
          </cell>
        </row>
        <row r="114">
          <cell r="C114">
            <v>1.0317404177881011</v>
          </cell>
        </row>
        <row r="115">
          <cell r="C115">
            <v>5.35</v>
          </cell>
        </row>
        <row r="118">
          <cell r="C118">
            <v>398.41606583072098</v>
          </cell>
        </row>
        <row r="119">
          <cell r="C119">
            <v>517.80267962382447</v>
          </cell>
        </row>
        <row r="120">
          <cell r="C120">
            <v>31.191479999999995</v>
          </cell>
        </row>
        <row r="123">
          <cell r="C123">
            <v>648.5</v>
          </cell>
        </row>
        <row r="124">
          <cell r="C124">
            <v>648.5</v>
          </cell>
        </row>
        <row r="127">
          <cell r="C127">
            <v>110</v>
          </cell>
        </row>
        <row r="130">
          <cell r="C130">
            <v>45</v>
          </cell>
        </row>
        <row r="133">
          <cell r="C133">
            <v>0.97903271708605655</v>
          </cell>
        </row>
        <row r="136">
          <cell r="C136">
            <v>0.62302081996385417</v>
          </cell>
        </row>
        <row r="139">
          <cell r="C139">
            <v>0</v>
          </cell>
        </row>
        <row r="142">
          <cell r="C142">
            <v>44.28</v>
          </cell>
        </row>
        <row r="145">
          <cell r="C145">
            <v>0</v>
          </cell>
        </row>
        <row r="148">
          <cell r="C148">
            <v>10</v>
          </cell>
        </row>
        <row r="149">
          <cell r="C149">
            <v>10</v>
          </cell>
        </row>
        <row r="150">
          <cell r="C150">
            <v>5</v>
          </cell>
        </row>
        <row r="153">
          <cell r="C153">
            <v>0.03</v>
          </cell>
        </row>
        <row r="154">
          <cell r="C154">
            <v>4.4999999999999998E-2</v>
          </cell>
        </row>
      </sheetData>
      <sheetData sheetId="3" refreshError="1"/>
      <sheetData sheetId="4" refreshError="1"/>
      <sheetData sheetId="5" refreshError="1"/>
      <sheetData sheetId="6" refreshError="1"/>
      <sheetData sheetId="7" refreshError="1"/>
      <sheetData sheetId="8" refreshError="1"/>
      <sheetData sheetId="9" refreshError="1">
        <row r="52">
          <cell r="P52">
            <v>16</v>
          </cell>
        </row>
      </sheetData>
      <sheetData sheetId="10" refreshError="1"/>
      <sheetData sheetId="11" refreshError="1"/>
      <sheetData sheetId="12" refreshError="1">
        <row r="38">
          <cell r="D38">
            <v>40</v>
          </cell>
        </row>
        <row r="39">
          <cell r="D39">
            <v>28</v>
          </cell>
        </row>
        <row r="41">
          <cell r="L41">
            <v>0</v>
          </cell>
          <cell r="Q41">
            <v>0</v>
          </cell>
        </row>
        <row r="42">
          <cell r="L42">
            <v>0</v>
          </cell>
          <cell r="Q42">
            <v>0</v>
          </cell>
        </row>
        <row r="43">
          <cell r="L43">
            <v>0</v>
          </cell>
          <cell r="Q43">
            <v>0</v>
          </cell>
        </row>
      </sheetData>
      <sheetData sheetId="13" refreshError="1"/>
      <sheetData sheetId="14" refreshError="1"/>
      <sheetData sheetId="15" refreshError="1"/>
      <sheetData sheetId="16" refreshError="1"/>
      <sheetData sheetId="17" refreshError="1">
        <row r="14">
          <cell r="C14">
            <v>50</v>
          </cell>
        </row>
        <row r="32">
          <cell r="C32">
            <v>1500</v>
          </cell>
        </row>
      </sheetData>
      <sheetData sheetId="18" refreshError="1"/>
      <sheetData sheetId="19" refreshError="1"/>
      <sheetData sheetId="20" refreshError="1"/>
      <sheetData sheetId="21" refreshError="1"/>
      <sheetData sheetId="2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LIST"/>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sheet 1"/>
      <sheetName val="Tipo Terzi"/>
      <sheetName val="Salary"/>
      <sheetName val="#REF"/>
      <sheetName val="Dati base"/>
      <sheetName val="US Inflation Factors"/>
      <sheetName val="Ratios"/>
      <sheetName val="Cover"/>
      <sheetName val="산출기준"/>
      <sheetName val="CABLE"/>
      <sheetName val="JUNCTION BOX"/>
      <sheetName val="TRAY"/>
      <sheetName val="PIPE"/>
      <sheetName val="PIPE FITTING"/>
      <sheetName val="TUBE"/>
      <sheetName val="TUBE FITTING"/>
      <sheetName val="CABLE GLAND"/>
      <sheetName val="VALVE"/>
      <sheetName val="MCT"/>
      <sheetName val="SUPPORT"/>
      <sheetName val="일위대가"/>
      <sheetName val="예산서"/>
      <sheetName val="fdn_bm_pro"/>
      <sheetName val="P3"/>
      <sheetName val="건축"/>
      <sheetName val="수입"/>
      <sheetName val="Sheet1"/>
      <sheetName val="전기일위대가"/>
      <sheetName val="REINF."/>
      <sheetName val="SKETCH"/>
      <sheetName val="LOADS"/>
      <sheetName val="CHECK1"/>
      <sheetName val="갑지(추정)"/>
      <sheetName val="CAT_5"/>
      <sheetName val="CONS. EQUIP.  "/>
      <sheetName val="투입실적"/>
      <sheetName val="A"/>
      <sheetName val="BLR 1"/>
      <sheetName val="GEN"/>
      <sheetName val="GAS"/>
      <sheetName val="DEAE"/>
      <sheetName val="BLR2"/>
      <sheetName val="BLR3"/>
      <sheetName val="BLR4"/>
      <sheetName val="BLR5"/>
      <sheetName val="DEM"/>
      <sheetName val="SAM"/>
      <sheetName val="CHEM"/>
      <sheetName val="COP"/>
      <sheetName val="TOEC"/>
      <sheetName val="T1"/>
      <sheetName val="VA_code"/>
      <sheetName val="가시설공"/>
      <sheetName val="기별수량산출서"/>
      <sheetName val="출력X"/>
      <sheetName val="PRO_A"/>
      <sheetName val="DWG"/>
      <sheetName val="ELEC_MCI"/>
      <sheetName val="MAIN"/>
      <sheetName val="INST_MCI"/>
      <sheetName val="MECH_MCI"/>
      <sheetName val="PRO"/>
      <sheetName val="ELEC_DCI"/>
      <sheetName val="INST_DCI"/>
      <sheetName val="SPEC"/>
      <sheetName val="ACTDATA"/>
      <sheetName val="ITB COST"/>
      <sheetName val="PIP"/>
      <sheetName val="환율표"/>
      <sheetName val="h-013211-2"/>
      <sheetName val="예산"/>
      <sheetName val="Elect"/>
      <sheetName val="Cost control"/>
      <sheetName val="토공"/>
      <sheetName val="TL,Termination"/>
      <sheetName val="Cable,Conduit"/>
      <sheetName val="97 사업추정(WEKI)"/>
      <sheetName val="FIRE FIGHTING"/>
      <sheetName val="Input data"/>
      <sheetName val="Cover Page"/>
      <sheetName val="Forecast"/>
      <sheetName val="WORK"/>
      <sheetName val="90EL JACKET"/>
      <sheetName val="BAND(200)"/>
      <sheetName val="보온재"/>
      <sheetName val="FACTOR"/>
      <sheetName val="인건비"/>
      <sheetName val="보온 회사분"/>
      <sheetName val="7_5_1(A)_Data"/>
      <sheetName val="7_5_1(B)_BOQ_Breakdown"/>
      <sheetName val="7_5_1(C)_Scope"/>
      <sheetName val="7_5_1(D)_Basis"/>
      <sheetName val="7_5_1(E)_Allowance"/>
      <sheetName val="7_5_2_BOQ_Summary"/>
      <sheetName val="7_5_3_BOQ"/>
      <sheetName val="A__Erec_BOQ(Shop)"/>
      <sheetName val="B__Erec_BOQ(Field)"/>
      <sheetName val="C__Surface_Protection"/>
      <sheetName val="A__Erec_BOQ(Shop)_(2)"/>
      <sheetName val="B__Erec_BOQ(Field)_(2)"/>
      <sheetName val="C__Surf_Protection"/>
      <sheetName val="Attachment_#1"/>
      <sheetName val="Attachment_#2"/>
      <sheetName val="302_C1"/>
      <sheetName val="302_C2"/>
      <sheetName val="SUPPLY_(2)"/>
      <sheetName val="RETURN_(2)"/>
      <sheetName val="303_(2)"/>
      <sheetName val="308_(2)"/>
      <sheetName val="309_(2)"/>
      <sheetName val="JUNCTION_BOX"/>
      <sheetName val="PIPE_FITTING"/>
      <sheetName val="TUBE_FITTING"/>
      <sheetName val="CABLE_GLAND"/>
      <sheetName val="BLR_1"/>
      <sheetName val="CONS__EQUIP___"/>
      <sheetName val="REINF_"/>
      <sheetName val="부표총괄"/>
      <sheetName val="내역서"/>
      <sheetName val="Macro(전선)"/>
      <sheetName val="소비자가"/>
      <sheetName val="을"/>
      <sheetName val="내역"/>
      <sheetName val="plan&amp;section of foundation"/>
      <sheetName val="design criteria"/>
      <sheetName val="주관사업"/>
      <sheetName val="요약배부"/>
      <sheetName val="9-1차이내역"/>
      <sheetName val="도"/>
      <sheetName val="CIVIL"/>
      <sheetName val="SHL"/>
      <sheetName val="Y-WORK"/>
      <sheetName val="DESCRIPTION"/>
      <sheetName val="BM DATA SHEET"/>
      <sheetName val="배관"/>
      <sheetName val="working load at the btm ft."/>
      <sheetName val="stability check"/>
      <sheetName val="BB2현대건설견적"/>
      <sheetName val="DATA"/>
      <sheetName val="PBS"/>
      <sheetName val="costing_CV"/>
      <sheetName val="costing_ESDV"/>
      <sheetName val="costing_FE"/>
      <sheetName val="costing_Misc"/>
      <sheetName val="costing_MOV"/>
      <sheetName val="costing_Press"/>
      <sheetName val="PRC-SUM"/>
      <sheetName val="Dati"/>
      <sheetName val="DN"/>
      <sheetName val="Fluidi"/>
      <sheetName val="Temperatura"/>
      <sheetName val="Mat Stelo"/>
      <sheetName val="N+"/>
      <sheetName val="CHK_OUT_BM_090914"/>
      <sheetName val="Unit SUM"/>
      <sheetName val="AILC004"/>
      <sheetName val="BREAKDOWN"/>
      <sheetName val="조경"/>
      <sheetName val="환율"/>
      <sheetName val="DWTables"/>
      <sheetName val="1.설계기준"/>
      <sheetName val="R2_0908"/>
      <sheetName val="BAP"/>
      <sheetName val="HRS"/>
      <sheetName val="방유제용량 계산서"/>
      <sheetName val="bill 2"/>
      <sheetName val="Resource"/>
      <sheetName val="95삼성급(본사)"/>
      <sheetName val="Page2"/>
      <sheetName val="pile bearing capa &amp; arrenge"/>
      <sheetName val="design load"/>
      <sheetName val="oper_load"/>
      <sheetName val="evap"/>
      <sheetName val="Break Dw"/>
      <sheetName val="TblPriceDB"/>
      <sheetName val="Total"/>
      <sheetName val="제품현황"/>
      <sheetName val="Fab. Skid"/>
      <sheetName val="인원현황"/>
      <sheetName val="Material Specification"/>
      <sheetName val="special item 양진규 작성"/>
      <sheetName val="MOTOR"/>
      <sheetName val="Sheet2"/>
      <sheetName val="CODE"/>
      <sheetName val="dnc4"/>
      <sheetName val="OUTER AREA(겹침없음)"/>
      <sheetName val="JACKET(50,50)"/>
      <sheetName val="FLANGE"/>
      <sheetName val="정부노임단가"/>
      <sheetName val="인원계획"/>
      <sheetName val="Sch.6"/>
      <sheetName val="SILICATE"/>
      <sheetName val="대비내역"/>
      <sheetName val="CAPVC"/>
      <sheetName val="Condition"/>
      <sheetName val="lookup"/>
      <sheetName val="세금자료"/>
      <sheetName val="경제지표"/>
      <sheetName val="DATA1"/>
      <sheetName val="Tables"/>
      <sheetName val="CAL"/>
      <sheetName val="표지 (2)"/>
      <sheetName val="자료"/>
      <sheetName val="갑지"/>
      <sheetName val="가도공"/>
      <sheetName val="CAMP OPERATING COST"/>
      <sheetName val="PERSONNEL SETUP"/>
      <sheetName val="LIST OF OFFICE EQUIPMENT"/>
      <sheetName val="STAFF&amp;INDIRECT SALARY - SUMMARY"/>
      <sheetName val="KOREAN STAFF SALARY_BREAKDOWN"/>
      <sheetName val="WELFARE COST - SITE"/>
      <sheetName val="역T형"/>
      <sheetName val="평3"/>
      <sheetName val="input"/>
      <sheetName val="단가정보"/>
      <sheetName val="CSTSUM"/>
      <sheetName val="UNSTEADY"/>
      <sheetName val="입고장부 (4)"/>
      <sheetName val="공통비"/>
      <sheetName val="FEUILLE INTERNE"/>
      <sheetName val="설계조건"/>
      <sheetName val="조명시설"/>
      <sheetName val="개시대사 (2)"/>
      <sheetName val="집계표"/>
      <sheetName val="견적의뢰"/>
      <sheetName val="공사"/>
      <sheetName val="MyLists"/>
      <sheetName val="산근"/>
      <sheetName val="sheeet2"/>
      <sheetName val="7_5_1(A)_Data1"/>
      <sheetName val="7_5_1(B)_BOQ_Breakdown1"/>
      <sheetName val="7_5_1(C)_Scope1"/>
      <sheetName val="7_5_1(D)_Basis1"/>
      <sheetName val="7_5_1(E)_Allowance1"/>
      <sheetName val="7_5_2_BOQ_Summary1"/>
      <sheetName val="7_5_3_BOQ1"/>
      <sheetName val="A__Erec_BOQ(Shop)1"/>
      <sheetName val="B__Erec_BOQ(Field)1"/>
      <sheetName val="C__Surface_Protection1"/>
      <sheetName val="A__Erec_BOQ(Shop)_(2)1"/>
      <sheetName val="B__Erec_BOQ(Field)_(2)1"/>
      <sheetName val="C__Surf_Protection1"/>
      <sheetName val="Attachment_#11"/>
      <sheetName val="Attachment_#21"/>
      <sheetName val="302_C11"/>
      <sheetName val="302_C21"/>
      <sheetName val="SUPPLY_(2)1"/>
      <sheetName val="RETURN_(2)1"/>
      <sheetName val="303_(2)1"/>
      <sheetName val="308_(2)1"/>
      <sheetName val="309_(2)1"/>
      <sheetName val="JUNCTION_BOX1"/>
      <sheetName val="PIPE_FITTING1"/>
      <sheetName val="TUBE_FITTING1"/>
      <sheetName val="CABLE_GLAND1"/>
      <sheetName val="CONS__EQUIP___1"/>
      <sheetName val="REINF_1"/>
      <sheetName val="BLR_11"/>
      <sheetName val="ITB_COST"/>
      <sheetName val="97_사업추정(WEKI)"/>
      <sheetName val="Cost_control"/>
      <sheetName val="90EL_JACKET"/>
      <sheetName val="보온_회사분"/>
      <sheetName val="FIRE_FIGHTING"/>
      <sheetName val="Mat_Stelo"/>
      <sheetName val="Tipo_Terzi"/>
      <sheetName val="plan&amp;section_of_foundation"/>
      <sheetName val="design_criteria"/>
      <sheetName val="BM_DATA_SHEET"/>
      <sheetName val="IT-BAT"/>
      <sheetName val="sum"/>
      <sheetName val="단가"/>
      <sheetName val="Sheet5"/>
      <sheetName val="Unit_SUM"/>
      <sheetName val="IBL-C"/>
      <sheetName val="변수적용"/>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r'y "/>
      <sheetName val="Smr'y Breakdown"/>
      <sheetName val="Equip&amp;pers"/>
      <sheetName val="TECOP"/>
      <sheetName val="Contingency"/>
      <sheetName val="Alcon Rates"/>
      <sheetName val="Logistic Support Rate"/>
      <sheetName val="Project schedule"/>
      <sheetName val="EGGS 2"/>
      <sheetName val="Scope infor"/>
      <sheetName val="inflation"/>
      <sheetName val="Obigba AG Plant Repair contract"/>
      <sheetName val="eq_data"/>
    </sheetNames>
    <sheetDataSet>
      <sheetData sheetId="0"/>
      <sheetData sheetId="1"/>
      <sheetData sheetId="2"/>
      <sheetData sheetId="3"/>
      <sheetData sheetId="4"/>
      <sheetData sheetId="5">
        <row r="775">
          <cell r="U775">
            <v>300</v>
          </cell>
        </row>
      </sheetData>
      <sheetData sheetId="6">
        <row r="1">
          <cell r="B1">
            <v>125</v>
          </cell>
        </row>
      </sheetData>
      <sheetData sheetId="7"/>
      <sheetData sheetId="8"/>
      <sheetData sheetId="9"/>
      <sheetData sheetId="10"/>
      <sheetData sheetId="1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5_res"/>
      <sheetName val="R6_res"/>
      <sheetName val="Table R7"/>
      <sheetName val="R8_fld"/>
      <sheetName val="R9_fld"/>
      <sheetName val="R9A_fld"/>
      <sheetName val="R9B_fld"/>
      <sheetName val="R10_fld"/>
      <sheetName val="R11_fld"/>
      <sheetName val="R12_fld"/>
      <sheetName val="Excluded Fields"/>
      <sheetName val="Logistic Support Rate"/>
      <sheetName val="eq_data"/>
      <sheetName val="Tipo Terzi"/>
      <sheetName val="Salary"/>
      <sheetName val="Cost Curv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s &amp; KL-5"/>
      <sheetName val="Depreciation"/>
      <sheetName val="Allowance"/>
      <sheetName val="Risk"/>
      <sheetName val="CP"/>
      <sheetName val="ImpExp"/>
      <sheetName val="SQL_Imp"/>
      <sheetName val="Module1"/>
    </sheetNames>
    <sheetDataSet>
      <sheetData sheetId="0" refreshError="1"/>
      <sheetData sheetId="1" refreshError="1"/>
      <sheetData sheetId="2" refreshError="1"/>
      <sheetData sheetId="3" refreshError="1"/>
      <sheetData sheetId="4">
        <row r="3">
          <cell r="M3" t="str">
            <v>KLIT</v>
          </cell>
        </row>
        <row r="4">
          <cell r="M4" t="str">
            <v xml:space="preserve">Naira </v>
          </cell>
        </row>
        <row r="5">
          <cell r="M5">
            <v>46.86</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l"/>
      <sheetName val="NGL"/>
      <sheetName val="Gas"/>
      <sheetName val="Ultimate Recovery and Reserves"/>
      <sheetName val="Table D8"/>
      <sheetName val="Table D9"/>
      <sheetName val="Table D9A"/>
      <sheetName val="Table D9B"/>
      <sheetName val="Table D11"/>
      <sheetName val="Table D12"/>
      <sheetName val="I8"/>
      <sheetName val="I11"/>
      <sheetName val="I12"/>
      <sheetName val="Sheet1"/>
      <sheetName val="Schematics"/>
      <sheetName val="Oil Parameters"/>
      <sheetName val="RIEPILOGO"/>
      <sheetName val="Global 30ft max"/>
      <sheetName val="Lookup Shee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Input"/>
      <sheetName val="Soku Quantities"/>
      <sheetName val="Progress by Activities (inc)"/>
      <sheetName val="Steel Structure"/>
      <sheetName val="Equipment"/>
      <sheetName val="Piping Fab"/>
      <sheetName val="Piping E&amp;T"/>
      <sheetName val="Support Fab"/>
      <sheetName val="Flow-Pipe"/>
      <sheetName val="Instrum."/>
      <sheetName val="Electrical"/>
      <sheetName val="Insulation"/>
      <sheetName val="Coating"/>
      <sheetName val="To Weekly"/>
      <sheetName val="Lookahead"/>
      <sheetName val="C-Mech"/>
      <sheetName val="data"/>
      <sheetName val="Sheet1"/>
      <sheetName val="Mapping Fields to AGG node"/>
      <sheetName val="Lists"/>
      <sheetName val="CAT_5"/>
      <sheetName val="PLANNING"/>
      <sheetName val="Codes,..."/>
      <sheetName val="Original"/>
    </sheetNames>
    <sheetDataSet>
      <sheetData sheetId="0" refreshError="1"/>
      <sheetData sheetId="1" refreshError="1">
        <row r="14">
          <cell r="G14">
            <v>0.15820000000000001</v>
          </cell>
          <cell r="H14">
            <v>0.15820000000000001</v>
          </cell>
          <cell r="I14">
            <v>0.15820000000000001</v>
          </cell>
          <cell r="J14">
            <v>0.15820000000000001</v>
          </cell>
          <cell r="K14">
            <v>0.2</v>
          </cell>
          <cell r="L14">
            <v>0.51</v>
          </cell>
          <cell r="M14">
            <v>0.6</v>
          </cell>
          <cell r="N14">
            <v>0.61899999999999999</v>
          </cell>
          <cell r="O14">
            <v>0.61899999999999999</v>
          </cell>
          <cell r="P14">
            <v>0.61899999999999999</v>
          </cell>
          <cell r="Q14">
            <v>0.61899999999999999</v>
          </cell>
          <cell r="R14">
            <v>0.61899999999999999</v>
          </cell>
          <cell r="S14">
            <v>0.61899999999999999</v>
          </cell>
          <cell r="T14">
            <v>0.61899999999999999</v>
          </cell>
          <cell r="U14">
            <v>0.61899999999999999</v>
          </cell>
          <cell r="V14">
            <v>0.621</v>
          </cell>
          <cell r="W14">
            <v>0.65900000000000003</v>
          </cell>
          <cell r="X14">
            <v>0.71</v>
          </cell>
          <cell r="Y14">
            <v>0.71</v>
          </cell>
          <cell r="AA14">
            <v>0.78</v>
          </cell>
          <cell r="AB14">
            <v>0.8</v>
          </cell>
          <cell r="AC14">
            <v>0.8</v>
          </cell>
          <cell r="AD14">
            <v>0.8</v>
          </cell>
          <cell r="AE14">
            <v>0.8</v>
          </cell>
          <cell r="AF14">
            <v>0.8</v>
          </cell>
          <cell r="AG14">
            <v>0.85</v>
          </cell>
          <cell r="AH14">
            <v>0.85</v>
          </cell>
          <cell r="AI14">
            <v>0.87</v>
          </cell>
          <cell r="AJ14">
            <v>0.9</v>
          </cell>
          <cell r="AK14">
            <v>0.9</v>
          </cell>
          <cell r="AL14">
            <v>0.92</v>
          </cell>
          <cell r="AM14">
            <v>0.92500000000000004</v>
          </cell>
          <cell r="AN14">
            <v>0.92500000000000004</v>
          </cell>
          <cell r="AO14">
            <v>0.94</v>
          </cell>
          <cell r="AP14">
            <v>0.95</v>
          </cell>
          <cell r="AQ14">
            <v>0.96</v>
          </cell>
          <cell r="AR14">
            <v>0.97</v>
          </cell>
        </row>
        <row r="16">
          <cell r="G16">
            <v>0.98</v>
          </cell>
          <cell r="H16">
            <v>0.98110000000000008</v>
          </cell>
          <cell r="I16">
            <v>0.98109999999999997</v>
          </cell>
          <cell r="J16">
            <v>0.98109999999999997</v>
          </cell>
          <cell r="K16">
            <v>0.98219999999999996</v>
          </cell>
          <cell r="L16">
            <v>0.99199999999999999</v>
          </cell>
          <cell r="M16">
            <v>0.99299999999999999</v>
          </cell>
          <cell r="N16">
            <v>0.995</v>
          </cell>
          <cell r="O16">
            <v>0.995</v>
          </cell>
          <cell r="P16">
            <v>0.995</v>
          </cell>
          <cell r="Q16">
            <v>0.996</v>
          </cell>
          <cell r="R16">
            <v>0.996</v>
          </cell>
          <cell r="S16">
            <v>0.998</v>
          </cell>
          <cell r="T16">
            <v>0.998</v>
          </cell>
          <cell r="U16">
            <v>0.99839999999999995</v>
          </cell>
          <cell r="V16">
            <v>0.99890000000000001</v>
          </cell>
          <cell r="W16">
            <v>0.99929999999999997</v>
          </cell>
          <cell r="X16">
            <v>0.99960000000000004</v>
          </cell>
          <cell r="Y16">
            <v>0.99960000000000004</v>
          </cell>
          <cell r="AA16">
            <v>0.99990000000000001</v>
          </cell>
          <cell r="AB16">
            <v>1</v>
          </cell>
        </row>
        <row r="17">
          <cell r="G17">
            <v>0.56169999999999998</v>
          </cell>
          <cell r="H17">
            <v>0.60549999999999993</v>
          </cell>
          <cell r="I17">
            <v>0.60550000000000004</v>
          </cell>
          <cell r="J17">
            <v>0.75549999999999995</v>
          </cell>
          <cell r="K17">
            <v>0.80249999999999999</v>
          </cell>
          <cell r="L17">
            <v>0.89300000000000002</v>
          </cell>
          <cell r="M17">
            <v>0.91300000000000003</v>
          </cell>
          <cell r="N17">
            <v>0.95299999999999996</v>
          </cell>
          <cell r="O17">
            <v>0.96099999999999997</v>
          </cell>
          <cell r="P17">
            <v>0.96799999999999997</v>
          </cell>
          <cell r="Q17">
            <v>0.96799999999999997</v>
          </cell>
          <cell r="R17">
            <v>0.97030000000000005</v>
          </cell>
          <cell r="S17">
            <v>0.98</v>
          </cell>
          <cell r="T17">
            <v>0.98499999999999999</v>
          </cell>
          <cell r="U17">
            <v>0.98499999999999999</v>
          </cell>
          <cell r="V17">
            <v>0.98709999999999998</v>
          </cell>
          <cell r="W17">
            <v>0.98709999999999998</v>
          </cell>
          <cell r="X17">
            <v>0.98929999999999996</v>
          </cell>
          <cell r="Y17">
            <v>0.99</v>
          </cell>
          <cell r="AA17">
            <v>0.99099999999999999</v>
          </cell>
          <cell r="AB17">
            <v>1</v>
          </cell>
        </row>
        <row r="18">
          <cell r="G18">
            <v>0.56169999999999998</v>
          </cell>
          <cell r="H18">
            <v>0.60549999999999993</v>
          </cell>
          <cell r="I18">
            <v>0.60550000000000004</v>
          </cell>
          <cell r="J18">
            <v>0.75549999999999995</v>
          </cell>
          <cell r="K18">
            <v>0.80249999999999999</v>
          </cell>
          <cell r="L18">
            <v>0.89300000000000002</v>
          </cell>
          <cell r="M18">
            <v>0.91300000000000003</v>
          </cell>
          <cell r="N18">
            <v>0.95299999999999996</v>
          </cell>
          <cell r="O18">
            <v>0.96099999999999997</v>
          </cell>
          <cell r="P18">
            <v>0.96799999999999997</v>
          </cell>
          <cell r="Q18">
            <v>0.96799999999999997</v>
          </cell>
          <cell r="R18">
            <v>0.97030000000000005</v>
          </cell>
          <cell r="S18">
            <v>0.98</v>
          </cell>
          <cell r="T18">
            <v>0.98499999999999999</v>
          </cell>
          <cell r="U18">
            <v>0.98499999999999999</v>
          </cell>
          <cell r="V18">
            <v>0.98709999999999998</v>
          </cell>
          <cell r="W18">
            <v>0.98709999999999998</v>
          </cell>
          <cell r="X18">
            <v>0.98929999999999996</v>
          </cell>
          <cell r="Y18">
            <v>0.99</v>
          </cell>
          <cell r="AA18">
            <v>0.99099999999999999</v>
          </cell>
          <cell r="AB18">
            <v>1</v>
          </cell>
        </row>
        <row r="19">
          <cell r="G19">
            <v>0.61870000000000003</v>
          </cell>
          <cell r="H19">
            <v>0.61870000000000003</v>
          </cell>
          <cell r="I19">
            <v>0.61870000000000003</v>
          </cell>
          <cell r="J19">
            <v>0.61870000000000003</v>
          </cell>
          <cell r="K19">
            <v>0.64029999999999998</v>
          </cell>
          <cell r="L19">
            <v>0.67030000000000001</v>
          </cell>
          <cell r="M19">
            <v>0.67030000000000001</v>
          </cell>
          <cell r="N19">
            <v>0.71330000000000005</v>
          </cell>
          <cell r="O19">
            <v>0.71330000000000005</v>
          </cell>
          <cell r="P19">
            <v>0.71330000000000005</v>
          </cell>
          <cell r="Q19">
            <v>0.72599999999999998</v>
          </cell>
          <cell r="R19">
            <v>0.753</v>
          </cell>
          <cell r="S19">
            <v>0.79210000000000003</v>
          </cell>
          <cell r="T19">
            <v>0.82330000000000003</v>
          </cell>
          <cell r="U19">
            <v>0.82389999999999997</v>
          </cell>
          <cell r="V19">
            <v>0.85</v>
          </cell>
          <cell r="W19">
            <v>0.89</v>
          </cell>
          <cell r="X19">
            <v>0.94</v>
          </cell>
          <cell r="Y19">
            <v>0.97</v>
          </cell>
          <cell r="AA19">
            <v>0.98</v>
          </cell>
          <cell r="AB19">
            <v>0.98</v>
          </cell>
          <cell r="AC19">
            <v>0.98</v>
          </cell>
          <cell r="AD19">
            <v>0.98499999999999999</v>
          </cell>
          <cell r="AE19">
            <v>0.98799999999999999</v>
          </cell>
          <cell r="AF19">
            <v>0.98899999999999999</v>
          </cell>
          <cell r="AG19">
            <v>0.98899999999999999</v>
          </cell>
          <cell r="AH19">
            <v>0.98919999999999997</v>
          </cell>
          <cell r="AI19">
            <v>0.99</v>
          </cell>
          <cell r="AJ19">
            <v>1</v>
          </cell>
        </row>
        <row r="20">
          <cell r="G20">
            <v>0.34410000000000002</v>
          </cell>
          <cell r="H20">
            <v>0.34410000000000002</v>
          </cell>
          <cell r="I20">
            <v>0.34410000000000002</v>
          </cell>
          <cell r="J20">
            <v>0.37409999999999999</v>
          </cell>
          <cell r="K20">
            <v>0.39100000000000001</v>
          </cell>
          <cell r="L20">
            <v>0.41699999999999998</v>
          </cell>
          <cell r="M20">
            <v>0.497</v>
          </cell>
          <cell r="N20">
            <v>0.53600000000000003</v>
          </cell>
          <cell r="O20">
            <v>0.58899999999999997</v>
          </cell>
          <cell r="P20">
            <v>0.63100000000000001</v>
          </cell>
          <cell r="Q20">
            <v>0.69299999999999995</v>
          </cell>
          <cell r="R20">
            <v>0.752</v>
          </cell>
          <cell r="S20">
            <v>0.85</v>
          </cell>
          <cell r="T20">
            <v>0.89270000000000005</v>
          </cell>
          <cell r="U20">
            <v>0.9</v>
          </cell>
          <cell r="V20">
            <v>0.96</v>
          </cell>
          <cell r="W20">
            <v>0.98</v>
          </cell>
          <cell r="X20">
            <v>0.995</v>
          </cell>
          <cell r="Y20">
            <v>0.99750000000000005</v>
          </cell>
        </row>
        <row r="21">
          <cell r="G21">
            <v>1</v>
          </cell>
          <cell r="H21">
            <v>1</v>
          </cell>
          <cell r="I21">
            <v>1</v>
          </cell>
          <cell r="J21">
            <v>1</v>
          </cell>
          <cell r="K21">
            <v>1</v>
          </cell>
          <cell r="L21">
            <v>1</v>
          </cell>
          <cell r="M21">
            <v>1</v>
          </cell>
          <cell r="N21">
            <v>1</v>
          </cell>
          <cell r="O21">
            <v>2</v>
          </cell>
          <cell r="P21">
            <v>4.5999999999999996</v>
          </cell>
          <cell r="Q21">
            <v>5.0999999999999996</v>
          </cell>
          <cell r="R21">
            <v>5.0999999999999996</v>
          </cell>
          <cell r="S21">
            <v>5.0999999999999996</v>
          </cell>
          <cell r="T21">
            <v>5.25</v>
          </cell>
          <cell r="U21">
            <v>5.25</v>
          </cell>
          <cell r="V21">
            <v>4.5</v>
          </cell>
          <cell r="W21">
            <v>4</v>
          </cell>
          <cell r="X21">
            <v>3.5</v>
          </cell>
          <cell r="Y21">
            <v>2.9</v>
          </cell>
          <cell r="AA21">
            <v>2.6</v>
          </cell>
          <cell r="AB21">
            <v>2.4849999999999999</v>
          </cell>
          <cell r="AC21">
            <v>2.4300000000000002</v>
          </cell>
          <cell r="AD21">
            <v>2.25</v>
          </cell>
          <cell r="AE21">
            <v>2.1</v>
          </cell>
          <cell r="AF21">
            <v>1.85</v>
          </cell>
          <cell r="AG21">
            <v>1.75</v>
          </cell>
          <cell r="AH21">
            <v>1.7</v>
          </cell>
          <cell r="AI21">
            <v>1.66</v>
          </cell>
          <cell r="AJ21">
            <v>1.57</v>
          </cell>
          <cell r="AK21">
            <v>1.57</v>
          </cell>
          <cell r="AL21">
            <v>1.57</v>
          </cell>
          <cell r="AM21">
            <v>1.57</v>
          </cell>
          <cell r="AN21">
            <v>1.49</v>
          </cell>
          <cell r="AO21">
            <v>1.3759999999999999</v>
          </cell>
          <cell r="AP21">
            <v>1.323</v>
          </cell>
          <cell r="AQ21">
            <v>1.323</v>
          </cell>
          <cell r="AR21">
            <v>1.2625</v>
          </cell>
        </row>
        <row r="22">
          <cell r="G22">
            <v>0.46270000000000006</v>
          </cell>
          <cell r="H22">
            <v>0.48710000000000003</v>
          </cell>
          <cell r="I22">
            <v>0.48709999999999998</v>
          </cell>
          <cell r="J22">
            <v>0.48709999999999998</v>
          </cell>
          <cell r="K22">
            <v>0.48709999999999998</v>
          </cell>
          <cell r="L22">
            <v>0.48709999999999998</v>
          </cell>
          <cell r="M22">
            <v>0.48709999999999998</v>
          </cell>
          <cell r="N22">
            <v>0.48709999999999998</v>
          </cell>
          <cell r="O22">
            <v>0.48709999999999998</v>
          </cell>
          <cell r="P22">
            <v>0.48709999999999998</v>
          </cell>
          <cell r="Q22">
            <v>0.48709999999999998</v>
          </cell>
          <cell r="R22">
            <v>0.50080000000000002</v>
          </cell>
          <cell r="S22">
            <v>0.50080000000000002</v>
          </cell>
          <cell r="T22">
            <v>0.50080000000000002</v>
          </cell>
          <cell r="U22">
            <v>0.50080000000000002</v>
          </cell>
          <cell r="V22">
            <v>0.51</v>
          </cell>
          <cell r="W22">
            <v>0.54500000000000004</v>
          </cell>
          <cell r="X22">
            <v>0.58599999999999997</v>
          </cell>
          <cell r="Y22">
            <v>0.61</v>
          </cell>
          <cell r="AA22">
            <v>0.65</v>
          </cell>
          <cell r="AB22">
            <v>0.67</v>
          </cell>
          <cell r="AC22">
            <v>0.69</v>
          </cell>
          <cell r="AD22">
            <v>0.72</v>
          </cell>
          <cell r="AE22">
            <v>0.75</v>
          </cell>
          <cell r="AF22">
            <v>0.82499999999999996</v>
          </cell>
          <cell r="AG22">
            <v>0.85599999999999998</v>
          </cell>
          <cell r="AH22">
            <v>0.87</v>
          </cell>
          <cell r="AI22">
            <v>0.88</v>
          </cell>
          <cell r="AJ22">
            <v>0.88</v>
          </cell>
          <cell r="AK22">
            <v>0.88</v>
          </cell>
          <cell r="AL22">
            <v>0.88</v>
          </cell>
          <cell r="AM22">
            <v>0.88</v>
          </cell>
          <cell r="AN22">
            <v>0.92</v>
          </cell>
          <cell r="AO22">
            <v>0.97460000000000002</v>
          </cell>
          <cell r="AP22">
            <v>0.98699999999999999</v>
          </cell>
          <cell r="AQ22">
            <v>0.98699999999999999</v>
          </cell>
          <cell r="AR22">
            <v>1</v>
          </cell>
        </row>
        <row r="23">
          <cell r="G23">
            <v>0.40959999999999996</v>
          </cell>
          <cell r="H23">
            <v>0.5</v>
          </cell>
          <cell r="I23">
            <v>0.66469999999999996</v>
          </cell>
          <cell r="J23">
            <v>0.69269999999999998</v>
          </cell>
          <cell r="K23">
            <v>0.75749999999999995</v>
          </cell>
          <cell r="L23">
            <v>0.8</v>
          </cell>
          <cell r="M23">
            <v>0.8</v>
          </cell>
          <cell r="N23">
            <v>0.8</v>
          </cell>
          <cell r="O23">
            <v>0.89900000000000002</v>
          </cell>
          <cell r="P23">
            <v>0.89900000000000002</v>
          </cell>
          <cell r="Q23">
            <v>0.89900000000000002</v>
          </cell>
          <cell r="R23">
            <v>0.92010000000000003</v>
          </cell>
          <cell r="S23">
            <v>0.92010000000000003</v>
          </cell>
          <cell r="T23">
            <v>0.94010000000000005</v>
          </cell>
          <cell r="U23">
            <v>0.94010000000000005</v>
          </cell>
          <cell r="V23">
            <v>0.97</v>
          </cell>
          <cell r="W23">
            <v>0.97299999999999998</v>
          </cell>
          <cell r="X23">
            <v>0.97299999999999998</v>
          </cell>
          <cell r="Y23">
            <v>0.98</v>
          </cell>
          <cell r="AA23">
            <v>0.98499999999999999</v>
          </cell>
          <cell r="AB23">
            <v>0.98499999999999999</v>
          </cell>
          <cell r="AC23">
            <v>0.98499999999999999</v>
          </cell>
          <cell r="AD23">
            <v>0.98699999999999999</v>
          </cell>
          <cell r="AE23">
            <v>0.98699999999999999</v>
          </cell>
          <cell r="AF23">
            <v>0.98799999999999999</v>
          </cell>
          <cell r="AG23">
            <v>0.98850000000000005</v>
          </cell>
          <cell r="AH23">
            <v>0.98899999999999999</v>
          </cell>
          <cell r="AI23">
            <v>0.98950000000000005</v>
          </cell>
          <cell r="AJ23">
            <v>0.98950000000000005</v>
          </cell>
          <cell r="AK23">
            <v>0.98950000000000005</v>
          </cell>
          <cell r="AL23">
            <v>0.98950000000000005</v>
          </cell>
          <cell r="AM23">
            <v>0.98950000000000005</v>
          </cell>
          <cell r="AN23">
            <v>0.98950000000000005</v>
          </cell>
          <cell r="AO23">
            <v>0.98950000000000005</v>
          </cell>
          <cell r="AP23">
            <v>0.98950000000000005</v>
          </cell>
          <cell r="AQ23">
            <v>0.98950000000000005</v>
          </cell>
          <cell r="AR23">
            <v>0.99</v>
          </cell>
        </row>
        <row r="24">
          <cell r="G24">
            <v>0.40600000000000003</v>
          </cell>
          <cell r="H24">
            <v>0.40600000000000003</v>
          </cell>
          <cell r="I24">
            <v>0.40600000000000003</v>
          </cell>
          <cell r="J24">
            <v>0.40600000000000003</v>
          </cell>
          <cell r="K24">
            <v>0.40600000000000003</v>
          </cell>
          <cell r="L24">
            <v>0.40600000000000003</v>
          </cell>
          <cell r="M24">
            <v>0.40600000000000003</v>
          </cell>
          <cell r="N24">
            <v>0.40600000000000003</v>
          </cell>
          <cell r="O24">
            <v>0.40600000000000003</v>
          </cell>
          <cell r="P24">
            <v>0.40600000000000003</v>
          </cell>
          <cell r="Q24">
            <v>0.41199999999999998</v>
          </cell>
          <cell r="R24">
            <v>0.43669999999999998</v>
          </cell>
          <cell r="S24">
            <v>0.46879999999999999</v>
          </cell>
          <cell r="T24">
            <v>0.49</v>
          </cell>
          <cell r="U24">
            <v>0.49</v>
          </cell>
          <cell r="V24">
            <v>0.51</v>
          </cell>
          <cell r="W24">
            <v>0.6</v>
          </cell>
          <cell r="X24">
            <v>0.6</v>
          </cell>
          <cell r="Y24">
            <v>0.70799999999999996</v>
          </cell>
          <cell r="AA24">
            <v>0.74</v>
          </cell>
          <cell r="AB24">
            <v>0.76</v>
          </cell>
          <cell r="AC24">
            <v>0.76</v>
          </cell>
          <cell r="AD24">
            <v>0.79</v>
          </cell>
          <cell r="AE24">
            <v>0.8175</v>
          </cell>
          <cell r="AF24">
            <v>0.85250000000000004</v>
          </cell>
          <cell r="AG24">
            <v>0.873</v>
          </cell>
          <cell r="AH24">
            <v>0.88200000000000001</v>
          </cell>
          <cell r="AI24">
            <v>0.88700000000000001</v>
          </cell>
          <cell r="AJ24">
            <v>0.88700000000000001</v>
          </cell>
          <cell r="AK24">
            <v>0.88700000000000001</v>
          </cell>
          <cell r="AL24">
            <v>0.88700000000000001</v>
          </cell>
          <cell r="AM24">
            <v>0.88700000000000001</v>
          </cell>
          <cell r="AN24">
            <v>0.88700000000000001</v>
          </cell>
          <cell r="AO24">
            <v>0.88700000000000001</v>
          </cell>
          <cell r="AP24">
            <v>0.88700000000000001</v>
          </cell>
          <cell r="AQ24">
            <v>0.88700000000000001</v>
          </cell>
          <cell r="AR24">
            <v>0.9</v>
          </cell>
        </row>
        <row r="25">
          <cell r="G25">
            <v>0.70180000000000009</v>
          </cell>
          <cell r="H25">
            <v>0.71350000000000013</v>
          </cell>
          <cell r="I25">
            <v>0.71350000000000002</v>
          </cell>
          <cell r="J25">
            <v>0.71350000000000002</v>
          </cell>
          <cell r="K25">
            <v>0.71350000000000002</v>
          </cell>
          <cell r="L25">
            <v>0.71350000000000002</v>
          </cell>
          <cell r="M25">
            <v>0.73299999999999998</v>
          </cell>
          <cell r="N25">
            <v>0.76629999999999998</v>
          </cell>
          <cell r="O25">
            <v>0.91900000000000004</v>
          </cell>
          <cell r="P25">
            <v>0.92100000000000004</v>
          </cell>
          <cell r="Q25">
            <v>0.92900000000000005</v>
          </cell>
          <cell r="R25">
            <v>0.94</v>
          </cell>
          <cell r="S25">
            <v>0.96499999999999997</v>
          </cell>
          <cell r="T25">
            <v>0.98</v>
          </cell>
          <cell r="U25">
            <v>0.98</v>
          </cell>
          <cell r="V25">
            <v>0.99</v>
          </cell>
          <cell r="W25">
            <v>0.99019999999999997</v>
          </cell>
          <cell r="X25">
            <v>0.99019999999999997</v>
          </cell>
          <cell r="Y25">
            <v>0.99380000000000002</v>
          </cell>
          <cell r="AA25">
            <v>0.99380000000000002</v>
          </cell>
          <cell r="AB25">
            <v>0.995</v>
          </cell>
          <cell r="AC25">
            <v>0.996</v>
          </cell>
          <cell r="AD25">
            <v>0.997</v>
          </cell>
          <cell r="AE25">
            <v>0.998</v>
          </cell>
          <cell r="AF25">
            <v>0.999</v>
          </cell>
          <cell r="AG25">
            <v>0.99929999999999997</v>
          </cell>
          <cell r="AH25">
            <v>0.99929999999999997</v>
          </cell>
          <cell r="AI25">
            <v>0.99939999999999996</v>
          </cell>
          <cell r="AJ25">
            <v>0.99939999999999996</v>
          </cell>
          <cell r="AK25">
            <v>0.99939999999999996</v>
          </cell>
          <cell r="AL25">
            <v>0.99939999999999996</v>
          </cell>
          <cell r="AM25">
            <v>0.99939999999999996</v>
          </cell>
          <cell r="AN25">
            <v>0.99939999999999996</v>
          </cell>
          <cell r="AO25">
            <v>0.99939999999999996</v>
          </cell>
          <cell r="AP25">
            <v>0.99939999999999996</v>
          </cell>
          <cell r="AQ25">
            <v>0.99939999999999996</v>
          </cell>
          <cell r="AR25">
            <v>1</v>
          </cell>
        </row>
        <row r="26">
          <cell r="G26">
            <v>0.37690000000000001</v>
          </cell>
          <cell r="H26">
            <v>0.37690000000000001</v>
          </cell>
          <cell r="I26">
            <v>0.37690000000000001</v>
          </cell>
          <cell r="J26">
            <v>0.37690000000000001</v>
          </cell>
          <cell r="K26">
            <v>0.37690000000000001</v>
          </cell>
          <cell r="L26">
            <v>0.44369999999999998</v>
          </cell>
          <cell r="M26">
            <v>0.44369999999999998</v>
          </cell>
          <cell r="N26">
            <v>0.59299999999999997</v>
          </cell>
          <cell r="O26">
            <v>0.61199999999999999</v>
          </cell>
          <cell r="P26">
            <v>0.61199999999999999</v>
          </cell>
          <cell r="Q26">
            <v>0.61199999999999999</v>
          </cell>
          <cell r="R26">
            <v>0.6714</v>
          </cell>
          <cell r="S26">
            <v>0.6714</v>
          </cell>
          <cell r="T26">
            <v>0.69969999999999999</v>
          </cell>
          <cell r="U26">
            <v>0.69969999999999999</v>
          </cell>
          <cell r="V26">
            <v>0.75</v>
          </cell>
          <cell r="W26">
            <v>0.8</v>
          </cell>
          <cell r="X26">
            <v>0.88</v>
          </cell>
          <cell r="Y26">
            <v>0.95</v>
          </cell>
          <cell r="AA26">
            <v>0.96</v>
          </cell>
          <cell r="AB26">
            <v>0.97</v>
          </cell>
          <cell r="AC26">
            <v>0.98</v>
          </cell>
          <cell r="AD26">
            <v>0.98299999999999998</v>
          </cell>
          <cell r="AE26">
            <v>0.98299999999999998</v>
          </cell>
          <cell r="AF26">
            <v>0.98750000000000004</v>
          </cell>
          <cell r="AG26">
            <v>0.98750000000000004</v>
          </cell>
          <cell r="AH26">
            <v>0.98750000000000004</v>
          </cell>
          <cell r="AI26">
            <v>0.98750000000000004</v>
          </cell>
          <cell r="AJ26">
            <v>0.98750000000000004</v>
          </cell>
          <cell r="AK26">
            <v>0.98750000000000004</v>
          </cell>
          <cell r="AL26">
            <v>0.98750000000000004</v>
          </cell>
          <cell r="AM26">
            <v>0.98750000000000004</v>
          </cell>
          <cell r="AN26">
            <v>0.98750000000000004</v>
          </cell>
          <cell r="AO26">
            <v>0.98750000000000004</v>
          </cell>
          <cell r="AP26">
            <v>1</v>
          </cell>
        </row>
        <row r="28">
          <cell r="G28">
            <v>0.98980000000000012</v>
          </cell>
          <cell r="H28">
            <v>0.99160000000000015</v>
          </cell>
          <cell r="I28">
            <v>0.99160000000000004</v>
          </cell>
          <cell r="J28">
            <v>0.99299999999999999</v>
          </cell>
          <cell r="K28">
            <v>0.995</v>
          </cell>
          <cell r="L28">
            <v>0.997</v>
          </cell>
          <cell r="M28">
            <v>0.99790000000000001</v>
          </cell>
          <cell r="N28">
            <v>0.99819999999999998</v>
          </cell>
          <cell r="O28">
            <v>0.99819999999999998</v>
          </cell>
          <cell r="P28">
            <v>0.99860000000000004</v>
          </cell>
          <cell r="Q28">
            <v>0.99890000000000001</v>
          </cell>
          <cell r="R28">
            <v>0.99909999999999999</v>
          </cell>
          <cell r="S28">
            <v>0.99909999999999999</v>
          </cell>
          <cell r="T28">
            <v>0.99909999999999999</v>
          </cell>
          <cell r="U28">
            <v>0.99950000000000006</v>
          </cell>
          <cell r="V28">
            <v>0.99960000000000004</v>
          </cell>
          <cell r="W28">
            <v>0.99970000000000003</v>
          </cell>
          <cell r="X28">
            <v>0.99980000000000002</v>
          </cell>
          <cell r="Y28">
            <v>0.99980000000000002</v>
          </cell>
          <cell r="AA28">
            <v>0.99980000000000002</v>
          </cell>
          <cell r="AB28">
            <v>1</v>
          </cell>
        </row>
        <row r="29">
          <cell r="G29">
            <v>0.2848</v>
          </cell>
          <cell r="H29">
            <v>0.2848</v>
          </cell>
          <cell r="I29">
            <v>0.2848</v>
          </cell>
          <cell r="J29">
            <v>0.2848</v>
          </cell>
          <cell r="K29">
            <v>0.2848</v>
          </cell>
          <cell r="L29">
            <v>0.3</v>
          </cell>
          <cell r="M29">
            <v>0.35</v>
          </cell>
          <cell r="N29">
            <v>0.441</v>
          </cell>
          <cell r="O29">
            <v>0.60099999999999998</v>
          </cell>
          <cell r="P29">
            <v>0.64600000000000002</v>
          </cell>
          <cell r="Q29">
            <v>0.76</v>
          </cell>
          <cell r="R29">
            <v>0.76</v>
          </cell>
          <cell r="S29">
            <v>0.79</v>
          </cell>
          <cell r="T29">
            <v>0.85</v>
          </cell>
          <cell r="U29">
            <v>0.90980000000000005</v>
          </cell>
          <cell r="V29">
            <v>0.95</v>
          </cell>
          <cell r="W29">
            <v>0.98</v>
          </cell>
          <cell r="X29">
            <v>0.99</v>
          </cell>
          <cell r="Y29">
            <v>0.99270000000000003</v>
          </cell>
          <cell r="AA29">
            <v>0.99450000000000005</v>
          </cell>
          <cell r="AB29">
            <v>1</v>
          </cell>
        </row>
        <row r="30">
          <cell r="G30">
            <v>0.23219999999999996</v>
          </cell>
          <cell r="H30">
            <v>0.23219999999999996</v>
          </cell>
          <cell r="I30">
            <v>0.23219999999999999</v>
          </cell>
          <cell r="J30">
            <v>0.23219999999999999</v>
          </cell>
          <cell r="K30">
            <v>0.23219999999999999</v>
          </cell>
          <cell r="L30">
            <v>0.23219999999999999</v>
          </cell>
          <cell r="M30">
            <v>0.23219999999999999</v>
          </cell>
          <cell r="N30">
            <v>0.23219999999999999</v>
          </cell>
          <cell r="O30">
            <v>0.23219999999999999</v>
          </cell>
          <cell r="P30">
            <v>0.23219999999999999</v>
          </cell>
          <cell r="Q30">
            <v>0.23219999999999999</v>
          </cell>
          <cell r="R30">
            <v>0.23219999999999999</v>
          </cell>
          <cell r="S30">
            <v>0.23219999999999999</v>
          </cell>
          <cell r="T30">
            <v>0.23219999999999999</v>
          </cell>
          <cell r="U30">
            <v>0.23219999999999999</v>
          </cell>
          <cell r="V30">
            <v>0.23219999999999999</v>
          </cell>
          <cell r="W30">
            <v>0.33</v>
          </cell>
          <cell r="X30">
            <v>0.33</v>
          </cell>
          <cell r="Y30">
            <v>0.45</v>
          </cell>
          <cell r="AA30">
            <v>0.45</v>
          </cell>
          <cell r="AB30">
            <v>1</v>
          </cell>
        </row>
        <row r="31">
          <cell r="G31">
            <v>0.54600000000000004</v>
          </cell>
          <cell r="H31">
            <v>0.58879999999999999</v>
          </cell>
          <cell r="I31">
            <v>0.61419999999999997</v>
          </cell>
          <cell r="J31">
            <v>0.63719999999999999</v>
          </cell>
          <cell r="K31">
            <v>0.68</v>
          </cell>
          <cell r="L31">
            <v>0.76200000000000001</v>
          </cell>
          <cell r="M31">
            <v>0.79800000000000004</v>
          </cell>
          <cell r="N31">
            <v>0.84060000000000001</v>
          </cell>
          <cell r="O31">
            <v>0.85899999999999999</v>
          </cell>
          <cell r="P31">
            <v>0.89800000000000002</v>
          </cell>
          <cell r="Q31">
            <v>0.91300000000000003</v>
          </cell>
          <cell r="R31">
            <v>0.92700000000000005</v>
          </cell>
          <cell r="S31">
            <v>0.96699999999999997</v>
          </cell>
          <cell r="T31">
            <v>0.97799999999999998</v>
          </cell>
          <cell r="U31">
            <v>0.98</v>
          </cell>
          <cell r="V31">
            <v>0.98229999999999995</v>
          </cell>
          <cell r="W31">
            <v>0.98629999999999995</v>
          </cell>
          <cell r="X31">
            <v>0.9899</v>
          </cell>
          <cell r="Y31">
            <v>0.99299999999999999</v>
          </cell>
          <cell r="AA31">
            <v>0.995</v>
          </cell>
          <cell r="AB31">
            <v>1</v>
          </cell>
        </row>
        <row r="32">
          <cell r="G32">
            <v>0.28942591575646837</v>
          </cell>
          <cell r="H32">
            <v>0.30814618298661084</v>
          </cell>
        </row>
        <row r="33">
          <cell r="G33">
            <v>0.86430000000000018</v>
          </cell>
          <cell r="H33">
            <v>0.88860000000000017</v>
          </cell>
          <cell r="I33">
            <v>0.88859999999999995</v>
          </cell>
          <cell r="J33">
            <v>0.89459999999999995</v>
          </cell>
          <cell r="K33">
            <v>0.90880000000000005</v>
          </cell>
          <cell r="L33">
            <v>0.93</v>
          </cell>
          <cell r="M33">
            <v>0.96</v>
          </cell>
          <cell r="N33">
            <v>0.96299999999999997</v>
          </cell>
          <cell r="O33">
            <v>0.97199999999999998</v>
          </cell>
          <cell r="P33">
            <v>0.98099999999999998</v>
          </cell>
          <cell r="Q33">
            <v>0.98299999999999998</v>
          </cell>
          <cell r="R33">
            <v>0.98719999999999997</v>
          </cell>
          <cell r="S33">
            <v>0.99</v>
          </cell>
          <cell r="T33">
            <v>0.99299999999999999</v>
          </cell>
          <cell r="U33">
            <v>0.99350000000000005</v>
          </cell>
          <cell r="V33">
            <v>0.99380000000000002</v>
          </cell>
          <cell r="W33">
            <v>0.99480000000000002</v>
          </cell>
          <cell r="X33">
            <v>0.99580000000000002</v>
          </cell>
          <cell r="Y33">
            <v>0.99680000000000002</v>
          </cell>
          <cell r="AA33">
            <v>0.99750000000000005</v>
          </cell>
          <cell r="AB33">
            <v>1</v>
          </cell>
          <cell r="AK33">
            <v>1</v>
          </cell>
        </row>
        <row r="34">
          <cell r="G34">
            <v>0.86430000000000018</v>
          </cell>
          <cell r="H34">
            <v>0.88860000000000017</v>
          </cell>
          <cell r="I34">
            <v>0.88859999999999995</v>
          </cell>
          <cell r="J34">
            <v>0.89459999999999995</v>
          </cell>
          <cell r="K34">
            <v>0.90880000000000005</v>
          </cell>
          <cell r="L34">
            <v>0.93</v>
          </cell>
          <cell r="M34">
            <v>0.96</v>
          </cell>
          <cell r="N34">
            <v>0.96299999999999997</v>
          </cell>
          <cell r="O34">
            <v>0.97199999999999998</v>
          </cell>
          <cell r="P34">
            <v>0.98099999999999998</v>
          </cell>
          <cell r="Q34">
            <v>0.98299999999999998</v>
          </cell>
          <cell r="R34">
            <v>0.98719999999999997</v>
          </cell>
          <cell r="S34">
            <v>0.99</v>
          </cell>
          <cell r="T34">
            <v>0.99299999999999999</v>
          </cell>
          <cell r="U34">
            <v>0.99350000000000005</v>
          </cell>
          <cell r="V34">
            <v>0.99380000000000002</v>
          </cell>
          <cell r="W34">
            <v>0.99480000000000002</v>
          </cell>
          <cell r="X34">
            <v>0.99580000000000002</v>
          </cell>
          <cell r="Y34">
            <v>0.99680000000000002</v>
          </cell>
          <cell r="AA34">
            <v>0.99750000000000005</v>
          </cell>
          <cell r="AB34">
            <v>1</v>
          </cell>
          <cell r="AK34">
            <v>1</v>
          </cell>
        </row>
        <row r="35">
          <cell r="G35">
            <v>0.86430000000000018</v>
          </cell>
          <cell r="H35">
            <v>0.88860000000000017</v>
          </cell>
          <cell r="I35">
            <v>0.88859999999999995</v>
          </cell>
          <cell r="J35">
            <v>0.89459999999999995</v>
          </cell>
          <cell r="K35">
            <v>0.90880000000000005</v>
          </cell>
          <cell r="L35">
            <v>0.93</v>
          </cell>
          <cell r="M35">
            <v>0.96</v>
          </cell>
          <cell r="N35">
            <v>0.96299999999999997</v>
          </cell>
          <cell r="O35">
            <v>0.97199999999999998</v>
          </cell>
          <cell r="P35">
            <v>0.98099999999999998</v>
          </cell>
          <cell r="Q35">
            <v>0.98299999999999998</v>
          </cell>
          <cell r="R35">
            <v>0.98719999999999997</v>
          </cell>
          <cell r="S35">
            <v>0.99</v>
          </cell>
          <cell r="T35">
            <v>0.99299999999999999</v>
          </cell>
          <cell r="U35">
            <v>0.99350000000000005</v>
          </cell>
          <cell r="V35">
            <v>0.99380000000000002</v>
          </cell>
          <cell r="W35">
            <v>0.99480000000000002</v>
          </cell>
          <cell r="X35">
            <v>0.99580000000000002</v>
          </cell>
          <cell r="Y35">
            <v>0.99680000000000002</v>
          </cell>
          <cell r="AA35">
            <v>0.99750000000000005</v>
          </cell>
          <cell r="AB35">
            <v>1</v>
          </cell>
          <cell r="AK35">
            <v>1</v>
          </cell>
        </row>
        <row r="36">
          <cell r="G36">
            <v>0.86430000000000018</v>
          </cell>
          <cell r="H36">
            <v>0.88860000000000017</v>
          </cell>
          <cell r="I36">
            <v>0.88859999999999995</v>
          </cell>
          <cell r="J36">
            <v>0.89459999999999995</v>
          </cell>
          <cell r="K36">
            <v>0.90880000000000005</v>
          </cell>
          <cell r="L36">
            <v>0.93</v>
          </cell>
          <cell r="M36">
            <v>0.96</v>
          </cell>
          <cell r="N36">
            <v>0.96299999999999997</v>
          </cell>
          <cell r="O36">
            <v>0.97199999999999998</v>
          </cell>
          <cell r="P36">
            <v>0.98099999999999998</v>
          </cell>
          <cell r="Q36">
            <v>0.98299999999999998</v>
          </cell>
          <cell r="R36">
            <v>0.98719999999999997</v>
          </cell>
          <cell r="S36">
            <v>0.99</v>
          </cell>
          <cell r="T36">
            <v>0.99299999999999999</v>
          </cell>
          <cell r="U36">
            <v>0.99350000000000005</v>
          </cell>
          <cell r="V36">
            <v>0.99380000000000002</v>
          </cell>
          <cell r="W36">
            <v>0.99480000000000002</v>
          </cell>
          <cell r="X36">
            <v>0.99580000000000002</v>
          </cell>
          <cell r="Y36">
            <v>0.99680000000000002</v>
          </cell>
          <cell r="AA36">
            <v>0.99750000000000005</v>
          </cell>
          <cell r="AB36">
            <v>1</v>
          </cell>
          <cell r="AK36">
            <v>1</v>
          </cell>
        </row>
        <row r="37">
          <cell r="G37">
            <v>0.21230000000000002</v>
          </cell>
          <cell r="H37">
            <v>0.21230000000000002</v>
          </cell>
          <cell r="I37">
            <v>0.21229999999999999</v>
          </cell>
          <cell r="J37">
            <v>0.21229999999999999</v>
          </cell>
          <cell r="K37">
            <v>0.23949999999999999</v>
          </cell>
          <cell r="L37">
            <v>0.27100000000000002</v>
          </cell>
          <cell r="M37">
            <v>0.42</v>
          </cell>
          <cell r="N37">
            <v>0.53249999999999997</v>
          </cell>
          <cell r="O37">
            <v>0.78300000000000003</v>
          </cell>
          <cell r="P37">
            <v>1.08</v>
          </cell>
          <cell r="Q37">
            <v>1.3</v>
          </cell>
          <cell r="R37">
            <v>1.34</v>
          </cell>
          <cell r="S37">
            <v>1.4</v>
          </cell>
          <cell r="T37">
            <v>1.6</v>
          </cell>
          <cell r="U37">
            <v>1.65</v>
          </cell>
          <cell r="V37">
            <v>1.65</v>
          </cell>
          <cell r="W37">
            <v>1.65</v>
          </cell>
          <cell r="X37">
            <v>1.65</v>
          </cell>
          <cell r="Y37">
            <v>1.65</v>
          </cell>
          <cell r="AA37">
            <v>1.65</v>
          </cell>
          <cell r="AB37">
            <v>1.65</v>
          </cell>
          <cell r="AC37">
            <v>1.6</v>
          </cell>
          <cell r="AD37">
            <v>1.54</v>
          </cell>
          <cell r="AE37">
            <v>1.54</v>
          </cell>
          <cell r="AF37">
            <v>1.4</v>
          </cell>
          <cell r="AG37">
            <v>1.32</v>
          </cell>
          <cell r="AH37">
            <v>1.28</v>
          </cell>
          <cell r="AI37">
            <v>1.25</v>
          </cell>
          <cell r="AJ37">
            <v>1.2</v>
          </cell>
          <cell r="AK37">
            <v>1.2</v>
          </cell>
          <cell r="AL37">
            <v>1.1599999999999999</v>
          </cell>
          <cell r="AM37">
            <v>1.1599999999999999</v>
          </cell>
          <cell r="AN37">
            <v>1.1599999999999999</v>
          </cell>
          <cell r="AO37">
            <v>1.107</v>
          </cell>
          <cell r="AP37">
            <v>1.107</v>
          </cell>
          <cell r="AQ37">
            <v>1.07</v>
          </cell>
          <cell r="AR37">
            <v>1.07</v>
          </cell>
        </row>
        <row r="38">
          <cell r="G38">
            <v>0.2475</v>
          </cell>
          <cell r="H38">
            <v>0.2475</v>
          </cell>
          <cell r="I38">
            <v>0.27750000000000002</v>
          </cell>
          <cell r="J38">
            <v>0.34050000000000002</v>
          </cell>
          <cell r="K38">
            <v>0.371</v>
          </cell>
          <cell r="L38">
            <v>0.42249999999999999</v>
          </cell>
          <cell r="M38">
            <v>0.44</v>
          </cell>
          <cell r="N38">
            <v>0.46800000000000003</v>
          </cell>
          <cell r="O38">
            <v>0.503</v>
          </cell>
          <cell r="P38">
            <v>0.5101</v>
          </cell>
          <cell r="Q38">
            <v>0.51300000000000001</v>
          </cell>
          <cell r="R38">
            <v>0.53</v>
          </cell>
          <cell r="S38">
            <v>0.54800000000000004</v>
          </cell>
          <cell r="T38">
            <v>0.55920000000000003</v>
          </cell>
          <cell r="U38">
            <v>0.56999999999999995</v>
          </cell>
          <cell r="V38">
            <v>0.57250000000000001</v>
          </cell>
          <cell r="W38">
            <v>0.58750000000000002</v>
          </cell>
          <cell r="X38">
            <v>0.62</v>
          </cell>
          <cell r="Y38">
            <v>0.63500000000000001</v>
          </cell>
          <cell r="AA38">
            <v>0.67</v>
          </cell>
          <cell r="AB38">
            <v>0.68</v>
          </cell>
          <cell r="AC38">
            <v>0.72</v>
          </cell>
          <cell r="AD38">
            <v>0.74</v>
          </cell>
          <cell r="AE38">
            <v>0.79</v>
          </cell>
          <cell r="AF38">
            <v>0.82</v>
          </cell>
          <cell r="AG38">
            <v>0.85499999999999998</v>
          </cell>
          <cell r="AH38">
            <v>0.87</v>
          </cell>
          <cell r="AI38">
            <v>0.87</v>
          </cell>
          <cell r="AJ38">
            <v>0.89</v>
          </cell>
          <cell r="AK38">
            <v>0.89</v>
          </cell>
          <cell r="AL38">
            <v>0.91</v>
          </cell>
          <cell r="AM38">
            <v>0.91</v>
          </cell>
          <cell r="AN38">
            <v>0.93</v>
          </cell>
          <cell r="AO38">
            <v>0.95</v>
          </cell>
          <cell r="AP38">
            <v>0.95</v>
          </cell>
          <cell r="AQ38">
            <v>0.98</v>
          </cell>
          <cell r="AR38">
            <v>0.98</v>
          </cell>
        </row>
        <row r="39">
          <cell r="G39">
            <v>0.33</v>
          </cell>
          <cell r="H39">
            <v>0.36130000000000007</v>
          </cell>
          <cell r="I39">
            <v>0.36630000000000001</v>
          </cell>
          <cell r="J39">
            <v>0.38</v>
          </cell>
          <cell r="K39">
            <v>0.42070000000000002</v>
          </cell>
          <cell r="L39">
            <v>0.45290000000000002</v>
          </cell>
          <cell r="M39">
            <v>0.51019999999999999</v>
          </cell>
          <cell r="N39">
            <v>0.54500000000000004</v>
          </cell>
          <cell r="O39">
            <v>0.56799999999999995</v>
          </cell>
          <cell r="P39">
            <v>0.57799999999999996</v>
          </cell>
          <cell r="Q39">
            <v>0.58099999999999996</v>
          </cell>
          <cell r="R39">
            <v>0.60299999999999998</v>
          </cell>
          <cell r="S39">
            <v>0.64700000000000002</v>
          </cell>
          <cell r="T39">
            <v>0.67100000000000004</v>
          </cell>
          <cell r="U39">
            <v>0.69799999999999995</v>
          </cell>
          <cell r="V39">
            <v>0.72</v>
          </cell>
          <cell r="W39">
            <v>0.755</v>
          </cell>
          <cell r="X39">
            <v>0.8</v>
          </cell>
          <cell r="Y39">
            <v>0.86</v>
          </cell>
          <cell r="AA39">
            <v>0.94499999999999995</v>
          </cell>
          <cell r="AB39">
            <v>0.96</v>
          </cell>
          <cell r="AC39">
            <v>0.97</v>
          </cell>
          <cell r="AD39">
            <v>0.98</v>
          </cell>
          <cell r="AE39">
            <v>0.98</v>
          </cell>
          <cell r="AF39">
            <v>0.99250000000000005</v>
          </cell>
          <cell r="AG39">
            <v>0.99450000000000005</v>
          </cell>
          <cell r="AH39">
            <v>0.99550000000000005</v>
          </cell>
          <cell r="AI39">
            <v>0.99650000000000005</v>
          </cell>
          <cell r="AJ39">
            <v>0.998</v>
          </cell>
          <cell r="AK39">
            <v>0.998</v>
          </cell>
          <cell r="AL39">
            <v>1</v>
          </cell>
        </row>
        <row r="40">
          <cell r="G40">
            <v>9.870000000000001E-2</v>
          </cell>
          <cell r="H40">
            <v>9.870000000000001E-2</v>
          </cell>
          <cell r="I40">
            <v>9.8699999999999996E-2</v>
          </cell>
          <cell r="J40">
            <v>9.8699999999999996E-2</v>
          </cell>
          <cell r="K40">
            <v>9.8699999999999996E-2</v>
          </cell>
          <cell r="L40">
            <v>9.8699999999999996E-2</v>
          </cell>
          <cell r="M40">
            <v>9.8699999999999996E-2</v>
          </cell>
          <cell r="N40">
            <v>9.8699999999999996E-2</v>
          </cell>
          <cell r="O40">
            <v>9.8699999999999996E-2</v>
          </cell>
          <cell r="P40">
            <v>9.8699999999999996E-2</v>
          </cell>
          <cell r="Q40">
            <v>9.8699999999999996E-2</v>
          </cell>
          <cell r="R40">
            <v>9.8699999999999996E-2</v>
          </cell>
          <cell r="S40">
            <v>0.11</v>
          </cell>
          <cell r="T40">
            <v>0.12</v>
          </cell>
          <cell r="U40">
            <v>0.12</v>
          </cell>
          <cell r="V40">
            <v>0.12</v>
          </cell>
          <cell r="W40">
            <v>0.14000000000000001</v>
          </cell>
          <cell r="X40">
            <v>0.14000000000000001</v>
          </cell>
          <cell r="Y40">
            <v>0.19</v>
          </cell>
          <cell r="AA40">
            <v>0.4</v>
          </cell>
          <cell r="AB40">
            <v>0.41</v>
          </cell>
          <cell r="AC40">
            <v>0.45</v>
          </cell>
          <cell r="AD40">
            <v>0.5</v>
          </cell>
          <cell r="AE40">
            <v>0.55000000000000004</v>
          </cell>
          <cell r="AF40">
            <v>0.6</v>
          </cell>
          <cell r="AG40">
            <v>0.68100000000000005</v>
          </cell>
          <cell r="AH40">
            <v>0.70299999999999996</v>
          </cell>
          <cell r="AI40">
            <v>0.74</v>
          </cell>
          <cell r="AJ40">
            <v>0.86919999999999997</v>
          </cell>
          <cell r="AK40">
            <v>0.88390000000000002</v>
          </cell>
          <cell r="AL40">
            <v>0.9244</v>
          </cell>
          <cell r="AM40">
            <v>0.92589999999999995</v>
          </cell>
          <cell r="AN40">
            <v>0.95960000000000001</v>
          </cell>
          <cell r="AO40">
            <v>0.99609999999999999</v>
          </cell>
          <cell r="AP40">
            <v>0.99650000000000005</v>
          </cell>
          <cell r="AQ40">
            <v>0.99870000000000003</v>
          </cell>
          <cell r="AR40">
            <v>1</v>
          </cell>
        </row>
        <row r="41">
          <cell r="G41">
            <v>4.0900000000000006E-2</v>
          </cell>
          <cell r="H41">
            <v>4.0900000000000006E-2</v>
          </cell>
          <cell r="I41">
            <v>4.0899999999999999E-2</v>
          </cell>
          <cell r="J41">
            <v>4.0899999999999999E-2</v>
          </cell>
          <cell r="K41">
            <v>4.0899999999999999E-2</v>
          </cell>
          <cell r="L41">
            <v>4.0899999999999999E-2</v>
          </cell>
          <cell r="M41">
            <v>4.0899999999999999E-2</v>
          </cell>
          <cell r="N41">
            <v>4.0899999999999999E-2</v>
          </cell>
          <cell r="O41">
            <v>4.0899999999999999E-2</v>
          </cell>
          <cell r="P41">
            <v>4.0899999999999999E-2</v>
          </cell>
          <cell r="Q41">
            <v>4.0899999999999999E-2</v>
          </cell>
          <cell r="R41">
            <v>4.0899999999999999E-2</v>
          </cell>
          <cell r="S41">
            <v>4.0899999999999999E-2</v>
          </cell>
          <cell r="T41">
            <v>4.0899999999999999E-2</v>
          </cell>
          <cell r="U41">
            <v>4.0899999999999999E-2</v>
          </cell>
          <cell r="V41">
            <v>4.0899999999999999E-2</v>
          </cell>
          <cell r="W41">
            <v>4.0899999999999999E-2</v>
          </cell>
          <cell r="X41">
            <v>4.0899999999999999E-2</v>
          </cell>
          <cell r="Y41">
            <v>4.0899999999999999E-2</v>
          </cell>
          <cell r="AA41">
            <v>4.0899999999999999E-2</v>
          </cell>
          <cell r="AB41">
            <v>4.0899999999999999E-2</v>
          </cell>
          <cell r="AC41">
            <v>9.6000000000000002E-2</v>
          </cell>
          <cell r="AD41">
            <v>9.6000000000000002E-2</v>
          </cell>
          <cell r="AE41">
            <v>0.1</v>
          </cell>
          <cell r="AF41">
            <v>0.1</v>
          </cell>
          <cell r="AG41">
            <v>0.1</v>
          </cell>
          <cell r="AH41">
            <v>1</v>
          </cell>
          <cell r="AI41">
            <v>1</v>
          </cell>
        </row>
        <row r="42">
          <cell r="G42">
            <v>0.1129</v>
          </cell>
          <cell r="H42">
            <v>0.1328</v>
          </cell>
          <cell r="I42">
            <v>0.1328</v>
          </cell>
          <cell r="J42">
            <v>0.1328</v>
          </cell>
          <cell r="K42">
            <v>0.1328</v>
          </cell>
          <cell r="L42">
            <v>0.1328</v>
          </cell>
          <cell r="M42">
            <v>0.1328</v>
          </cell>
          <cell r="N42">
            <v>0.1328</v>
          </cell>
          <cell r="O42">
            <v>0.1328</v>
          </cell>
          <cell r="P42">
            <v>0.13700000000000001</v>
          </cell>
          <cell r="Q42">
            <v>0.13700000000000001</v>
          </cell>
          <cell r="R42">
            <v>0.15</v>
          </cell>
          <cell r="S42">
            <v>0.18</v>
          </cell>
          <cell r="T42">
            <v>0.2</v>
          </cell>
          <cell r="U42">
            <v>0.215</v>
          </cell>
          <cell r="V42">
            <v>0.22</v>
          </cell>
          <cell r="W42">
            <v>0.25</v>
          </cell>
          <cell r="X42">
            <v>0.33</v>
          </cell>
          <cell r="Y42">
            <v>0.41</v>
          </cell>
          <cell r="AA42">
            <v>0.51500000000000001</v>
          </cell>
          <cell r="AB42">
            <v>0.56000000000000005</v>
          </cell>
          <cell r="AC42">
            <v>0.625</v>
          </cell>
          <cell r="AD42">
            <v>0.67500000000000004</v>
          </cell>
          <cell r="AE42">
            <v>0.75</v>
          </cell>
          <cell r="AF42">
            <v>0.83250000000000002</v>
          </cell>
          <cell r="AG42">
            <v>0.86750000000000005</v>
          </cell>
          <cell r="AH42">
            <v>0.91200000000000003</v>
          </cell>
          <cell r="AI42">
            <v>0.94</v>
          </cell>
          <cell r="AJ42">
            <v>0.96</v>
          </cell>
          <cell r="AK42">
            <v>0.98</v>
          </cell>
          <cell r="AL42">
            <v>0.98499999999999999</v>
          </cell>
          <cell r="AM42">
            <v>0.98799999999999999</v>
          </cell>
          <cell r="AN42">
            <v>0.98799999999999999</v>
          </cell>
          <cell r="AO42">
            <v>1</v>
          </cell>
        </row>
        <row r="43">
          <cell r="G43">
            <v>0.84599999999999997</v>
          </cell>
          <cell r="H43">
            <v>0.87739999999999996</v>
          </cell>
          <cell r="I43">
            <v>0.87739999999999996</v>
          </cell>
          <cell r="J43">
            <v>0.88100000000000001</v>
          </cell>
          <cell r="K43">
            <v>0.9</v>
          </cell>
          <cell r="L43">
            <v>0.90200000000000002</v>
          </cell>
          <cell r="M43">
            <v>0.95</v>
          </cell>
          <cell r="N43">
            <v>0.95899999999999996</v>
          </cell>
          <cell r="O43">
            <v>0.96399999999999997</v>
          </cell>
          <cell r="P43">
            <v>0.96599999999999997</v>
          </cell>
          <cell r="Q43">
            <v>0.96899999999999997</v>
          </cell>
          <cell r="R43">
            <v>0.96899999999999997</v>
          </cell>
          <cell r="S43">
            <v>0.97299999999999998</v>
          </cell>
          <cell r="T43">
            <v>0.97799999999999998</v>
          </cell>
          <cell r="U43">
            <v>0.98</v>
          </cell>
          <cell r="V43">
            <v>0.98299999999999998</v>
          </cell>
          <cell r="W43">
            <v>0.99299999999999999</v>
          </cell>
          <cell r="X43">
            <v>0.99350000000000005</v>
          </cell>
          <cell r="Y43">
            <v>0.99350000000000005</v>
          </cell>
          <cell r="AA43">
            <v>0.99350000000000005</v>
          </cell>
          <cell r="AB43">
            <v>0.99350000000000005</v>
          </cell>
          <cell r="AC43">
            <v>0.99350000000000005</v>
          </cell>
          <cell r="AD43">
            <v>0.99350000000000005</v>
          </cell>
          <cell r="AE43">
            <v>0.99350000000000005</v>
          </cell>
          <cell r="AF43">
            <v>0.995</v>
          </cell>
          <cell r="AG43">
            <v>0.995</v>
          </cell>
          <cell r="AH43">
            <v>0.99519999999999997</v>
          </cell>
          <cell r="AI43">
            <v>0.99519999999999997</v>
          </cell>
          <cell r="AJ43">
            <v>0.99519999999999997</v>
          </cell>
          <cell r="AK43">
            <v>0.99519999999999997</v>
          </cell>
          <cell r="AL43">
            <v>0.99519999999999997</v>
          </cell>
          <cell r="AM43">
            <v>0.99519999999999997</v>
          </cell>
          <cell r="AN43">
            <v>0.99519999999999997</v>
          </cell>
          <cell r="AO43">
            <v>0.99519999999999997</v>
          </cell>
          <cell r="AP43">
            <v>0.99519999999999997</v>
          </cell>
          <cell r="AQ43">
            <v>0.99519999999999997</v>
          </cell>
          <cell r="AR43">
            <v>0.99519999999999997</v>
          </cell>
        </row>
        <row r="44">
          <cell r="G44">
            <v>2.3E-2</v>
          </cell>
          <cell r="H44">
            <v>2.3E-2</v>
          </cell>
          <cell r="I44">
            <v>2.3E-2</v>
          </cell>
          <cell r="J44">
            <v>2.3E-2</v>
          </cell>
          <cell r="K44">
            <v>2.3E-2</v>
          </cell>
          <cell r="L44">
            <v>2.3E-2</v>
          </cell>
          <cell r="M44">
            <v>2.3E-2</v>
          </cell>
          <cell r="N44">
            <v>5.6000000000000001E-2</v>
          </cell>
          <cell r="O44">
            <v>5.6000000000000001E-2</v>
          </cell>
          <cell r="P44">
            <v>5.6000000000000001E-2</v>
          </cell>
          <cell r="Q44">
            <v>5.6000000000000001E-2</v>
          </cell>
          <cell r="R44">
            <v>5.6000000000000001E-2</v>
          </cell>
          <cell r="S44">
            <v>5.6000000000000001E-2</v>
          </cell>
          <cell r="T44">
            <v>5.6000000000000001E-2</v>
          </cell>
          <cell r="U44">
            <v>5.6000000000000001E-2</v>
          </cell>
          <cell r="V44">
            <v>5.6000000000000001E-2</v>
          </cell>
          <cell r="W44">
            <v>5.6000000000000001E-2</v>
          </cell>
          <cell r="X44">
            <v>5.6000000000000001E-2</v>
          </cell>
          <cell r="Y44">
            <v>0.08</v>
          </cell>
          <cell r="AA44">
            <v>0.13</v>
          </cell>
          <cell r="AB44">
            <v>0.16</v>
          </cell>
          <cell r="AC44">
            <v>0.22</v>
          </cell>
          <cell r="AD44">
            <v>0.25</v>
          </cell>
          <cell r="AE44">
            <v>0.27500000000000002</v>
          </cell>
          <cell r="AF44">
            <v>0.315</v>
          </cell>
          <cell r="AG44">
            <v>0.35199999999999998</v>
          </cell>
          <cell r="AH44">
            <v>0.4</v>
          </cell>
          <cell r="AI44">
            <v>0.43</v>
          </cell>
          <cell r="AJ44">
            <v>0.47</v>
          </cell>
          <cell r="AK44">
            <v>0.5</v>
          </cell>
          <cell r="AL44">
            <v>0.55000000000000004</v>
          </cell>
          <cell r="AM44">
            <v>0.56999999999999995</v>
          </cell>
          <cell r="AN44">
            <v>0.6</v>
          </cell>
          <cell r="AO44">
            <v>0.65</v>
          </cell>
          <cell r="AP44">
            <v>0.68</v>
          </cell>
          <cell r="AQ44">
            <v>0.73</v>
          </cell>
          <cell r="AR44">
            <v>0.78</v>
          </cell>
        </row>
        <row r="45">
          <cell r="G45">
            <v>0.69259285714285734</v>
          </cell>
          <cell r="H45">
            <v>0.70548571428571449</v>
          </cell>
        </row>
        <row r="46">
          <cell r="G46">
            <v>0.97570000000000001</v>
          </cell>
          <cell r="H46">
            <v>0.97570000000000001</v>
          </cell>
          <cell r="I46">
            <v>0.98070000000000002</v>
          </cell>
          <cell r="J46">
            <v>0.98070000000000002</v>
          </cell>
          <cell r="K46">
            <v>0.98070000000000002</v>
          </cell>
          <cell r="L46">
            <v>0.98199999999999998</v>
          </cell>
          <cell r="M46">
            <v>0.98499999999999999</v>
          </cell>
          <cell r="N46">
            <v>0.99399999999999999</v>
          </cell>
          <cell r="O46">
            <v>0.99399999999999999</v>
          </cell>
          <cell r="P46">
            <v>0.99399999999999999</v>
          </cell>
          <cell r="Q46">
            <v>0.99399999999999999</v>
          </cell>
          <cell r="R46">
            <v>0.99399999999999999</v>
          </cell>
          <cell r="S46">
            <v>0.99399999999999999</v>
          </cell>
          <cell r="T46">
            <v>0.99450000000000005</v>
          </cell>
          <cell r="U46">
            <v>0.99450000000000005</v>
          </cell>
          <cell r="V46">
            <v>0.99470000000000003</v>
          </cell>
          <cell r="W46">
            <v>0.99519999999999997</v>
          </cell>
          <cell r="X46">
            <v>0.99580000000000002</v>
          </cell>
          <cell r="Y46">
            <v>0.99609999999999999</v>
          </cell>
          <cell r="AA46">
            <v>0.997</v>
          </cell>
          <cell r="AB46">
            <v>1</v>
          </cell>
        </row>
        <row r="47">
          <cell r="G47">
            <v>0.18300000000000002</v>
          </cell>
          <cell r="H47">
            <v>0.21910000000000002</v>
          </cell>
          <cell r="I47">
            <v>0.21909999999999999</v>
          </cell>
          <cell r="J47">
            <v>0.22309999999999999</v>
          </cell>
          <cell r="K47">
            <v>0.23300000000000001</v>
          </cell>
          <cell r="L47">
            <v>0.24299999999999999</v>
          </cell>
          <cell r="M47">
            <v>0.29299999999999998</v>
          </cell>
          <cell r="N47">
            <v>0.32300000000000001</v>
          </cell>
          <cell r="O47">
            <v>0.35099999999999998</v>
          </cell>
          <cell r="P47">
            <v>0.35799999999999998</v>
          </cell>
          <cell r="Q47">
            <v>0.40100000000000002</v>
          </cell>
          <cell r="R47">
            <v>0.42499999999999999</v>
          </cell>
          <cell r="S47">
            <v>0.45169999999999999</v>
          </cell>
          <cell r="T47">
            <v>0.48320000000000002</v>
          </cell>
          <cell r="U47">
            <v>0.498</v>
          </cell>
          <cell r="V47">
            <v>0.503</v>
          </cell>
          <cell r="W47">
            <v>0.56299999999999994</v>
          </cell>
          <cell r="X47">
            <v>0.622</v>
          </cell>
          <cell r="Y47">
            <v>0.68500000000000005</v>
          </cell>
          <cell r="AA47">
            <v>0.746</v>
          </cell>
          <cell r="AB47">
            <v>0.78</v>
          </cell>
          <cell r="AC47">
            <v>0.81</v>
          </cell>
          <cell r="AD47">
            <v>0.84</v>
          </cell>
          <cell r="AE47">
            <v>0.87</v>
          </cell>
          <cell r="AF47">
            <v>0.89</v>
          </cell>
          <cell r="AG47">
            <v>0.90749999999999997</v>
          </cell>
          <cell r="AH47">
            <v>0.92500000000000004</v>
          </cell>
          <cell r="AI47">
            <v>0.94499999999999995</v>
          </cell>
          <cell r="AJ47">
            <v>0.95</v>
          </cell>
          <cell r="AK47">
            <v>0.95499999999999996</v>
          </cell>
          <cell r="AL47">
            <v>0.95499999999999996</v>
          </cell>
          <cell r="AM47">
            <v>0.95499999999999996</v>
          </cell>
          <cell r="AN47">
            <v>0.95499999999999996</v>
          </cell>
          <cell r="AO47">
            <v>0.96</v>
          </cell>
          <cell r="AP47">
            <v>0.97</v>
          </cell>
          <cell r="AQ47">
            <v>0.97499999999999998</v>
          </cell>
          <cell r="AR47">
            <v>0.97499999999999998</v>
          </cell>
        </row>
        <row r="48">
          <cell r="G48">
            <v>0.18300000000000002</v>
          </cell>
          <cell r="H48">
            <v>0.21910000000000002</v>
          </cell>
          <cell r="I48">
            <v>0.21909999999999999</v>
          </cell>
          <cell r="J48">
            <v>0.22309999999999999</v>
          </cell>
          <cell r="K48">
            <v>0.23300000000000001</v>
          </cell>
          <cell r="L48">
            <v>0.24299999999999999</v>
          </cell>
          <cell r="M48">
            <v>0.29299999999999998</v>
          </cell>
          <cell r="N48">
            <v>0.32300000000000001</v>
          </cell>
          <cell r="O48">
            <v>0.35099999999999998</v>
          </cell>
          <cell r="P48">
            <v>0.35799999999999998</v>
          </cell>
          <cell r="Q48">
            <v>0.40100000000000002</v>
          </cell>
          <cell r="R48">
            <v>0.42499999999999999</v>
          </cell>
          <cell r="S48">
            <v>0.45169999999999999</v>
          </cell>
          <cell r="T48">
            <v>0.48320000000000002</v>
          </cell>
          <cell r="U48">
            <v>0.498</v>
          </cell>
          <cell r="V48">
            <v>0.503</v>
          </cell>
          <cell r="W48">
            <v>0.56299999999999994</v>
          </cell>
          <cell r="X48">
            <v>0.622</v>
          </cell>
          <cell r="Y48">
            <v>0.68500000000000005</v>
          </cell>
          <cell r="AA48">
            <v>0.746</v>
          </cell>
          <cell r="AB48">
            <v>0.78</v>
          </cell>
          <cell r="AC48">
            <v>0.81</v>
          </cell>
          <cell r="AD48">
            <v>0.84</v>
          </cell>
          <cell r="AE48">
            <v>0.87</v>
          </cell>
          <cell r="AF48">
            <v>0.89</v>
          </cell>
          <cell r="AG48">
            <v>0.90749999999999997</v>
          </cell>
          <cell r="AH48">
            <v>0.92500000000000004</v>
          </cell>
          <cell r="AI48">
            <v>0.94499999999999995</v>
          </cell>
          <cell r="AJ48">
            <v>0.95</v>
          </cell>
          <cell r="AK48">
            <v>0.95499999999999996</v>
          </cell>
          <cell r="AL48">
            <v>0.95499999999999996</v>
          </cell>
          <cell r="AM48">
            <v>0.95499999999999996</v>
          </cell>
          <cell r="AN48">
            <v>0.95499999999999996</v>
          </cell>
          <cell r="AO48">
            <v>0.96</v>
          </cell>
          <cell r="AP48">
            <v>0.97</v>
          </cell>
          <cell r="AQ48">
            <v>0.97499999999999998</v>
          </cell>
          <cell r="AR48">
            <v>0.97499999999999998</v>
          </cell>
        </row>
        <row r="49">
          <cell r="G49">
            <v>0.15423053435114503</v>
          </cell>
          <cell r="H49">
            <v>0.15423053435114503</v>
          </cell>
        </row>
        <row r="50">
          <cell r="G50">
            <v>0.15820000000000001</v>
          </cell>
          <cell r="H50">
            <v>0.15820000000000001</v>
          </cell>
          <cell r="I50">
            <v>0.15820000000000001</v>
          </cell>
          <cell r="J50">
            <v>0.15820000000000001</v>
          </cell>
          <cell r="K50">
            <v>0.15959999999999999</v>
          </cell>
          <cell r="L50">
            <v>0.17199999999999999</v>
          </cell>
          <cell r="M50">
            <v>0.21199999999999999</v>
          </cell>
          <cell r="N50">
            <v>0.24299999999999999</v>
          </cell>
          <cell r="O50">
            <v>0.29199999999999998</v>
          </cell>
          <cell r="P50">
            <v>0.313</v>
          </cell>
          <cell r="Q50">
            <v>0.36599999999999999</v>
          </cell>
          <cell r="R50">
            <v>0.40010000000000001</v>
          </cell>
          <cell r="S50">
            <v>0.45910000000000001</v>
          </cell>
          <cell r="T50">
            <v>0.499</v>
          </cell>
          <cell r="U50">
            <v>0.54500000000000004</v>
          </cell>
          <cell r="V50">
            <v>0.61</v>
          </cell>
          <cell r="W50">
            <v>0.66</v>
          </cell>
          <cell r="X50">
            <v>0.72499999999999998</v>
          </cell>
          <cell r="Y50">
            <v>0.78</v>
          </cell>
          <cell r="AA50">
            <v>0.85</v>
          </cell>
          <cell r="AB50">
            <v>0.86</v>
          </cell>
          <cell r="AC50">
            <v>0.88</v>
          </cell>
          <cell r="AD50">
            <v>0.8901</v>
          </cell>
          <cell r="AE50">
            <v>0.92300000000000004</v>
          </cell>
          <cell r="AF50">
            <v>0.93100000000000005</v>
          </cell>
          <cell r="AG50">
            <v>0.94650000000000001</v>
          </cell>
          <cell r="AH50">
            <v>0.95499999999999996</v>
          </cell>
          <cell r="AI50">
            <v>0.96</v>
          </cell>
          <cell r="AJ50">
            <v>0.96299999999999997</v>
          </cell>
          <cell r="AK50">
            <v>0.96799999999999997</v>
          </cell>
          <cell r="AL50">
            <v>0.96899999999999997</v>
          </cell>
          <cell r="AM50">
            <v>0.96899999999999997</v>
          </cell>
          <cell r="AN50">
            <v>0.96899999999999997</v>
          </cell>
          <cell r="AO50">
            <v>0.96899999999999997</v>
          </cell>
          <cell r="AP50">
            <v>0.96899999999999997</v>
          </cell>
          <cell r="AQ50">
            <v>0.97</v>
          </cell>
          <cell r="AR50">
            <v>0.97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4 Project Managem"/>
      <sheetName val="Constn &amp; Install - LEV.4"/>
      <sheetName val="Lists"/>
      <sheetName val="Abang_65"/>
      <sheetName val="Lookup Sheet"/>
      <sheetName val="sheet 1"/>
      <sheetName val="WORK-VOL"/>
      <sheetName val="Input"/>
      <sheetName val="Milestones"/>
    </sheetNames>
    <sheetDataSet>
      <sheetData sheetId="0"/>
      <sheetData sheetId="1" refreshError="1">
        <row r="70">
          <cell r="F70" t="str">
            <v xml:space="preserve"> - Crude Oil Stabilization</v>
          </cell>
          <cell r="H70">
            <v>0</v>
          </cell>
          <cell r="I70">
            <v>0</v>
          </cell>
          <cell r="J70">
            <v>0</v>
          </cell>
          <cell r="K70">
            <v>137.93018579999998</v>
          </cell>
          <cell r="L70">
            <v>0</v>
          </cell>
          <cell r="M70">
            <v>0</v>
          </cell>
          <cell r="N70">
            <v>0</v>
          </cell>
          <cell r="O70">
            <v>137.93018579999998</v>
          </cell>
          <cell r="P70">
            <v>0</v>
          </cell>
          <cell r="Q70">
            <v>0</v>
          </cell>
          <cell r="R70">
            <v>0</v>
          </cell>
          <cell r="S70">
            <v>0</v>
          </cell>
          <cell r="T70">
            <v>0</v>
          </cell>
          <cell r="U70">
            <v>0</v>
          </cell>
          <cell r="V70">
            <v>0</v>
          </cell>
          <cell r="W70">
            <v>0</v>
          </cell>
          <cell r="X70">
            <v>-137.93018579999998</v>
          </cell>
          <cell r="AE70">
            <v>0</v>
          </cell>
          <cell r="AI70">
            <v>304.26</v>
          </cell>
          <cell r="AJ70">
            <v>137.93018579999998</v>
          </cell>
          <cell r="AO70">
            <v>0</v>
          </cell>
          <cell r="AP70">
            <v>0</v>
          </cell>
          <cell r="AQ70">
            <v>0</v>
          </cell>
          <cell r="AR70">
            <v>0</v>
          </cell>
          <cell r="AS70">
            <v>304.26</v>
          </cell>
          <cell r="AT70">
            <v>137.93018579999998</v>
          </cell>
          <cell r="BD70">
            <v>0</v>
          </cell>
          <cell r="BE70">
            <v>0</v>
          </cell>
          <cell r="BF70">
            <v>0</v>
          </cell>
          <cell r="BG70">
            <v>0</v>
          </cell>
          <cell r="BH70">
            <v>0</v>
          </cell>
          <cell r="BI70">
            <v>0</v>
          </cell>
          <cell r="BJ70">
            <v>-137.93018579999998</v>
          </cell>
        </row>
        <row r="95">
          <cell r="F95" t="str">
            <v>man-hours as per milano actl expd report</v>
          </cell>
          <cell r="AW95">
            <v>9015</v>
          </cell>
          <cell r="AX95">
            <v>43210.677537437601</v>
          </cell>
          <cell r="AY95">
            <v>389.54425800000001</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Milestones"/>
      <sheetName val="Lookup Sheet"/>
      <sheetName val="Indicators"/>
      <sheetName val="LineBusiness"/>
      <sheetName val="Rates &amp; Factors"/>
      <sheetName val="SPDC Summary"/>
      <sheetName val="Input data"/>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GRESS"/>
      <sheetName val="Accomplishment"/>
      <sheetName val="Man-Hours Summary"/>
      <sheetName val="JAKP3"/>
      <sheetName val="cum plan"/>
      <sheetName val="GAMBA  A1"/>
      <sheetName val="GAMBA  A2"/>
      <sheetName val="GAMBA  B1"/>
      <sheetName val="GAMBA  B2"/>
      <sheetName val="ROW A"/>
      <sheetName val="ROW  B"/>
      <sheetName val="ROW  B 1"/>
      <sheetName val="Loose  diag &amp; Lev."/>
      <sheetName val="APPURTENANCES"/>
      <sheetName val="PHASE"/>
      <sheetName val="Time Sheet-Man"/>
      <sheetName val="Time Sheet-Mc"/>
      <sheetName val="Time Sheet-Man (2)"/>
      <sheetName val="Global ICT Cost"/>
      <sheetName val="R8_f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WAN"/>
      <sheetName val="Ultimate Recovery and Reserves"/>
      <sheetName val="Schematics"/>
      <sheetName val="CONVALIDA"/>
      <sheetName val="EWAN.XLS"/>
    </sheetNames>
    <definedNames>
      <definedName name="Outstanding_POR"/>
      <definedName name="Shipping"/>
    </definedNames>
    <sheetDataSet>
      <sheetData sheetId="0" refreshError="1"/>
      <sheetData sheetId="1" refreshError="1"/>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one"/>
      <sheetName val="RIEPILOGO"/>
      <sheetName val="Sheet1"/>
      <sheetName val="sheet 1"/>
      <sheetName val="@RISK Correlations"/>
      <sheetName val="IN"/>
      <sheetName val="Constn &amp; Install - LEV.4"/>
      <sheetName val="LEV.4 Project Managem"/>
      <sheetName val="Abang_65"/>
      <sheetName val="Mileston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rte 2006"/>
      <sheetName val="CONVALIDA"/>
      <sheetName val="Oil Parameters"/>
      <sheetName val="Ultimate Recovery and Reserves"/>
      <sheetName val="ATV001_0"/>
      <sheetName val="Schematics"/>
      <sheetName val="RIEPILOGO"/>
    </sheetNames>
    <sheetDataSet>
      <sheetData sheetId="0" refreshError="1"/>
      <sheetData sheetId="1">
        <row r="1">
          <cell r="B1" t="str">
            <v>Ball Split Body</v>
          </cell>
          <cell r="C1" t="str">
            <v>Bare stem</v>
          </cell>
        </row>
        <row r="2">
          <cell r="B2" t="str">
            <v>Ball Split Body Subsea</v>
          </cell>
          <cell r="C2" t="str">
            <v>Rov</v>
          </cell>
        </row>
        <row r="3">
          <cell r="B3" t="str">
            <v>Ball Control Valve</v>
          </cell>
          <cell r="C3" t="str">
            <v>Gear</v>
          </cell>
        </row>
        <row r="4">
          <cell r="B4" t="str">
            <v>Gate T.C. Slab</v>
          </cell>
          <cell r="C4" t="str">
            <v>Hydraulic</v>
          </cell>
        </row>
        <row r="5">
          <cell r="B5" t="str">
            <v>Gate T.C. Expanding B.B.</v>
          </cell>
          <cell r="C5" t="str">
            <v>Rov+HYD</v>
          </cell>
        </row>
        <row r="6">
          <cell r="B6" t="str">
            <v>Gate Slab Subsea</v>
          </cell>
          <cell r="C6" t="str">
            <v>Rov+Gear</v>
          </cell>
        </row>
        <row r="7">
          <cell r="B7" t="str">
            <v>Ball Fully Welded Subsea</v>
          </cell>
          <cell r="C7" t="str">
            <v>Electric</v>
          </cell>
        </row>
        <row r="8">
          <cell r="B8" t="str">
            <v>Plug valve</v>
          </cell>
          <cell r="C8" t="str">
            <v>Gas-over-oil</v>
          </cell>
        </row>
        <row r="9">
          <cell r="B9" t="str">
            <v>Swing check valve</v>
          </cell>
        </row>
      </sheetData>
      <sheetData sheetId="2" refreshError="1"/>
      <sheetData sheetId="3" refreshError="1"/>
      <sheetData sheetId="4" refreshError="1"/>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s summary"/>
      <sheetName val="CES"/>
      <sheetName val="Premises Est+Others"/>
      <sheetName val="CES Mkt Factors"/>
      <sheetName val="TECOP_Synergy"/>
      <sheetName val="Contigency"/>
      <sheetName val="Global 30ft max"/>
      <sheetName val="DC Building blks"/>
      <sheetName val="Benchmarks"/>
      <sheetName val="Building blks"/>
      <sheetName val="Inda_Bonny_KC Synergy Costs_Rev"/>
      <sheetName val="Ultimate Recovery and Reserves"/>
      <sheetName val="Schematics"/>
      <sheetName val="CONVALIDA"/>
      <sheetName val="DATA"/>
      <sheetName val="STEELMTO"/>
      <sheetName val="Oil Parameters"/>
      <sheetName val="Cost Estimate"/>
      <sheetName val="sheet 1"/>
    </sheetNames>
    <sheetDataSet>
      <sheetData sheetId="0" refreshError="1"/>
      <sheetData sheetId="1" refreshError="1"/>
      <sheetData sheetId="2" refreshError="1"/>
      <sheetData sheetId="3" refreshError="1"/>
      <sheetData sheetId="4" refreshError="1"/>
      <sheetData sheetId="5" refreshError="1"/>
      <sheetData sheetId="6">
        <row r="5">
          <cell r="A5" t="str">
            <v>Pipeline Procurement /km</v>
          </cell>
        </row>
        <row r="6">
          <cell r="A6" t="str">
            <v>Pipeline Valves/Fittings Procurement</v>
          </cell>
        </row>
        <row r="7">
          <cell r="A7" t="str">
            <v>Pipe Coating / km  (FBE)</v>
          </cell>
        </row>
        <row r="8">
          <cell r="A8" t="str">
            <v>Pipelay (incl Pigging &amp; Testing)</v>
          </cell>
        </row>
        <row r="9">
          <cell r="A9" t="str">
            <v>Jet &amp; Bury PL</v>
          </cell>
        </row>
        <row r="10">
          <cell r="A10" t="str">
            <v>Warehousing</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 val="Foglio2"/>
      <sheetName val="Foglio3"/>
      <sheetName val="Global 30ft max"/>
      <sheetName val="sheet 1"/>
      <sheetName val="Salary"/>
      <sheetName val="Cost Estimate"/>
      <sheetName val="DATA"/>
      <sheetName val="STEELMTO"/>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BILAL2"/>
      <sheetName val="Calculator Rates"/>
      <sheetName val="Sht1&amp;2 "/>
      <sheetName val="TECOP"/>
      <sheetName val="TECOP v3.0 (Land)"/>
      <sheetName val="Global 30ft max"/>
      <sheetName val="Salary"/>
      <sheetName val="Input"/>
      <sheetName val="worksheet (2)"/>
      <sheetName val="TECOP 3.0"/>
      <sheetName val="Fogli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Input"/>
      <sheetName val="Soku Quantities"/>
      <sheetName val="Progress by Activities (inc)"/>
      <sheetName val="Steel Structure"/>
      <sheetName val="Equipment"/>
      <sheetName val="Piping Fab"/>
      <sheetName val="Piping E&amp;T"/>
      <sheetName val="Support Fab"/>
      <sheetName val="Flow-Pipe"/>
      <sheetName val="Instrum."/>
      <sheetName val="Electrical"/>
      <sheetName val="Insulation"/>
      <sheetName val="Coating"/>
      <sheetName val="To Weekly"/>
      <sheetName val="Lookahead"/>
      <sheetName val="C-Mech"/>
      <sheetName val="data"/>
      <sheetName val="sheet 1"/>
      <sheetName val="Engine"/>
      <sheetName val="worksheet (2)"/>
      <sheetName val="Foglio1"/>
      <sheetName val="TECOP"/>
      <sheetName val="TECOP v3.0"/>
      <sheetName val="input_milestone_status"/>
    </sheetNames>
    <sheetDataSet>
      <sheetData sheetId="0" refreshError="1"/>
      <sheetData sheetId="1" refreshError="1">
        <row r="14">
          <cell r="G14">
            <v>0.15820000000000001</v>
          </cell>
          <cell r="H14">
            <v>0.15820000000000001</v>
          </cell>
          <cell r="I14">
            <v>0.15820000000000001</v>
          </cell>
          <cell r="J14">
            <v>0.15820000000000001</v>
          </cell>
          <cell r="K14">
            <v>0.2</v>
          </cell>
          <cell r="L14">
            <v>0.51</v>
          </cell>
          <cell r="M14">
            <v>0.6</v>
          </cell>
          <cell r="N14">
            <v>0.61899999999999999</v>
          </cell>
          <cell r="O14">
            <v>0.61899999999999999</v>
          </cell>
          <cell r="P14">
            <v>0.61899999999999999</v>
          </cell>
          <cell r="Q14">
            <v>0.61899999999999999</v>
          </cell>
          <cell r="R14">
            <v>0.61899999999999999</v>
          </cell>
          <cell r="S14">
            <v>0.61899999999999999</v>
          </cell>
          <cell r="T14">
            <v>0.61899999999999999</v>
          </cell>
          <cell r="U14">
            <v>0.61899999999999999</v>
          </cell>
          <cell r="V14">
            <v>0.621</v>
          </cell>
          <cell r="W14">
            <v>0.65900000000000003</v>
          </cell>
          <cell r="X14">
            <v>0.71</v>
          </cell>
          <cell r="Z14">
            <v>0.77</v>
          </cell>
          <cell r="AA14">
            <v>0.78</v>
          </cell>
          <cell r="AB14">
            <v>0.8</v>
          </cell>
          <cell r="AC14">
            <v>0.8</v>
          </cell>
          <cell r="AD14">
            <v>0.8</v>
          </cell>
          <cell r="AE14">
            <v>0.8</v>
          </cell>
          <cell r="AF14">
            <v>0.8</v>
          </cell>
          <cell r="AG14">
            <v>0.85</v>
          </cell>
          <cell r="AH14">
            <v>0.85</v>
          </cell>
          <cell r="AI14">
            <v>0.87</v>
          </cell>
          <cell r="AJ14">
            <v>0.9</v>
          </cell>
          <cell r="AK14">
            <v>0.9</v>
          </cell>
          <cell r="AL14">
            <v>0.92</v>
          </cell>
          <cell r="AM14">
            <v>0.92500000000000004</v>
          </cell>
          <cell r="AN14">
            <v>0.92500000000000004</v>
          </cell>
          <cell r="AO14">
            <v>0.94</v>
          </cell>
          <cell r="AP14">
            <v>0.95</v>
          </cell>
          <cell r="AQ14">
            <v>0.96</v>
          </cell>
          <cell r="AR14">
            <v>0.97</v>
          </cell>
          <cell r="AS14">
            <v>0.97499999999999998</v>
          </cell>
        </row>
        <row r="16">
          <cell r="G16">
            <v>0.98</v>
          </cell>
          <cell r="H16">
            <v>0.98110000000000008</v>
          </cell>
          <cell r="I16">
            <v>0.98109999999999997</v>
          </cell>
          <cell r="J16">
            <v>0.98109999999999997</v>
          </cell>
          <cell r="K16">
            <v>0.98219999999999996</v>
          </cell>
          <cell r="L16">
            <v>0.99199999999999999</v>
          </cell>
          <cell r="M16">
            <v>0.99299999999999999</v>
          </cell>
          <cell r="N16">
            <v>0.995</v>
          </cell>
          <cell r="O16">
            <v>0.995</v>
          </cell>
          <cell r="P16">
            <v>0.995</v>
          </cell>
          <cell r="Q16">
            <v>0.996</v>
          </cell>
          <cell r="R16">
            <v>0.996</v>
          </cell>
          <cell r="S16">
            <v>0.998</v>
          </cell>
          <cell r="T16">
            <v>0.998</v>
          </cell>
          <cell r="U16">
            <v>0.99839999999999995</v>
          </cell>
          <cell r="V16">
            <v>0.99890000000000001</v>
          </cell>
          <cell r="W16">
            <v>0.99929999999999997</v>
          </cell>
          <cell r="X16">
            <v>0.99960000000000004</v>
          </cell>
          <cell r="Z16">
            <v>0.99960000000000004</v>
          </cell>
          <cell r="AA16">
            <v>0.99990000000000001</v>
          </cell>
          <cell r="AB16">
            <v>1</v>
          </cell>
        </row>
        <row r="17">
          <cell r="G17">
            <v>0.56169999999999998</v>
          </cell>
          <cell r="H17">
            <v>0.60549999999999993</v>
          </cell>
          <cell r="I17">
            <v>0.60550000000000004</v>
          </cell>
          <cell r="J17">
            <v>0.75549999999999995</v>
          </cell>
          <cell r="K17">
            <v>0.80249999999999999</v>
          </cell>
          <cell r="L17">
            <v>0.89300000000000002</v>
          </cell>
          <cell r="M17">
            <v>0.91300000000000003</v>
          </cell>
          <cell r="N17">
            <v>0.95299999999999996</v>
          </cell>
          <cell r="O17">
            <v>0.96099999999999997</v>
          </cell>
          <cell r="P17">
            <v>0.96799999999999997</v>
          </cell>
          <cell r="Q17">
            <v>0.96799999999999997</v>
          </cell>
          <cell r="R17">
            <v>0.97030000000000005</v>
          </cell>
          <cell r="S17">
            <v>0.98</v>
          </cell>
          <cell r="T17">
            <v>0.98499999999999999</v>
          </cell>
          <cell r="U17">
            <v>0.98499999999999999</v>
          </cell>
          <cell r="V17">
            <v>0.98709999999999998</v>
          </cell>
          <cell r="W17">
            <v>0.98709999999999998</v>
          </cell>
          <cell r="X17">
            <v>0.98929999999999996</v>
          </cell>
          <cell r="Z17">
            <v>0.99099999999999999</v>
          </cell>
          <cell r="AA17">
            <v>0.99099999999999999</v>
          </cell>
          <cell r="AB17">
            <v>1</v>
          </cell>
        </row>
        <row r="18">
          <cell r="G18">
            <v>0.56169999999999998</v>
          </cell>
          <cell r="H18">
            <v>0.60549999999999993</v>
          </cell>
          <cell r="I18">
            <v>0.60550000000000004</v>
          </cell>
          <cell r="J18">
            <v>0.75549999999999995</v>
          </cell>
          <cell r="K18">
            <v>0.80249999999999999</v>
          </cell>
          <cell r="L18">
            <v>0.89300000000000002</v>
          </cell>
          <cell r="M18">
            <v>0.91300000000000003</v>
          </cell>
          <cell r="N18">
            <v>0.95299999999999996</v>
          </cell>
          <cell r="O18">
            <v>0.96099999999999997</v>
          </cell>
          <cell r="P18">
            <v>0.96799999999999997</v>
          </cell>
          <cell r="Q18">
            <v>0.96799999999999997</v>
          </cell>
          <cell r="R18">
            <v>0.97030000000000005</v>
          </cell>
          <cell r="S18">
            <v>0.98</v>
          </cell>
          <cell r="T18">
            <v>0.98499999999999999</v>
          </cell>
          <cell r="U18">
            <v>0.98499999999999999</v>
          </cell>
          <cell r="V18">
            <v>0.98709999999999998</v>
          </cell>
          <cell r="W18">
            <v>0.98709999999999998</v>
          </cell>
          <cell r="X18">
            <v>0.98929999999999996</v>
          </cell>
          <cell r="Z18">
            <v>0.99099999999999999</v>
          </cell>
          <cell r="AA18">
            <v>0.99099999999999999</v>
          </cell>
          <cell r="AB18">
            <v>1</v>
          </cell>
        </row>
        <row r="19">
          <cell r="G19">
            <v>0.61870000000000003</v>
          </cell>
          <cell r="H19">
            <v>0.61870000000000003</v>
          </cell>
          <cell r="I19">
            <v>0.61870000000000003</v>
          </cell>
          <cell r="J19">
            <v>0.61870000000000003</v>
          </cell>
          <cell r="K19">
            <v>0.64029999999999998</v>
          </cell>
          <cell r="L19">
            <v>0.67030000000000001</v>
          </cell>
          <cell r="M19">
            <v>0.67030000000000001</v>
          </cell>
          <cell r="N19">
            <v>0.71330000000000005</v>
          </cell>
          <cell r="O19">
            <v>0.71330000000000005</v>
          </cell>
          <cell r="P19">
            <v>0.71330000000000005</v>
          </cell>
          <cell r="Q19">
            <v>0.72599999999999998</v>
          </cell>
          <cell r="R19">
            <v>0.753</v>
          </cell>
          <cell r="S19">
            <v>0.79210000000000003</v>
          </cell>
          <cell r="T19">
            <v>0.82330000000000003</v>
          </cell>
          <cell r="U19">
            <v>0.82389999999999997</v>
          </cell>
          <cell r="V19">
            <v>0.85</v>
          </cell>
          <cell r="W19">
            <v>0.89</v>
          </cell>
          <cell r="X19">
            <v>0.94</v>
          </cell>
          <cell r="Z19">
            <v>0.97499999999999998</v>
          </cell>
          <cell r="AA19">
            <v>0.98</v>
          </cell>
          <cell r="AB19">
            <v>0.98</v>
          </cell>
          <cell r="AC19">
            <v>0.98</v>
          </cell>
          <cell r="AD19">
            <v>0.98499999999999999</v>
          </cell>
          <cell r="AE19">
            <v>0.98799999999999999</v>
          </cell>
          <cell r="AF19">
            <v>0.98899999999999999</v>
          </cell>
          <cell r="AG19">
            <v>0.98899999999999999</v>
          </cell>
          <cell r="AH19">
            <v>0.98919999999999997</v>
          </cell>
          <cell r="AI19">
            <v>0.99</v>
          </cell>
          <cell r="AJ19">
            <v>1</v>
          </cell>
        </row>
        <row r="20">
          <cell r="G20">
            <v>0.34410000000000002</v>
          </cell>
          <cell r="H20">
            <v>0.34410000000000002</v>
          </cell>
          <cell r="I20">
            <v>0.34410000000000002</v>
          </cell>
          <cell r="J20">
            <v>0.37409999999999999</v>
          </cell>
          <cell r="K20">
            <v>0.39100000000000001</v>
          </cell>
          <cell r="L20">
            <v>0.41699999999999998</v>
          </cell>
          <cell r="M20">
            <v>0.497</v>
          </cell>
          <cell r="N20">
            <v>0.53600000000000003</v>
          </cell>
          <cell r="O20">
            <v>0.58899999999999997</v>
          </cell>
          <cell r="P20">
            <v>0.63100000000000001</v>
          </cell>
          <cell r="Q20">
            <v>0.69299999999999995</v>
          </cell>
          <cell r="R20">
            <v>0.752</v>
          </cell>
          <cell r="S20">
            <v>0.85</v>
          </cell>
          <cell r="T20">
            <v>0.89270000000000005</v>
          </cell>
          <cell r="U20">
            <v>0.9</v>
          </cell>
          <cell r="V20">
            <v>0.96</v>
          </cell>
          <cell r="W20">
            <v>0.98</v>
          </cell>
          <cell r="X20">
            <v>0.995</v>
          </cell>
          <cell r="Z20">
            <v>1</v>
          </cell>
        </row>
        <row r="21">
          <cell r="G21">
            <v>1</v>
          </cell>
          <cell r="H21">
            <v>1</v>
          </cell>
          <cell r="I21">
            <v>1</v>
          </cell>
          <cell r="J21">
            <v>1</v>
          </cell>
          <cell r="K21">
            <v>1</v>
          </cell>
          <cell r="L21">
            <v>1</v>
          </cell>
          <cell r="M21">
            <v>1</v>
          </cell>
          <cell r="N21">
            <v>1</v>
          </cell>
          <cell r="O21">
            <v>2</v>
          </cell>
          <cell r="P21">
            <v>4.5999999999999996</v>
          </cell>
          <cell r="Q21">
            <v>5.0999999999999996</v>
          </cell>
          <cell r="R21">
            <v>5.0999999999999996</v>
          </cell>
          <cell r="S21">
            <v>5.0999999999999996</v>
          </cell>
          <cell r="T21">
            <v>5.25</v>
          </cell>
          <cell r="U21">
            <v>5.25</v>
          </cell>
          <cell r="V21">
            <v>4.5</v>
          </cell>
          <cell r="W21">
            <v>4</v>
          </cell>
          <cell r="X21">
            <v>3.5</v>
          </cell>
          <cell r="Z21">
            <v>2.77</v>
          </cell>
          <cell r="AA21">
            <v>2.6</v>
          </cell>
          <cell r="AB21">
            <v>2.4849999999999999</v>
          </cell>
          <cell r="AC21">
            <v>2.4300000000000002</v>
          </cell>
          <cell r="AD21">
            <v>2.25</v>
          </cell>
          <cell r="AE21">
            <v>2.1</v>
          </cell>
          <cell r="AF21">
            <v>1.85</v>
          </cell>
          <cell r="AG21">
            <v>1.75</v>
          </cell>
          <cell r="AH21">
            <v>1.7</v>
          </cell>
          <cell r="AI21">
            <v>1.66</v>
          </cell>
          <cell r="AJ21">
            <v>1.57</v>
          </cell>
          <cell r="AK21">
            <v>1.57</v>
          </cell>
          <cell r="AL21">
            <v>1.57</v>
          </cell>
          <cell r="AM21">
            <v>1.57</v>
          </cell>
          <cell r="AN21">
            <v>1.49</v>
          </cell>
          <cell r="AO21">
            <v>1.3759999999999999</v>
          </cell>
          <cell r="AP21">
            <v>1.323</v>
          </cell>
          <cell r="AQ21">
            <v>1.323</v>
          </cell>
          <cell r="AR21">
            <v>1.2625</v>
          </cell>
          <cell r="AS21">
            <v>1.2625</v>
          </cell>
        </row>
        <row r="22">
          <cell r="G22">
            <v>0.46270000000000006</v>
          </cell>
          <cell r="H22">
            <v>0.48710000000000003</v>
          </cell>
          <cell r="I22">
            <v>0.48709999999999998</v>
          </cell>
          <cell r="J22">
            <v>0.48709999999999998</v>
          </cell>
          <cell r="K22">
            <v>0.48709999999999998</v>
          </cell>
          <cell r="L22">
            <v>0.48709999999999998</v>
          </cell>
          <cell r="M22">
            <v>0.48709999999999998</v>
          </cell>
          <cell r="N22">
            <v>0.48709999999999998</v>
          </cell>
          <cell r="O22">
            <v>0.48709999999999998</v>
          </cell>
          <cell r="P22">
            <v>0.48709999999999998</v>
          </cell>
          <cell r="Q22">
            <v>0.48709999999999998</v>
          </cell>
          <cell r="R22">
            <v>0.50080000000000002</v>
          </cell>
          <cell r="S22">
            <v>0.50080000000000002</v>
          </cell>
          <cell r="T22">
            <v>0.50080000000000002</v>
          </cell>
          <cell r="U22">
            <v>0.50080000000000002</v>
          </cell>
          <cell r="V22">
            <v>0.51</v>
          </cell>
          <cell r="W22">
            <v>0.54500000000000004</v>
          </cell>
          <cell r="X22">
            <v>0.58599999999999997</v>
          </cell>
          <cell r="Z22">
            <v>0.625</v>
          </cell>
          <cell r="AA22">
            <v>0.65</v>
          </cell>
          <cell r="AB22">
            <v>0.67</v>
          </cell>
          <cell r="AC22">
            <v>0.69</v>
          </cell>
          <cell r="AD22">
            <v>0.72</v>
          </cell>
          <cell r="AE22">
            <v>0.75</v>
          </cell>
          <cell r="AF22">
            <v>0.82499999999999996</v>
          </cell>
          <cell r="AG22">
            <v>0.85599999999999998</v>
          </cell>
          <cell r="AH22">
            <v>0.87</v>
          </cell>
          <cell r="AI22">
            <v>0.88</v>
          </cell>
          <cell r="AJ22">
            <v>0.88</v>
          </cell>
          <cell r="AK22">
            <v>0.88</v>
          </cell>
          <cell r="AL22">
            <v>0.88</v>
          </cell>
          <cell r="AM22">
            <v>0.88</v>
          </cell>
          <cell r="AN22">
            <v>0.92</v>
          </cell>
          <cell r="AO22">
            <v>0.97460000000000002</v>
          </cell>
          <cell r="AP22">
            <v>0.98699999999999999</v>
          </cell>
          <cell r="AQ22">
            <v>0.98699999999999999</v>
          </cell>
          <cell r="AR22">
            <v>1</v>
          </cell>
        </row>
        <row r="23">
          <cell r="G23">
            <v>0.40959999999999996</v>
          </cell>
          <cell r="H23">
            <v>0.5</v>
          </cell>
          <cell r="I23">
            <v>0.66469999999999996</v>
          </cell>
          <cell r="J23">
            <v>0.69269999999999998</v>
          </cell>
          <cell r="K23">
            <v>0.75749999999999995</v>
          </cell>
          <cell r="L23">
            <v>0.8</v>
          </cell>
          <cell r="M23">
            <v>0.8</v>
          </cell>
          <cell r="N23">
            <v>0.8</v>
          </cell>
          <cell r="O23">
            <v>0.89900000000000002</v>
          </cell>
          <cell r="P23">
            <v>0.89900000000000002</v>
          </cell>
          <cell r="Q23">
            <v>0.89900000000000002</v>
          </cell>
          <cell r="R23">
            <v>0.92010000000000003</v>
          </cell>
          <cell r="S23">
            <v>0.92010000000000003</v>
          </cell>
          <cell r="T23">
            <v>0.94010000000000005</v>
          </cell>
          <cell r="U23">
            <v>0.94010000000000005</v>
          </cell>
          <cell r="V23">
            <v>0.97</v>
          </cell>
          <cell r="W23">
            <v>0.97299999999999998</v>
          </cell>
          <cell r="X23">
            <v>0.97299999999999998</v>
          </cell>
          <cell r="Z23">
            <v>0.98499999999999999</v>
          </cell>
          <cell r="AA23">
            <v>0.98499999999999999</v>
          </cell>
          <cell r="AB23">
            <v>0.98499999999999999</v>
          </cell>
          <cell r="AC23">
            <v>0.98499999999999999</v>
          </cell>
          <cell r="AD23">
            <v>0.98699999999999999</v>
          </cell>
          <cell r="AE23">
            <v>0.98699999999999999</v>
          </cell>
          <cell r="AF23">
            <v>0.98799999999999999</v>
          </cell>
          <cell r="AG23">
            <v>0.98850000000000005</v>
          </cell>
          <cell r="AH23">
            <v>0.98899999999999999</v>
          </cell>
          <cell r="AI23">
            <v>0.98950000000000005</v>
          </cell>
          <cell r="AJ23">
            <v>0.98950000000000005</v>
          </cell>
          <cell r="AK23">
            <v>0.98950000000000005</v>
          </cell>
          <cell r="AL23">
            <v>0.98950000000000005</v>
          </cell>
          <cell r="AM23">
            <v>0.98950000000000005</v>
          </cell>
          <cell r="AN23">
            <v>0.98950000000000005</v>
          </cell>
          <cell r="AO23">
            <v>0.98950000000000005</v>
          </cell>
          <cell r="AP23">
            <v>0.98950000000000005</v>
          </cell>
          <cell r="AQ23">
            <v>0.98950000000000005</v>
          </cell>
          <cell r="AR23">
            <v>0.99</v>
          </cell>
          <cell r="AS23">
            <v>0.99</v>
          </cell>
        </row>
        <row r="24">
          <cell r="G24">
            <v>0.40600000000000003</v>
          </cell>
          <cell r="H24">
            <v>0.40600000000000003</v>
          </cell>
          <cell r="I24">
            <v>0.40600000000000003</v>
          </cell>
          <cell r="J24">
            <v>0.40600000000000003</v>
          </cell>
          <cell r="K24">
            <v>0.40600000000000003</v>
          </cell>
          <cell r="L24">
            <v>0.40600000000000003</v>
          </cell>
          <cell r="M24">
            <v>0.40600000000000003</v>
          </cell>
          <cell r="N24">
            <v>0.40600000000000003</v>
          </cell>
          <cell r="O24">
            <v>0.40600000000000003</v>
          </cell>
          <cell r="P24">
            <v>0.40600000000000003</v>
          </cell>
          <cell r="Q24">
            <v>0.41199999999999998</v>
          </cell>
          <cell r="R24">
            <v>0.43669999999999998</v>
          </cell>
          <cell r="S24">
            <v>0.46879999999999999</v>
          </cell>
          <cell r="T24">
            <v>0.49</v>
          </cell>
          <cell r="U24">
            <v>0.49</v>
          </cell>
          <cell r="V24">
            <v>0.51</v>
          </cell>
          <cell r="W24">
            <v>0.6</v>
          </cell>
          <cell r="X24">
            <v>0.6</v>
          </cell>
          <cell r="Z24">
            <v>0.71</v>
          </cell>
          <cell r="AA24">
            <v>0.74</v>
          </cell>
          <cell r="AB24">
            <v>0.76</v>
          </cell>
          <cell r="AC24">
            <v>0.76</v>
          </cell>
          <cell r="AD24">
            <v>0.79</v>
          </cell>
          <cell r="AE24">
            <v>0.8175</v>
          </cell>
          <cell r="AF24">
            <v>0.85250000000000004</v>
          </cell>
          <cell r="AG24">
            <v>0.873</v>
          </cell>
          <cell r="AH24">
            <v>0.88200000000000001</v>
          </cell>
          <cell r="AI24">
            <v>0.88700000000000001</v>
          </cell>
          <cell r="AJ24">
            <v>0.88700000000000001</v>
          </cell>
          <cell r="AK24">
            <v>0.88700000000000001</v>
          </cell>
          <cell r="AL24">
            <v>0.88700000000000001</v>
          </cell>
          <cell r="AM24">
            <v>0.88700000000000001</v>
          </cell>
          <cell r="AN24">
            <v>0.88700000000000001</v>
          </cell>
          <cell r="AO24">
            <v>0.88700000000000001</v>
          </cell>
          <cell r="AP24">
            <v>0.88700000000000001</v>
          </cell>
          <cell r="AQ24">
            <v>0.88700000000000001</v>
          </cell>
          <cell r="AR24">
            <v>0.9</v>
          </cell>
          <cell r="AS24">
            <v>0.9</v>
          </cell>
        </row>
        <row r="25">
          <cell r="G25">
            <v>0.70180000000000009</v>
          </cell>
          <cell r="H25">
            <v>0.71350000000000013</v>
          </cell>
          <cell r="I25">
            <v>0.71350000000000002</v>
          </cell>
          <cell r="J25">
            <v>0.71350000000000002</v>
          </cell>
          <cell r="K25">
            <v>0.71350000000000002</v>
          </cell>
          <cell r="L25">
            <v>0.71350000000000002</v>
          </cell>
          <cell r="M25">
            <v>0.73299999999999998</v>
          </cell>
          <cell r="N25">
            <v>0.76629999999999998</v>
          </cell>
          <cell r="O25">
            <v>0.91900000000000004</v>
          </cell>
          <cell r="P25">
            <v>0.92100000000000004</v>
          </cell>
          <cell r="Q25">
            <v>0.92900000000000005</v>
          </cell>
          <cell r="R25">
            <v>0.94</v>
          </cell>
          <cell r="S25">
            <v>0.96499999999999997</v>
          </cell>
          <cell r="T25">
            <v>0.98</v>
          </cell>
          <cell r="U25">
            <v>0.98</v>
          </cell>
          <cell r="V25">
            <v>0.99</v>
          </cell>
          <cell r="W25">
            <v>0.99019999999999997</v>
          </cell>
          <cell r="X25">
            <v>0.99019999999999997</v>
          </cell>
          <cell r="Z25">
            <v>0.99380000000000002</v>
          </cell>
          <cell r="AA25">
            <v>0.99380000000000002</v>
          </cell>
          <cell r="AB25">
            <v>0.995</v>
          </cell>
          <cell r="AC25">
            <v>0.996</v>
          </cell>
          <cell r="AD25">
            <v>0.997</v>
          </cell>
          <cell r="AE25">
            <v>0.998</v>
          </cell>
          <cell r="AF25">
            <v>0.999</v>
          </cell>
          <cell r="AG25">
            <v>0.99929999999999997</v>
          </cell>
          <cell r="AH25">
            <v>0.99929999999999997</v>
          </cell>
          <cell r="AI25">
            <v>0.99939999999999996</v>
          </cell>
          <cell r="AJ25">
            <v>0.99939999999999996</v>
          </cell>
          <cell r="AK25">
            <v>0.99939999999999996</v>
          </cell>
          <cell r="AL25">
            <v>0.99939999999999996</v>
          </cell>
          <cell r="AM25">
            <v>0.99939999999999996</v>
          </cell>
          <cell r="AN25">
            <v>0.99939999999999996</v>
          </cell>
          <cell r="AO25">
            <v>0.99939999999999996</v>
          </cell>
          <cell r="AP25">
            <v>0.99939999999999996</v>
          </cell>
          <cell r="AQ25">
            <v>0.99939999999999996</v>
          </cell>
          <cell r="AR25">
            <v>1</v>
          </cell>
        </row>
        <row r="26">
          <cell r="G26">
            <v>0.37690000000000001</v>
          </cell>
          <cell r="H26">
            <v>0.37690000000000001</v>
          </cell>
          <cell r="I26">
            <v>0.37690000000000001</v>
          </cell>
          <cell r="J26">
            <v>0.37690000000000001</v>
          </cell>
          <cell r="K26">
            <v>0.37690000000000001</v>
          </cell>
          <cell r="L26">
            <v>0.44369999999999998</v>
          </cell>
          <cell r="M26">
            <v>0.44369999999999998</v>
          </cell>
          <cell r="N26">
            <v>0.59299999999999997</v>
          </cell>
          <cell r="O26">
            <v>0.61199999999999999</v>
          </cell>
          <cell r="P26">
            <v>0.61199999999999999</v>
          </cell>
          <cell r="Q26">
            <v>0.61199999999999999</v>
          </cell>
          <cell r="R26">
            <v>0.6714</v>
          </cell>
          <cell r="S26">
            <v>0.6714</v>
          </cell>
          <cell r="T26">
            <v>0.69969999999999999</v>
          </cell>
          <cell r="U26">
            <v>0.69969999999999999</v>
          </cell>
          <cell r="V26">
            <v>0.75</v>
          </cell>
          <cell r="W26">
            <v>0.8</v>
          </cell>
          <cell r="X26">
            <v>0.88</v>
          </cell>
          <cell r="Z26">
            <v>0.96</v>
          </cell>
          <cell r="AA26">
            <v>0.96</v>
          </cell>
          <cell r="AB26">
            <v>0.97</v>
          </cell>
          <cell r="AC26">
            <v>0.98</v>
          </cell>
          <cell r="AD26">
            <v>0.98299999999999998</v>
          </cell>
          <cell r="AE26">
            <v>0.98299999999999998</v>
          </cell>
          <cell r="AF26">
            <v>0.98750000000000004</v>
          </cell>
          <cell r="AG26">
            <v>0.98750000000000004</v>
          </cell>
          <cell r="AH26">
            <v>0.98750000000000004</v>
          </cell>
          <cell r="AI26">
            <v>0.98750000000000004</v>
          </cell>
          <cell r="AJ26">
            <v>0.98750000000000004</v>
          </cell>
          <cell r="AK26">
            <v>0.98750000000000004</v>
          </cell>
          <cell r="AL26">
            <v>0.98750000000000004</v>
          </cell>
          <cell r="AM26">
            <v>0.98750000000000004</v>
          </cell>
          <cell r="AN26">
            <v>0.98750000000000004</v>
          </cell>
          <cell r="AO26">
            <v>0.98750000000000004</v>
          </cell>
          <cell r="AP26">
            <v>1</v>
          </cell>
        </row>
        <row r="28">
          <cell r="G28">
            <v>0.98980000000000012</v>
          </cell>
          <cell r="H28">
            <v>0.99160000000000015</v>
          </cell>
          <cell r="I28">
            <v>0.99160000000000004</v>
          </cell>
          <cell r="J28">
            <v>0.99299999999999999</v>
          </cell>
          <cell r="K28">
            <v>0.995</v>
          </cell>
          <cell r="L28">
            <v>0.997</v>
          </cell>
          <cell r="M28">
            <v>0.99790000000000001</v>
          </cell>
          <cell r="N28">
            <v>0.99819999999999998</v>
          </cell>
          <cell r="O28">
            <v>0.99819999999999998</v>
          </cell>
          <cell r="P28">
            <v>0.99860000000000004</v>
          </cell>
          <cell r="Q28">
            <v>0.99890000000000001</v>
          </cell>
          <cell r="R28">
            <v>0.99909999999999999</v>
          </cell>
          <cell r="S28">
            <v>0.99909999999999999</v>
          </cell>
          <cell r="T28">
            <v>0.99909999999999999</v>
          </cell>
          <cell r="U28">
            <v>0.99950000000000006</v>
          </cell>
          <cell r="V28">
            <v>0.99960000000000004</v>
          </cell>
          <cell r="W28">
            <v>0.99970000000000003</v>
          </cell>
          <cell r="X28">
            <v>0.99980000000000002</v>
          </cell>
          <cell r="Z28">
            <v>0.99980000000000002</v>
          </cell>
          <cell r="AA28">
            <v>0.99980000000000002</v>
          </cell>
          <cell r="AB28">
            <v>1</v>
          </cell>
        </row>
        <row r="29">
          <cell r="G29">
            <v>0.2848</v>
          </cell>
          <cell r="H29">
            <v>0.2848</v>
          </cell>
          <cell r="I29">
            <v>0.2848</v>
          </cell>
          <cell r="J29">
            <v>0.2848</v>
          </cell>
          <cell r="K29">
            <v>0.2848</v>
          </cell>
          <cell r="L29">
            <v>0.3</v>
          </cell>
          <cell r="M29">
            <v>0.35</v>
          </cell>
          <cell r="N29">
            <v>0.441</v>
          </cell>
          <cell r="O29">
            <v>0.60099999999999998</v>
          </cell>
          <cell r="P29">
            <v>0.64600000000000002</v>
          </cell>
          <cell r="Q29">
            <v>0.76</v>
          </cell>
          <cell r="R29">
            <v>0.76</v>
          </cell>
          <cell r="S29">
            <v>0.79</v>
          </cell>
          <cell r="T29">
            <v>0.85</v>
          </cell>
          <cell r="U29">
            <v>0.90980000000000005</v>
          </cell>
          <cell r="V29">
            <v>0.95</v>
          </cell>
          <cell r="W29">
            <v>0.98</v>
          </cell>
          <cell r="X29">
            <v>0.99</v>
          </cell>
          <cell r="Z29">
            <v>0.99299999999999999</v>
          </cell>
          <cell r="AA29">
            <v>0.99450000000000005</v>
          </cell>
          <cell r="AB29">
            <v>1</v>
          </cell>
        </row>
        <row r="30">
          <cell r="G30">
            <v>0.23219999999999996</v>
          </cell>
          <cell r="H30">
            <v>0.23219999999999996</v>
          </cell>
          <cell r="I30">
            <v>0.23219999999999999</v>
          </cell>
          <cell r="J30">
            <v>0.23219999999999999</v>
          </cell>
          <cell r="K30">
            <v>0.23219999999999999</v>
          </cell>
          <cell r="L30">
            <v>0.23219999999999999</v>
          </cell>
          <cell r="M30">
            <v>0.23219999999999999</v>
          </cell>
          <cell r="N30">
            <v>0.23219999999999999</v>
          </cell>
          <cell r="O30">
            <v>0.23219999999999999</v>
          </cell>
          <cell r="P30">
            <v>0.23219999999999999</v>
          </cell>
          <cell r="Q30">
            <v>0.23219999999999999</v>
          </cell>
          <cell r="R30">
            <v>0.23219999999999999</v>
          </cell>
          <cell r="S30">
            <v>0.23219999999999999</v>
          </cell>
          <cell r="T30">
            <v>0.23219999999999999</v>
          </cell>
          <cell r="U30">
            <v>0.23219999999999999</v>
          </cell>
          <cell r="V30">
            <v>0.23219999999999999</v>
          </cell>
          <cell r="W30">
            <v>0.33</v>
          </cell>
          <cell r="X30">
            <v>0.33</v>
          </cell>
          <cell r="Z30">
            <v>0.45</v>
          </cell>
          <cell r="AA30">
            <v>0.45</v>
          </cell>
          <cell r="AB30">
            <v>1</v>
          </cell>
        </row>
        <row r="31">
          <cell r="G31">
            <v>0.54600000000000004</v>
          </cell>
          <cell r="H31">
            <v>0.58879999999999999</v>
          </cell>
          <cell r="I31">
            <v>0.61419999999999997</v>
          </cell>
          <cell r="J31">
            <v>0.63719999999999999</v>
          </cell>
          <cell r="K31">
            <v>0.68</v>
          </cell>
          <cell r="L31">
            <v>0.76200000000000001</v>
          </cell>
          <cell r="M31">
            <v>0.79800000000000004</v>
          </cell>
          <cell r="N31">
            <v>0.84060000000000001</v>
          </cell>
          <cell r="O31">
            <v>0.85899999999999999</v>
          </cell>
          <cell r="P31">
            <v>0.89800000000000002</v>
          </cell>
          <cell r="Q31">
            <v>0.91300000000000003</v>
          </cell>
          <cell r="R31">
            <v>0.92700000000000005</v>
          </cell>
          <cell r="S31">
            <v>0.96699999999999997</v>
          </cell>
          <cell r="T31">
            <v>0.97799999999999998</v>
          </cell>
          <cell r="U31">
            <v>0.98</v>
          </cell>
          <cell r="V31">
            <v>0.98229999999999995</v>
          </cell>
          <cell r="W31">
            <v>0.98629999999999995</v>
          </cell>
          <cell r="X31">
            <v>0.9899</v>
          </cell>
          <cell r="Z31">
            <v>0.99450000000000005</v>
          </cell>
          <cell r="AA31">
            <v>0.995</v>
          </cell>
          <cell r="AB31">
            <v>1</v>
          </cell>
        </row>
        <row r="32">
          <cell r="G32">
            <v>0.28942591575646837</v>
          </cell>
          <cell r="H32">
            <v>0.30814618298661084</v>
          </cell>
        </row>
        <row r="33">
          <cell r="G33">
            <v>0.86430000000000018</v>
          </cell>
          <cell r="H33">
            <v>0.88860000000000017</v>
          </cell>
          <cell r="I33">
            <v>0.88859999999999995</v>
          </cell>
          <cell r="J33">
            <v>0.89459999999999995</v>
          </cell>
          <cell r="K33">
            <v>0.90880000000000005</v>
          </cell>
          <cell r="L33">
            <v>0.93</v>
          </cell>
          <cell r="M33">
            <v>0.96</v>
          </cell>
          <cell r="N33">
            <v>0.96299999999999997</v>
          </cell>
          <cell r="O33">
            <v>0.97199999999999998</v>
          </cell>
          <cell r="P33">
            <v>0.98099999999999998</v>
          </cell>
          <cell r="Q33">
            <v>0.98299999999999998</v>
          </cell>
          <cell r="R33">
            <v>0.98719999999999997</v>
          </cell>
          <cell r="S33">
            <v>0.99</v>
          </cell>
          <cell r="T33">
            <v>0.99299999999999999</v>
          </cell>
          <cell r="U33">
            <v>0.99350000000000005</v>
          </cell>
          <cell r="V33">
            <v>0.99380000000000002</v>
          </cell>
          <cell r="W33">
            <v>0.99480000000000002</v>
          </cell>
          <cell r="X33">
            <v>0.99580000000000002</v>
          </cell>
          <cell r="Z33">
            <v>0.997</v>
          </cell>
          <cell r="AA33">
            <v>0.99750000000000005</v>
          </cell>
          <cell r="AB33">
            <v>1</v>
          </cell>
          <cell r="AK33">
            <v>1</v>
          </cell>
        </row>
        <row r="34">
          <cell r="G34">
            <v>0.86430000000000018</v>
          </cell>
          <cell r="H34">
            <v>0.88860000000000017</v>
          </cell>
          <cell r="I34">
            <v>0.88859999999999995</v>
          </cell>
          <cell r="J34">
            <v>0.89459999999999995</v>
          </cell>
          <cell r="K34">
            <v>0.90880000000000005</v>
          </cell>
          <cell r="L34">
            <v>0.93</v>
          </cell>
          <cell r="M34">
            <v>0.96</v>
          </cell>
          <cell r="N34">
            <v>0.96299999999999997</v>
          </cell>
          <cell r="O34">
            <v>0.97199999999999998</v>
          </cell>
          <cell r="P34">
            <v>0.98099999999999998</v>
          </cell>
          <cell r="Q34">
            <v>0.98299999999999998</v>
          </cell>
          <cell r="R34">
            <v>0.98719999999999997</v>
          </cell>
          <cell r="S34">
            <v>0.99</v>
          </cell>
          <cell r="T34">
            <v>0.99299999999999999</v>
          </cell>
          <cell r="U34">
            <v>0.99350000000000005</v>
          </cell>
          <cell r="V34">
            <v>0.99380000000000002</v>
          </cell>
          <cell r="W34">
            <v>0.99480000000000002</v>
          </cell>
          <cell r="X34">
            <v>0.99580000000000002</v>
          </cell>
          <cell r="Z34">
            <v>0.997</v>
          </cell>
          <cell r="AA34">
            <v>0.99750000000000005</v>
          </cell>
          <cell r="AB34">
            <v>1</v>
          </cell>
          <cell r="AK34">
            <v>1</v>
          </cell>
        </row>
        <row r="35">
          <cell r="G35">
            <v>0.86430000000000018</v>
          </cell>
          <cell r="H35">
            <v>0.88860000000000017</v>
          </cell>
          <cell r="I35">
            <v>0.88859999999999995</v>
          </cell>
          <cell r="J35">
            <v>0.89459999999999995</v>
          </cell>
          <cell r="K35">
            <v>0.90880000000000005</v>
          </cell>
          <cell r="L35">
            <v>0.93</v>
          </cell>
          <cell r="M35">
            <v>0.96</v>
          </cell>
          <cell r="N35">
            <v>0.96299999999999997</v>
          </cell>
          <cell r="O35">
            <v>0.97199999999999998</v>
          </cell>
          <cell r="P35">
            <v>0.98099999999999998</v>
          </cell>
          <cell r="Q35">
            <v>0.98299999999999998</v>
          </cell>
          <cell r="R35">
            <v>0.98719999999999997</v>
          </cell>
          <cell r="S35">
            <v>0.99</v>
          </cell>
          <cell r="T35">
            <v>0.99299999999999999</v>
          </cell>
          <cell r="U35">
            <v>0.99350000000000005</v>
          </cell>
          <cell r="V35">
            <v>0.99380000000000002</v>
          </cell>
          <cell r="W35">
            <v>0.99480000000000002</v>
          </cell>
          <cell r="X35">
            <v>0.99580000000000002</v>
          </cell>
          <cell r="Z35">
            <v>0.997</v>
          </cell>
          <cell r="AA35">
            <v>0.99750000000000005</v>
          </cell>
          <cell r="AB35">
            <v>1</v>
          </cell>
          <cell r="AK35">
            <v>1</v>
          </cell>
        </row>
        <row r="36">
          <cell r="G36">
            <v>0.86430000000000018</v>
          </cell>
          <cell r="H36">
            <v>0.88860000000000017</v>
          </cell>
          <cell r="I36">
            <v>0.88859999999999995</v>
          </cell>
          <cell r="J36">
            <v>0.89459999999999995</v>
          </cell>
          <cell r="K36">
            <v>0.90880000000000005</v>
          </cell>
          <cell r="L36">
            <v>0.93</v>
          </cell>
          <cell r="M36">
            <v>0.96</v>
          </cell>
          <cell r="N36">
            <v>0.96299999999999997</v>
          </cell>
          <cell r="O36">
            <v>0.97199999999999998</v>
          </cell>
          <cell r="P36">
            <v>0.98099999999999998</v>
          </cell>
          <cell r="Q36">
            <v>0.98299999999999998</v>
          </cell>
          <cell r="R36">
            <v>0.98719999999999997</v>
          </cell>
          <cell r="S36">
            <v>0.99</v>
          </cell>
          <cell r="T36">
            <v>0.99299999999999999</v>
          </cell>
          <cell r="U36">
            <v>0.99350000000000005</v>
          </cell>
          <cell r="V36">
            <v>0.99380000000000002</v>
          </cell>
          <cell r="W36">
            <v>0.99480000000000002</v>
          </cell>
          <cell r="X36">
            <v>0.99580000000000002</v>
          </cell>
          <cell r="Z36">
            <v>0.997</v>
          </cell>
          <cell r="AA36">
            <v>0.99750000000000005</v>
          </cell>
          <cell r="AB36">
            <v>1</v>
          </cell>
          <cell r="AK36">
            <v>1</v>
          </cell>
        </row>
        <row r="37">
          <cell r="G37">
            <v>0.21230000000000002</v>
          </cell>
          <cell r="H37">
            <v>0.21230000000000002</v>
          </cell>
          <cell r="I37">
            <v>0.21229999999999999</v>
          </cell>
          <cell r="J37">
            <v>0.21229999999999999</v>
          </cell>
          <cell r="K37">
            <v>0.23949999999999999</v>
          </cell>
          <cell r="L37">
            <v>0.27100000000000002</v>
          </cell>
          <cell r="M37">
            <v>0.42</v>
          </cell>
          <cell r="N37">
            <v>0.53249999999999997</v>
          </cell>
          <cell r="O37">
            <v>0.78300000000000003</v>
          </cell>
          <cell r="P37">
            <v>1.08</v>
          </cell>
          <cell r="Q37">
            <v>1.3</v>
          </cell>
          <cell r="R37">
            <v>1.34</v>
          </cell>
          <cell r="S37">
            <v>1.4</v>
          </cell>
          <cell r="T37">
            <v>1.6</v>
          </cell>
          <cell r="U37">
            <v>1.65</v>
          </cell>
          <cell r="V37">
            <v>1.65</v>
          </cell>
          <cell r="W37">
            <v>1.65</v>
          </cell>
          <cell r="X37">
            <v>1.65</v>
          </cell>
          <cell r="Z37">
            <v>1.65</v>
          </cell>
          <cell r="AA37">
            <v>1.65</v>
          </cell>
          <cell r="AB37">
            <v>1.65</v>
          </cell>
          <cell r="AC37">
            <v>1.6</v>
          </cell>
          <cell r="AD37">
            <v>1.54</v>
          </cell>
          <cell r="AE37">
            <v>1.54</v>
          </cell>
          <cell r="AF37">
            <v>1.4</v>
          </cell>
          <cell r="AG37">
            <v>1.32</v>
          </cell>
          <cell r="AH37">
            <v>1.28</v>
          </cell>
          <cell r="AI37">
            <v>1.25</v>
          </cell>
          <cell r="AJ37">
            <v>1.2</v>
          </cell>
          <cell r="AK37">
            <v>1.2</v>
          </cell>
          <cell r="AL37">
            <v>1.1599999999999999</v>
          </cell>
          <cell r="AM37">
            <v>1.1599999999999999</v>
          </cell>
          <cell r="AN37">
            <v>1.1599999999999999</v>
          </cell>
          <cell r="AO37">
            <v>1.107</v>
          </cell>
          <cell r="AP37">
            <v>1.107</v>
          </cell>
          <cell r="AQ37">
            <v>1.07</v>
          </cell>
          <cell r="AR37">
            <v>1.07</v>
          </cell>
          <cell r="AS37">
            <v>1.05</v>
          </cell>
        </row>
        <row r="38">
          <cell r="G38">
            <v>0.2475</v>
          </cell>
          <cell r="H38">
            <v>0.2475</v>
          </cell>
          <cell r="I38">
            <v>0.27750000000000002</v>
          </cell>
          <cell r="J38">
            <v>0.34050000000000002</v>
          </cell>
          <cell r="K38">
            <v>0.371</v>
          </cell>
          <cell r="L38">
            <v>0.42249999999999999</v>
          </cell>
          <cell r="M38">
            <v>0.44</v>
          </cell>
          <cell r="N38">
            <v>0.46800000000000003</v>
          </cell>
          <cell r="O38">
            <v>0.503</v>
          </cell>
          <cell r="P38">
            <v>0.5101</v>
          </cell>
          <cell r="Q38">
            <v>0.51300000000000001</v>
          </cell>
          <cell r="R38">
            <v>0.53</v>
          </cell>
          <cell r="S38">
            <v>0.54800000000000004</v>
          </cell>
          <cell r="T38">
            <v>0.55920000000000003</v>
          </cell>
          <cell r="U38">
            <v>0.56999999999999995</v>
          </cell>
          <cell r="V38">
            <v>0.57250000000000001</v>
          </cell>
          <cell r="W38">
            <v>0.58750000000000002</v>
          </cell>
          <cell r="X38">
            <v>0.62</v>
          </cell>
          <cell r="Z38">
            <v>0.65</v>
          </cell>
          <cell r="AA38">
            <v>0.67</v>
          </cell>
          <cell r="AB38">
            <v>0.68</v>
          </cell>
          <cell r="AC38">
            <v>0.72</v>
          </cell>
          <cell r="AD38">
            <v>0.74</v>
          </cell>
          <cell r="AE38">
            <v>0.79</v>
          </cell>
          <cell r="AF38">
            <v>0.82</v>
          </cell>
          <cell r="AG38">
            <v>0.85499999999999998</v>
          </cell>
          <cell r="AH38">
            <v>0.87</v>
          </cell>
          <cell r="AI38">
            <v>0.87</v>
          </cell>
          <cell r="AJ38">
            <v>0.89</v>
          </cell>
          <cell r="AK38">
            <v>0.89</v>
          </cell>
          <cell r="AL38">
            <v>0.91</v>
          </cell>
          <cell r="AM38">
            <v>0.91</v>
          </cell>
          <cell r="AN38">
            <v>0.93</v>
          </cell>
          <cell r="AO38">
            <v>0.95</v>
          </cell>
          <cell r="AP38">
            <v>0.95</v>
          </cell>
          <cell r="AQ38">
            <v>0.98</v>
          </cell>
          <cell r="AR38">
            <v>0.98</v>
          </cell>
          <cell r="AS38">
            <v>0.99</v>
          </cell>
        </row>
        <row r="39">
          <cell r="G39">
            <v>0.33</v>
          </cell>
          <cell r="H39">
            <v>0.36130000000000007</v>
          </cell>
          <cell r="I39">
            <v>0.36630000000000001</v>
          </cell>
          <cell r="J39">
            <v>0.38</v>
          </cell>
          <cell r="K39">
            <v>0.42070000000000002</v>
          </cell>
          <cell r="L39">
            <v>0.45290000000000002</v>
          </cell>
          <cell r="M39">
            <v>0.51019999999999999</v>
          </cell>
          <cell r="N39">
            <v>0.54500000000000004</v>
          </cell>
          <cell r="O39">
            <v>0.56799999999999995</v>
          </cell>
          <cell r="P39">
            <v>0.57799999999999996</v>
          </cell>
          <cell r="Q39">
            <v>0.58099999999999996</v>
          </cell>
          <cell r="R39">
            <v>0.60299999999999998</v>
          </cell>
          <cell r="S39">
            <v>0.64700000000000002</v>
          </cell>
          <cell r="T39">
            <v>0.67100000000000004</v>
          </cell>
          <cell r="U39">
            <v>0.69799999999999995</v>
          </cell>
          <cell r="V39">
            <v>0.72</v>
          </cell>
          <cell r="W39">
            <v>0.755</v>
          </cell>
          <cell r="X39">
            <v>0.8</v>
          </cell>
          <cell r="Z39">
            <v>0.91</v>
          </cell>
          <cell r="AA39">
            <v>0.94499999999999995</v>
          </cell>
          <cell r="AB39">
            <v>0.96</v>
          </cell>
          <cell r="AC39">
            <v>0.97</v>
          </cell>
          <cell r="AD39">
            <v>0.98</v>
          </cell>
          <cell r="AE39">
            <v>0.98</v>
          </cell>
          <cell r="AF39">
            <v>0.99250000000000005</v>
          </cell>
          <cell r="AG39">
            <v>0.99450000000000005</v>
          </cell>
          <cell r="AH39">
            <v>0.99550000000000005</v>
          </cell>
          <cell r="AI39">
            <v>0.99650000000000005</v>
          </cell>
          <cell r="AJ39">
            <v>0.998</v>
          </cell>
          <cell r="AK39">
            <v>0.998</v>
          </cell>
          <cell r="AL39">
            <v>1</v>
          </cell>
        </row>
        <row r="40">
          <cell r="G40">
            <v>9.870000000000001E-2</v>
          </cell>
          <cell r="H40">
            <v>9.870000000000001E-2</v>
          </cell>
          <cell r="I40">
            <v>9.8699999999999996E-2</v>
          </cell>
          <cell r="J40">
            <v>9.8699999999999996E-2</v>
          </cell>
          <cell r="K40">
            <v>9.8699999999999996E-2</v>
          </cell>
          <cell r="L40">
            <v>9.8699999999999996E-2</v>
          </cell>
          <cell r="M40">
            <v>9.8699999999999996E-2</v>
          </cell>
          <cell r="N40">
            <v>9.8699999999999996E-2</v>
          </cell>
          <cell r="O40">
            <v>9.8699999999999996E-2</v>
          </cell>
          <cell r="P40">
            <v>9.8699999999999996E-2</v>
          </cell>
          <cell r="Q40">
            <v>9.8699999999999996E-2</v>
          </cell>
          <cell r="R40">
            <v>9.8699999999999996E-2</v>
          </cell>
          <cell r="S40">
            <v>0.11</v>
          </cell>
          <cell r="T40">
            <v>0.12</v>
          </cell>
          <cell r="U40">
            <v>0.12</v>
          </cell>
          <cell r="V40">
            <v>0.12</v>
          </cell>
          <cell r="W40">
            <v>0.14000000000000001</v>
          </cell>
          <cell r="X40">
            <v>0.14000000000000001</v>
          </cell>
          <cell r="Z40">
            <v>0.28999999999999998</v>
          </cell>
          <cell r="AA40">
            <v>0.4</v>
          </cell>
          <cell r="AB40">
            <v>0.41</v>
          </cell>
          <cell r="AC40">
            <v>0.45</v>
          </cell>
          <cell r="AD40">
            <v>0.5</v>
          </cell>
          <cell r="AE40">
            <v>0.55000000000000004</v>
          </cell>
          <cell r="AF40">
            <v>0.6</v>
          </cell>
          <cell r="AG40">
            <v>0.68100000000000005</v>
          </cell>
          <cell r="AH40">
            <v>0.70299999999999996</v>
          </cell>
          <cell r="AI40">
            <v>0.74</v>
          </cell>
          <cell r="AJ40">
            <v>0.86919999999999997</v>
          </cell>
          <cell r="AK40">
            <v>0.88390000000000002</v>
          </cell>
          <cell r="AL40">
            <v>0.9244</v>
          </cell>
          <cell r="AM40">
            <v>0.92589999999999995</v>
          </cell>
          <cell r="AN40">
            <v>0.95960000000000001</v>
          </cell>
          <cell r="AO40">
            <v>0.99609999999999999</v>
          </cell>
          <cell r="AP40">
            <v>0.99650000000000005</v>
          </cell>
          <cell r="AQ40">
            <v>0.99870000000000003</v>
          </cell>
          <cell r="AR40">
            <v>1</v>
          </cell>
        </row>
        <row r="41">
          <cell r="G41">
            <v>4.0900000000000006E-2</v>
          </cell>
          <cell r="H41">
            <v>4.0900000000000006E-2</v>
          </cell>
          <cell r="I41">
            <v>4.0899999999999999E-2</v>
          </cell>
          <cell r="J41">
            <v>4.0899999999999999E-2</v>
          </cell>
          <cell r="K41">
            <v>4.0899999999999999E-2</v>
          </cell>
          <cell r="L41">
            <v>4.0899999999999999E-2</v>
          </cell>
          <cell r="M41">
            <v>4.0899999999999999E-2</v>
          </cell>
          <cell r="N41">
            <v>4.0899999999999999E-2</v>
          </cell>
          <cell r="O41">
            <v>4.0899999999999999E-2</v>
          </cell>
          <cell r="P41">
            <v>4.0899999999999999E-2</v>
          </cell>
          <cell r="Q41">
            <v>4.0899999999999999E-2</v>
          </cell>
          <cell r="R41">
            <v>4.0899999999999999E-2</v>
          </cell>
          <cell r="S41">
            <v>4.0899999999999999E-2</v>
          </cell>
          <cell r="T41">
            <v>4.0899999999999999E-2</v>
          </cell>
          <cell r="U41">
            <v>4.0899999999999999E-2</v>
          </cell>
          <cell r="V41">
            <v>4.0899999999999999E-2</v>
          </cell>
          <cell r="W41">
            <v>4.0899999999999999E-2</v>
          </cell>
          <cell r="X41">
            <v>4.0899999999999999E-2</v>
          </cell>
          <cell r="Z41">
            <v>4.0899999999999999E-2</v>
          </cell>
          <cell r="AA41">
            <v>4.0899999999999999E-2</v>
          </cell>
          <cell r="AB41">
            <v>4.0899999999999999E-2</v>
          </cell>
          <cell r="AC41">
            <v>9.6000000000000002E-2</v>
          </cell>
          <cell r="AD41">
            <v>9.6000000000000002E-2</v>
          </cell>
          <cell r="AE41">
            <v>0.1</v>
          </cell>
          <cell r="AF41">
            <v>0.1</v>
          </cell>
          <cell r="AG41">
            <v>0.1</v>
          </cell>
          <cell r="AH41">
            <v>1</v>
          </cell>
          <cell r="AI41">
            <v>1</v>
          </cell>
        </row>
        <row r="42">
          <cell r="G42">
            <v>0.1129</v>
          </cell>
          <cell r="H42">
            <v>0.1328</v>
          </cell>
          <cell r="I42">
            <v>0.1328</v>
          </cell>
          <cell r="J42">
            <v>0.1328</v>
          </cell>
          <cell r="K42">
            <v>0.1328</v>
          </cell>
          <cell r="L42">
            <v>0.1328</v>
          </cell>
          <cell r="M42">
            <v>0.1328</v>
          </cell>
          <cell r="N42">
            <v>0.1328</v>
          </cell>
          <cell r="O42">
            <v>0.1328</v>
          </cell>
          <cell r="P42">
            <v>0.13700000000000001</v>
          </cell>
          <cell r="Q42">
            <v>0.13700000000000001</v>
          </cell>
          <cell r="R42">
            <v>0.15</v>
          </cell>
          <cell r="S42">
            <v>0.18</v>
          </cell>
          <cell r="T42">
            <v>0.2</v>
          </cell>
          <cell r="U42">
            <v>0.215</v>
          </cell>
          <cell r="V42">
            <v>0.22</v>
          </cell>
          <cell r="W42">
            <v>0.25</v>
          </cell>
          <cell r="X42">
            <v>0.33</v>
          </cell>
          <cell r="Z42">
            <v>0.46</v>
          </cell>
          <cell r="AA42">
            <v>0.51500000000000001</v>
          </cell>
          <cell r="AB42">
            <v>0.56000000000000005</v>
          </cell>
          <cell r="AC42">
            <v>0.625</v>
          </cell>
          <cell r="AD42">
            <v>0.67500000000000004</v>
          </cell>
          <cell r="AE42">
            <v>0.75</v>
          </cell>
          <cell r="AF42">
            <v>0.83250000000000002</v>
          </cell>
          <cell r="AG42">
            <v>0.86750000000000005</v>
          </cell>
          <cell r="AH42">
            <v>0.91200000000000003</v>
          </cell>
          <cell r="AI42">
            <v>0.94</v>
          </cell>
          <cell r="AJ42">
            <v>0.96</v>
          </cell>
          <cell r="AK42">
            <v>0.98</v>
          </cell>
          <cell r="AL42">
            <v>0.98499999999999999</v>
          </cell>
          <cell r="AM42">
            <v>0.98799999999999999</v>
          </cell>
          <cell r="AN42">
            <v>0.98799999999999999</v>
          </cell>
          <cell r="AO42">
            <v>1</v>
          </cell>
        </row>
        <row r="43">
          <cell r="G43">
            <v>0.84599999999999997</v>
          </cell>
          <cell r="H43">
            <v>0.87739999999999996</v>
          </cell>
          <cell r="I43">
            <v>0.87739999999999996</v>
          </cell>
          <cell r="J43">
            <v>0.88100000000000001</v>
          </cell>
          <cell r="K43">
            <v>0.9</v>
          </cell>
          <cell r="L43">
            <v>0.90200000000000002</v>
          </cell>
          <cell r="M43">
            <v>0.95</v>
          </cell>
          <cell r="N43">
            <v>0.95899999999999996</v>
          </cell>
          <cell r="O43">
            <v>0.96399999999999997</v>
          </cell>
          <cell r="P43">
            <v>0.96599999999999997</v>
          </cell>
          <cell r="Q43">
            <v>0.96899999999999997</v>
          </cell>
          <cell r="R43">
            <v>0.96899999999999997</v>
          </cell>
          <cell r="S43">
            <v>0.97299999999999998</v>
          </cell>
          <cell r="T43">
            <v>0.97799999999999998</v>
          </cell>
          <cell r="U43">
            <v>0.98</v>
          </cell>
          <cell r="V43">
            <v>0.98299999999999998</v>
          </cell>
          <cell r="W43">
            <v>0.99299999999999999</v>
          </cell>
          <cell r="X43">
            <v>0.99350000000000005</v>
          </cell>
          <cell r="Z43">
            <v>0.99350000000000005</v>
          </cell>
          <cell r="AA43">
            <v>0.99350000000000005</v>
          </cell>
          <cell r="AB43">
            <v>0.99350000000000005</v>
          </cell>
          <cell r="AC43">
            <v>0.99350000000000005</v>
          </cell>
          <cell r="AD43">
            <v>0.99350000000000005</v>
          </cell>
          <cell r="AE43">
            <v>0.99350000000000005</v>
          </cell>
          <cell r="AF43">
            <v>0.995</v>
          </cell>
          <cell r="AG43">
            <v>0.995</v>
          </cell>
          <cell r="AH43">
            <v>0.99519999999999997</v>
          </cell>
          <cell r="AI43">
            <v>0.99519999999999997</v>
          </cell>
          <cell r="AJ43">
            <v>0.99519999999999997</v>
          </cell>
          <cell r="AK43">
            <v>0.99519999999999997</v>
          </cell>
          <cell r="AL43">
            <v>0.99519999999999997</v>
          </cell>
          <cell r="AM43">
            <v>0.99519999999999997</v>
          </cell>
          <cell r="AN43">
            <v>0.99519999999999997</v>
          </cell>
          <cell r="AO43">
            <v>0.99519999999999997</v>
          </cell>
          <cell r="AP43">
            <v>0.99519999999999997</v>
          </cell>
          <cell r="AQ43">
            <v>0.99519999999999997</v>
          </cell>
          <cell r="AR43">
            <v>0.99519999999999997</v>
          </cell>
          <cell r="AS43">
            <v>0.99519999999999997</v>
          </cell>
        </row>
        <row r="44">
          <cell r="G44">
            <v>2.3E-2</v>
          </cell>
          <cell r="H44">
            <v>2.3E-2</v>
          </cell>
          <cell r="I44">
            <v>2.3E-2</v>
          </cell>
          <cell r="J44">
            <v>2.3E-2</v>
          </cell>
          <cell r="K44">
            <v>2.3E-2</v>
          </cell>
          <cell r="L44">
            <v>2.3E-2</v>
          </cell>
          <cell r="M44">
            <v>2.3E-2</v>
          </cell>
          <cell r="N44">
            <v>5.6000000000000001E-2</v>
          </cell>
          <cell r="O44">
            <v>5.6000000000000001E-2</v>
          </cell>
          <cell r="P44">
            <v>5.6000000000000001E-2</v>
          </cell>
          <cell r="Q44">
            <v>5.6000000000000001E-2</v>
          </cell>
          <cell r="R44">
            <v>5.6000000000000001E-2</v>
          </cell>
          <cell r="S44">
            <v>5.6000000000000001E-2</v>
          </cell>
          <cell r="T44">
            <v>5.6000000000000001E-2</v>
          </cell>
          <cell r="U44">
            <v>5.6000000000000001E-2</v>
          </cell>
          <cell r="V44">
            <v>5.6000000000000001E-2</v>
          </cell>
          <cell r="W44">
            <v>5.6000000000000001E-2</v>
          </cell>
          <cell r="X44">
            <v>5.6000000000000001E-2</v>
          </cell>
          <cell r="Z44">
            <v>0.1</v>
          </cell>
          <cell r="AA44">
            <v>0.13</v>
          </cell>
          <cell r="AB44">
            <v>0.16</v>
          </cell>
          <cell r="AC44">
            <v>0.22</v>
          </cell>
          <cell r="AD44">
            <v>0.25</v>
          </cell>
          <cell r="AE44">
            <v>0.27500000000000002</v>
          </cell>
          <cell r="AF44">
            <v>0.315</v>
          </cell>
          <cell r="AG44">
            <v>0.35199999999999998</v>
          </cell>
          <cell r="AH44">
            <v>0.4</v>
          </cell>
          <cell r="AI44">
            <v>0.43</v>
          </cell>
          <cell r="AJ44">
            <v>0.47</v>
          </cell>
          <cell r="AK44">
            <v>0.5</v>
          </cell>
          <cell r="AL44">
            <v>0.55000000000000004</v>
          </cell>
          <cell r="AM44">
            <v>0.56999999999999995</v>
          </cell>
          <cell r="AN44">
            <v>0.6</v>
          </cell>
          <cell r="AO44">
            <v>0.65</v>
          </cell>
          <cell r="AP44">
            <v>0.68</v>
          </cell>
          <cell r="AQ44">
            <v>0.73</v>
          </cell>
          <cell r="AR44">
            <v>0.78</v>
          </cell>
          <cell r="AS44">
            <v>0.83</v>
          </cell>
        </row>
        <row r="45">
          <cell r="G45">
            <v>0.69259285714285734</v>
          </cell>
          <cell r="H45">
            <v>0.70548571428571449</v>
          </cell>
        </row>
        <row r="46">
          <cell r="G46">
            <v>0.97570000000000001</v>
          </cell>
          <cell r="H46">
            <v>0.97570000000000001</v>
          </cell>
          <cell r="I46">
            <v>0.98070000000000002</v>
          </cell>
          <cell r="J46">
            <v>0.98070000000000002</v>
          </cell>
          <cell r="K46">
            <v>0.98070000000000002</v>
          </cell>
          <cell r="L46">
            <v>0.98199999999999998</v>
          </cell>
          <cell r="M46">
            <v>0.98499999999999999</v>
          </cell>
          <cell r="N46">
            <v>0.99399999999999999</v>
          </cell>
          <cell r="O46">
            <v>0.99399999999999999</v>
          </cell>
          <cell r="P46">
            <v>0.99399999999999999</v>
          </cell>
          <cell r="Q46">
            <v>0.99399999999999999</v>
          </cell>
          <cell r="R46">
            <v>0.99399999999999999</v>
          </cell>
          <cell r="S46">
            <v>0.99399999999999999</v>
          </cell>
          <cell r="T46">
            <v>0.99450000000000005</v>
          </cell>
          <cell r="U46">
            <v>0.99450000000000005</v>
          </cell>
          <cell r="V46">
            <v>0.99470000000000003</v>
          </cell>
          <cell r="W46">
            <v>0.99519999999999997</v>
          </cell>
          <cell r="X46">
            <v>0.99580000000000002</v>
          </cell>
          <cell r="Z46">
            <v>0.99650000000000005</v>
          </cell>
          <cell r="AA46">
            <v>0.997</v>
          </cell>
          <cell r="AB46">
            <v>1</v>
          </cell>
        </row>
        <row r="47">
          <cell r="G47">
            <v>0.18300000000000002</v>
          </cell>
          <cell r="H47">
            <v>0.21910000000000002</v>
          </cell>
          <cell r="I47">
            <v>0.21909999999999999</v>
          </cell>
          <cell r="J47">
            <v>0.22309999999999999</v>
          </cell>
          <cell r="K47">
            <v>0.23300000000000001</v>
          </cell>
          <cell r="L47">
            <v>0.24299999999999999</v>
          </cell>
          <cell r="M47">
            <v>0.29299999999999998</v>
          </cell>
          <cell r="N47">
            <v>0.32300000000000001</v>
          </cell>
          <cell r="O47">
            <v>0.35099999999999998</v>
          </cell>
          <cell r="P47">
            <v>0.35799999999999998</v>
          </cell>
          <cell r="Q47">
            <v>0.40100000000000002</v>
          </cell>
          <cell r="R47">
            <v>0.42499999999999999</v>
          </cell>
          <cell r="S47">
            <v>0.45169999999999999</v>
          </cell>
          <cell r="T47">
            <v>0.48320000000000002</v>
          </cell>
          <cell r="U47">
            <v>0.498</v>
          </cell>
          <cell r="V47">
            <v>0.503</v>
          </cell>
          <cell r="W47">
            <v>0.56299999999999994</v>
          </cell>
          <cell r="X47">
            <v>0.622</v>
          </cell>
          <cell r="Z47">
            <v>0.72499999999999998</v>
          </cell>
          <cell r="AA47">
            <v>0.746</v>
          </cell>
          <cell r="AB47">
            <v>0.78</v>
          </cell>
          <cell r="AC47">
            <v>0.81</v>
          </cell>
          <cell r="AD47">
            <v>0.84</v>
          </cell>
          <cell r="AE47">
            <v>0.87</v>
          </cell>
          <cell r="AF47">
            <v>0.89</v>
          </cell>
          <cell r="AG47">
            <v>0.90749999999999997</v>
          </cell>
          <cell r="AH47">
            <v>0.92500000000000004</v>
          </cell>
          <cell r="AI47">
            <v>0.94499999999999995</v>
          </cell>
          <cell r="AJ47">
            <v>0.95</v>
          </cell>
          <cell r="AK47">
            <v>0.95499999999999996</v>
          </cell>
          <cell r="AL47">
            <v>0.95499999999999996</v>
          </cell>
          <cell r="AM47">
            <v>0.95499999999999996</v>
          </cell>
          <cell r="AN47">
            <v>0.95499999999999996</v>
          </cell>
          <cell r="AO47">
            <v>0.96</v>
          </cell>
          <cell r="AP47">
            <v>0.97</v>
          </cell>
          <cell r="AQ47">
            <v>0.97499999999999998</v>
          </cell>
          <cell r="AR47">
            <v>0.97499999999999998</v>
          </cell>
          <cell r="AS47">
            <v>0.98</v>
          </cell>
        </row>
        <row r="48">
          <cell r="G48">
            <v>0.18300000000000002</v>
          </cell>
          <cell r="H48">
            <v>0.21910000000000002</v>
          </cell>
          <cell r="I48">
            <v>0.21909999999999999</v>
          </cell>
          <cell r="J48">
            <v>0.22309999999999999</v>
          </cell>
          <cell r="K48">
            <v>0.23300000000000001</v>
          </cell>
          <cell r="L48">
            <v>0.24299999999999999</v>
          </cell>
          <cell r="M48">
            <v>0.29299999999999998</v>
          </cell>
          <cell r="N48">
            <v>0.32300000000000001</v>
          </cell>
          <cell r="O48">
            <v>0.35099999999999998</v>
          </cell>
          <cell r="P48">
            <v>0.35799999999999998</v>
          </cell>
          <cell r="Q48">
            <v>0.40100000000000002</v>
          </cell>
          <cell r="R48">
            <v>0.42499999999999999</v>
          </cell>
          <cell r="S48">
            <v>0.45169999999999999</v>
          </cell>
          <cell r="T48">
            <v>0.48320000000000002</v>
          </cell>
          <cell r="U48">
            <v>0.498</v>
          </cell>
          <cell r="V48">
            <v>0.503</v>
          </cell>
          <cell r="W48">
            <v>0.56299999999999994</v>
          </cell>
          <cell r="X48">
            <v>0.622</v>
          </cell>
          <cell r="Z48">
            <v>0.72499999999999998</v>
          </cell>
          <cell r="AA48">
            <v>0.746</v>
          </cell>
          <cell r="AB48">
            <v>0.78</v>
          </cell>
          <cell r="AC48">
            <v>0.81</v>
          </cell>
          <cell r="AD48">
            <v>0.84</v>
          </cell>
          <cell r="AE48">
            <v>0.87</v>
          </cell>
          <cell r="AF48">
            <v>0.89</v>
          </cell>
          <cell r="AG48">
            <v>0.90749999999999997</v>
          </cell>
          <cell r="AH48">
            <v>0.92500000000000004</v>
          </cell>
          <cell r="AI48">
            <v>0.94499999999999995</v>
          </cell>
          <cell r="AJ48">
            <v>0.95</v>
          </cell>
          <cell r="AK48">
            <v>0.95499999999999996</v>
          </cell>
          <cell r="AL48">
            <v>0.95499999999999996</v>
          </cell>
          <cell r="AM48">
            <v>0.95499999999999996</v>
          </cell>
          <cell r="AN48">
            <v>0.95499999999999996</v>
          </cell>
          <cell r="AO48">
            <v>0.96</v>
          </cell>
          <cell r="AP48">
            <v>0.97</v>
          </cell>
          <cell r="AQ48">
            <v>0.97499999999999998</v>
          </cell>
          <cell r="AR48">
            <v>0.97499999999999998</v>
          </cell>
          <cell r="AS48">
            <v>0.98</v>
          </cell>
        </row>
        <row r="49">
          <cell r="G49">
            <v>0.15423053435114503</v>
          </cell>
          <cell r="H49">
            <v>0.15423053435114503</v>
          </cell>
        </row>
        <row r="50">
          <cell r="G50">
            <v>0.15820000000000001</v>
          </cell>
          <cell r="H50">
            <v>0.15820000000000001</v>
          </cell>
          <cell r="I50">
            <v>0.15820000000000001</v>
          </cell>
          <cell r="J50">
            <v>0.15820000000000001</v>
          </cell>
          <cell r="K50">
            <v>0.15959999999999999</v>
          </cell>
          <cell r="L50">
            <v>0.17199999999999999</v>
          </cell>
          <cell r="M50">
            <v>0.21199999999999999</v>
          </cell>
          <cell r="N50">
            <v>0.24299999999999999</v>
          </cell>
          <cell r="O50">
            <v>0.29199999999999998</v>
          </cell>
          <cell r="P50">
            <v>0.313</v>
          </cell>
          <cell r="Q50">
            <v>0.36599999999999999</v>
          </cell>
          <cell r="R50">
            <v>0.40010000000000001</v>
          </cell>
          <cell r="S50">
            <v>0.45910000000000001</v>
          </cell>
          <cell r="T50">
            <v>0.499</v>
          </cell>
          <cell r="U50">
            <v>0.54500000000000004</v>
          </cell>
          <cell r="V50">
            <v>0.61</v>
          </cell>
          <cell r="W50">
            <v>0.66</v>
          </cell>
          <cell r="X50">
            <v>0.72499999999999998</v>
          </cell>
          <cell r="Z50">
            <v>0.82</v>
          </cell>
          <cell r="AA50">
            <v>0.85</v>
          </cell>
          <cell r="AB50">
            <v>0.86</v>
          </cell>
          <cell r="AC50">
            <v>0.88</v>
          </cell>
          <cell r="AD50">
            <v>0.8901</v>
          </cell>
          <cell r="AE50">
            <v>0.92300000000000004</v>
          </cell>
          <cell r="AF50">
            <v>0.93100000000000005</v>
          </cell>
          <cell r="AG50">
            <v>0.94650000000000001</v>
          </cell>
          <cell r="AH50">
            <v>0.95499999999999996</v>
          </cell>
          <cell r="AI50">
            <v>0.96</v>
          </cell>
          <cell r="AJ50">
            <v>0.96299999999999997</v>
          </cell>
          <cell r="AK50">
            <v>0.96799999999999997</v>
          </cell>
          <cell r="AL50">
            <v>0.96899999999999997</v>
          </cell>
          <cell r="AM50">
            <v>0.96899999999999997</v>
          </cell>
          <cell r="AN50">
            <v>0.96899999999999997</v>
          </cell>
          <cell r="AO50">
            <v>0.96899999999999997</v>
          </cell>
          <cell r="AP50">
            <v>0.96899999999999997</v>
          </cell>
          <cell r="AQ50">
            <v>0.97</v>
          </cell>
          <cell r="AR50">
            <v>0.97</v>
          </cell>
          <cell r="AS50">
            <v>0.97499999999999998</v>
          </cell>
        </row>
        <row r="51">
          <cell r="G51">
            <v>0.1517</v>
          </cell>
          <cell r="H51">
            <v>0.1517</v>
          </cell>
          <cell r="I51">
            <v>0.1517</v>
          </cell>
          <cell r="J51">
            <v>0.1517</v>
          </cell>
          <cell r="K51">
            <v>0.1527</v>
          </cell>
          <cell r="L51">
            <v>0.1527</v>
          </cell>
          <cell r="M51">
            <v>0.17</v>
          </cell>
          <cell r="N51">
            <v>0.17</v>
          </cell>
          <cell r="O51">
            <v>0.17100000000000001</v>
          </cell>
          <cell r="P51">
            <v>0.182</v>
          </cell>
          <cell r="Q51">
            <v>0.20799999999999999</v>
          </cell>
          <cell r="R51">
            <v>0.28699999999999998</v>
          </cell>
          <cell r="S51">
            <v>0.3367</v>
          </cell>
          <cell r="T51">
            <v>0.35699999999999998</v>
          </cell>
          <cell r="U51">
            <v>0.372</v>
          </cell>
          <cell r="V51">
            <v>0.43</v>
          </cell>
          <cell r="W51">
            <v>0.48</v>
          </cell>
          <cell r="X51">
            <v>0.53</v>
          </cell>
          <cell r="Z51">
            <v>0.64500000000000002</v>
          </cell>
          <cell r="AA51">
            <v>0.73</v>
          </cell>
          <cell r="AB51">
            <v>0.8</v>
          </cell>
          <cell r="AC51">
            <v>0.83899999999999997</v>
          </cell>
          <cell r="AD51">
            <v>0.88500000000000001</v>
          </cell>
          <cell r="AE51">
            <v>0.91349999999999998</v>
          </cell>
          <cell r="AF51">
            <v>0.94</v>
          </cell>
          <cell r="AG51">
            <v>0.95699999999999996</v>
          </cell>
          <cell r="AH51">
            <v>0.96499999999999997</v>
          </cell>
          <cell r="AI51">
            <v>0.97499999999999998</v>
          </cell>
          <cell r="AJ51">
            <v>0.97599999999999998</v>
          </cell>
          <cell r="AK51">
            <v>0.97799999999999998</v>
          </cell>
          <cell r="AL51">
            <v>0.97899999999999998</v>
          </cell>
          <cell r="AM51">
            <v>0.97899999999999998</v>
          </cell>
          <cell r="AN51">
            <v>0.98</v>
          </cell>
          <cell r="AO51">
            <v>0.98499999999999999</v>
          </cell>
          <cell r="AP51">
            <v>0.99</v>
          </cell>
          <cell r="AQ51">
            <v>0.99</v>
          </cell>
          <cell r="AR51">
            <v>0.99</v>
          </cell>
          <cell r="AS51">
            <v>0.99</v>
          </cell>
        </row>
        <row r="52">
          <cell r="G52">
            <v>7.0703599662907832E-2</v>
          </cell>
          <cell r="H52">
            <v>0.10635408322966412</v>
          </cell>
        </row>
        <row r="53">
          <cell r="G53">
            <v>0</v>
          </cell>
          <cell r="H53">
            <v>5.1200000000000002E-2</v>
          </cell>
          <cell r="I53">
            <v>5.1200000000000002E-2</v>
          </cell>
          <cell r="J53">
            <v>5.1200000000000002E-2</v>
          </cell>
          <cell r="K53">
            <v>5.1200000000000002E-2</v>
          </cell>
          <cell r="L53">
            <v>6.3399999999999998E-2</v>
          </cell>
          <cell r="M53">
            <v>9.3399999999999997E-2</v>
          </cell>
          <cell r="N53">
            <v>0.1724</v>
          </cell>
          <cell r="O53">
            <v>0.40100000000000002</v>
          </cell>
          <cell r="P53">
            <v>0.46300000000000002</v>
          </cell>
          <cell r="Q53">
            <v>0.8034</v>
          </cell>
          <cell r="R53">
            <v>0.85250000000000004</v>
          </cell>
          <cell r="S53">
            <v>0.86250000000000004</v>
          </cell>
          <cell r="T53">
            <v>0.91249999999999998</v>
          </cell>
          <cell r="U53">
            <v>0.93</v>
          </cell>
          <cell r="V53">
            <v>0.96</v>
          </cell>
          <cell r="W53">
            <v>0.97</v>
          </cell>
          <cell r="X53">
            <v>0.98</v>
          </cell>
          <cell r="Z53">
            <v>0.98499999999999999</v>
          </cell>
          <cell r="AA53">
            <v>0.99</v>
          </cell>
          <cell r="AB53">
            <v>0.99</v>
          </cell>
          <cell r="AC53">
            <v>1</v>
          </cell>
        </row>
        <row r="54">
          <cell r="G54">
            <v>5.6446457990115315E-2</v>
          </cell>
          <cell r="H54">
            <v>5.6446457990115315E-2</v>
          </cell>
          <cell r="I54">
            <v>5.6446457990115315E-2</v>
          </cell>
          <cell r="J54">
            <v>5.6446457990115315E-2</v>
          </cell>
          <cell r="K54">
            <v>5.6446457990115315E-2</v>
          </cell>
          <cell r="L54">
            <v>5.6446457990115315E-2</v>
          </cell>
          <cell r="M54">
            <v>5.6446457990115315E-2</v>
          </cell>
          <cell r="N54">
            <v>5.6446457990115315E-2</v>
          </cell>
          <cell r="O54">
            <v>6.0999999999999999E-2</v>
          </cell>
          <cell r="P54">
            <v>6.0999999999999999E-2</v>
          </cell>
          <cell r="Q54">
            <v>6.7000000000000004E-2</v>
          </cell>
          <cell r="R54">
            <v>7.0000000000000007E-2</v>
          </cell>
          <cell r="S54">
            <v>0.12</v>
          </cell>
          <cell r="T54">
            <v>0.12</v>
          </cell>
          <cell r="U54">
            <v>0.13</v>
          </cell>
          <cell r="V54">
            <v>0.2</v>
          </cell>
          <cell r="W54">
            <v>0.25</v>
          </cell>
          <cell r="X54">
            <v>0.27</v>
          </cell>
          <cell r="Z54">
            <v>0.4</v>
          </cell>
          <cell r="AA54">
            <v>0.45</v>
          </cell>
          <cell r="AB54">
            <v>0.5</v>
          </cell>
          <cell r="AC54">
            <v>0.56999999999999995</v>
          </cell>
          <cell r="AD54">
            <v>0.61</v>
          </cell>
          <cell r="AE54">
            <v>0.63</v>
          </cell>
          <cell r="AF54">
            <v>0.64200000000000002</v>
          </cell>
          <cell r="AG54">
            <v>0.64200000000000002</v>
          </cell>
          <cell r="AH54">
            <v>0.69</v>
          </cell>
          <cell r="AI54">
            <v>0.73</v>
          </cell>
          <cell r="AJ54">
            <v>0.76</v>
          </cell>
          <cell r="AK54">
            <v>0.8</v>
          </cell>
          <cell r="AL54">
            <v>0.84</v>
          </cell>
          <cell r="AM54">
            <v>0.84</v>
          </cell>
          <cell r="AN54">
            <v>0.84</v>
          </cell>
          <cell r="AO54">
            <v>0.89</v>
          </cell>
          <cell r="AP54">
            <v>0.89</v>
          </cell>
          <cell r="AQ54">
            <v>0.9</v>
          </cell>
          <cell r="AR54">
            <v>0.92</v>
          </cell>
          <cell r="AS54">
            <v>0.94</v>
          </cell>
        </row>
        <row r="55">
          <cell r="G55">
            <v>5.6446457990115315E-2</v>
          </cell>
          <cell r="H55">
            <v>5.6446457990115315E-2</v>
          </cell>
          <cell r="I55">
            <v>5.6446457990115315E-2</v>
          </cell>
          <cell r="J55">
            <v>5.6446457990115315E-2</v>
          </cell>
          <cell r="K55">
            <v>5.6446457990115315E-2</v>
          </cell>
          <cell r="L55">
            <v>5.6446457990115315E-2</v>
          </cell>
          <cell r="M55">
            <v>5.6446457990115315E-2</v>
          </cell>
          <cell r="N55">
            <v>5.6446457990115315E-2</v>
          </cell>
          <cell r="O55">
            <v>6.0999999999999999E-2</v>
          </cell>
          <cell r="P55">
            <v>6.0999999999999999E-2</v>
          </cell>
          <cell r="Q55">
            <v>6.7000000000000004E-2</v>
          </cell>
          <cell r="R55">
            <v>7.0000000000000007E-2</v>
          </cell>
          <cell r="S55">
            <v>0.12</v>
          </cell>
          <cell r="T55">
            <v>0.12</v>
          </cell>
          <cell r="U55">
            <v>0.13</v>
          </cell>
          <cell r="V55">
            <v>0.2</v>
          </cell>
          <cell r="W55">
            <v>0.25</v>
          </cell>
          <cell r="X55">
            <v>0.27</v>
          </cell>
          <cell r="Z55">
            <v>0.4</v>
          </cell>
          <cell r="AA55">
            <v>0.45</v>
          </cell>
          <cell r="AB55">
            <v>0.5</v>
          </cell>
          <cell r="AC55">
            <v>0.56999999999999995</v>
          </cell>
          <cell r="AD55">
            <v>0.61</v>
          </cell>
          <cell r="AE55">
            <v>0.63</v>
          </cell>
          <cell r="AF55">
            <v>0.64200000000000002</v>
          </cell>
          <cell r="AG55">
            <v>0.64200000000000002</v>
          </cell>
          <cell r="AH55">
            <v>0.69</v>
          </cell>
          <cell r="AI55">
            <v>0.73</v>
          </cell>
          <cell r="AJ55">
            <v>0.76</v>
          </cell>
          <cell r="AK55">
            <v>0.8</v>
          </cell>
          <cell r="AL55">
            <v>0.84</v>
          </cell>
          <cell r="AM55">
            <v>0.84</v>
          </cell>
          <cell r="AN55">
            <v>0.84</v>
          </cell>
          <cell r="AO55">
            <v>0.89</v>
          </cell>
          <cell r="AP55">
            <v>0.89</v>
          </cell>
          <cell r="AQ55">
            <v>0.9</v>
          </cell>
          <cell r="AR55">
            <v>0.92</v>
          </cell>
          <cell r="AS55">
            <v>0.94</v>
          </cell>
        </row>
        <row r="56">
          <cell r="G56">
            <v>5.6446457990115315E-2</v>
          </cell>
          <cell r="H56">
            <v>5.6446457990115315E-2</v>
          </cell>
          <cell r="I56">
            <v>5.6446457990115315E-2</v>
          </cell>
          <cell r="J56">
            <v>5.6446457990115315E-2</v>
          </cell>
          <cell r="K56">
            <v>5.6446457990115315E-2</v>
          </cell>
          <cell r="L56">
            <v>5.6446457990115315E-2</v>
          </cell>
          <cell r="M56">
            <v>5.6446457990115315E-2</v>
          </cell>
          <cell r="N56">
            <v>5.6446457990115315E-2</v>
          </cell>
          <cell r="O56">
            <v>6.0999999999999999E-2</v>
          </cell>
          <cell r="P56">
            <v>6.0999999999999999E-2</v>
          </cell>
          <cell r="Q56">
            <v>6.7000000000000004E-2</v>
          </cell>
          <cell r="R56">
            <v>7.0000000000000007E-2</v>
          </cell>
          <cell r="S56">
            <v>0.12</v>
          </cell>
          <cell r="T56">
            <v>0.12</v>
          </cell>
          <cell r="U56">
            <v>0.13</v>
          </cell>
          <cell r="V56">
            <v>0.2</v>
          </cell>
          <cell r="W56">
            <v>0.25</v>
          </cell>
          <cell r="X56">
            <v>0.27</v>
          </cell>
          <cell r="Z56">
            <v>0.4</v>
          </cell>
          <cell r="AA56">
            <v>0.45</v>
          </cell>
          <cell r="AB56">
            <v>0.5</v>
          </cell>
          <cell r="AC56">
            <v>0.56999999999999995</v>
          </cell>
          <cell r="AD56">
            <v>0.61</v>
          </cell>
          <cell r="AE56">
            <v>0.63</v>
          </cell>
          <cell r="AF56">
            <v>0.64200000000000002</v>
          </cell>
          <cell r="AG56">
            <v>0.64200000000000002</v>
          </cell>
          <cell r="AH56">
            <v>0.69</v>
          </cell>
          <cell r="AI56">
            <v>0.73</v>
          </cell>
          <cell r="AJ56">
            <v>0.76</v>
          </cell>
          <cell r="AK56">
            <v>0.8</v>
          </cell>
          <cell r="AL56">
            <v>0.84</v>
          </cell>
          <cell r="AM56">
            <v>0.84</v>
          </cell>
          <cell r="AN56">
            <v>0.84</v>
          </cell>
          <cell r="AO56">
            <v>0.89</v>
          </cell>
          <cell r="AP56">
            <v>0.89</v>
          </cell>
          <cell r="AQ56">
            <v>0.9</v>
          </cell>
          <cell r="AR56">
            <v>0.92</v>
          </cell>
          <cell r="AS56">
            <v>0.94</v>
          </cell>
        </row>
        <row r="57">
          <cell r="G57">
            <v>5.6446457990115315E-2</v>
          </cell>
          <cell r="H57">
            <v>5.6446457990115315E-2</v>
          </cell>
          <cell r="I57">
            <v>5.6446457990115315E-2</v>
          </cell>
          <cell r="J57">
            <v>5.6446457990115315E-2</v>
          </cell>
          <cell r="K57">
            <v>5.6446457990115315E-2</v>
          </cell>
          <cell r="L57">
            <v>5.6446457990115315E-2</v>
          </cell>
          <cell r="M57">
            <v>5.6446457990115315E-2</v>
          </cell>
          <cell r="N57">
            <v>5.6446457990115315E-2</v>
          </cell>
          <cell r="O57">
            <v>6.0999999999999999E-2</v>
          </cell>
          <cell r="P57">
            <v>6.0999999999999999E-2</v>
          </cell>
          <cell r="Q57">
            <v>6.7000000000000004E-2</v>
          </cell>
          <cell r="R57">
            <v>7.0000000000000007E-2</v>
          </cell>
          <cell r="S57">
            <v>0.12</v>
          </cell>
          <cell r="T57">
            <v>0.12</v>
          </cell>
          <cell r="U57">
            <v>0.13</v>
          </cell>
          <cell r="V57">
            <v>0.2</v>
          </cell>
          <cell r="W57">
            <v>0.25</v>
          </cell>
          <cell r="X57">
            <v>0.27</v>
          </cell>
          <cell r="Z57">
            <v>0.4</v>
          </cell>
          <cell r="AA57">
            <v>0.45</v>
          </cell>
          <cell r="AB57">
            <v>0.5</v>
          </cell>
          <cell r="AC57">
            <v>0.56999999999999995</v>
          </cell>
          <cell r="AD57">
            <v>0.61</v>
          </cell>
          <cell r="AE57">
            <v>0.63</v>
          </cell>
          <cell r="AF57">
            <v>0.64200000000000002</v>
          </cell>
          <cell r="AG57">
            <v>0.64200000000000002</v>
          </cell>
          <cell r="AH57">
            <v>0.69</v>
          </cell>
          <cell r="AI57">
            <v>0.73</v>
          </cell>
          <cell r="AJ57">
            <v>0.76</v>
          </cell>
          <cell r="AK57">
            <v>0.8</v>
          </cell>
          <cell r="AL57">
            <v>0.84</v>
          </cell>
          <cell r="AM57">
            <v>0.84</v>
          </cell>
          <cell r="AN57">
            <v>0.84</v>
          </cell>
          <cell r="AO57">
            <v>0.89</v>
          </cell>
          <cell r="AP57">
            <v>0.89</v>
          </cell>
          <cell r="AQ57">
            <v>0.9</v>
          </cell>
          <cell r="AR57">
            <v>0.92</v>
          </cell>
          <cell r="AS57">
            <v>0.94</v>
          </cell>
        </row>
        <row r="58">
          <cell r="G58">
            <v>5.6446457990115315E-2</v>
          </cell>
          <cell r="H58">
            <v>5.6446457990115315E-2</v>
          </cell>
          <cell r="I58">
            <v>5.6446457990115315E-2</v>
          </cell>
          <cell r="J58">
            <v>5.6446457990115315E-2</v>
          </cell>
          <cell r="K58">
            <v>5.6446457990115315E-2</v>
          </cell>
          <cell r="L58">
            <v>5.6446457990115315E-2</v>
          </cell>
          <cell r="M58">
            <v>5.6446457990115315E-2</v>
          </cell>
          <cell r="N58">
            <v>5.6446457990115315E-2</v>
          </cell>
          <cell r="O58">
            <v>6.0999999999999999E-2</v>
          </cell>
          <cell r="P58">
            <v>6.0999999999999999E-2</v>
          </cell>
          <cell r="Q58">
            <v>6.7000000000000004E-2</v>
          </cell>
          <cell r="R58">
            <v>7.0000000000000007E-2</v>
          </cell>
          <cell r="S58">
            <v>0.12</v>
          </cell>
          <cell r="T58">
            <v>0.12</v>
          </cell>
          <cell r="U58">
            <v>0.13</v>
          </cell>
          <cell r="V58">
            <v>0.2</v>
          </cell>
          <cell r="W58">
            <v>0.25</v>
          </cell>
          <cell r="X58">
            <v>0.27</v>
          </cell>
          <cell r="Z58">
            <v>0.4</v>
          </cell>
          <cell r="AA58">
            <v>0.45</v>
          </cell>
          <cell r="AB58">
            <v>0.5</v>
          </cell>
          <cell r="AC58">
            <v>0.56999999999999995</v>
          </cell>
          <cell r="AD58">
            <v>0.61</v>
          </cell>
          <cell r="AE58">
            <v>0.63</v>
          </cell>
          <cell r="AF58">
            <v>0.64200000000000002</v>
          </cell>
          <cell r="AG58">
            <v>0.64200000000000002</v>
          </cell>
          <cell r="AH58">
            <v>0.69</v>
          </cell>
          <cell r="AI58">
            <v>0.73</v>
          </cell>
          <cell r="AJ58">
            <v>0.76</v>
          </cell>
          <cell r="AK58">
            <v>0.8</v>
          </cell>
          <cell r="AL58">
            <v>0.84</v>
          </cell>
          <cell r="AM58">
            <v>0.84</v>
          </cell>
          <cell r="AN58">
            <v>0.84</v>
          </cell>
          <cell r="AO58">
            <v>0.89</v>
          </cell>
          <cell r="AP58">
            <v>0.89</v>
          </cell>
          <cell r="AQ58">
            <v>0.9</v>
          </cell>
          <cell r="AR58">
            <v>0.92</v>
          </cell>
          <cell r="AS58">
            <v>0.94</v>
          </cell>
        </row>
        <row r="59">
          <cell r="G59">
            <v>5.6446457990115315E-2</v>
          </cell>
          <cell r="H59">
            <v>5.6446457990115315E-2</v>
          </cell>
          <cell r="I59">
            <v>5.6446457990115315E-2</v>
          </cell>
          <cell r="J59">
            <v>5.6446457990115315E-2</v>
          </cell>
          <cell r="K59">
            <v>5.6446457990115315E-2</v>
          </cell>
          <cell r="L59">
            <v>5.6446457990115315E-2</v>
          </cell>
          <cell r="M59">
            <v>5.6446457990115315E-2</v>
          </cell>
          <cell r="N59">
            <v>5.6446457990115315E-2</v>
          </cell>
          <cell r="O59">
            <v>6.0999999999999999E-2</v>
          </cell>
          <cell r="P59">
            <v>6.0999999999999999E-2</v>
          </cell>
          <cell r="Q59">
            <v>6.7000000000000004E-2</v>
          </cell>
          <cell r="R59">
            <v>7.0000000000000007E-2</v>
          </cell>
          <cell r="S59">
            <v>0.12</v>
          </cell>
          <cell r="T59">
            <v>0.12</v>
          </cell>
          <cell r="U59">
            <v>0.13</v>
          </cell>
          <cell r="V59">
            <v>0.2</v>
          </cell>
          <cell r="W59">
            <v>0.25</v>
          </cell>
          <cell r="X59">
            <v>0.27</v>
          </cell>
          <cell r="Z59">
            <v>0.4</v>
          </cell>
          <cell r="AA59">
            <v>0.45</v>
          </cell>
          <cell r="AB59">
            <v>0.5</v>
          </cell>
          <cell r="AC59">
            <v>0.56999999999999995</v>
          </cell>
          <cell r="AD59">
            <v>0.61</v>
          </cell>
          <cell r="AE59">
            <v>0.63</v>
          </cell>
          <cell r="AF59">
            <v>0.64200000000000002</v>
          </cell>
          <cell r="AG59">
            <v>0.64200000000000002</v>
          </cell>
          <cell r="AH59">
            <v>0.69</v>
          </cell>
          <cell r="AI59">
            <v>0.73</v>
          </cell>
          <cell r="AJ59">
            <v>0.76</v>
          </cell>
          <cell r="AK59">
            <v>0.8</v>
          </cell>
          <cell r="AL59">
            <v>0.84</v>
          </cell>
          <cell r="AM59">
            <v>0.84</v>
          </cell>
          <cell r="AN59">
            <v>0.84</v>
          </cell>
          <cell r="AO59">
            <v>0.89</v>
          </cell>
          <cell r="AP59">
            <v>0.89</v>
          </cell>
          <cell r="AQ59">
            <v>0.9</v>
          </cell>
          <cell r="AR59">
            <v>0.92</v>
          </cell>
          <cell r="AS59">
            <v>0.94</v>
          </cell>
        </row>
        <row r="60">
          <cell r="G60">
            <v>0.214</v>
          </cell>
          <cell r="H60">
            <v>0.214</v>
          </cell>
          <cell r="I60">
            <v>0.214</v>
          </cell>
          <cell r="J60">
            <v>0.214</v>
          </cell>
          <cell r="K60">
            <v>0.223</v>
          </cell>
          <cell r="L60">
            <v>0.248</v>
          </cell>
          <cell r="M60">
            <v>0.248</v>
          </cell>
          <cell r="N60">
            <v>0.25840000000000002</v>
          </cell>
          <cell r="O60">
            <v>0.26100000000000001</v>
          </cell>
          <cell r="P60">
            <v>0.28199999999999997</v>
          </cell>
          <cell r="Q60">
            <v>0.28499999999999998</v>
          </cell>
          <cell r="R60">
            <v>0.28999999999999998</v>
          </cell>
          <cell r="S60">
            <v>0.34089999999999998</v>
          </cell>
          <cell r="T60">
            <v>0.38</v>
          </cell>
          <cell r="U60">
            <v>0.42</v>
          </cell>
          <cell r="V60">
            <v>0.44</v>
          </cell>
          <cell r="W60">
            <v>0.495</v>
          </cell>
          <cell r="X60">
            <v>0.54</v>
          </cell>
          <cell r="Z60">
            <v>0.63</v>
          </cell>
          <cell r="AA60">
            <v>0.69</v>
          </cell>
          <cell r="AB60">
            <v>0.73</v>
          </cell>
          <cell r="AC60">
            <v>0.78</v>
          </cell>
          <cell r="AD60">
            <v>0.83</v>
          </cell>
          <cell r="AE60">
            <v>0.86</v>
          </cell>
          <cell r="AF60">
            <v>0.91420000000000001</v>
          </cell>
          <cell r="AG60">
            <v>0.93520000000000003</v>
          </cell>
          <cell r="AH60">
            <v>0.94499999999999995</v>
          </cell>
          <cell r="AI60">
            <v>0.97</v>
          </cell>
          <cell r="AJ60">
            <v>0.97499999999999998</v>
          </cell>
          <cell r="AK60">
            <v>0.98</v>
          </cell>
          <cell r="AL60">
            <v>0.98499999999999999</v>
          </cell>
          <cell r="AM60">
            <v>0.98499999999999999</v>
          </cell>
          <cell r="AN60">
            <v>0.98499999999999999</v>
          </cell>
          <cell r="AO60">
            <v>0.98499999999999999</v>
          </cell>
          <cell r="AP60">
            <v>0.98499999999999999</v>
          </cell>
          <cell r="AQ60">
            <v>0.98499999999999999</v>
          </cell>
          <cell r="AR60">
            <v>0.98499999999999999</v>
          </cell>
          <cell r="AS60">
            <v>0.98499999999999999</v>
          </cell>
        </row>
        <row r="61">
          <cell r="G61">
            <v>0</v>
          </cell>
          <cell r="H61">
            <v>0</v>
          </cell>
          <cell r="I61">
            <v>0</v>
          </cell>
          <cell r="J61">
            <v>0</v>
          </cell>
          <cell r="K61">
            <v>0</v>
          </cell>
          <cell r="L61">
            <v>0</v>
          </cell>
          <cell r="M61">
            <v>0</v>
          </cell>
          <cell r="W61">
            <v>6.4699999999999994E-2</v>
          </cell>
          <cell r="X61">
            <v>0.09</v>
          </cell>
          <cell r="Z61">
            <v>0.17</v>
          </cell>
          <cell r="AA61">
            <v>0.25</v>
          </cell>
          <cell r="AB61">
            <v>0.3</v>
          </cell>
          <cell r="AC61">
            <v>0.37</v>
          </cell>
          <cell r="AD61">
            <v>0.39</v>
          </cell>
          <cell r="AE61">
            <v>0.39</v>
          </cell>
          <cell r="AF61">
            <v>0.39</v>
          </cell>
          <cell r="AG61">
            <v>0.40050000000000002</v>
          </cell>
          <cell r="AH61">
            <v>0.45</v>
          </cell>
          <cell r="AI61">
            <v>0.47</v>
          </cell>
          <cell r="AJ61">
            <v>0.51</v>
          </cell>
          <cell r="AK61">
            <v>0.54</v>
          </cell>
          <cell r="AL61">
            <v>0.56999999999999995</v>
          </cell>
          <cell r="AM61">
            <v>0.56999999999999995</v>
          </cell>
          <cell r="AN61">
            <v>0.6</v>
          </cell>
          <cell r="AO61">
            <v>0.64</v>
          </cell>
          <cell r="AP61">
            <v>0.7</v>
          </cell>
          <cell r="AQ61">
            <v>0.85</v>
          </cell>
          <cell r="AR61">
            <v>0.9</v>
          </cell>
          <cell r="AS61">
            <v>0.94</v>
          </cell>
        </row>
        <row r="62">
          <cell r="G62">
            <v>0</v>
          </cell>
          <cell r="H62">
            <v>0</v>
          </cell>
          <cell r="I62">
            <v>0</v>
          </cell>
          <cell r="J62">
            <v>0</v>
          </cell>
          <cell r="K62">
            <v>0</v>
          </cell>
          <cell r="L62">
            <v>0</v>
          </cell>
          <cell r="M62">
            <v>0</v>
          </cell>
          <cell r="N62">
            <v>2.9000000000000001E-2</v>
          </cell>
          <cell r="O62">
            <v>3.6999999999999998E-2</v>
          </cell>
          <cell r="P62">
            <v>3.6999999999999998E-2</v>
          </cell>
          <cell r="Q62">
            <v>3.6999999999999998E-2</v>
          </cell>
          <cell r="R62">
            <v>3.6999999999999998E-2</v>
          </cell>
          <cell r="S62">
            <v>3.6999999999999998E-2</v>
          </cell>
          <cell r="T62">
            <v>3.6999999999999998E-2</v>
          </cell>
          <cell r="U62">
            <v>3.6999999999999998E-2</v>
          </cell>
          <cell r="V62">
            <v>3.6999999999999998E-2</v>
          </cell>
          <cell r="W62">
            <v>5.7000000000000002E-2</v>
          </cell>
          <cell r="X62">
            <v>5.7000000000000002E-2</v>
          </cell>
          <cell r="Z62">
            <v>0.14000000000000001</v>
          </cell>
          <cell r="AA62">
            <v>0.2</v>
          </cell>
          <cell r="AB62">
            <v>0.25</v>
          </cell>
          <cell r="AC62">
            <v>0.33</v>
          </cell>
          <cell r="AD62">
            <v>0.37</v>
          </cell>
          <cell r="AE62">
            <v>0.37</v>
          </cell>
          <cell r="AF62">
            <v>0.40500000000000003</v>
          </cell>
          <cell r="AG62">
            <v>0.4355</v>
          </cell>
          <cell r="AH62">
            <v>0.55000000000000004</v>
          </cell>
          <cell r="AI62">
            <v>0.61</v>
          </cell>
          <cell r="AJ62">
            <v>0.65</v>
          </cell>
          <cell r="AK62">
            <v>0.69</v>
          </cell>
          <cell r="AL62">
            <v>0.72</v>
          </cell>
          <cell r="AM62">
            <v>0.72</v>
          </cell>
          <cell r="AN62">
            <v>0.78</v>
          </cell>
          <cell r="AO62">
            <v>0.79</v>
          </cell>
          <cell r="AP62">
            <v>0.83</v>
          </cell>
          <cell r="AQ62">
            <v>0.88</v>
          </cell>
          <cell r="AR62">
            <v>0.9</v>
          </cell>
          <cell r="AS62">
            <v>0.94</v>
          </cell>
        </row>
        <row r="63">
          <cell r="G63">
            <v>0</v>
          </cell>
          <cell r="H63">
            <v>0</v>
          </cell>
          <cell r="I63">
            <v>0</v>
          </cell>
          <cell r="J63">
            <v>0</v>
          </cell>
          <cell r="K63">
            <v>0</v>
          </cell>
          <cell r="L63">
            <v>0</v>
          </cell>
          <cell r="M63">
            <v>0</v>
          </cell>
          <cell r="N63">
            <v>3.5999999999999997E-2</v>
          </cell>
          <cell r="O63">
            <v>3.5999999999999997E-2</v>
          </cell>
          <cell r="P63">
            <v>4.1000000000000002E-2</v>
          </cell>
          <cell r="Q63">
            <v>4.1000000000000002E-2</v>
          </cell>
          <cell r="R63">
            <v>4.1000000000000002E-2</v>
          </cell>
          <cell r="S63">
            <v>4.1000000000000002E-2</v>
          </cell>
          <cell r="T63">
            <v>4.1000000000000002E-2</v>
          </cell>
          <cell r="U63">
            <v>4.1000000000000002E-2</v>
          </cell>
          <cell r="V63">
            <v>4.1000000000000002E-2</v>
          </cell>
          <cell r="W63">
            <v>6.0999999999999999E-2</v>
          </cell>
          <cell r="X63">
            <v>6.0999999999999999E-2</v>
          </cell>
          <cell r="Z63">
            <v>0.13</v>
          </cell>
          <cell r="AA63">
            <v>0.2</v>
          </cell>
          <cell r="AB63">
            <v>0.25</v>
          </cell>
          <cell r="AC63">
            <v>0.33</v>
          </cell>
          <cell r="AD63">
            <v>0.36</v>
          </cell>
          <cell r="AE63">
            <v>0.42</v>
          </cell>
          <cell r="AF63">
            <v>0.57999999999999996</v>
          </cell>
          <cell r="AG63">
            <v>0.57999999999999996</v>
          </cell>
          <cell r="AH63">
            <v>0.75</v>
          </cell>
          <cell r="AI63">
            <v>0.78</v>
          </cell>
          <cell r="AJ63">
            <v>0.81</v>
          </cell>
          <cell r="AK63">
            <v>0.84</v>
          </cell>
          <cell r="AL63">
            <v>0.87</v>
          </cell>
          <cell r="AM63">
            <v>0.88</v>
          </cell>
          <cell r="AN63">
            <v>0.91</v>
          </cell>
          <cell r="AO63">
            <v>0.91</v>
          </cell>
          <cell r="AP63">
            <v>0.92</v>
          </cell>
          <cell r="AQ63">
            <v>0.92</v>
          </cell>
          <cell r="AR63">
            <v>0.93</v>
          </cell>
          <cell r="AS63">
            <v>0.93</v>
          </cell>
        </row>
        <row r="64">
          <cell r="G64">
            <v>0</v>
          </cell>
          <cell r="H64">
            <v>0</v>
          </cell>
          <cell r="I64">
            <v>0</v>
          </cell>
          <cell r="J64">
            <v>0</v>
          </cell>
          <cell r="K64">
            <v>0</v>
          </cell>
          <cell r="L64">
            <v>0.05</v>
          </cell>
          <cell r="M64">
            <v>0.15</v>
          </cell>
          <cell r="N64">
            <v>0.193</v>
          </cell>
          <cell r="O64">
            <v>0.193</v>
          </cell>
          <cell r="P64">
            <v>0.20100000000000001</v>
          </cell>
          <cell r="Q64">
            <v>0.20100000000000001</v>
          </cell>
          <cell r="R64">
            <v>0.20100000000000001</v>
          </cell>
          <cell r="S64">
            <v>0.20100000000000001</v>
          </cell>
          <cell r="T64">
            <v>0.20100000000000001</v>
          </cell>
          <cell r="U64">
            <v>0.20100000000000001</v>
          </cell>
          <cell r="V64">
            <v>0.20100000000000001</v>
          </cell>
          <cell r="W64">
            <v>0.221</v>
          </cell>
          <cell r="X64">
            <v>0.25</v>
          </cell>
          <cell r="Z64">
            <v>0.33</v>
          </cell>
          <cell r="AA64">
            <v>0.37</v>
          </cell>
          <cell r="AB64">
            <v>0.4</v>
          </cell>
          <cell r="AC64">
            <v>0.45</v>
          </cell>
          <cell r="AD64">
            <v>0.48</v>
          </cell>
          <cell r="AE64">
            <v>0.502</v>
          </cell>
          <cell r="AF64">
            <v>0.54</v>
          </cell>
          <cell r="AG64">
            <v>0.58399999999999996</v>
          </cell>
          <cell r="AH64">
            <v>0.6</v>
          </cell>
          <cell r="AI64">
            <v>0.64</v>
          </cell>
          <cell r="AJ64">
            <v>0.67</v>
          </cell>
          <cell r="AK64">
            <v>0.7</v>
          </cell>
          <cell r="AL64">
            <v>0.73</v>
          </cell>
          <cell r="AM64">
            <v>0.74</v>
          </cell>
          <cell r="AN64">
            <v>0.77</v>
          </cell>
          <cell r="AO64">
            <v>0.8</v>
          </cell>
          <cell r="AP64">
            <v>0.84</v>
          </cell>
          <cell r="AQ64">
            <v>0.88</v>
          </cell>
          <cell r="AR64">
            <v>0.9</v>
          </cell>
          <cell r="AS64">
            <v>0.94</v>
          </cell>
        </row>
        <row r="65">
          <cell r="G65">
            <v>7.8E-2</v>
          </cell>
          <cell r="H65">
            <v>7.8E-2</v>
          </cell>
          <cell r="I65">
            <v>7.8E-2</v>
          </cell>
          <cell r="J65">
            <v>7.8E-2</v>
          </cell>
          <cell r="K65">
            <v>0.10199999999999999</v>
          </cell>
          <cell r="L65">
            <v>0.10199999999999999</v>
          </cell>
          <cell r="M65">
            <v>0.10199999999999999</v>
          </cell>
          <cell r="N65">
            <v>0.24</v>
          </cell>
          <cell r="O65">
            <v>0.24</v>
          </cell>
          <cell r="P65">
            <v>0.24299999999999999</v>
          </cell>
          <cell r="Q65">
            <v>0.24299999999999999</v>
          </cell>
          <cell r="R65">
            <v>0.24299999999999999</v>
          </cell>
          <cell r="S65">
            <v>0.24299999999999999</v>
          </cell>
          <cell r="T65">
            <v>0.24299999999999999</v>
          </cell>
          <cell r="U65">
            <v>0.24299999999999999</v>
          </cell>
          <cell r="V65">
            <v>0.24299999999999999</v>
          </cell>
          <cell r="W65">
            <v>0.24299999999999999</v>
          </cell>
          <cell r="X65">
            <v>0.24299999999999999</v>
          </cell>
          <cell r="Z65">
            <v>0.3</v>
          </cell>
          <cell r="AA65">
            <v>0.35</v>
          </cell>
          <cell r="AB65">
            <v>0.4</v>
          </cell>
          <cell r="AC65">
            <v>0.44</v>
          </cell>
          <cell r="AD65">
            <v>0.47</v>
          </cell>
          <cell r="AE65">
            <v>0.498</v>
          </cell>
          <cell r="AF65">
            <v>0.57999999999999996</v>
          </cell>
          <cell r="AG65">
            <v>0.60419999999999996</v>
          </cell>
          <cell r="AH65">
            <v>0.63</v>
          </cell>
          <cell r="AI65">
            <v>0.66</v>
          </cell>
          <cell r="AJ65">
            <v>0.69</v>
          </cell>
          <cell r="AK65">
            <v>0.72</v>
          </cell>
          <cell r="AL65">
            <v>0.75</v>
          </cell>
          <cell r="AM65">
            <v>0.76</v>
          </cell>
          <cell r="AN65">
            <v>0.79</v>
          </cell>
          <cell r="AO65">
            <v>0.82</v>
          </cell>
          <cell r="AP65">
            <v>0.85</v>
          </cell>
          <cell r="AQ65">
            <v>0.88</v>
          </cell>
          <cell r="AR65">
            <v>0.9</v>
          </cell>
          <cell r="AS65">
            <v>0.94</v>
          </cell>
        </row>
        <row r="66">
          <cell r="G66">
            <v>0</v>
          </cell>
          <cell r="H66">
            <v>0</v>
          </cell>
          <cell r="I66">
            <v>0</v>
          </cell>
          <cell r="J66">
            <v>0</v>
          </cell>
          <cell r="K66">
            <v>0</v>
          </cell>
          <cell r="L66">
            <v>2.5000000000000001E-2</v>
          </cell>
          <cell r="M66">
            <v>2.5000000000000001E-2</v>
          </cell>
          <cell r="N66">
            <v>2.5000000000000001E-2</v>
          </cell>
          <cell r="O66">
            <v>0.123</v>
          </cell>
          <cell r="P66">
            <v>0.14299999999999999</v>
          </cell>
          <cell r="Q66">
            <v>0.14299999999999999</v>
          </cell>
          <cell r="R66">
            <v>0.14299999999999999</v>
          </cell>
          <cell r="S66">
            <v>0.14299999999999999</v>
          </cell>
          <cell r="T66">
            <v>0.14299999999999999</v>
          </cell>
          <cell r="U66">
            <v>0.14299999999999999</v>
          </cell>
          <cell r="V66">
            <v>0.14299999999999999</v>
          </cell>
          <cell r="W66">
            <v>0.16300000000000001</v>
          </cell>
          <cell r="X66">
            <v>0.25</v>
          </cell>
          <cell r="Z66">
            <v>0.34</v>
          </cell>
          <cell r="AA66">
            <v>0.37</v>
          </cell>
          <cell r="AB66">
            <v>0.41</v>
          </cell>
          <cell r="AC66">
            <v>0.45</v>
          </cell>
          <cell r="AD66">
            <v>0.48</v>
          </cell>
          <cell r="AE66">
            <v>0.51</v>
          </cell>
          <cell r="AF66">
            <v>0.52159999999999995</v>
          </cell>
          <cell r="AG66">
            <v>0.53</v>
          </cell>
          <cell r="AH66">
            <v>0.55000000000000004</v>
          </cell>
          <cell r="AI66">
            <v>0.57999999999999996</v>
          </cell>
          <cell r="AJ66">
            <v>0.61</v>
          </cell>
          <cell r="AK66">
            <v>0.64</v>
          </cell>
          <cell r="AL66">
            <v>0.67</v>
          </cell>
          <cell r="AM66">
            <v>0.68</v>
          </cell>
          <cell r="AN66">
            <v>0.72</v>
          </cell>
          <cell r="AO66">
            <v>0.79</v>
          </cell>
          <cell r="AP66">
            <v>0.83</v>
          </cell>
          <cell r="AQ66">
            <v>0.88</v>
          </cell>
          <cell r="AR66">
            <v>0.93</v>
          </cell>
          <cell r="AS66">
            <v>0.93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s"/>
      <sheetName val="Inspection"/>
      <sheetName val="Sheet1"/>
      <sheetName val="[VAALCO.X塅䕃⹌塅Endors"/>
      <sheetName val="#REF"/>
      <sheetName val="PERSONNELIST"/>
      <sheetName val="Asset Mansys Sum"/>
      <sheetName val="Job List (2)"/>
      <sheetName val="Site Management"/>
      <sheetName val="Manhrs Sum"/>
      <sheetName val="orig-sap"/>
      <sheetName val="DEBOURS"/>
      <sheetName val="FDM"/>
      <sheetName val="Index"/>
      <sheetName val="PIP3C"/>
      <sheetName val="Dati base"/>
      <sheetName val="Constn &amp; Install - LEV.4"/>
      <sheetName val="LEV.4 Project Managem"/>
      <sheetName val="rencst0599"/>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1"/>
      <sheetName val="sheet 1珿_x0012__x0000_P_x0000_徜_x0012_撶_x0012_⫒_x0000__x0000_侯ヌӤ_x0000__x0000__x0000_珿_x0012__x0000_"/>
      <sheetName val="sheet 1?_x0012_ž_x0000_P_x0000_?_x0012_?_x0012_?_x0000_ž_x0000_???_x0000__x0000__x0000_?_x0012_ž_x0000_"/>
      <sheetName val="sheet 1珿_x0013__x0000_P_x0000_徜_x0013_撶_x0013_쇛_x0000__x0000_侯ヌӤ_x0000__x0000__x0000_珿_x0013__x0000_"/>
      <sheetName val="p.mgmt"/>
      <sheetName val="Tipo Terzi"/>
      <sheetName val="Salary"/>
      <sheetName val="eq_data"/>
      <sheetName val="Props Monthly"/>
      <sheetName val="Milestones"/>
      <sheetName val="Lookup Sheet"/>
      <sheetName val="Indicators"/>
      <sheetName val="LineBusiness"/>
      <sheetName val="TECOP"/>
      <sheetName val="TECOP v3.0 (Land)"/>
      <sheetName val="Global 30ft max"/>
      <sheetName val="Global ICT Cost"/>
      <sheetName val="31210093(1)"/>
      <sheetName val=""/>
      <sheetName val="Ratios"/>
      <sheetName val="US Inflation Factors"/>
      <sheetName val="Summary"/>
      <sheetName val="Rates &amp; Factors"/>
      <sheetName val="SPDC Summary"/>
      <sheetName val="Lists"/>
      <sheetName val="Input data"/>
      <sheetName val="Input"/>
      <sheetName val="worksheet (2)"/>
      <sheetName val="BILAL2"/>
      <sheetName val="TECOP 3.0"/>
      <sheetName val="Calculator Rates"/>
      <sheetName val="Sht1&amp;2 "/>
      <sheetName val="Fogli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gmt"/>
      <sheetName val="Survey &amp; Post."/>
      <sheetName val="Testing"/>
      <sheetName val="p.consumables"/>
      <sheetName val="Layest C5 "/>
      <sheetName val="C5 risers &amp; spool"/>
      <sheetName val="transport"/>
      <sheetName val="transport sime"/>
      <sheetName val="pm estimate"/>
      <sheetName val="pm riser install"/>
      <sheetName val="Stinger &amp; Pipes trans"/>
      <sheetName val="p.mgmt duration"/>
      <sheetName val="Sheet1"/>
      <sheetName val="p_mgmt"/>
      <sheetName val="sheet 1"/>
      <sheetName val="transport!sime"/>
      <sheetName val="ZJ-14"/>
      <sheetName val="LLDEST"/>
      <sheetName val="Foglio1"/>
      <sheetName val="KV"/>
      <sheetName val="JAKP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Distances"/>
      <sheetName val="R10_fld"/>
      <sheetName val="R11_fld"/>
      <sheetName val="R12_fld"/>
      <sheetName val="R8_fld"/>
      <sheetName val="R9_fld"/>
      <sheetName val="Data summary"/>
      <sheetName val="Data summary (BOE)"/>
      <sheetName val="Export (BOE)"/>
      <sheetName val="Field Summary BOE"/>
      <sheetName val="Ranking"/>
      <sheetName val="Distance IP volume"/>
      <sheetName val="Distance RES volume"/>
      <sheetName val="Global IC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 base"/>
      <sheetName val="Summary"/>
      <sheetName val="covers"/>
      <sheetName val="livello 1"/>
      <sheetName val="livello 2"/>
      <sheetName val="livello 3"/>
      <sheetName val="cashflow"/>
      <sheetName val="Management"/>
      <sheetName val="Manag-resources"/>
      <sheetName val="Engineering"/>
      <sheetName val="Materiali di varo"/>
      <sheetName val="Altri materiali"/>
      <sheetName val="Mob-Demob Laybarge"/>
      <sheetName val="Laying Acquedotto"/>
      <sheetName val="Install. n.2-Spools"/>
      <sheetName val="Rate Laybarge"/>
      <sheetName val="Personale Laybarge"/>
      <sheetName val="Trasporto Tubi"/>
      <sheetName val="Consumables"/>
      <sheetName val="Line pipe trips"/>
      <sheetName val="Lavori a terra"/>
      <sheetName val="Stazioni di tiro"/>
      <sheetName val="Collaudo Acquedotto"/>
      <sheetName val="Scavi di approdo"/>
      <sheetName val="Trasp.tubi a terra"/>
      <sheetName val="dima"/>
      <sheetName val="Pre &amp; Post Survey "/>
      <sheetName val="R8_fld"/>
      <sheetName val="Input data_CPF"/>
      <sheetName val="#REF"/>
      <sheetName val="Tipo Terzi"/>
      <sheetName val="Salary"/>
      <sheetName val="Saisie"/>
      <sheetName val="CompositeTables"/>
      <sheetName val="Input data"/>
      <sheetName val="CES"/>
      <sheetName val="Fenc"/>
      <sheetName val="Capcost"/>
      <sheetName val="TECOP"/>
      <sheetName val="EPC Prem"/>
      <sheetName val="Infl "/>
    </sheetNames>
    <sheetDataSet>
      <sheetData sheetId="0" refreshError="1">
        <row r="6">
          <cell r="C6">
            <v>1.65</v>
          </cell>
        </row>
        <row r="11">
          <cell r="B11" t="str">
            <v>CRAWLER</v>
          </cell>
        </row>
        <row r="53">
          <cell r="D53">
            <v>650000</v>
          </cell>
        </row>
        <row r="54">
          <cell r="D54">
            <v>500000</v>
          </cell>
        </row>
        <row r="55">
          <cell r="D55">
            <v>550000</v>
          </cell>
        </row>
        <row r="56">
          <cell r="D56">
            <v>370000</v>
          </cell>
        </row>
        <row r="57">
          <cell r="D57">
            <v>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description"/>
      <sheetName val="Manmonths"/>
      <sheetName val="Salary"/>
      <sheetName val="Tipo Terzi"/>
      <sheetName val="HO DATA"/>
      <sheetName val="HOME OFFICE"/>
      <sheetName val=" SITE 1 DATA"/>
      <sheetName val="SITE 1"/>
      <sheetName val="SITE 2 DATA"/>
      <sheetName val="SITE 2"/>
      <sheetName val="SITE 3 DATA"/>
      <sheetName val="SITE 3"/>
      <sheetName val="SITE 4 DATA"/>
      <sheetName val="SITE 4"/>
      <sheetName val="SITE 5 DATA "/>
      <sheetName val="SITE 5"/>
      <sheetName val="SITE 6 DATA  "/>
      <sheetName val="SITE 6"/>
      <sheetName val="SITE 7 DATA "/>
      <sheetName val="SITE 7"/>
      <sheetName val="Synthese"/>
      <sheetName val="EXPATRIATION "/>
      <sheetName val="R8_fld"/>
      <sheetName val="Sheet1"/>
      <sheetName val="#REF"/>
    </sheetNames>
    <sheetDataSet>
      <sheetData sheetId="0"/>
      <sheetData sheetId="1"/>
      <sheetData sheetId="2">
        <row r="6">
          <cell r="B6" t="str">
            <v>CONSORTIUM PROJECT MANAGER</v>
          </cell>
        </row>
        <row r="7">
          <cell r="B7" t="str">
            <v>DEPUTY PROJECT MANAGER</v>
          </cell>
        </row>
        <row r="8">
          <cell r="B8" t="str">
            <v>PROJECT CONTROLS MANAGER</v>
          </cell>
        </row>
        <row r="9">
          <cell r="B9" t="str">
            <v>CONTRACT &amp; CHANGE</v>
          </cell>
        </row>
        <row r="10">
          <cell r="B10" t="str">
            <v>PLANNING/SCHEDULING/PROGRESS REPORTING</v>
          </cell>
        </row>
        <row r="11">
          <cell r="B11" t="str">
            <v>COST CONTROL</v>
          </cell>
        </row>
        <row r="12">
          <cell r="B12" t="str">
            <v>FINANCE &amp; ADMINISTRATION MANAGER</v>
          </cell>
        </row>
        <row r="13">
          <cell r="B13" t="str">
            <v>PROJECT HSE MANAGER</v>
          </cell>
        </row>
        <row r="14">
          <cell r="B14" t="str">
            <v>PROJECT QUALITY MANAGER</v>
          </cell>
        </row>
        <row r="15">
          <cell r="B15" t="str">
            <v>HUMAN RESOURCES MANAGER</v>
          </cell>
        </row>
        <row r="16">
          <cell r="B16" t="str">
            <v>ENGINEERING MANAGEMENT TEAM</v>
          </cell>
        </row>
        <row r="17">
          <cell r="B17" t="str">
            <v>PROCUREMENT MANAGEMENT TEAM</v>
          </cell>
        </row>
        <row r="18">
          <cell r="B18" t="str">
            <v>SUBCONTRACTS MANAGEMENT TEAM</v>
          </cell>
        </row>
        <row r="19">
          <cell r="B19" t="str">
            <v>METHODS MANAGEMENT TEAM</v>
          </cell>
        </row>
        <row r="20">
          <cell r="B20" t="str">
            <v>INFORMATION SYSTEM SUPPORT</v>
          </cell>
        </row>
        <row r="21">
          <cell r="B21" t="str">
            <v>INFORMATION SYSTEM CO-ORDINATOR</v>
          </cell>
        </row>
        <row r="22">
          <cell r="B22" t="str">
            <v>COMMISSIONING MANAGER</v>
          </cell>
        </row>
        <row r="23">
          <cell r="B23" t="str">
            <v>AREA ENGINEER OGBAINBIRI</v>
          </cell>
        </row>
        <row r="24">
          <cell r="B24" t="str">
            <v>AREA ENGINEER TEBIDABA</v>
          </cell>
        </row>
        <row r="25">
          <cell r="B25" t="str">
            <v>PROJECT SECRETARY</v>
          </cell>
        </row>
        <row r="26">
          <cell r="B26" t="str">
            <v>NIGERIAN CONTENT MANAGER</v>
          </cell>
        </row>
        <row r="27">
          <cell r="B27" t="str">
            <v>NIGERIAN CONTENT ENGINEER</v>
          </cell>
        </row>
        <row r="28">
          <cell r="B28" t="str">
            <v>COMMUNITY AFFAIR &amp; SUSTAINABILITY MANAGER</v>
          </cell>
        </row>
        <row r="29">
          <cell r="B29" t="str">
            <v>COMMUNITY RELATION OFFICER</v>
          </cell>
        </row>
        <row r="30">
          <cell r="B30" t="str">
            <v>LOGISTIC MANAGER</v>
          </cell>
        </row>
        <row r="31">
          <cell r="B31" t="str">
            <v>FIELD ENGINEERING CO-ORDINATOR</v>
          </cell>
        </row>
        <row r="32">
          <cell r="B32" t="str">
            <v>STRUCTURAL ENGINEERING SUPERVISOR</v>
          </cell>
        </row>
        <row r="33">
          <cell r="B33" t="str">
            <v>MECHANICAL ENGINEERING SUPERVISOR</v>
          </cell>
        </row>
        <row r="34">
          <cell r="B34" t="str">
            <v>PIPING ENGINEERING SUPERVISOR</v>
          </cell>
        </row>
        <row r="35">
          <cell r="B35" t="str">
            <v>ELEC/INSTRUM ENGINEERING SUPERVISOR</v>
          </cell>
        </row>
        <row r="36">
          <cell r="B36" t="str">
            <v>FIELD ENGINEERING MANAGER</v>
          </cell>
        </row>
        <row r="37">
          <cell r="B37" t="str">
            <v>CIVIL ENGINEERING SUPERVISOR</v>
          </cell>
        </row>
        <row r="38">
          <cell r="B38" t="str">
            <v>STRUCTURAL ENGINEERING SUPERVISOR</v>
          </cell>
        </row>
        <row r="39">
          <cell r="B39" t="str">
            <v>STRUCTURAL ENGINEERING DRAFTMAN</v>
          </cell>
        </row>
        <row r="40">
          <cell r="B40" t="str">
            <v>MECHANICAL ENGINEERING SUPERVISOR</v>
          </cell>
        </row>
        <row r="41">
          <cell r="B41" t="str">
            <v>MECHANICAL ENGINEERING SUPERVISOR ASSISTANT</v>
          </cell>
        </row>
        <row r="42">
          <cell r="B42" t="str">
            <v>PIPING ENGINEERING SUPERVISOR</v>
          </cell>
        </row>
        <row r="43">
          <cell r="B43" t="str">
            <v>PIPING ENGINEERING DRAFTMAN</v>
          </cell>
        </row>
        <row r="44">
          <cell r="B44" t="str">
            <v>PIPING ENGINEERING PDM OPERATOR</v>
          </cell>
        </row>
        <row r="45">
          <cell r="B45" t="str">
            <v>ELECTRICAL ENGINEERING SUPERVISOR</v>
          </cell>
        </row>
        <row r="46">
          <cell r="B46" t="str">
            <v>ELECTRICAL ENGINEERING SUPERVISOR ASSITANT</v>
          </cell>
        </row>
        <row r="47">
          <cell r="B47" t="str">
            <v>INSTRUMENTATION ENGINEERING SUPERVISOR</v>
          </cell>
        </row>
        <row r="48">
          <cell r="B48" t="str">
            <v>INSTRUMENTATION ENGINEERING INTOOL/CAD OPERATOR</v>
          </cell>
        </row>
        <row r="49">
          <cell r="B49" t="str">
            <v>INSTRUMENTATION ENGINEERING INTOOL/CAD OPERATOR</v>
          </cell>
        </row>
        <row r="50">
          <cell r="B50" t="str">
            <v>YARD FABRICATION SUPERINTENDENT</v>
          </cell>
        </row>
        <row r="51">
          <cell r="B51" t="str">
            <v>FABRICATION ENGINEER</v>
          </cell>
        </row>
        <row r="52">
          <cell r="B52" t="str">
            <v>PROJECT ENGINEER</v>
          </cell>
        </row>
        <row r="53">
          <cell r="B53" t="str">
            <v>PRE-COMMISSIONING ENGINEER</v>
          </cell>
        </row>
        <row r="54">
          <cell r="B54" t="str">
            <v>FABRICATION YARD QC OFFICER</v>
          </cell>
        </row>
        <row r="55">
          <cell r="B55" t="str">
            <v>MATERIAL CO-ORDINATOR</v>
          </cell>
        </row>
        <row r="56">
          <cell r="B56" t="str">
            <v>CUSTOM CLEARENCE OFFICER</v>
          </cell>
        </row>
        <row r="57">
          <cell r="B57" t="str">
            <v>LOCAL TRANSPORT OFFICER (RIVER/ROAD)</v>
          </cell>
        </row>
        <row r="58">
          <cell r="B58" t="str">
            <v>CONSTRUCTION EQUIPMENT CO-ORDINATOR</v>
          </cell>
        </row>
        <row r="59">
          <cell r="B59" t="str">
            <v>PERSONNEL LOGISTIC CO-ORDINATOR</v>
          </cell>
        </row>
        <row r="60">
          <cell r="B60" t="str">
            <v>SENIOR QA/QC CO-ORDINATOR</v>
          </cell>
        </row>
        <row r="61">
          <cell r="B61" t="str">
            <v>DOCUMENT CONTROL</v>
          </cell>
        </row>
        <row r="62">
          <cell r="B62" t="str">
            <v>QUALITY SYSTEM ENGINEER</v>
          </cell>
        </row>
        <row r="63">
          <cell r="B63" t="str">
            <v>SITE MANAGER</v>
          </cell>
        </row>
        <row r="64">
          <cell r="B64" t="str">
            <v>SUBCONTRACT ENGINEER</v>
          </cell>
        </row>
        <row r="65">
          <cell r="B65" t="str">
            <v>GENERAL SERVICES MANAGER</v>
          </cell>
        </row>
        <row r="66">
          <cell r="B66" t="str">
            <v>MATERIAL CO-ORDINATOR</v>
          </cell>
        </row>
        <row r="67">
          <cell r="B67" t="str">
            <v>STORE KEEPER</v>
          </cell>
        </row>
        <row r="68">
          <cell r="B68" t="str">
            <v>SECURITY OFFICER</v>
          </cell>
        </row>
        <row r="69">
          <cell r="B69" t="str">
            <v>CONSTRUCTION MANAGER</v>
          </cell>
        </row>
        <row r="70">
          <cell r="B70" t="str">
            <v>CIVIL WORKS SUPERINTENDENT</v>
          </cell>
        </row>
        <row r="71">
          <cell r="B71" t="str">
            <v>MECHANICAL SUPERINTENDENT</v>
          </cell>
        </row>
        <row r="72">
          <cell r="B72" t="str">
            <v>PIPING SUPERINTENDENT</v>
          </cell>
        </row>
        <row r="73">
          <cell r="B73" t="str">
            <v>STRUCTURAL SUPERINTENDENT</v>
          </cell>
        </row>
        <row r="74">
          <cell r="B74" t="str">
            <v>E&amp;I SUPERINTENDENT</v>
          </cell>
        </row>
        <row r="75">
          <cell r="B75" t="str">
            <v>PAINTING &amp; INSULATION SUPERINTENDENT</v>
          </cell>
        </row>
        <row r="76">
          <cell r="B76" t="str">
            <v>SITE DEVELOPMENT SUPERINTENDENT</v>
          </cell>
        </row>
        <row r="77">
          <cell r="B77" t="str">
            <v>SCAFFOLDING SUPERINTENDENT</v>
          </cell>
        </row>
        <row r="78">
          <cell r="B78" t="str">
            <v>PRE-COMMISSIONING SUPERINTENDENT</v>
          </cell>
        </row>
        <row r="79">
          <cell r="B79" t="str">
            <v>COMMISSIONING SUPERINTENDENT</v>
          </cell>
        </row>
        <row r="80">
          <cell r="B80" t="str">
            <v>COMMISSIONING DATA BASE CO-ORDINATOR</v>
          </cell>
        </row>
        <row r="81">
          <cell r="B81" t="str">
            <v>COMMISSIONING ENGINEER</v>
          </cell>
        </row>
        <row r="82">
          <cell r="B82" t="str">
            <v>METHODS ENGINEER FOR CONSTRUCTION ASSISTANCE</v>
          </cell>
        </row>
        <row r="83">
          <cell r="B83" t="str">
            <v>PERSONNEL/ADMINISTRATION</v>
          </cell>
        </row>
        <row r="84">
          <cell r="B84" t="str">
            <v>INDUSTRIAL RELATION OFFICER</v>
          </cell>
        </row>
        <row r="85">
          <cell r="B85" t="str">
            <v>INTERNATIONAL STAFF HUMAN RELATION OFFICER</v>
          </cell>
        </row>
        <row r="86">
          <cell r="B86" t="str">
            <v>NIGERIAN STAFF HUMAN RELATION OFFICER</v>
          </cell>
        </row>
        <row r="87">
          <cell r="B87" t="str">
            <v>TRAINING MANAGER</v>
          </cell>
        </row>
        <row r="88">
          <cell r="B88" t="str">
            <v>COMPETENCY DATA BASE CO-ORDINATOR</v>
          </cell>
        </row>
        <row r="89">
          <cell r="B89" t="str">
            <v>TRAINING OFFICER</v>
          </cell>
        </row>
        <row r="90">
          <cell r="B90" t="str">
            <v>WORKFORCE SKILLS TRAINING CO-ORDINATOR</v>
          </cell>
        </row>
        <row r="91">
          <cell r="B91" t="str">
            <v>HSE TRAINING CO-ORDINATOR</v>
          </cell>
        </row>
        <row r="92">
          <cell r="B92" t="str">
            <v>SITE QA/QC SENIOR ENGINEER</v>
          </cell>
        </row>
        <row r="93">
          <cell r="B93" t="str">
            <v>CIVIL QC INSPECTOR</v>
          </cell>
        </row>
        <row r="94">
          <cell r="B94" t="str">
            <v>PIPING WELDING QC INSPECTOR</v>
          </cell>
        </row>
        <row r="95">
          <cell r="B95" t="str">
            <v>MECHANICAL QC INSPECTOR</v>
          </cell>
        </row>
        <row r="96">
          <cell r="B96" t="str">
            <v>INSTRUMENT/ELECTRICAL QC INSPECTOR</v>
          </cell>
        </row>
        <row r="97">
          <cell r="B97" t="str">
            <v>PAINTING/COATING QC INSPECTOR</v>
          </cell>
        </row>
        <row r="98">
          <cell r="B98" t="str">
            <v>FIRE FIGHTING CO-ORDINATOR</v>
          </cell>
        </row>
        <row r="99">
          <cell r="B99" t="str">
            <v>ENVIRONMENT ENGINEER</v>
          </cell>
        </row>
        <row r="100">
          <cell r="B100" t="str">
            <v>ENVIRONEMENT OFFICER</v>
          </cell>
        </row>
        <row r="101">
          <cell r="B101" t="str">
            <v>DEPUTY HSE MANAGER</v>
          </cell>
        </row>
        <row r="102">
          <cell r="B102" t="str">
            <v>HFE CO-ORDINATOR</v>
          </cell>
        </row>
        <row r="103">
          <cell r="B103" t="str">
            <v>HSE SYSTEM ASSITANT</v>
          </cell>
        </row>
        <row r="104">
          <cell r="B104" t="str">
            <v>HEALTH CO-ORDINATOR</v>
          </cell>
        </row>
        <row r="105">
          <cell r="B105" t="str">
            <v>SAFETY SUPERVISOR</v>
          </cell>
        </row>
        <row r="106">
          <cell r="B106" t="str">
            <v>SAFETY INSPECTOR</v>
          </cell>
        </row>
        <row r="107">
          <cell r="B107" t="str">
            <v>PROJECT ACCOUNTING</v>
          </cell>
        </row>
        <row r="108">
          <cell r="B108" t="str">
            <v>PROCUREMENT INSPECTOR</v>
          </cell>
        </row>
        <row r="109">
          <cell r="B109" t="str">
            <v>DOCTOR</v>
          </cell>
        </row>
        <row r="110">
          <cell r="B110" t="str">
            <v>NURSE</v>
          </cell>
        </row>
        <row r="111">
          <cell r="B111" t="str">
            <v>AMBULANCE DRIVER</v>
          </cell>
        </row>
        <row r="112">
          <cell r="B112" t="str">
            <v>PROJECT CONTROL ENGINEER</v>
          </cell>
        </row>
        <row r="113">
          <cell r="B113" t="str">
            <v>COST CONTROL ENGINEER</v>
          </cell>
        </row>
        <row r="114">
          <cell r="B114" t="str">
            <v>PLANNING &amp; SCHEDULING ENGINEER</v>
          </cell>
        </row>
        <row r="115">
          <cell r="B115" t="str">
            <v>QUANTITY SURVEYOR</v>
          </cell>
        </row>
        <row r="116">
          <cell r="B116" t="str">
            <v>STORE KEEPER ASSISTANT</v>
          </cell>
        </row>
        <row r="117">
          <cell r="B117" t="str">
            <v>DEPUTY CONSTRUCTION MANAGER</v>
          </cell>
        </row>
        <row r="118">
          <cell r="B118" t="str">
            <v>QC SUPERVISOR</v>
          </cell>
        </row>
        <row r="119">
          <cell r="B119" t="str">
            <v>QC SUPERVISOR ASSISTANT</v>
          </cell>
        </row>
        <row r="120">
          <cell r="B120" t="str">
            <v>SECURITY</v>
          </cell>
        </row>
        <row r="121">
          <cell r="B121" t="str">
            <v>COMMISSIONING MATERIAL CONTROLLER</v>
          </cell>
        </row>
        <row r="122">
          <cell r="B122" t="str">
            <v>WELDING ENGINEER</v>
          </cell>
        </row>
        <row r="123">
          <cell r="B123" t="str">
            <v>YARD FAB ASSISTANT</v>
          </cell>
        </row>
        <row r="124">
          <cell r="B124" t="str">
            <v>MATERIAL CO-ORDINATOR ADVISOR</v>
          </cell>
        </row>
        <row r="125">
          <cell r="B125" t="str">
            <v>STORE KEEPER SUPERVISOR</v>
          </cell>
        </row>
        <row r="126">
          <cell r="B126" t="str">
            <v>DRAFMAN "AS BUILT"</v>
          </cell>
        </row>
      </sheetData>
      <sheetData sheetId="3">
        <row r="2">
          <cell r="L2" t="str">
            <v>Single</v>
          </cell>
        </row>
        <row r="3">
          <cell r="A3" t="str">
            <v>SENIOR MANAGER</v>
          </cell>
          <cell r="L3" t="str">
            <v>Familly</v>
          </cell>
        </row>
        <row r="4">
          <cell r="A4" t="str">
            <v>MID MANAGER</v>
          </cell>
          <cell r="L4" t="str">
            <v>TCN</v>
          </cell>
        </row>
        <row r="5">
          <cell r="A5" t="str">
            <v>MANAGER</v>
          </cell>
          <cell r="L5" t="str">
            <v>Local1</v>
          </cell>
        </row>
        <row r="6">
          <cell r="A6" t="str">
            <v>JUNIOR MANAGER</v>
          </cell>
          <cell r="L6" t="str">
            <v>Local2</v>
          </cell>
        </row>
        <row r="7">
          <cell r="A7" t="str">
            <v>MARINE OFFICER</v>
          </cell>
          <cell r="L7" t="str">
            <v>Local3</v>
          </cell>
        </row>
        <row r="8">
          <cell r="A8" t="str">
            <v>WHITE COLLAR 4</v>
          </cell>
          <cell r="L8" t="str">
            <v>Local4</v>
          </cell>
        </row>
        <row r="9">
          <cell r="A9" t="str">
            <v>WHITE COLLAR 3</v>
          </cell>
          <cell r="L9" t="str">
            <v>Local5</v>
          </cell>
        </row>
        <row r="10">
          <cell r="A10" t="str">
            <v>WHITE COLLAR 2</v>
          </cell>
          <cell r="L10" t="str">
            <v>Local6</v>
          </cell>
        </row>
        <row r="11">
          <cell r="A11" t="str">
            <v>WHITE COLLAR 1</v>
          </cell>
          <cell r="L11" t="str">
            <v>Local7</v>
          </cell>
        </row>
        <row r="12">
          <cell r="A12" t="str">
            <v>MARINE CREW</v>
          </cell>
          <cell r="L12" t="str">
            <v>Partners</v>
          </cell>
        </row>
        <row r="13">
          <cell r="A13" t="str">
            <v>BLUE COLLAR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 36&quot;"/>
      <sheetName val="Ratios"/>
      <sheetName val="Hypothèses"/>
      <sheetName val="Proc_General"/>
      <sheetName val="sheet 1"/>
      <sheetName val="eq_data"/>
      <sheetName val="Logistic Support Rate"/>
      <sheetName val="US Inflation Factors"/>
      <sheetName val="Planning Calendar"/>
    </sheetNames>
    <sheetDataSet>
      <sheetData sheetId="0" refreshError="1"/>
      <sheetData sheetId="1" refreshError="1">
        <row r="2">
          <cell r="B2">
            <v>4.5310284999999999E-2</v>
          </cell>
        </row>
        <row r="3">
          <cell r="B3">
            <v>6.5595699999999999</v>
          </cell>
        </row>
        <row r="5">
          <cell r="B5">
            <v>0.3</v>
          </cell>
        </row>
        <row r="6">
          <cell r="B6">
            <v>0.02</v>
          </cell>
        </row>
        <row r="7">
          <cell r="B7">
            <v>0.06</v>
          </cell>
        </row>
        <row r="8">
          <cell r="B8">
            <v>8.5000000000000006E-2</v>
          </cell>
        </row>
        <row r="9">
          <cell r="B9">
            <v>0.05</v>
          </cell>
        </row>
        <row r="11">
          <cell r="B11">
            <v>0.6</v>
          </cell>
        </row>
        <row r="12">
          <cell r="B12">
            <v>0.35</v>
          </cell>
        </row>
        <row r="13">
          <cell r="B13">
            <v>0.42526315789473684</v>
          </cell>
        </row>
        <row r="14">
          <cell r="B14">
            <v>0.22035087719298246</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FA60-7059-4856-8BD8-082FDB978872}">
  <dimension ref="A1:DF139"/>
  <sheetViews>
    <sheetView tabSelected="1" topLeftCell="B1" workbookViewId="0">
      <selection activeCell="D127" sqref="D127"/>
    </sheetView>
  </sheetViews>
  <sheetFormatPr defaultColWidth="9.1796875" defaultRowHeight="15.5"/>
  <cols>
    <col min="1" max="1" width="9.26953125" style="25" bestFit="1" customWidth="1"/>
    <col min="2" max="2" width="76.81640625" style="12" customWidth="1"/>
    <col min="3" max="3" width="20" style="26" customWidth="1"/>
    <col min="4" max="4" width="16.7265625" style="26" customWidth="1"/>
    <col min="5" max="5" width="18.1796875" style="26" customWidth="1"/>
    <col min="6" max="6" width="16.7265625" style="26" customWidth="1"/>
    <col min="7" max="7" width="13.6328125" style="59" bestFit="1" customWidth="1"/>
    <col min="8" max="8" width="16" style="59" bestFit="1" customWidth="1"/>
    <col min="9" max="9" width="16" style="59" customWidth="1"/>
    <col min="10" max="10" width="15.81640625" style="59" bestFit="1" customWidth="1"/>
    <col min="11" max="11" width="16" style="12" bestFit="1" customWidth="1"/>
    <col min="12" max="12" width="13.26953125" style="12" bestFit="1" customWidth="1"/>
    <col min="13" max="16384" width="9.1796875" style="12"/>
  </cols>
  <sheetData>
    <row r="1" spans="1:110" ht="25.5" customHeight="1">
      <c r="A1" s="9"/>
      <c r="B1" s="30" t="s">
        <v>84</v>
      </c>
      <c r="C1" s="11"/>
      <c r="D1" s="11"/>
      <c r="E1" s="11"/>
      <c r="F1" s="11"/>
    </row>
    <row r="2" spans="1:110">
      <c r="A2" s="9"/>
      <c r="B2" s="1"/>
      <c r="C2" s="1"/>
      <c r="D2" s="1"/>
      <c r="E2" s="1"/>
      <c r="F2" s="60"/>
      <c r="G2" s="229">
        <v>2019</v>
      </c>
      <c r="H2" s="229"/>
      <c r="I2" s="229"/>
      <c r="J2" s="68">
        <v>2020</v>
      </c>
      <c r="K2" s="68"/>
      <c r="L2" s="69"/>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row>
    <row r="3" spans="1:110" ht="31" customHeight="1">
      <c r="A3" s="9"/>
      <c r="B3" s="1" t="s">
        <v>0</v>
      </c>
      <c r="C3" s="224" t="s">
        <v>127</v>
      </c>
      <c r="D3" s="225"/>
      <c r="E3" s="226" t="s">
        <v>128</v>
      </c>
      <c r="F3" s="227"/>
      <c r="G3" s="228" t="s">
        <v>132</v>
      </c>
      <c r="H3" s="228"/>
      <c r="I3" s="228"/>
      <c r="J3" s="228" t="s">
        <v>132</v>
      </c>
      <c r="K3" s="228"/>
      <c r="L3" s="228"/>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row>
    <row r="4" spans="1:110" ht="13" customHeight="1">
      <c r="A4" s="9"/>
      <c r="B4" s="10"/>
      <c r="C4" s="31" t="s">
        <v>85</v>
      </c>
      <c r="D4" s="39" t="s">
        <v>86</v>
      </c>
      <c r="E4" s="48" t="s">
        <v>129</v>
      </c>
      <c r="F4" s="61" t="s">
        <v>130</v>
      </c>
      <c r="G4" s="70" t="s">
        <v>129</v>
      </c>
      <c r="H4" s="70" t="s">
        <v>130</v>
      </c>
      <c r="I4" s="70" t="s">
        <v>131</v>
      </c>
      <c r="J4" s="70" t="s">
        <v>129</v>
      </c>
      <c r="K4" s="70" t="s">
        <v>130</v>
      </c>
      <c r="L4" s="70" t="s">
        <v>131</v>
      </c>
    </row>
    <row r="5" spans="1:110">
      <c r="A5" s="13">
        <v>1</v>
      </c>
      <c r="B5" s="14" t="s">
        <v>68</v>
      </c>
      <c r="C5" s="15"/>
      <c r="D5" s="40"/>
      <c r="E5" s="49"/>
      <c r="F5" s="62"/>
      <c r="G5" s="71"/>
      <c r="H5" s="71"/>
      <c r="I5" s="71"/>
      <c r="J5" s="71"/>
      <c r="K5" s="72"/>
      <c r="L5" s="72"/>
    </row>
    <row r="6" spans="1:110">
      <c r="A6" s="16">
        <v>1.1000000000000001</v>
      </c>
      <c r="B6" s="10" t="s">
        <v>13</v>
      </c>
      <c r="C6" s="11">
        <v>10654005.037500001</v>
      </c>
      <c r="D6" s="41">
        <v>0</v>
      </c>
      <c r="E6" s="49">
        <f>C6*0.98</f>
        <v>10440924.93675</v>
      </c>
      <c r="F6" s="62">
        <f>D6*0.99</f>
        <v>0</v>
      </c>
      <c r="G6" s="73">
        <f>C6-E6</f>
        <v>213080.10075000115</v>
      </c>
      <c r="H6" s="73">
        <f>D6-F6</f>
        <v>0</v>
      </c>
      <c r="I6" s="73">
        <f>G6/305+H6</f>
        <v>698.62328114754473</v>
      </c>
      <c r="J6" s="71"/>
      <c r="K6" s="72"/>
      <c r="L6" s="73">
        <f>J6/305+K6</f>
        <v>0</v>
      </c>
    </row>
    <row r="7" spans="1:110">
      <c r="A7" s="16">
        <v>1.2</v>
      </c>
      <c r="B7" s="10" t="s">
        <v>14</v>
      </c>
      <c r="C7" s="11">
        <v>10654005.037500001</v>
      </c>
      <c r="D7" s="41">
        <v>0</v>
      </c>
      <c r="E7" s="49">
        <f t="shared" ref="E7:E9" si="0">C7*0.98</f>
        <v>10440924.93675</v>
      </c>
      <c r="F7" s="62">
        <f t="shared" ref="F7:F9" si="1">D7*0.99</f>
        <v>0</v>
      </c>
      <c r="G7" s="73">
        <f t="shared" ref="G7:G9" si="2">C7-E7</f>
        <v>213080.10075000115</v>
      </c>
      <c r="H7" s="73">
        <f t="shared" ref="H7:H8" si="3">D7-F7</f>
        <v>0</v>
      </c>
      <c r="I7" s="73">
        <f t="shared" ref="I7:I70" si="4">G7/305+H7</f>
        <v>698.62328114754473</v>
      </c>
      <c r="J7" s="71"/>
      <c r="K7" s="72"/>
      <c r="L7" s="73">
        <f t="shared" ref="L7:L70" si="5">J7/305+K7</f>
        <v>0</v>
      </c>
    </row>
    <row r="8" spans="1:110">
      <c r="A8" s="16">
        <v>1.5</v>
      </c>
      <c r="B8" s="10" t="s">
        <v>15</v>
      </c>
      <c r="C8" s="11">
        <v>7990503.7781249993</v>
      </c>
      <c r="D8" s="41">
        <v>0</v>
      </c>
      <c r="E8" s="49">
        <f t="shared" si="0"/>
        <v>7830693.7025624989</v>
      </c>
      <c r="F8" s="62">
        <f t="shared" si="1"/>
        <v>0</v>
      </c>
      <c r="G8" s="73">
        <f t="shared" si="2"/>
        <v>159810.07556250039</v>
      </c>
      <c r="H8" s="73">
        <f t="shared" si="3"/>
        <v>0</v>
      </c>
      <c r="I8" s="73">
        <f t="shared" si="4"/>
        <v>523.96746086065707</v>
      </c>
      <c r="J8" s="71"/>
      <c r="K8" s="72"/>
      <c r="L8" s="73">
        <f t="shared" si="5"/>
        <v>0</v>
      </c>
    </row>
    <row r="9" spans="1:110">
      <c r="A9" s="16">
        <v>1.6</v>
      </c>
      <c r="B9" s="10" t="s">
        <v>93</v>
      </c>
      <c r="C9" s="11">
        <v>7990503.7781249993</v>
      </c>
      <c r="D9" s="41">
        <v>0</v>
      </c>
      <c r="E9" s="49">
        <f t="shared" si="0"/>
        <v>7830693.7025624989</v>
      </c>
      <c r="F9" s="62">
        <f t="shared" si="1"/>
        <v>0</v>
      </c>
      <c r="G9" s="73">
        <f t="shared" si="2"/>
        <v>159810.07556250039</v>
      </c>
      <c r="H9" s="71"/>
      <c r="I9" s="73">
        <f t="shared" si="4"/>
        <v>523.96746086065707</v>
      </c>
      <c r="J9" s="71"/>
      <c r="K9" s="72"/>
      <c r="L9" s="73">
        <f t="shared" si="5"/>
        <v>0</v>
      </c>
    </row>
    <row r="10" spans="1:110">
      <c r="A10" s="9"/>
      <c r="B10" s="10"/>
      <c r="C10" s="11"/>
      <c r="D10" s="41"/>
      <c r="E10" s="49"/>
      <c r="F10" s="62"/>
      <c r="G10" s="71"/>
      <c r="H10" s="71"/>
      <c r="I10" s="73">
        <f t="shared" si="4"/>
        <v>0</v>
      </c>
      <c r="J10" s="71"/>
      <c r="K10" s="72"/>
      <c r="L10" s="73">
        <f t="shared" si="5"/>
        <v>0</v>
      </c>
    </row>
    <row r="11" spans="1:110">
      <c r="A11" s="13">
        <v>2</v>
      </c>
      <c r="B11" s="14" t="s">
        <v>67</v>
      </c>
      <c r="C11" s="15"/>
      <c r="D11" s="40"/>
      <c r="E11" s="49"/>
      <c r="F11" s="62"/>
      <c r="G11" s="71"/>
      <c r="H11" s="71"/>
      <c r="I11" s="73">
        <f t="shared" si="4"/>
        <v>0</v>
      </c>
      <c r="J11" s="71"/>
      <c r="K11" s="72"/>
      <c r="L11" s="73">
        <f t="shared" si="5"/>
        <v>0</v>
      </c>
    </row>
    <row r="12" spans="1:110" ht="28.5" customHeight="1">
      <c r="A12" s="16">
        <v>2.1</v>
      </c>
      <c r="B12" s="10" t="s">
        <v>12</v>
      </c>
      <c r="C12" s="11">
        <v>10654005.037500001</v>
      </c>
      <c r="D12" s="41">
        <v>0</v>
      </c>
      <c r="E12" s="49">
        <f t="shared" ref="E12" si="6">C12*0.98</f>
        <v>10440924.93675</v>
      </c>
      <c r="F12" s="62">
        <f t="shared" ref="F12" si="7">D12*0.99</f>
        <v>0</v>
      </c>
      <c r="G12" s="73">
        <f t="shared" ref="G12" si="8">C12-E12</f>
        <v>213080.10075000115</v>
      </c>
      <c r="H12" s="71"/>
      <c r="I12" s="73">
        <f t="shared" si="4"/>
        <v>698.62328114754473</v>
      </c>
      <c r="J12" s="71"/>
      <c r="K12" s="72"/>
      <c r="L12" s="73">
        <f t="shared" si="5"/>
        <v>0</v>
      </c>
    </row>
    <row r="13" spans="1:110" ht="25.5" customHeight="1">
      <c r="A13" s="13">
        <v>3</v>
      </c>
      <c r="B13" s="3" t="s">
        <v>1</v>
      </c>
      <c r="C13" s="15"/>
      <c r="D13" s="40"/>
      <c r="E13" s="49"/>
      <c r="F13" s="62"/>
      <c r="G13" s="71"/>
      <c r="H13" s="71"/>
      <c r="I13" s="73">
        <f t="shared" si="4"/>
        <v>0</v>
      </c>
      <c r="J13" s="71"/>
      <c r="K13" s="72"/>
      <c r="L13" s="73">
        <f t="shared" si="5"/>
        <v>0</v>
      </c>
    </row>
    <row r="14" spans="1:110">
      <c r="A14" s="17">
        <v>3.1</v>
      </c>
      <c r="B14" s="10" t="s">
        <v>16</v>
      </c>
      <c r="C14" s="11">
        <v>26635012.59375</v>
      </c>
      <c r="D14" s="41"/>
      <c r="E14" s="49">
        <f t="shared" ref="E14:E16" si="9">C14*0.98</f>
        <v>26102312.341874998</v>
      </c>
      <c r="F14" s="62">
        <f t="shared" ref="F14:F16" si="10">D14*0.99</f>
        <v>0</v>
      </c>
      <c r="G14" s="71"/>
      <c r="H14" s="71"/>
      <c r="I14" s="73">
        <f t="shared" si="4"/>
        <v>0</v>
      </c>
      <c r="J14" s="73">
        <f>C14-E14</f>
        <v>532700.25187500194</v>
      </c>
      <c r="K14" s="72"/>
      <c r="L14" s="73">
        <f t="shared" si="5"/>
        <v>1746.5582028688589</v>
      </c>
    </row>
    <row r="15" spans="1:110">
      <c r="A15" s="17">
        <v>3.2</v>
      </c>
      <c r="B15" s="10" t="s">
        <v>17</v>
      </c>
      <c r="C15" s="11">
        <v>26635012.59375</v>
      </c>
      <c r="D15" s="41">
        <v>0</v>
      </c>
      <c r="E15" s="49">
        <f t="shared" si="9"/>
        <v>26102312.341874998</v>
      </c>
      <c r="F15" s="62">
        <f t="shared" si="10"/>
        <v>0</v>
      </c>
      <c r="G15" s="71"/>
      <c r="H15" s="71"/>
      <c r="I15" s="73">
        <f t="shared" si="4"/>
        <v>0</v>
      </c>
      <c r="J15" s="73">
        <f t="shared" ref="J15:J16" si="11">C15-E15</f>
        <v>532700.25187500194</v>
      </c>
      <c r="K15" s="72"/>
      <c r="L15" s="73">
        <f t="shared" si="5"/>
        <v>1746.5582028688589</v>
      </c>
    </row>
    <row r="16" spans="1:110">
      <c r="A16" s="17">
        <v>3.3</v>
      </c>
      <c r="B16" s="10" t="s">
        <v>18</v>
      </c>
      <c r="C16" s="11">
        <f>2663501.259375*2</f>
        <v>5327002.5187499998</v>
      </c>
      <c r="D16" s="41">
        <v>0</v>
      </c>
      <c r="E16" s="49">
        <f t="shared" si="9"/>
        <v>5220462.4683750002</v>
      </c>
      <c r="F16" s="62">
        <f t="shared" si="10"/>
        <v>0</v>
      </c>
      <c r="G16" s="71"/>
      <c r="H16" s="71"/>
      <c r="I16" s="73">
        <f t="shared" si="4"/>
        <v>0</v>
      </c>
      <c r="J16" s="73">
        <f t="shared" si="11"/>
        <v>106540.05037499964</v>
      </c>
      <c r="K16" s="72"/>
      <c r="L16" s="73">
        <f t="shared" si="5"/>
        <v>349.3116405737693</v>
      </c>
    </row>
    <row r="17" spans="1:12">
      <c r="A17" s="9"/>
      <c r="B17" s="10"/>
      <c r="C17" s="11"/>
      <c r="D17" s="41"/>
      <c r="E17" s="49"/>
      <c r="F17" s="62"/>
      <c r="G17" s="71"/>
      <c r="H17" s="71"/>
      <c r="I17" s="73">
        <f t="shared" si="4"/>
        <v>0</v>
      </c>
      <c r="J17" s="71"/>
      <c r="K17" s="72"/>
      <c r="L17" s="73">
        <f t="shared" si="5"/>
        <v>0</v>
      </c>
    </row>
    <row r="18" spans="1:12" ht="31" customHeight="1">
      <c r="A18" s="13">
        <v>4</v>
      </c>
      <c r="B18" s="4" t="s">
        <v>2</v>
      </c>
      <c r="C18" s="15"/>
      <c r="D18" s="40"/>
      <c r="E18" s="49"/>
      <c r="F18" s="62"/>
      <c r="G18" s="71"/>
      <c r="H18" s="71"/>
      <c r="I18" s="73">
        <f t="shared" si="4"/>
        <v>0</v>
      </c>
      <c r="J18" s="71"/>
      <c r="K18" s="72"/>
      <c r="L18" s="73">
        <f t="shared" si="5"/>
        <v>0</v>
      </c>
    </row>
    <row r="19" spans="1:12" ht="25.5" customHeight="1">
      <c r="A19" s="17">
        <v>4.0999999999999996</v>
      </c>
      <c r="B19" s="18" t="s">
        <v>69</v>
      </c>
      <c r="C19" s="11">
        <v>6976064.7000000002</v>
      </c>
      <c r="D19" s="41">
        <v>8245.4974200000015</v>
      </c>
      <c r="E19" s="49">
        <f t="shared" ref="E19" si="12">C19*0.98</f>
        <v>6836543.4060000004</v>
      </c>
      <c r="F19" s="62">
        <f t="shared" ref="F19" si="13">D19*0.99</f>
        <v>8163.0424458000016</v>
      </c>
      <c r="G19" s="73">
        <f t="shared" ref="G19:H39" si="14">C19-E19</f>
        <v>139521.29399999976</v>
      </c>
      <c r="H19" s="71"/>
      <c r="I19" s="73">
        <f t="shared" si="4"/>
        <v>457.44686557376968</v>
      </c>
      <c r="J19" s="71"/>
      <c r="K19" s="72"/>
      <c r="L19" s="73">
        <f t="shared" si="5"/>
        <v>0</v>
      </c>
    </row>
    <row r="20" spans="1:12">
      <c r="A20" s="17">
        <v>4.2</v>
      </c>
      <c r="B20" s="3" t="s">
        <v>3</v>
      </c>
      <c r="C20" s="15"/>
      <c r="D20" s="40"/>
      <c r="E20" s="49"/>
      <c r="F20" s="62"/>
      <c r="G20" s="71"/>
      <c r="H20" s="71"/>
      <c r="I20" s="73">
        <f t="shared" si="4"/>
        <v>0</v>
      </c>
      <c r="J20" s="71"/>
      <c r="K20" s="72"/>
      <c r="L20" s="73">
        <f t="shared" si="5"/>
        <v>0</v>
      </c>
    </row>
    <row r="21" spans="1:12">
      <c r="A21" s="19" t="s">
        <v>106</v>
      </c>
      <c r="B21" s="10" t="s">
        <v>107</v>
      </c>
      <c r="C21" s="33">
        <v>12556916.460000001</v>
      </c>
      <c r="D21" s="42">
        <v>14841.895356000003</v>
      </c>
      <c r="E21" s="49">
        <f t="shared" ref="E21:E25" si="15">C21*0.98</f>
        <v>12305778.130800001</v>
      </c>
      <c r="F21" s="62">
        <f t="shared" ref="F21:F25" si="16">D21*0.99</f>
        <v>14693.476402440003</v>
      </c>
      <c r="G21" s="73">
        <f t="shared" si="14"/>
        <v>251138.32919999957</v>
      </c>
      <c r="H21" s="73">
        <f t="shared" si="14"/>
        <v>148.41895355999986</v>
      </c>
      <c r="I21" s="73">
        <f t="shared" si="4"/>
        <v>971.82331159278533</v>
      </c>
      <c r="J21" s="71"/>
      <c r="K21" s="72"/>
      <c r="L21" s="73">
        <f t="shared" si="5"/>
        <v>0</v>
      </c>
    </row>
    <row r="22" spans="1:12">
      <c r="A22" s="19" t="s">
        <v>70</v>
      </c>
      <c r="B22" s="10" t="s">
        <v>108</v>
      </c>
      <c r="C22" s="33">
        <v>12556916.460000001</v>
      </c>
      <c r="D22" s="42">
        <v>14841.895356000003</v>
      </c>
      <c r="E22" s="49">
        <f t="shared" si="15"/>
        <v>12305778.130800001</v>
      </c>
      <c r="F22" s="62">
        <f t="shared" si="16"/>
        <v>14693.476402440003</v>
      </c>
      <c r="G22" s="73">
        <f t="shared" si="14"/>
        <v>251138.32919999957</v>
      </c>
      <c r="H22" s="73">
        <f t="shared" si="14"/>
        <v>148.41895355999986</v>
      </c>
      <c r="I22" s="73">
        <f t="shared" si="4"/>
        <v>971.82331159278533</v>
      </c>
      <c r="J22" s="71"/>
      <c r="K22" s="72"/>
      <c r="L22" s="73">
        <f t="shared" si="5"/>
        <v>0</v>
      </c>
    </row>
    <row r="23" spans="1:12">
      <c r="A23" s="19" t="s">
        <v>109</v>
      </c>
      <c r="B23" s="10" t="s">
        <v>110</v>
      </c>
      <c r="C23" s="33">
        <v>12556916.460000001</v>
      </c>
      <c r="D23" s="42">
        <v>14841.895356000003</v>
      </c>
      <c r="E23" s="49">
        <f t="shared" si="15"/>
        <v>12305778.130800001</v>
      </c>
      <c r="F23" s="62">
        <f t="shared" si="16"/>
        <v>14693.476402440003</v>
      </c>
      <c r="G23" s="73">
        <f t="shared" si="14"/>
        <v>251138.32919999957</v>
      </c>
      <c r="H23" s="73">
        <f t="shared" si="14"/>
        <v>148.41895355999986</v>
      </c>
      <c r="I23" s="73">
        <f t="shared" si="4"/>
        <v>971.82331159278533</v>
      </c>
      <c r="J23" s="71"/>
      <c r="K23" s="72"/>
      <c r="L23" s="73">
        <f t="shared" si="5"/>
        <v>0</v>
      </c>
    </row>
    <row r="24" spans="1:12">
      <c r="A24" s="19" t="s">
        <v>111</v>
      </c>
      <c r="B24" s="10" t="s">
        <v>112</v>
      </c>
      <c r="C24" s="33">
        <v>12556916.460000001</v>
      </c>
      <c r="D24" s="42">
        <v>14841.895356000003</v>
      </c>
      <c r="E24" s="49">
        <f t="shared" si="15"/>
        <v>12305778.130800001</v>
      </c>
      <c r="F24" s="62">
        <f t="shared" si="16"/>
        <v>14693.476402440003</v>
      </c>
      <c r="G24" s="73">
        <f t="shared" si="14"/>
        <v>251138.32919999957</v>
      </c>
      <c r="H24" s="73">
        <f t="shared" si="14"/>
        <v>148.41895355999986</v>
      </c>
      <c r="I24" s="73">
        <f t="shared" si="4"/>
        <v>971.82331159278533</v>
      </c>
      <c r="J24" s="71"/>
      <c r="K24" s="72"/>
      <c r="L24" s="73">
        <f t="shared" si="5"/>
        <v>0</v>
      </c>
    </row>
    <row r="25" spans="1:12">
      <c r="A25" s="19" t="s">
        <v>71</v>
      </c>
      <c r="B25" s="10" t="s">
        <v>19</v>
      </c>
      <c r="C25" s="33">
        <v>12556916.460000001</v>
      </c>
      <c r="D25" s="42">
        <v>14841.895356000003</v>
      </c>
      <c r="E25" s="49">
        <f t="shared" si="15"/>
        <v>12305778.130800001</v>
      </c>
      <c r="F25" s="62">
        <f t="shared" si="16"/>
        <v>14693.476402440003</v>
      </c>
      <c r="G25" s="73">
        <f t="shared" si="14"/>
        <v>251138.32919999957</v>
      </c>
      <c r="H25" s="73">
        <f t="shared" si="14"/>
        <v>148.41895355999986</v>
      </c>
      <c r="I25" s="73">
        <f t="shared" si="4"/>
        <v>971.82331159278533</v>
      </c>
      <c r="J25" s="71"/>
      <c r="K25" s="72"/>
      <c r="L25" s="73">
        <f t="shared" si="5"/>
        <v>0</v>
      </c>
    </row>
    <row r="26" spans="1:12">
      <c r="A26" s="9">
        <v>4.3</v>
      </c>
      <c r="B26" s="5" t="s">
        <v>4</v>
      </c>
      <c r="C26" s="38"/>
      <c r="D26" s="43"/>
      <c r="E26" s="50"/>
      <c r="F26" s="63"/>
      <c r="G26" s="71"/>
      <c r="H26" s="71"/>
      <c r="I26" s="73">
        <f t="shared" si="4"/>
        <v>0</v>
      </c>
      <c r="J26" s="71"/>
      <c r="K26" s="72"/>
      <c r="L26" s="73">
        <f t="shared" si="5"/>
        <v>0</v>
      </c>
    </row>
    <row r="27" spans="1:12">
      <c r="A27" s="19" t="s">
        <v>72</v>
      </c>
      <c r="B27" s="10" t="s">
        <v>113</v>
      </c>
      <c r="C27" s="33">
        <v>17440161.75</v>
      </c>
      <c r="D27" s="42">
        <v>20613.743550000003</v>
      </c>
      <c r="E27" s="49">
        <f t="shared" ref="E27:E36" si="17">C27*0.98</f>
        <v>17091358.515000001</v>
      </c>
      <c r="F27" s="62">
        <f t="shared" ref="F27:F36" si="18">D27*0.99</f>
        <v>20407.606114500002</v>
      </c>
      <c r="G27" s="73">
        <f t="shared" si="14"/>
        <v>348803.2349999994</v>
      </c>
      <c r="H27" s="73">
        <f t="shared" si="14"/>
        <v>206.13743550000072</v>
      </c>
      <c r="I27" s="73">
        <f t="shared" si="4"/>
        <v>1349.754599434425</v>
      </c>
      <c r="J27" s="71"/>
      <c r="K27" s="72"/>
      <c r="L27" s="73">
        <f t="shared" si="5"/>
        <v>0</v>
      </c>
    </row>
    <row r="28" spans="1:12">
      <c r="A28" s="19" t="s">
        <v>73</v>
      </c>
      <c r="B28" s="10" t="s">
        <v>114</v>
      </c>
      <c r="C28" s="33">
        <v>17440161.75</v>
      </c>
      <c r="D28" s="42">
        <v>20613.743550000003</v>
      </c>
      <c r="E28" s="49">
        <f t="shared" si="17"/>
        <v>17091358.515000001</v>
      </c>
      <c r="F28" s="62">
        <f t="shared" si="18"/>
        <v>20407.606114500002</v>
      </c>
      <c r="G28" s="73">
        <f t="shared" si="14"/>
        <v>348803.2349999994</v>
      </c>
      <c r="H28" s="73">
        <f t="shared" si="14"/>
        <v>206.13743550000072</v>
      </c>
      <c r="I28" s="73">
        <f t="shared" si="4"/>
        <v>1349.754599434425</v>
      </c>
      <c r="J28" s="71"/>
      <c r="K28" s="72"/>
      <c r="L28" s="73">
        <f t="shared" si="5"/>
        <v>0</v>
      </c>
    </row>
    <row r="29" spans="1:12">
      <c r="A29" s="19" t="s">
        <v>74</v>
      </c>
      <c r="B29" s="10" t="s">
        <v>115</v>
      </c>
      <c r="C29" s="33">
        <v>17440161.75</v>
      </c>
      <c r="D29" s="42">
        <v>20613.743550000003</v>
      </c>
      <c r="E29" s="49">
        <f t="shared" si="17"/>
        <v>17091358.515000001</v>
      </c>
      <c r="F29" s="62">
        <f t="shared" si="18"/>
        <v>20407.606114500002</v>
      </c>
      <c r="G29" s="73">
        <f t="shared" si="14"/>
        <v>348803.2349999994</v>
      </c>
      <c r="H29" s="73">
        <f t="shared" si="14"/>
        <v>206.13743550000072</v>
      </c>
      <c r="I29" s="73">
        <f t="shared" si="4"/>
        <v>1349.754599434425</v>
      </c>
      <c r="J29" s="71"/>
      <c r="K29" s="72"/>
      <c r="L29" s="73">
        <f t="shared" si="5"/>
        <v>0</v>
      </c>
    </row>
    <row r="30" spans="1:12">
      <c r="A30" s="19" t="s">
        <v>75</v>
      </c>
      <c r="B30" s="20" t="s">
        <v>116</v>
      </c>
      <c r="C30" s="33">
        <v>17440161.75</v>
      </c>
      <c r="D30" s="42">
        <v>20613.743550000003</v>
      </c>
      <c r="E30" s="49">
        <f t="shared" si="17"/>
        <v>17091358.515000001</v>
      </c>
      <c r="F30" s="62">
        <f t="shared" si="18"/>
        <v>20407.606114500002</v>
      </c>
      <c r="G30" s="73">
        <f t="shared" si="14"/>
        <v>348803.2349999994</v>
      </c>
      <c r="H30" s="73">
        <f t="shared" si="14"/>
        <v>206.13743550000072</v>
      </c>
      <c r="I30" s="73">
        <f t="shared" si="4"/>
        <v>1349.754599434425</v>
      </c>
      <c r="J30" s="71"/>
      <c r="K30" s="72"/>
      <c r="L30" s="73">
        <f t="shared" si="5"/>
        <v>0</v>
      </c>
    </row>
    <row r="31" spans="1:12">
      <c r="A31" s="19" t="s">
        <v>117</v>
      </c>
      <c r="B31" s="10" t="s">
        <v>20</v>
      </c>
      <c r="C31" s="33">
        <v>17440161.75</v>
      </c>
      <c r="D31" s="42">
        <v>20613.743550000003</v>
      </c>
      <c r="E31" s="49">
        <f t="shared" si="17"/>
        <v>17091358.515000001</v>
      </c>
      <c r="F31" s="62">
        <f t="shared" si="18"/>
        <v>20407.606114500002</v>
      </c>
      <c r="G31" s="73">
        <f t="shared" si="14"/>
        <v>348803.2349999994</v>
      </c>
      <c r="H31" s="73">
        <f t="shared" si="14"/>
        <v>206.13743550000072</v>
      </c>
      <c r="I31" s="73">
        <f t="shared" si="4"/>
        <v>1349.754599434425</v>
      </c>
      <c r="J31" s="71"/>
      <c r="K31" s="72"/>
      <c r="L31" s="73">
        <f t="shared" si="5"/>
        <v>0</v>
      </c>
    </row>
    <row r="32" spans="1:12">
      <c r="A32" s="19" t="s">
        <v>118</v>
      </c>
      <c r="B32" s="10" t="s">
        <v>119</v>
      </c>
      <c r="C32" s="33">
        <v>17440161.75</v>
      </c>
      <c r="D32" s="42">
        <v>20613.743550000003</v>
      </c>
      <c r="E32" s="49">
        <f t="shared" si="17"/>
        <v>17091358.515000001</v>
      </c>
      <c r="F32" s="62">
        <f t="shared" si="18"/>
        <v>20407.606114500002</v>
      </c>
      <c r="G32" s="73">
        <f t="shared" si="14"/>
        <v>348803.2349999994</v>
      </c>
      <c r="H32" s="73">
        <f t="shared" si="14"/>
        <v>206.13743550000072</v>
      </c>
      <c r="I32" s="73">
        <f t="shared" si="4"/>
        <v>1349.754599434425</v>
      </c>
      <c r="J32" s="71"/>
      <c r="K32" s="72"/>
      <c r="L32" s="73">
        <f t="shared" si="5"/>
        <v>0</v>
      </c>
    </row>
    <row r="33" spans="1:12">
      <c r="A33" s="19" t="s">
        <v>120</v>
      </c>
      <c r="B33" s="10" t="s">
        <v>121</v>
      </c>
      <c r="C33" s="33">
        <v>17440161.75</v>
      </c>
      <c r="D33" s="42">
        <v>20613.743550000003</v>
      </c>
      <c r="E33" s="49">
        <f t="shared" si="17"/>
        <v>17091358.515000001</v>
      </c>
      <c r="F33" s="62">
        <f t="shared" si="18"/>
        <v>20407.606114500002</v>
      </c>
      <c r="G33" s="73">
        <f t="shared" si="14"/>
        <v>348803.2349999994</v>
      </c>
      <c r="H33" s="73">
        <f t="shared" si="14"/>
        <v>206.13743550000072</v>
      </c>
      <c r="I33" s="73">
        <f t="shared" si="4"/>
        <v>1349.754599434425</v>
      </c>
      <c r="J33" s="71"/>
      <c r="K33" s="72"/>
      <c r="L33" s="73">
        <f t="shared" si="5"/>
        <v>0</v>
      </c>
    </row>
    <row r="34" spans="1:12">
      <c r="A34" s="19" t="s">
        <v>122</v>
      </c>
      <c r="B34" s="10" t="s">
        <v>123</v>
      </c>
      <c r="C34" s="33">
        <v>17440161.75</v>
      </c>
      <c r="D34" s="42">
        <v>20613.743550000003</v>
      </c>
      <c r="E34" s="49">
        <f t="shared" si="17"/>
        <v>17091358.515000001</v>
      </c>
      <c r="F34" s="62">
        <f t="shared" si="18"/>
        <v>20407.606114500002</v>
      </c>
      <c r="G34" s="73">
        <f t="shared" si="14"/>
        <v>348803.2349999994</v>
      </c>
      <c r="H34" s="73">
        <f t="shared" si="14"/>
        <v>206.13743550000072</v>
      </c>
      <c r="I34" s="73">
        <f t="shared" si="4"/>
        <v>1349.754599434425</v>
      </c>
      <c r="J34" s="71"/>
      <c r="K34" s="72"/>
      <c r="L34" s="73">
        <f t="shared" si="5"/>
        <v>0</v>
      </c>
    </row>
    <row r="35" spans="1:12">
      <c r="A35" s="19" t="s">
        <v>124</v>
      </c>
      <c r="B35" s="10" t="s">
        <v>125</v>
      </c>
      <c r="C35" s="33">
        <v>17440161.75</v>
      </c>
      <c r="D35" s="42">
        <v>20613.743550000003</v>
      </c>
      <c r="E35" s="49">
        <f t="shared" si="17"/>
        <v>17091358.515000001</v>
      </c>
      <c r="F35" s="62">
        <f t="shared" si="18"/>
        <v>20407.606114500002</v>
      </c>
      <c r="G35" s="73">
        <f t="shared" si="14"/>
        <v>348803.2349999994</v>
      </c>
      <c r="H35" s="73">
        <f t="shared" si="14"/>
        <v>206.13743550000072</v>
      </c>
      <c r="I35" s="73">
        <f t="shared" si="4"/>
        <v>1349.754599434425</v>
      </c>
      <c r="J35" s="71"/>
      <c r="K35" s="72"/>
      <c r="L35" s="73">
        <f t="shared" si="5"/>
        <v>0</v>
      </c>
    </row>
    <row r="36" spans="1:12">
      <c r="A36" s="19" t="s">
        <v>126</v>
      </c>
      <c r="B36" s="10" t="s">
        <v>21</v>
      </c>
      <c r="C36" s="33">
        <v>17440161.75</v>
      </c>
      <c r="D36" s="42">
        <v>20613.743550000003</v>
      </c>
      <c r="E36" s="49">
        <f t="shared" si="17"/>
        <v>17091358.515000001</v>
      </c>
      <c r="F36" s="62">
        <f t="shared" si="18"/>
        <v>20407.606114500002</v>
      </c>
      <c r="G36" s="73">
        <f t="shared" si="14"/>
        <v>348803.2349999994</v>
      </c>
      <c r="H36" s="73">
        <f t="shared" si="14"/>
        <v>206.13743550000072</v>
      </c>
      <c r="I36" s="73">
        <f t="shared" si="4"/>
        <v>1349.754599434425</v>
      </c>
      <c r="J36" s="71"/>
      <c r="K36" s="72"/>
      <c r="L36" s="73">
        <f t="shared" si="5"/>
        <v>0</v>
      </c>
    </row>
    <row r="37" spans="1:12">
      <c r="A37" s="17">
        <v>4.4000000000000004</v>
      </c>
      <c r="B37" s="14" t="s">
        <v>76</v>
      </c>
      <c r="C37" s="38"/>
      <c r="D37" s="40"/>
      <c r="E37" s="49"/>
      <c r="F37" s="62"/>
      <c r="G37" s="71"/>
      <c r="H37" s="71"/>
      <c r="I37" s="73">
        <f t="shared" si="4"/>
        <v>0</v>
      </c>
      <c r="J37" s="71"/>
      <c r="K37" s="72"/>
      <c r="L37" s="73">
        <f t="shared" si="5"/>
        <v>0</v>
      </c>
    </row>
    <row r="38" spans="1:12">
      <c r="A38" s="19" t="s">
        <v>77</v>
      </c>
      <c r="B38" s="10" t="s">
        <v>23</v>
      </c>
      <c r="C38" s="11">
        <v>17440161.75</v>
      </c>
      <c r="D38" s="41">
        <v>20613.743550000003</v>
      </c>
      <c r="E38" s="49">
        <f t="shared" ref="E38:E39" si="19">C38*0.98</f>
        <v>17091358.515000001</v>
      </c>
      <c r="F38" s="62">
        <f t="shared" ref="F38:F39" si="20">D38*0.99</f>
        <v>20407.606114500002</v>
      </c>
      <c r="G38" s="73">
        <f t="shared" si="14"/>
        <v>348803.2349999994</v>
      </c>
      <c r="H38" s="73">
        <f t="shared" si="14"/>
        <v>206.13743550000072</v>
      </c>
      <c r="I38" s="73">
        <f t="shared" si="4"/>
        <v>1349.754599434425</v>
      </c>
      <c r="J38" s="71"/>
      <c r="K38" s="72"/>
      <c r="L38" s="73">
        <f t="shared" si="5"/>
        <v>0</v>
      </c>
    </row>
    <row r="39" spans="1:12">
      <c r="A39" s="19" t="s">
        <v>78</v>
      </c>
      <c r="B39" s="10" t="s">
        <v>22</v>
      </c>
      <c r="C39" s="11">
        <v>17440161.75</v>
      </c>
      <c r="D39" s="41">
        <v>20613.743550000003</v>
      </c>
      <c r="E39" s="49">
        <f t="shared" si="19"/>
        <v>17091358.515000001</v>
      </c>
      <c r="F39" s="62">
        <f t="shared" si="20"/>
        <v>20407.606114500002</v>
      </c>
      <c r="G39" s="73">
        <f t="shared" si="14"/>
        <v>348803.2349999994</v>
      </c>
      <c r="H39" s="73">
        <f t="shared" si="14"/>
        <v>206.13743550000072</v>
      </c>
      <c r="I39" s="73">
        <f t="shared" si="4"/>
        <v>1349.754599434425</v>
      </c>
      <c r="J39" s="71"/>
      <c r="K39" s="72"/>
      <c r="L39" s="73">
        <f t="shared" si="5"/>
        <v>0</v>
      </c>
    </row>
    <row r="40" spans="1:12">
      <c r="A40" s="16">
        <v>4.5</v>
      </c>
      <c r="B40" s="3" t="s">
        <v>10</v>
      </c>
      <c r="C40" s="38"/>
      <c r="D40" s="40"/>
      <c r="E40" s="49"/>
      <c r="F40" s="62"/>
      <c r="G40" s="71"/>
      <c r="H40" s="71"/>
      <c r="I40" s="73">
        <f t="shared" si="4"/>
        <v>0</v>
      </c>
      <c r="J40" s="71"/>
      <c r="K40" s="72"/>
      <c r="L40" s="73">
        <f t="shared" si="5"/>
        <v>0</v>
      </c>
    </row>
    <row r="41" spans="1:12" ht="37.5" customHeight="1">
      <c r="A41" s="19" t="s">
        <v>79</v>
      </c>
      <c r="B41" s="18" t="s">
        <v>24</v>
      </c>
      <c r="C41" s="32">
        <v>83712776.399999991</v>
      </c>
      <c r="D41" s="44">
        <v>98945.969040000011</v>
      </c>
      <c r="E41" s="49">
        <f t="shared" ref="E41:E45" si="21">C41*0.98</f>
        <v>82038520.871999994</v>
      </c>
      <c r="F41" s="62">
        <f t="shared" ref="F41:F45" si="22">D41*0.99</f>
        <v>97956.509349600004</v>
      </c>
      <c r="G41" s="71"/>
      <c r="H41" s="71"/>
      <c r="I41" s="73">
        <f t="shared" si="4"/>
        <v>0</v>
      </c>
      <c r="J41" s="73">
        <f t="shared" ref="J41:K41" si="23">C41-E41</f>
        <v>1674255.5279999971</v>
      </c>
      <c r="K41" s="73">
        <f t="shared" si="23"/>
        <v>989.45969040000637</v>
      </c>
      <c r="L41" s="73">
        <f t="shared" si="5"/>
        <v>6478.8220772852428</v>
      </c>
    </row>
    <row r="42" spans="1:12">
      <c r="A42" s="19" t="s">
        <v>80</v>
      </c>
      <c r="B42" s="10" t="s">
        <v>87</v>
      </c>
      <c r="C42" s="32">
        <v>83712776.399999991</v>
      </c>
      <c r="D42" s="44">
        <v>98945.969040000011</v>
      </c>
      <c r="E42" s="49">
        <f t="shared" si="21"/>
        <v>82038520.871999994</v>
      </c>
      <c r="F42" s="62">
        <f t="shared" si="22"/>
        <v>97956.509349600004</v>
      </c>
      <c r="G42" s="71"/>
      <c r="H42" s="71"/>
      <c r="I42" s="73">
        <f t="shared" si="4"/>
        <v>0</v>
      </c>
      <c r="J42" s="73">
        <f t="shared" ref="J42:J54" si="24">C42-E42</f>
        <v>1674255.5279999971</v>
      </c>
      <c r="K42" s="73">
        <f t="shared" ref="K42:K54" si="25">D42-F42</f>
        <v>989.45969040000637</v>
      </c>
      <c r="L42" s="73">
        <f t="shared" si="5"/>
        <v>6478.8220772852428</v>
      </c>
    </row>
    <row r="43" spans="1:12">
      <c r="A43" s="19" t="s">
        <v>81</v>
      </c>
      <c r="B43" s="10" t="s">
        <v>25</v>
      </c>
      <c r="C43" s="32">
        <v>83712776.399999991</v>
      </c>
      <c r="D43" s="44">
        <v>98945.969040000011</v>
      </c>
      <c r="E43" s="49">
        <f t="shared" si="21"/>
        <v>82038520.871999994</v>
      </c>
      <c r="F43" s="62">
        <f t="shared" si="22"/>
        <v>97956.509349600004</v>
      </c>
      <c r="G43" s="71"/>
      <c r="H43" s="71"/>
      <c r="I43" s="73">
        <f t="shared" si="4"/>
        <v>0</v>
      </c>
      <c r="J43" s="73">
        <f t="shared" si="24"/>
        <v>1674255.5279999971</v>
      </c>
      <c r="K43" s="73">
        <f t="shared" si="25"/>
        <v>989.45969040000637</v>
      </c>
      <c r="L43" s="73">
        <f t="shared" si="5"/>
        <v>6478.8220772852428</v>
      </c>
    </row>
    <row r="44" spans="1:12">
      <c r="A44" s="19" t="s">
        <v>82</v>
      </c>
      <c r="B44" s="10" t="s">
        <v>88</v>
      </c>
      <c r="C44" s="32">
        <v>83712776.399999991</v>
      </c>
      <c r="D44" s="44">
        <v>98945.969040000011</v>
      </c>
      <c r="E44" s="49">
        <f t="shared" si="21"/>
        <v>82038520.871999994</v>
      </c>
      <c r="F44" s="62">
        <f t="shared" si="22"/>
        <v>97956.509349600004</v>
      </c>
      <c r="G44" s="71"/>
      <c r="H44" s="71"/>
      <c r="I44" s="73">
        <f t="shared" si="4"/>
        <v>0</v>
      </c>
      <c r="J44" s="73">
        <f t="shared" si="24"/>
        <v>1674255.5279999971</v>
      </c>
      <c r="K44" s="73">
        <f t="shared" si="25"/>
        <v>989.45969040000637</v>
      </c>
      <c r="L44" s="73">
        <f t="shared" si="5"/>
        <v>6478.8220772852428</v>
      </c>
    </row>
    <row r="45" spans="1:12">
      <c r="A45" s="19" t="s">
        <v>83</v>
      </c>
      <c r="B45" s="10" t="s">
        <v>26</v>
      </c>
      <c r="C45" s="32">
        <v>83712776.399999991</v>
      </c>
      <c r="D45" s="44">
        <v>98945.969040000011</v>
      </c>
      <c r="E45" s="49">
        <f t="shared" si="21"/>
        <v>82038520.871999994</v>
      </c>
      <c r="F45" s="62">
        <f t="shared" si="22"/>
        <v>97956.509349600004</v>
      </c>
      <c r="G45" s="71"/>
      <c r="H45" s="71"/>
      <c r="I45" s="73">
        <f t="shared" si="4"/>
        <v>0</v>
      </c>
      <c r="J45" s="73">
        <f t="shared" si="24"/>
        <v>1674255.5279999971</v>
      </c>
      <c r="K45" s="73">
        <f t="shared" si="25"/>
        <v>989.45969040000637</v>
      </c>
      <c r="L45" s="73">
        <f t="shared" si="5"/>
        <v>6478.8220772852428</v>
      </c>
    </row>
    <row r="46" spans="1:12">
      <c r="A46" s="9"/>
      <c r="B46" s="10"/>
      <c r="C46" s="10"/>
      <c r="D46" s="45"/>
      <c r="E46" s="51"/>
      <c r="F46" s="64"/>
      <c r="G46" s="71"/>
      <c r="H46" s="71"/>
      <c r="I46" s="73">
        <f t="shared" si="4"/>
        <v>0</v>
      </c>
      <c r="J46" s="73">
        <f t="shared" si="24"/>
        <v>0</v>
      </c>
      <c r="K46" s="73">
        <f t="shared" si="25"/>
        <v>0</v>
      </c>
      <c r="L46" s="73">
        <f t="shared" si="5"/>
        <v>0</v>
      </c>
    </row>
    <row r="47" spans="1:12" ht="31" customHeight="1">
      <c r="A47" s="13">
        <v>5</v>
      </c>
      <c r="B47" s="4" t="s">
        <v>92</v>
      </c>
      <c r="C47" s="15"/>
      <c r="D47" s="40"/>
      <c r="E47" s="49"/>
      <c r="F47" s="62"/>
      <c r="G47" s="71"/>
      <c r="H47" s="71"/>
      <c r="I47" s="73">
        <f t="shared" si="4"/>
        <v>0</v>
      </c>
      <c r="J47" s="73">
        <f t="shared" si="24"/>
        <v>0</v>
      </c>
      <c r="K47" s="73">
        <f t="shared" si="25"/>
        <v>0</v>
      </c>
      <c r="L47" s="73">
        <f t="shared" si="5"/>
        <v>0</v>
      </c>
    </row>
    <row r="48" spans="1:12" ht="31">
      <c r="A48" s="16">
        <v>5.0999999999999996</v>
      </c>
      <c r="B48" s="18" t="s">
        <v>33</v>
      </c>
      <c r="C48" s="11">
        <v>185747274</v>
      </c>
      <c r="D48" s="41">
        <v>484402.99500000005</v>
      </c>
      <c r="E48" s="49">
        <f t="shared" ref="E48:E54" si="26">C48*0.98</f>
        <v>182032328.52000001</v>
      </c>
      <c r="F48" s="62">
        <f t="shared" ref="F48:F54" si="27">D48*0.99</f>
        <v>479558.96505000006</v>
      </c>
      <c r="G48" s="71"/>
      <c r="H48" s="71"/>
      <c r="I48" s="73">
        <f t="shared" si="4"/>
        <v>0</v>
      </c>
      <c r="J48" s="73">
        <f t="shared" si="24"/>
        <v>3714945.4799999893</v>
      </c>
      <c r="K48" s="73">
        <f t="shared" si="25"/>
        <v>4844.0299499999965</v>
      </c>
      <c r="L48" s="73">
        <f t="shared" si="5"/>
        <v>17024.179064754062</v>
      </c>
    </row>
    <row r="49" spans="1:12">
      <c r="A49" s="16">
        <v>5.2</v>
      </c>
      <c r="B49" s="10" t="s">
        <v>89</v>
      </c>
      <c r="C49" s="11">
        <v>185747274</v>
      </c>
      <c r="D49" s="41">
        <v>484402.99500000005</v>
      </c>
      <c r="E49" s="49">
        <f t="shared" si="26"/>
        <v>182032328.52000001</v>
      </c>
      <c r="F49" s="62">
        <f t="shared" si="27"/>
        <v>479558.96505000006</v>
      </c>
      <c r="G49" s="71"/>
      <c r="H49" s="71"/>
      <c r="I49" s="73">
        <f t="shared" si="4"/>
        <v>0</v>
      </c>
      <c r="J49" s="73">
        <f t="shared" si="24"/>
        <v>3714945.4799999893</v>
      </c>
      <c r="K49" s="73">
        <f t="shared" si="25"/>
        <v>4844.0299499999965</v>
      </c>
      <c r="L49" s="73">
        <f t="shared" si="5"/>
        <v>17024.179064754062</v>
      </c>
    </row>
    <row r="50" spans="1:12">
      <c r="A50" s="16">
        <v>5.3</v>
      </c>
      <c r="B50" s="10" t="s">
        <v>27</v>
      </c>
      <c r="C50" s="33">
        <v>139310455.5</v>
      </c>
      <c r="D50" s="42">
        <v>363302.24625000003</v>
      </c>
      <c r="E50" s="49">
        <f t="shared" si="26"/>
        <v>136524246.38999999</v>
      </c>
      <c r="F50" s="62">
        <f t="shared" si="27"/>
        <v>359669.2237875</v>
      </c>
      <c r="G50" s="71"/>
      <c r="H50" s="71"/>
      <c r="I50" s="73">
        <f t="shared" si="4"/>
        <v>0</v>
      </c>
      <c r="J50" s="73">
        <f t="shared" si="24"/>
        <v>2786209.1100000143</v>
      </c>
      <c r="K50" s="73">
        <f t="shared" si="25"/>
        <v>3633.0224625000264</v>
      </c>
      <c r="L50" s="73">
        <f t="shared" si="5"/>
        <v>12768.134298565647</v>
      </c>
    </row>
    <row r="51" spans="1:12" s="58" customFormat="1">
      <c r="A51" s="54">
        <v>5.4</v>
      </c>
      <c r="B51" s="18" t="s">
        <v>94</v>
      </c>
      <c r="C51" s="55">
        <v>46436818.5</v>
      </c>
      <c r="D51" s="56">
        <v>121100.74875000001</v>
      </c>
      <c r="E51" s="57">
        <f t="shared" si="26"/>
        <v>45508082.130000003</v>
      </c>
      <c r="F51" s="65">
        <f t="shared" si="27"/>
        <v>119889.74126250001</v>
      </c>
      <c r="G51" s="74"/>
      <c r="H51" s="74"/>
      <c r="I51" s="73">
        <f t="shared" si="4"/>
        <v>0</v>
      </c>
      <c r="J51" s="73">
        <f t="shared" si="24"/>
        <v>928736.36999999732</v>
      </c>
      <c r="K51" s="73">
        <f t="shared" si="25"/>
        <v>1211.0074874999991</v>
      </c>
      <c r="L51" s="73">
        <f t="shared" si="5"/>
        <v>4256.0447661885155</v>
      </c>
    </row>
    <row r="52" spans="1:12">
      <c r="A52" s="16">
        <v>5.5</v>
      </c>
      <c r="B52" s="10" t="s">
        <v>90</v>
      </c>
      <c r="C52" s="11">
        <v>185747274</v>
      </c>
      <c r="D52" s="41">
        <v>484402.99500000005</v>
      </c>
      <c r="E52" s="49">
        <f t="shared" si="26"/>
        <v>182032328.52000001</v>
      </c>
      <c r="F52" s="62">
        <f t="shared" si="27"/>
        <v>479558.96505000006</v>
      </c>
      <c r="G52" s="71"/>
      <c r="H52" s="71"/>
      <c r="I52" s="73">
        <f t="shared" si="4"/>
        <v>0</v>
      </c>
      <c r="J52" s="73">
        <f t="shared" si="24"/>
        <v>3714945.4799999893</v>
      </c>
      <c r="K52" s="73">
        <f t="shared" si="25"/>
        <v>4844.0299499999965</v>
      </c>
      <c r="L52" s="73">
        <f t="shared" si="5"/>
        <v>17024.179064754062</v>
      </c>
    </row>
    <row r="53" spans="1:12">
      <c r="A53" s="16">
        <v>5.6</v>
      </c>
      <c r="B53" s="10" t="s">
        <v>28</v>
      </c>
      <c r="C53" s="33">
        <v>139310455.5</v>
      </c>
      <c r="D53" s="42">
        <v>363302.24625000003</v>
      </c>
      <c r="E53" s="49">
        <f t="shared" si="26"/>
        <v>136524246.38999999</v>
      </c>
      <c r="F53" s="62">
        <f t="shared" si="27"/>
        <v>359669.2237875</v>
      </c>
      <c r="G53" s="71"/>
      <c r="H53" s="71"/>
      <c r="I53" s="73">
        <f t="shared" si="4"/>
        <v>0</v>
      </c>
      <c r="J53" s="73">
        <f t="shared" si="24"/>
        <v>2786209.1100000143</v>
      </c>
      <c r="K53" s="73">
        <f t="shared" si="25"/>
        <v>3633.0224625000264</v>
      </c>
      <c r="L53" s="73">
        <f t="shared" si="5"/>
        <v>12768.134298565647</v>
      </c>
    </row>
    <row r="54" spans="1:12" s="58" customFormat="1">
      <c r="A54" s="54">
        <v>5.7</v>
      </c>
      <c r="B54" s="18" t="s">
        <v>95</v>
      </c>
      <c r="C54" s="55">
        <v>46436818.5</v>
      </c>
      <c r="D54" s="56">
        <v>121100.74875000001</v>
      </c>
      <c r="E54" s="57">
        <f t="shared" si="26"/>
        <v>45508082.130000003</v>
      </c>
      <c r="F54" s="65">
        <f t="shared" si="27"/>
        <v>119889.74126250001</v>
      </c>
      <c r="G54" s="74"/>
      <c r="H54" s="74"/>
      <c r="I54" s="73">
        <f t="shared" si="4"/>
        <v>0</v>
      </c>
      <c r="J54" s="73">
        <f t="shared" si="24"/>
        <v>928736.36999999732</v>
      </c>
      <c r="K54" s="73">
        <f t="shared" si="25"/>
        <v>1211.0074874999991</v>
      </c>
      <c r="L54" s="73">
        <f t="shared" si="5"/>
        <v>4256.0447661885155</v>
      </c>
    </row>
    <row r="55" spans="1:12">
      <c r="A55" s="9"/>
      <c r="B55" s="10"/>
      <c r="C55" s="11"/>
      <c r="D55" s="11"/>
      <c r="E55" s="11"/>
      <c r="F55" s="66"/>
      <c r="G55" s="71"/>
      <c r="H55" s="71"/>
      <c r="I55" s="73">
        <f t="shared" si="4"/>
        <v>0</v>
      </c>
      <c r="J55" s="73">
        <f t="shared" ref="J55:J118" si="28">C55-E55</f>
        <v>0</v>
      </c>
      <c r="K55" s="73">
        <f t="shared" ref="K55:K118" si="29">D55-F55</f>
        <v>0</v>
      </c>
      <c r="L55" s="73">
        <f t="shared" si="5"/>
        <v>0</v>
      </c>
    </row>
    <row r="56" spans="1:12">
      <c r="A56" s="13">
        <v>6</v>
      </c>
      <c r="B56" s="4" t="s">
        <v>91</v>
      </c>
      <c r="C56" s="15"/>
      <c r="D56" s="40"/>
      <c r="E56" s="49"/>
      <c r="F56" s="62"/>
      <c r="G56" s="71"/>
      <c r="H56" s="71"/>
      <c r="I56" s="73">
        <f t="shared" si="4"/>
        <v>0</v>
      </c>
      <c r="J56" s="73">
        <f t="shared" si="28"/>
        <v>0</v>
      </c>
      <c r="K56" s="73">
        <f t="shared" si="29"/>
        <v>0</v>
      </c>
      <c r="L56" s="73">
        <f t="shared" si="5"/>
        <v>0</v>
      </c>
    </row>
    <row r="57" spans="1:12" ht="31">
      <c r="A57" s="16">
        <v>6.1</v>
      </c>
      <c r="B57" s="21" t="s">
        <v>34</v>
      </c>
      <c r="C57" s="22">
        <v>6798402</v>
      </c>
      <c r="D57" s="46">
        <v>4607.6580000000004</v>
      </c>
      <c r="E57" s="49">
        <f t="shared" ref="E57:E63" si="30">C57*0.98</f>
        <v>6662433.96</v>
      </c>
      <c r="F57" s="62">
        <f t="shared" ref="F57:F63" si="31">D57*0.99</f>
        <v>4561.5814200000004</v>
      </c>
      <c r="G57" s="71"/>
      <c r="H57" s="71"/>
      <c r="I57" s="73">
        <f t="shared" si="4"/>
        <v>0</v>
      </c>
      <c r="J57" s="73">
        <f t="shared" si="28"/>
        <v>135968.04000000004</v>
      </c>
      <c r="K57" s="73">
        <f t="shared" si="29"/>
        <v>46.076579999999922</v>
      </c>
      <c r="L57" s="73">
        <f t="shared" si="5"/>
        <v>491.87343245901644</v>
      </c>
    </row>
    <row r="58" spans="1:12">
      <c r="A58" s="16">
        <v>6.2</v>
      </c>
      <c r="B58" s="23" t="s">
        <v>29</v>
      </c>
      <c r="C58" s="22">
        <v>27193608</v>
      </c>
      <c r="D58" s="46">
        <v>18430.632000000001</v>
      </c>
      <c r="E58" s="49">
        <f t="shared" si="30"/>
        <v>26649735.84</v>
      </c>
      <c r="F58" s="62">
        <f t="shared" si="31"/>
        <v>18246.325680000002</v>
      </c>
      <c r="G58" s="71"/>
      <c r="H58" s="71"/>
      <c r="I58" s="73">
        <f t="shared" si="4"/>
        <v>0</v>
      </c>
      <c r="J58" s="73">
        <f t="shared" si="28"/>
        <v>543872.16000000015</v>
      </c>
      <c r="K58" s="73">
        <f t="shared" si="29"/>
        <v>184.30631999999969</v>
      </c>
      <c r="L58" s="73">
        <f t="shared" si="5"/>
        <v>1967.4937298360658</v>
      </c>
    </row>
    <row r="59" spans="1:12">
      <c r="A59" s="16">
        <v>6.3</v>
      </c>
      <c r="B59" s="23" t="s">
        <v>30</v>
      </c>
      <c r="C59" s="22">
        <v>16996005</v>
      </c>
      <c r="D59" s="46">
        <v>11519.145</v>
      </c>
      <c r="E59" s="49">
        <f t="shared" si="30"/>
        <v>16656084.9</v>
      </c>
      <c r="F59" s="62">
        <f t="shared" si="31"/>
        <v>11403.95355</v>
      </c>
      <c r="G59" s="71"/>
      <c r="H59" s="71"/>
      <c r="I59" s="73">
        <f t="shared" si="4"/>
        <v>0</v>
      </c>
      <c r="J59" s="73">
        <f t="shared" si="28"/>
        <v>339920.09999999963</v>
      </c>
      <c r="K59" s="73">
        <f t="shared" si="29"/>
        <v>115.19145000000026</v>
      </c>
      <c r="L59" s="73">
        <f t="shared" si="5"/>
        <v>1229.6835811475401</v>
      </c>
    </row>
    <row r="60" spans="1:12">
      <c r="A60" s="16">
        <v>6.4</v>
      </c>
      <c r="B60" s="10" t="s">
        <v>96</v>
      </c>
      <c r="C60" s="22">
        <v>16996005</v>
      </c>
      <c r="D60" s="46">
        <v>11519.145</v>
      </c>
      <c r="E60" s="49">
        <f t="shared" si="30"/>
        <v>16656084.9</v>
      </c>
      <c r="F60" s="62">
        <f t="shared" si="31"/>
        <v>11403.95355</v>
      </c>
      <c r="G60" s="71"/>
      <c r="H60" s="71"/>
      <c r="I60" s="73">
        <f t="shared" si="4"/>
        <v>0</v>
      </c>
      <c r="J60" s="73">
        <f t="shared" si="28"/>
        <v>339920.09999999963</v>
      </c>
      <c r="K60" s="73">
        <f t="shared" si="29"/>
        <v>115.19145000000026</v>
      </c>
      <c r="L60" s="73">
        <f t="shared" si="5"/>
        <v>1229.6835811475401</v>
      </c>
    </row>
    <row r="61" spans="1:12">
      <c r="A61" s="16">
        <v>6.5</v>
      </c>
      <c r="B61" s="23" t="s">
        <v>31</v>
      </c>
      <c r="C61" s="22">
        <v>33992010</v>
      </c>
      <c r="D61" s="46">
        <v>23038.29</v>
      </c>
      <c r="E61" s="49">
        <f t="shared" si="30"/>
        <v>33312169.800000001</v>
      </c>
      <c r="F61" s="62">
        <f t="shared" si="31"/>
        <v>22807.9071</v>
      </c>
      <c r="G61" s="71"/>
      <c r="H61" s="71"/>
      <c r="I61" s="73">
        <f t="shared" si="4"/>
        <v>0</v>
      </c>
      <c r="J61" s="73">
        <f t="shared" si="28"/>
        <v>679840.19999999925</v>
      </c>
      <c r="K61" s="73">
        <f t="shared" si="29"/>
        <v>230.38290000000052</v>
      </c>
      <c r="L61" s="73">
        <f t="shared" si="5"/>
        <v>2459.3671622950801</v>
      </c>
    </row>
    <row r="62" spans="1:12">
      <c r="A62" s="35">
        <v>6.6</v>
      </c>
      <c r="B62" s="23" t="s">
        <v>32</v>
      </c>
      <c r="C62" s="22">
        <v>16996005</v>
      </c>
      <c r="D62" s="46">
        <v>11519.145</v>
      </c>
      <c r="E62" s="49">
        <f t="shared" si="30"/>
        <v>16656084.9</v>
      </c>
      <c r="F62" s="62">
        <f t="shared" si="31"/>
        <v>11403.95355</v>
      </c>
      <c r="G62" s="71"/>
      <c r="H62" s="71"/>
      <c r="I62" s="73">
        <f t="shared" si="4"/>
        <v>0</v>
      </c>
      <c r="J62" s="73">
        <f t="shared" si="28"/>
        <v>339920.09999999963</v>
      </c>
      <c r="K62" s="73">
        <f t="shared" si="29"/>
        <v>115.19145000000026</v>
      </c>
      <c r="L62" s="73">
        <f t="shared" si="5"/>
        <v>1229.6835811475401</v>
      </c>
    </row>
    <row r="63" spans="1:12">
      <c r="A63" s="16">
        <v>6.7</v>
      </c>
      <c r="B63" s="10" t="s">
        <v>96</v>
      </c>
      <c r="C63" s="22">
        <v>16996005</v>
      </c>
      <c r="D63" s="46">
        <v>11519.145</v>
      </c>
      <c r="E63" s="49">
        <f t="shared" si="30"/>
        <v>16656084.9</v>
      </c>
      <c r="F63" s="62">
        <f t="shared" si="31"/>
        <v>11403.95355</v>
      </c>
      <c r="G63" s="71"/>
      <c r="H63" s="71"/>
      <c r="I63" s="73">
        <f t="shared" si="4"/>
        <v>0</v>
      </c>
      <c r="J63" s="73">
        <f t="shared" si="28"/>
        <v>339920.09999999963</v>
      </c>
      <c r="K63" s="73">
        <f t="shared" si="29"/>
        <v>115.19145000000026</v>
      </c>
      <c r="L63" s="73">
        <f t="shared" si="5"/>
        <v>1229.6835811475401</v>
      </c>
    </row>
    <row r="64" spans="1:12">
      <c r="A64" s="16"/>
      <c r="B64" s="10"/>
      <c r="C64" s="11"/>
      <c r="D64" s="41"/>
      <c r="E64" s="49"/>
      <c r="F64" s="62"/>
      <c r="G64" s="71"/>
      <c r="H64" s="71"/>
      <c r="I64" s="73">
        <f t="shared" si="4"/>
        <v>0</v>
      </c>
      <c r="J64" s="73">
        <f t="shared" si="28"/>
        <v>0</v>
      </c>
      <c r="K64" s="73">
        <f t="shared" si="29"/>
        <v>0</v>
      </c>
      <c r="L64" s="73">
        <f t="shared" si="5"/>
        <v>0</v>
      </c>
    </row>
    <row r="65" spans="1:12">
      <c r="A65" s="13">
        <v>7</v>
      </c>
      <c r="B65" s="3" t="s">
        <v>5</v>
      </c>
      <c r="C65" s="15"/>
      <c r="D65" s="40"/>
      <c r="E65" s="49"/>
      <c r="F65" s="62"/>
      <c r="G65" s="71"/>
      <c r="H65" s="71"/>
      <c r="I65" s="73">
        <f t="shared" si="4"/>
        <v>0</v>
      </c>
      <c r="J65" s="73">
        <f t="shared" si="28"/>
        <v>0</v>
      </c>
      <c r="K65" s="73">
        <f t="shared" si="29"/>
        <v>0</v>
      </c>
      <c r="L65" s="73">
        <f t="shared" si="5"/>
        <v>0</v>
      </c>
    </row>
    <row r="66" spans="1:12" ht="25" customHeight="1">
      <c r="A66" s="16">
        <v>7.1</v>
      </c>
      <c r="B66" s="21" t="s">
        <v>35</v>
      </c>
      <c r="C66" s="22">
        <v>9817686</v>
      </c>
      <c r="D66" s="46">
        <v>13417.4079</v>
      </c>
      <c r="E66" s="49">
        <f t="shared" ref="E66:E70" si="32">C66*0.98</f>
        <v>9621332.2799999993</v>
      </c>
      <c r="F66" s="62">
        <f t="shared" ref="F66:F70" si="33">D66*0.99</f>
        <v>13283.233821</v>
      </c>
      <c r="G66" s="71"/>
      <c r="H66" s="71"/>
      <c r="I66" s="73">
        <f t="shared" si="4"/>
        <v>0</v>
      </c>
      <c r="J66" s="73">
        <f t="shared" si="28"/>
        <v>196353.72000000067</v>
      </c>
      <c r="K66" s="73">
        <f t="shared" si="29"/>
        <v>134.17407900000035</v>
      </c>
      <c r="L66" s="73">
        <f t="shared" si="5"/>
        <v>777.95676752459269</v>
      </c>
    </row>
    <row r="67" spans="1:12">
      <c r="A67" s="16">
        <v>7.2</v>
      </c>
      <c r="B67" s="23" t="s">
        <v>36</v>
      </c>
      <c r="C67" s="22">
        <v>39270744</v>
      </c>
      <c r="D67" s="46">
        <v>53669.631600000001</v>
      </c>
      <c r="E67" s="49">
        <f t="shared" si="32"/>
        <v>38485329.119999997</v>
      </c>
      <c r="F67" s="62">
        <f t="shared" si="33"/>
        <v>53132.935283999999</v>
      </c>
      <c r="G67" s="71"/>
      <c r="H67" s="71"/>
      <c r="I67" s="73">
        <f t="shared" si="4"/>
        <v>0</v>
      </c>
      <c r="J67" s="73">
        <f t="shared" si="28"/>
        <v>785414.88000000268</v>
      </c>
      <c r="K67" s="73">
        <f t="shared" si="29"/>
        <v>536.69631600000139</v>
      </c>
      <c r="L67" s="73">
        <f t="shared" si="5"/>
        <v>3111.8270700983708</v>
      </c>
    </row>
    <row r="68" spans="1:12">
      <c r="A68" s="16">
        <v>7.3</v>
      </c>
      <c r="B68" s="23" t="s">
        <v>37</v>
      </c>
      <c r="C68" s="22">
        <v>49088430</v>
      </c>
      <c r="D68" s="46">
        <v>67087.039499999999</v>
      </c>
      <c r="E68" s="49">
        <f t="shared" si="32"/>
        <v>48106661.399999999</v>
      </c>
      <c r="F68" s="62">
        <f t="shared" si="33"/>
        <v>66416.169104999994</v>
      </c>
      <c r="G68" s="71"/>
      <c r="H68" s="71"/>
      <c r="I68" s="73">
        <f t="shared" si="4"/>
        <v>0</v>
      </c>
      <c r="J68" s="73">
        <f t="shared" si="28"/>
        <v>981768.60000000149</v>
      </c>
      <c r="K68" s="73">
        <f t="shared" si="29"/>
        <v>670.87039500000537</v>
      </c>
      <c r="L68" s="73">
        <f t="shared" si="5"/>
        <v>3889.7838376229611</v>
      </c>
    </row>
    <row r="69" spans="1:12">
      <c r="A69" s="16">
        <v>7.4</v>
      </c>
      <c r="B69" s="23" t="s">
        <v>38</v>
      </c>
      <c r="C69" s="22">
        <v>49088430</v>
      </c>
      <c r="D69" s="46">
        <v>67087.039499999999</v>
      </c>
      <c r="E69" s="49">
        <f t="shared" si="32"/>
        <v>48106661.399999999</v>
      </c>
      <c r="F69" s="62">
        <f t="shared" si="33"/>
        <v>66416.169104999994</v>
      </c>
      <c r="G69" s="71"/>
      <c r="H69" s="71"/>
      <c r="I69" s="73">
        <f t="shared" si="4"/>
        <v>0</v>
      </c>
      <c r="J69" s="73">
        <f t="shared" si="28"/>
        <v>981768.60000000149</v>
      </c>
      <c r="K69" s="73">
        <f t="shared" si="29"/>
        <v>670.87039500000537</v>
      </c>
      <c r="L69" s="73">
        <f t="shared" si="5"/>
        <v>3889.7838376229611</v>
      </c>
    </row>
    <row r="70" spans="1:12">
      <c r="A70" s="16">
        <v>7.5</v>
      </c>
      <c r="B70" s="23" t="s">
        <v>39</v>
      </c>
      <c r="C70" s="22">
        <v>49088430</v>
      </c>
      <c r="D70" s="46">
        <v>67087.039499999999</v>
      </c>
      <c r="E70" s="49">
        <f t="shared" si="32"/>
        <v>48106661.399999999</v>
      </c>
      <c r="F70" s="62">
        <f t="shared" si="33"/>
        <v>66416.169104999994</v>
      </c>
      <c r="G70" s="71"/>
      <c r="H70" s="71"/>
      <c r="I70" s="73">
        <f t="shared" si="4"/>
        <v>0</v>
      </c>
      <c r="J70" s="73">
        <f t="shared" si="28"/>
        <v>981768.60000000149</v>
      </c>
      <c r="K70" s="73">
        <f t="shared" si="29"/>
        <v>670.87039500000537</v>
      </c>
      <c r="L70" s="73">
        <f t="shared" si="5"/>
        <v>3889.7838376229611</v>
      </c>
    </row>
    <row r="71" spans="1:12">
      <c r="A71" s="9"/>
      <c r="B71" s="10"/>
      <c r="C71" s="11"/>
      <c r="D71" s="41"/>
      <c r="E71" s="49"/>
      <c r="F71" s="62"/>
      <c r="G71" s="71"/>
      <c r="H71" s="71"/>
      <c r="I71" s="73">
        <f t="shared" ref="I71:I118" si="34">G71/305+H71</f>
        <v>0</v>
      </c>
      <c r="J71" s="73">
        <f t="shared" si="28"/>
        <v>0</v>
      </c>
      <c r="K71" s="73">
        <f t="shared" si="29"/>
        <v>0</v>
      </c>
      <c r="L71" s="73">
        <f t="shared" ref="L71:L118" si="35">J71/305+K71</f>
        <v>0</v>
      </c>
    </row>
    <row r="72" spans="1:12">
      <c r="A72" s="13">
        <v>8</v>
      </c>
      <c r="B72" s="3" t="s">
        <v>9</v>
      </c>
      <c r="C72" s="15"/>
      <c r="D72" s="40"/>
      <c r="E72" s="49"/>
      <c r="F72" s="62"/>
      <c r="G72" s="71"/>
      <c r="H72" s="71"/>
      <c r="I72" s="73">
        <f t="shared" si="34"/>
        <v>0</v>
      </c>
      <c r="J72" s="73">
        <f t="shared" si="28"/>
        <v>0</v>
      </c>
      <c r="K72" s="73">
        <f t="shared" si="29"/>
        <v>0</v>
      </c>
      <c r="L72" s="73">
        <f t="shared" si="35"/>
        <v>0</v>
      </c>
    </row>
    <row r="73" spans="1:12">
      <c r="A73" s="9"/>
      <c r="B73" s="10"/>
      <c r="C73" s="11"/>
      <c r="D73" s="41"/>
      <c r="E73" s="49"/>
      <c r="F73" s="62"/>
      <c r="G73" s="71"/>
      <c r="H73" s="71"/>
      <c r="I73" s="73">
        <f t="shared" si="34"/>
        <v>0</v>
      </c>
      <c r="J73" s="73">
        <f t="shared" si="28"/>
        <v>0</v>
      </c>
      <c r="K73" s="73">
        <f t="shared" si="29"/>
        <v>0</v>
      </c>
      <c r="L73" s="73">
        <f t="shared" si="35"/>
        <v>0</v>
      </c>
    </row>
    <row r="74" spans="1:12" ht="31">
      <c r="A74" s="16">
        <v>8.1</v>
      </c>
      <c r="B74" s="21" t="s">
        <v>40</v>
      </c>
      <c r="C74" s="22">
        <v>11237062.5</v>
      </c>
      <c r="D74" s="46">
        <v>12287.286</v>
      </c>
      <c r="E74" s="49">
        <f t="shared" ref="E74:E78" si="36">C74*0.98</f>
        <v>11012321.25</v>
      </c>
      <c r="F74" s="62">
        <f t="shared" ref="F74:F78" si="37">D74*0.99</f>
        <v>12164.413140000001</v>
      </c>
      <c r="G74" s="71"/>
      <c r="H74" s="71"/>
      <c r="I74" s="73">
        <f t="shared" si="34"/>
        <v>0</v>
      </c>
      <c r="J74" s="73">
        <f t="shared" si="28"/>
        <v>224741.25</v>
      </c>
      <c r="K74" s="73">
        <f t="shared" si="29"/>
        <v>122.87285999999949</v>
      </c>
      <c r="L74" s="73">
        <f t="shared" si="35"/>
        <v>859.72941737704866</v>
      </c>
    </row>
    <row r="75" spans="1:12">
      <c r="A75" s="16">
        <v>8.1999999999999993</v>
      </c>
      <c r="B75" s="23" t="s">
        <v>41</v>
      </c>
      <c r="C75" s="22">
        <v>44948250</v>
      </c>
      <c r="D75" s="46">
        <v>49149.144</v>
      </c>
      <c r="E75" s="49">
        <f t="shared" si="36"/>
        <v>44049285</v>
      </c>
      <c r="F75" s="62">
        <f t="shared" si="37"/>
        <v>48657.652560000002</v>
      </c>
      <c r="G75" s="71"/>
      <c r="H75" s="71"/>
      <c r="I75" s="73">
        <f t="shared" si="34"/>
        <v>0</v>
      </c>
      <c r="J75" s="73">
        <f t="shared" si="28"/>
        <v>898965</v>
      </c>
      <c r="K75" s="73">
        <f t="shared" si="29"/>
        <v>491.49143999999797</v>
      </c>
      <c r="L75" s="73">
        <f t="shared" si="35"/>
        <v>3438.9176695081946</v>
      </c>
    </row>
    <row r="76" spans="1:12">
      <c r="A76" s="16">
        <v>8.3000000000000007</v>
      </c>
      <c r="B76" s="23" t="s">
        <v>42</v>
      </c>
      <c r="C76" s="22">
        <v>56185312.5</v>
      </c>
      <c r="D76" s="46">
        <v>61436.43</v>
      </c>
      <c r="E76" s="49">
        <f t="shared" si="36"/>
        <v>55061606.25</v>
      </c>
      <c r="F76" s="62">
        <f t="shared" si="37"/>
        <v>60822.065699999999</v>
      </c>
      <c r="G76" s="71"/>
      <c r="H76" s="71"/>
      <c r="I76" s="73">
        <f t="shared" si="34"/>
        <v>0</v>
      </c>
      <c r="J76" s="73">
        <f t="shared" si="28"/>
        <v>1123706.25</v>
      </c>
      <c r="K76" s="73">
        <f t="shared" si="29"/>
        <v>614.36430000000109</v>
      </c>
      <c r="L76" s="73">
        <f t="shared" si="35"/>
        <v>4298.6470868852466</v>
      </c>
    </row>
    <row r="77" spans="1:12">
      <c r="A77" s="16">
        <v>8.4</v>
      </c>
      <c r="B77" s="23" t="s">
        <v>43</v>
      </c>
      <c r="C77" s="22">
        <v>56185312.5</v>
      </c>
      <c r="D77" s="46">
        <v>61436.43</v>
      </c>
      <c r="E77" s="49">
        <f t="shared" si="36"/>
        <v>55061606.25</v>
      </c>
      <c r="F77" s="62">
        <f t="shared" si="37"/>
        <v>60822.065699999999</v>
      </c>
      <c r="G77" s="71"/>
      <c r="H77" s="71"/>
      <c r="I77" s="73">
        <f t="shared" si="34"/>
        <v>0</v>
      </c>
      <c r="J77" s="73">
        <f t="shared" si="28"/>
        <v>1123706.25</v>
      </c>
      <c r="K77" s="73">
        <f t="shared" si="29"/>
        <v>614.36430000000109</v>
      </c>
      <c r="L77" s="73">
        <f t="shared" si="35"/>
        <v>4298.6470868852466</v>
      </c>
    </row>
    <row r="78" spans="1:12">
      <c r="A78" s="16">
        <v>8.5</v>
      </c>
      <c r="B78" s="23" t="s">
        <v>44</v>
      </c>
      <c r="C78" s="22">
        <v>56185312.5</v>
      </c>
      <c r="D78" s="46">
        <v>61436.43</v>
      </c>
      <c r="E78" s="49">
        <f t="shared" si="36"/>
        <v>55061606.25</v>
      </c>
      <c r="F78" s="62">
        <f t="shared" si="37"/>
        <v>60822.065699999999</v>
      </c>
      <c r="G78" s="71"/>
      <c r="H78" s="71"/>
      <c r="I78" s="73">
        <f t="shared" si="34"/>
        <v>0</v>
      </c>
      <c r="J78" s="73">
        <f t="shared" si="28"/>
        <v>1123706.25</v>
      </c>
      <c r="K78" s="73">
        <f t="shared" si="29"/>
        <v>614.36430000000109</v>
      </c>
      <c r="L78" s="73">
        <f t="shared" si="35"/>
        <v>4298.6470868852466</v>
      </c>
    </row>
    <row r="79" spans="1:12">
      <c r="A79" s="9"/>
      <c r="B79" s="10"/>
      <c r="C79" s="11"/>
      <c r="D79" s="41"/>
      <c r="E79" s="49"/>
      <c r="F79" s="62"/>
      <c r="G79" s="71"/>
      <c r="H79" s="71"/>
      <c r="I79" s="73">
        <f t="shared" si="34"/>
        <v>0</v>
      </c>
      <c r="J79" s="73">
        <f t="shared" si="28"/>
        <v>0</v>
      </c>
      <c r="K79" s="73">
        <f t="shared" si="29"/>
        <v>0</v>
      </c>
      <c r="L79" s="73">
        <f t="shared" si="35"/>
        <v>0</v>
      </c>
    </row>
    <row r="80" spans="1:12">
      <c r="A80" s="13">
        <v>9</v>
      </c>
      <c r="B80" s="4" t="s">
        <v>6</v>
      </c>
      <c r="C80" s="15"/>
      <c r="D80" s="40"/>
      <c r="E80" s="49"/>
      <c r="F80" s="62"/>
      <c r="G80" s="71"/>
      <c r="H80" s="71"/>
      <c r="I80" s="73">
        <f t="shared" si="34"/>
        <v>0</v>
      </c>
      <c r="J80" s="73">
        <f t="shared" si="28"/>
        <v>0</v>
      </c>
      <c r="K80" s="73">
        <f t="shared" si="29"/>
        <v>0</v>
      </c>
      <c r="L80" s="73">
        <f t="shared" si="35"/>
        <v>0</v>
      </c>
    </row>
    <row r="81" spans="1:12" ht="31">
      <c r="A81" s="16">
        <v>9.1</v>
      </c>
      <c r="B81" s="21" t="s">
        <v>45</v>
      </c>
      <c r="C81" s="22">
        <v>10162575</v>
      </c>
      <c r="D81" s="46">
        <v>18094.725000000002</v>
      </c>
      <c r="E81" s="49">
        <f t="shared" ref="E81:E85" si="38">C81*0.98</f>
        <v>9959323.5</v>
      </c>
      <c r="F81" s="62">
        <f t="shared" ref="F81:F85" si="39">D81*0.99</f>
        <v>17913.777750000001</v>
      </c>
      <c r="G81" s="71"/>
      <c r="H81" s="71"/>
      <c r="I81" s="73">
        <f t="shared" si="34"/>
        <v>0</v>
      </c>
      <c r="J81" s="73">
        <f t="shared" si="28"/>
        <v>203251.5</v>
      </c>
      <c r="K81" s="73">
        <f t="shared" si="29"/>
        <v>180.94725000000108</v>
      </c>
      <c r="L81" s="73">
        <f t="shared" si="35"/>
        <v>847.34561065573882</v>
      </c>
    </row>
    <row r="82" spans="1:12">
      <c r="A82" s="16">
        <v>9.1999999999999993</v>
      </c>
      <c r="B82" s="23" t="s">
        <v>46</v>
      </c>
      <c r="C82" s="22">
        <v>40650300</v>
      </c>
      <c r="D82" s="46">
        <v>72378.900000000009</v>
      </c>
      <c r="E82" s="49">
        <f t="shared" si="38"/>
        <v>39837294</v>
      </c>
      <c r="F82" s="62">
        <f t="shared" si="39"/>
        <v>71655.111000000004</v>
      </c>
      <c r="G82" s="71"/>
      <c r="H82" s="71"/>
      <c r="I82" s="73">
        <f t="shared" si="34"/>
        <v>0</v>
      </c>
      <c r="J82" s="73">
        <f t="shared" si="28"/>
        <v>813006</v>
      </c>
      <c r="K82" s="73">
        <f t="shared" si="29"/>
        <v>723.78900000000431</v>
      </c>
      <c r="L82" s="73">
        <f t="shared" si="35"/>
        <v>3389.3824426229553</v>
      </c>
    </row>
    <row r="83" spans="1:12">
      <c r="A83" s="16">
        <v>9.3000000000000007</v>
      </c>
      <c r="B83" s="23" t="s">
        <v>47</v>
      </c>
      <c r="C83" s="22">
        <v>50812875</v>
      </c>
      <c r="D83" s="46">
        <v>90473.625</v>
      </c>
      <c r="E83" s="49">
        <f t="shared" si="38"/>
        <v>49796617.5</v>
      </c>
      <c r="F83" s="62">
        <f t="shared" si="39"/>
        <v>89568.888749999998</v>
      </c>
      <c r="G83" s="71"/>
      <c r="H83" s="71"/>
      <c r="I83" s="73">
        <f t="shared" si="34"/>
        <v>0</v>
      </c>
      <c r="J83" s="73">
        <f t="shared" si="28"/>
        <v>1016257.5</v>
      </c>
      <c r="K83" s="73">
        <f t="shared" si="29"/>
        <v>904.73625000000175</v>
      </c>
      <c r="L83" s="73">
        <f t="shared" si="35"/>
        <v>4236.7280532786899</v>
      </c>
    </row>
    <row r="84" spans="1:12">
      <c r="A84" s="16">
        <v>9.4</v>
      </c>
      <c r="B84" s="23" t="s">
        <v>48</v>
      </c>
      <c r="C84" s="22">
        <v>50812875</v>
      </c>
      <c r="D84" s="46">
        <v>90473.625</v>
      </c>
      <c r="E84" s="49">
        <f t="shared" si="38"/>
        <v>49796617.5</v>
      </c>
      <c r="F84" s="62">
        <f t="shared" si="39"/>
        <v>89568.888749999998</v>
      </c>
      <c r="G84" s="71"/>
      <c r="H84" s="71"/>
      <c r="I84" s="73">
        <f t="shared" si="34"/>
        <v>0</v>
      </c>
      <c r="J84" s="73">
        <f t="shared" si="28"/>
        <v>1016257.5</v>
      </c>
      <c r="K84" s="73">
        <f t="shared" si="29"/>
        <v>904.73625000000175</v>
      </c>
      <c r="L84" s="73">
        <f t="shared" si="35"/>
        <v>4236.7280532786899</v>
      </c>
    </row>
    <row r="85" spans="1:12">
      <c r="A85" s="16">
        <v>9.5</v>
      </c>
      <c r="B85" s="23" t="s">
        <v>49</v>
      </c>
      <c r="C85" s="22">
        <v>50812875</v>
      </c>
      <c r="D85" s="46">
        <v>90473.625</v>
      </c>
      <c r="E85" s="49">
        <f t="shared" si="38"/>
        <v>49796617.5</v>
      </c>
      <c r="F85" s="62">
        <f t="shared" si="39"/>
        <v>89568.888749999998</v>
      </c>
      <c r="G85" s="71"/>
      <c r="H85" s="71"/>
      <c r="I85" s="73">
        <f t="shared" si="34"/>
        <v>0</v>
      </c>
      <c r="J85" s="73">
        <f t="shared" si="28"/>
        <v>1016257.5</v>
      </c>
      <c r="K85" s="73">
        <f t="shared" si="29"/>
        <v>904.73625000000175</v>
      </c>
      <c r="L85" s="73">
        <f t="shared" si="35"/>
        <v>4236.7280532786899</v>
      </c>
    </row>
    <row r="86" spans="1:12">
      <c r="A86" s="9"/>
      <c r="B86" s="10"/>
      <c r="C86" s="11"/>
      <c r="D86" s="41"/>
      <c r="E86" s="49"/>
      <c r="F86" s="62"/>
      <c r="G86" s="71"/>
      <c r="H86" s="71"/>
      <c r="I86" s="73">
        <f t="shared" si="34"/>
        <v>0</v>
      </c>
      <c r="J86" s="73">
        <f t="shared" si="28"/>
        <v>0</v>
      </c>
      <c r="K86" s="73">
        <f t="shared" si="29"/>
        <v>0</v>
      </c>
      <c r="L86" s="73">
        <f t="shared" si="35"/>
        <v>0</v>
      </c>
    </row>
    <row r="87" spans="1:12">
      <c r="A87" s="13">
        <v>10</v>
      </c>
      <c r="B87" s="14" t="s">
        <v>7</v>
      </c>
      <c r="C87" s="15"/>
      <c r="D87" s="40"/>
      <c r="E87" s="49"/>
      <c r="F87" s="62"/>
      <c r="G87" s="71"/>
      <c r="H87" s="71"/>
      <c r="I87" s="73">
        <f t="shared" si="34"/>
        <v>0</v>
      </c>
      <c r="J87" s="73">
        <f t="shared" si="28"/>
        <v>0</v>
      </c>
      <c r="K87" s="73">
        <f t="shared" si="29"/>
        <v>0</v>
      </c>
      <c r="L87" s="73">
        <f t="shared" si="35"/>
        <v>0</v>
      </c>
    </row>
    <row r="88" spans="1:12" ht="46.5">
      <c r="A88" s="16">
        <v>10.1</v>
      </c>
      <c r="B88" s="18" t="s">
        <v>50</v>
      </c>
      <c r="C88" s="36">
        <v>187182789.23214</v>
      </c>
      <c r="D88" s="47">
        <v>454.95198000000005</v>
      </c>
      <c r="E88" s="49">
        <f t="shared" ref="E88:E98" si="40">C88*0.98</f>
        <v>183439133.44749719</v>
      </c>
      <c r="F88" s="62">
        <f t="shared" ref="F88:F98" si="41">D88*0.99</f>
        <v>450.40246020000006</v>
      </c>
      <c r="G88" s="71"/>
      <c r="H88" s="71"/>
      <c r="I88" s="73">
        <f t="shared" si="34"/>
        <v>0</v>
      </c>
      <c r="J88" s="73">
        <f t="shared" si="28"/>
        <v>3743655.7846428156</v>
      </c>
      <c r="K88" s="73">
        <f t="shared" si="29"/>
        <v>4.5495197999999846</v>
      </c>
      <c r="L88" s="73">
        <f t="shared" si="35"/>
        <v>12278.830780923987</v>
      </c>
    </row>
    <row r="89" spans="1:12">
      <c r="A89" s="16">
        <v>10.199999999999999</v>
      </c>
      <c r="B89" s="23" t="s">
        <v>97</v>
      </c>
      <c r="C89" s="36">
        <v>187182789.23214</v>
      </c>
      <c r="D89" s="47">
        <v>454.95198000000005</v>
      </c>
      <c r="E89" s="49">
        <f t="shared" si="40"/>
        <v>183439133.44749719</v>
      </c>
      <c r="F89" s="62">
        <f t="shared" si="41"/>
        <v>450.40246020000006</v>
      </c>
      <c r="G89" s="71"/>
      <c r="H89" s="71"/>
      <c r="I89" s="73">
        <f t="shared" si="34"/>
        <v>0</v>
      </c>
      <c r="J89" s="73">
        <f t="shared" si="28"/>
        <v>3743655.7846428156</v>
      </c>
      <c r="K89" s="73">
        <f t="shared" si="29"/>
        <v>4.5495197999999846</v>
      </c>
      <c r="L89" s="73">
        <f t="shared" si="35"/>
        <v>12278.830780923987</v>
      </c>
    </row>
    <row r="90" spans="1:12">
      <c r="A90" s="16">
        <v>10.3</v>
      </c>
      <c r="B90" s="23" t="s">
        <v>98</v>
      </c>
      <c r="C90" s="36">
        <v>374365578.46428001</v>
      </c>
      <c r="D90" s="47">
        <v>909.9039600000001</v>
      </c>
      <c r="E90" s="49">
        <f t="shared" si="40"/>
        <v>366878266.89499438</v>
      </c>
      <c r="F90" s="62">
        <f t="shared" si="41"/>
        <v>900.80492040000013</v>
      </c>
      <c r="G90" s="71"/>
      <c r="H90" s="71"/>
      <c r="I90" s="73">
        <f t="shared" si="34"/>
        <v>0</v>
      </c>
      <c r="J90" s="73">
        <f t="shared" si="28"/>
        <v>7487311.5692856312</v>
      </c>
      <c r="K90" s="73">
        <f t="shared" si="29"/>
        <v>9.0990395999999691</v>
      </c>
      <c r="L90" s="73">
        <f t="shared" si="35"/>
        <v>24557.661561847974</v>
      </c>
    </row>
    <row r="91" spans="1:12">
      <c r="A91" s="16">
        <v>10.4</v>
      </c>
      <c r="B91" s="23" t="s">
        <v>99</v>
      </c>
      <c r="C91" s="36">
        <v>374365578.46428001</v>
      </c>
      <c r="D91" s="47">
        <v>909.9039600000001</v>
      </c>
      <c r="E91" s="49">
        <f t="shared" si="40"/>
        <v>366878266.89499438</v>
      </c>
      <c r="F91" s="62">
        <f t="shared" si="41"/>
        <v>900.80492040000013</v>
      </c>
      <c r="G91" s="71"/>
      <c r="H91" s="71"/>
      <c r="I91" s="73">
        <f t="shared" si="34"/>
        <v>0</v>
      </c>
      <c r="J91" s="73">
        <f t="shared" si="28"/>
        <v>7487311.5692856312</v>
      </c>
      <c r="K91" s="73">
        <f t="shared" si="29"/>
        <v>9.0990395999999691</v>
      </c>
      <c r="L91" s="73">
        <f t="shared" si="35"/>
        <v>24557.661561847974</v>
      </c>
    </row>
    <row r="92" spans="1:12">
      <c r="A92" s="16">
        <v>10.5</v>
      </c>
      <c r="B92" s="23" t="s">
        <v>100</v>
      </c>
      <c r="C92" s="36">
        <v>374365578.46428001</v>
      </c>
      <c r="D92" s="47">
        <v>909.9039600000001</v>
      </c>
      <c r="E92" s="49">
        <f t="shared" si="40"/>
        <v>366878266.89499438</v>
      </c>
      <c r="F92" s="62">
        <f t="shared" si="41"/>
        <v>900.80492040000013</v>
      </c>
      <c r="G92" s="71"/>
      <c r="H92" s="71"/>
      <c r="I92" s="73">
        <f t="shared" si="34"/>
        <v>0</v>
      </c>
      <c r="J92" s="73">
        <f t="shared" si="28"/>
        <v>7487311.5692856312</v>
      </c>
      <c r="K92" s="73">
        <f t="shared" si="29"/>
        <v>9.0990395999999691</v>
      </c>
      <c r="L92" s="73">
        <f t="shared" si="35"/>
        <v>24557.661561847974</v>
      </c>
    </row>
    <row r="93" spans="1:12">
      <c r="A93" s="16">
        <v>10.6</v>
      </c>
      <c r="B93" s="23" t="s">
        <v>51</v>
      </c>
      <c r="C93" s="36">
        <v>374365578.46428001</v>
      </c>
      <c r="D93" s="47">
        <v>909.9039600000001</v>
      </c>
      <c r="E93" s="49">
        <f t="shared" si="40"/>
        <v>366878266.89499438</v>
      </c>
      <c r="F93" s="62">
        <f t="shared" si="41"/>
        <v>900.80492040000013</v>
      </c>
      <c r="G93" s="71"/>
      <c r="H93" s="71"/>
      <c r="I93" s="73">
        <f t="shared" si="34"/>
        <v>0</v>
      </c>
      <c r="J93" s="73">
        <f t="shared" si="28"/>
        <v>7487311.5692856312</v>
      </c>
      <c r="K93" s="73">
        <f t="shared" si="29"/>
        <v>9.0990395999999691</v>
      </c>
      <c r="L93" s="73">
        <f t="shared" si="35"/>
        <v>24557.661561847974</v>
      </c>
    </row>
    <row r="94" spans="1:12">
      <c r="A94" s="16">
        <v>10.7</v>
      </c>
      <c r="B94" s="23" t="s">
        <v>101</v>
      </c>
      <c r="C94" s="36">
        <v>374365578.46428001</v>
      </c>
      <c r="D94" s="47">
        <v>909.9039600000001</v>
      </c>
      <c r="E94" s="49">
        <f t="shared" si="40"/>
        <v>366878266.89499438</v>
      </c>
      <c r="F94" s="62">
        <f t="shared" si="41"/>
        <v>900.80492040000013</v>
      </c>
      <c r="G94" s="71"/>
      <c r="H94" s="71"/>
      <c r="I94" s="73">
        <f t="shared" si="34"/>
        <v>0</v>
      </c>
      <c r="J94" s="73">
        <f t="shared" si="28"/>
        <v>7487311.5692856312</v>
      </c>
      <c r="K94" s="73">
        <f t="shared" si="29"/>
        <v>9.0990395999999691</v>
      </c>
      <c r="L94" s="73">
        <f t="shared" si="35"/>
        <v>24557.661561847974</v>
      </c>
    </row>
    <row r="95" spans="1:12">
      <c r="A95" s="16">
        <v>10.8</v>
      </c>
      <c r="B95" s="23" t="s">
        <v>102</v>
      </c>
      <c r="C95" s="36">
        <v>374365578.46428001</v>
      </c>
      <c r="D95" s="47">
        <v>909.9039600000001</v>
      </c>
      <c r="E95" s="49">
        <f t="shared" si="40"/>
        <v>366878266.89499438</v>
      </c>
      <c r="F95" s="62">
        <f t="shared" si="41"/>
        <v>900.80492040000013</v>
      </c>
      <c r="G95" s="71"/>
      <c r="H95" s="71"/>
      <c r="I95" s="73">
        <f t="shared" si="34"/>
        <v>0</v>
      </c>
      <c r="J95" s="73">
        <f t="shared" si="28"/>
        <v>7487311.5692856312</v>
      </c>
      <c r="K95" s="73">
        <f t="shared" si="29"/>
        <v>9.0990395999999691</v>
      </c>
      <c r="L95" s="73">
        <f t="shared" si="35"/>
        <v>24557.661561847974</v>
      </c>
    </row>
    <row r="96" spans="1:12">
      <c r="A96" s="16">
        <v>10.9</v>
      </c>
      <c r="B96" s="23" t="s">
        <v>103</v>
      </c>
      <c r="C96" s="36">
        <v>374365578.46428001</v>
      </c>
      <c r="D96" s="47">
        <v>909.9039600000001</v>
      </c>
      <c r="E96" s="49">
        <f t="shared" si="40"/>
        <v>366878266.89499438</v>
      </c>
      <c r="F96" s="62">
        <f t="shared" si="41"/>
        <v>900.80492040000013</v>
      </c>
      <c r="G96" s="71"/>
      <c r="H96" s="71"/>
      <c r="I96" s="73">
        <f t="shared" si="34"/>
        <v>0</v>
      </c>
      <c r="J96" s="73">
        <f t="shared" si="28"/>
        <v>7487311.5692856312</v>
      </c>
      <c r="K96" s="73">
        <f t="shared" si="29"/>
        <v>9.0990395999999691</v>
      </c>
      <c r="L96" s="73">
        <f t="shared" si="35"/>
        <v>24557.661561847974</v>
      </c>
    </row>
    <row r="97" spans="1:12">
      <c r="A97" s="37" t="s">
        <v>104</v>
      </c>
      <c r="B97" s="23" t="s">
        <v>105</v>
      </c>
      <c r="C97" s="36">
        <v>374365578.46428001</v>
      </c>
      <c r="D97" s="47">
        <v>909.9039600000001</v>
      </c>
      <c r="E97" s="49">
        <f t="shared" si="40"/>
        <v>366878266.89499438</v>
      </c>
      <c r="F97" s="62">
        <f t="shared" si="41"/>
        <v>900.80492040000013</v>
      </c>
      <c r="G97" s="71"/>
      <c r="H97" s="71"/>
      <c r="I97" s="73">
        <f t="shared" si="34"/>
        <v>0</v>
      </c>
      <c r="J97" s="73">
        <f t="shared" si="28"/>
        <v>7487311.5692856312</v>
      </c>
      <c r="K97" s="73">
        <f t="shared" si="29"/>
        <v>9.0990395999999691</v>
      </c>
      <c r="L97" s="73">
        <f t="shared" si="35"/>
        <v>24557.661561847974</v>
      </c>
    </row>
    <row r="98" spans="1:12">
      <c r="A98" s="34">
        <v>10.11</v>
      </c>
      <c r="B98" s="23" t="s">
        <v>52</v>
      </c>
      <c r="C98" s="36">
        <v>374365578.46428001</v>
      </c>
      <c r="D98" s="47">
        <v>909.9039600000001</v>
      </c>
      <c r="E98" s="49">
        <f t="shared" si="40"/>
        <v>366878266.89499438</v>
      </c>
      <c r="F98" s="62">
        <f t="shared" si="41"/>
        <v>900.80492040000013</v>
      </c>
      <c r="G98" s="71"/>
      <c r="H98" s="71"/>
      <c r="I98" s="73">
        <f t="shared" si="34"/>
        <v>0</v>
      </c>
      <c r="J98" s="73">
        <f t="shared" si="28"/>
        <v>7487311.5692856312</v>
      </c>
      <c r="K98" s="73">
        <f t="shared" si="29"/>
        <v>9.0990395999999691</v>
      </c>
      <c r="L98" s="73">
        <f t="shared" si="35"/>
        <v>24557.661561847974</v>
      </c>
    </row>
    <row r="99" spans="1:12">
      <c r="A99" s="9"/>
      <c r="B99" s="10"/>
      <c r="C99" s="11"/>
      <c r="D99" s="41"/>
      <c r="E99" s="49"/>
      <c r="F99" s="62"/>
      <c r="G99" s="71"/>
      <c r="H99" s="71"/>
      <c r="I99" s="73">
        <f t="shared" si="34"/>
        <v>0</v>
      </c>
      <c r="J99" s="73">
        <f t="shared" si="28"/>
        <v>0</v>
      </c>
      <c r="K99" s="73">
        <f t="shared" si="29"/>
        <v>0</v>
      </c>
      <c r="L99" s="73">
        <f t="shared" si="35"/>
        <v>0</v>
      </c>
    </row>
    <row r="100" spans="1:12">
      <c r="A100" s="13">
        <v>11</v>
      </c>
      <c r="B100" s="14" t="s">
        <v>8</v>
      </c>
      <c r="C100" s="15"/>
      <c r="D100" s="40"/>
      <c r="E100" s="49"/>
      <c r="F100" s="62"/>
      <c r="G100" s="71"/>
      <c r="H100" s="71"/>
      <c r="I100" s="73">
        <f t="shared" si="34"/>
        <v>0</v>
      </c>
      <c r="J100" s="73">
        <f t="shared" si="28"/>
        <v>0</v>
      </c>
      <c r="K100" s="73">
        <f t="shared" si="29"/>
        <v>0</v>
      </c>
      <c r="L100" s="73">
        <f t="shared" si="35"/>
        <v>0</v>
      </c>
    </row>
    <row r="101" spans="1:12" ht="31">
      <c r="A101" s="16">
        <v>11.1</v>
      </c>
      <c r="B101" s="21" t="s">
        <v>53</v>
      </c>
      <c r="C101" s="22">
        <v>18849849.3972</v>
      </c>
      <c r="D101" s="46">
        <v>248.99265000000003</v>
      </c>
      <c r="E101" s="49">
        <f t="shared" ref="E101:E103" si="42">C101*0.98</f>
        <v>18472852.409256</v>
      </c>
      <c r="F101" s="62">
        <f t="shared" ref="F101:F103" si="43">D101*0.99</f>
        <v>246.50272350000003</v>
      </c>
      <c r="G101" s="71"/>
      <c r="H101" s="71"/>
      <c r="I101" s="73">
        <f t="shared" si="34"/>
        <v>0</v>
      </c>
      <c r="J101" s="73">
        <f t="shared" si="28"/>
        <v>376996.98794399947</v>
      </c>
      <c r="K101" s="73">
        <f t="shared" si="29"/>
        <v>2.4899264999999957</v>
      </c>
      <c r="L101" s="73">
        <f t="shared" si="35"/>
        <v>1238.5456246770473</v>
      </c>
    </row>
    <row r="102" spans="1:12">
      <c r="A102" s="16">
        <v>11.2</v>
      </c>
      <c r="B102" s="24" t="s">
        <v>54</v>
      </c>
      <c r="C102" s="22">
        <v>169648644.57479998</v>
      </c>
      <c r="D102" s="46">
        <v>2240.9338500000003</v>
      </c>
      <c r="E102" s="49">
        <f t="shared" si="42"/>
        <v>166255671.68330398</v>
      </c>
      <c r="F102" s="62">
        <f t="shared" si="43"/>
        <v>2218.5245115000002</v>
      </c>
      <c r="G102" s="71"/>
      <c r="H102" s="71"/>
      <c r="I102" s="73">
        <f t="shared" si="34"/>
        <v>0</v>
      </c>
      <c r="J102" s="73">
        <f t="shared" si="28"/>
        <v>3392972.8914960027</v>
      </c>
      <c r="K102" s="73">
        <f t="shared" si="29"/>
        <v>22.409338500000104</v>
      </c>
      <c r="L102" s="73">
        <f t="shared" si="35"/>
        <v>11146.910622093452</v>
      </c>
    </row>
    <row r="103" spans="1:12">
      <c r="A103" s="16">
        <v>11.3</v>
      </c>
      <c r="B103" s="24" t="s">
        <v>55</v>
      </c>
      <c r="C103" s="22">
        <v>188498493.972</v>
      </c>
      <c r="D103" s="46">
        <v>2489.9265</v>
      </c>
      <c r="E103" s="49">
        <f t="shared" si="42"/>
        <v>184728524.09255999</v>
      </c>
      <c r="F103" s="62">
        <f t="shared" si="43"/>
        <v>2465.027235</v>
      </c>
      <c r="G103" s="71"/>
      <c r="H103" s="71"/>
      <c r="I103" s="73">
        <f t="shared" si="34"/>
        <v>0</v>
      </c>
      <c r="J103" s="73">
        <f t="shared" si="28"/>
        <v>3769969.8794400096</v>
      </c>
      <c r="K103" s="73">
        <f t="shared" si="29"/>
        <v>24.899265000000014</v>
      </c>
      <c r="L103" s="73">
        <f t="shared" si="35"/>
        <v>12385.456246770524</v>
      </c>
    </row>
    <row r="104" spans="1:12">
      <c r="A104" s="16"/>
      <c r="B104" s="24"/>
      <c r="C104" s="22"/>
      <c r="D104" s="46"/>
      <c r="E104" s="52"/>
      <c r="F104" s="67"/>
      <c r="G104" s="71"/>
      <c r="H104" s="71"/>
      <c r="I104" s="73">
        <f t="shared" si="34"/>
        <v>0</v>
      </c>
      <c r="J104" s="73">
        <f t="shared" si="28"/>
        <v>0</v>
      </c>
      <c r="K104" s="73">
        <f t="shared" si="29"/>
        <v>0</v>
      </c>
      <c r="L104" s="73">
        <f t="shared" si="35"/>
        <v>0</v>
      </c>
    </row>
    <row r="105" spans="1:12">
      <c r="A105" s="13">
        <v>12</v>
      </c>
      <c r="B105" s="3" t="s">
        <v>11</v>
      </c>
      <c r="C105" s="15"/>
      <c r="D105" s="40"/>
      <c r="E105" s="49"/>
      <c r="F105" s="62"/>
      <c r="G105" s="71"/>
      <c r="H105" s="71"/>
      <c r="I105" s="73">
        <f t="shared" si="34"/>
        <v>0</v>
      </c>
      <c r="J105" s="73">
        <f t="shared" si="28"/>
        <v>0</v>
      </c>
      <c r="K105" s="73">
        <f t="shared" si="29"/>
        <v>0</v>
      </c>
      <c r="L105" s="73">
        <f t="shared" si="35"/>
        <v>0</v>
      </c>
    </row>
    <row r="106" spans="1:12" ht="31">
      <c r="A106" s="16">
        <v>12.1</v>
      </c>
      <c r="B106" s="18" t="s">
        <v>56</v>
      </c>
      <c r="C106" s="22">
        <v>101250</v>
      </c>
      <c r="D106" s="46">
        <v>0</v>
      </c>
      <c r="E106" s="49">
        <f t="shared" ref="E106:E108" si="44">C106*0.98</f>
        <v>99225</v>
      </c>
      <c r="F106" s="62">
        <f t="shared" ref="F106:F108" si="45">D106*0.99</f>
        <v>0</v>
      </c>
      <c r="G106" s="71"/>
      <c r="H106" s="71"/>
      <c r="I106" s="73">
        <f t="shared" si="34"/>
        <v>0</v>
      </c>
      <c r="J106" s="73">
        <f t="shared" si="28"/>
        <v>2025</v>
      </c>
      <c r="K106" s="73">
        <f t="shared" si="29"/>
        <v>0</v>
      </c>
      <c r="L106" s="73">
        <f t="shared" si="35"/>
        <v>6.639344262295082</v>
      </c>
    </row>
    <row r="107" spans="1:12">
      <c r="A107" s="16">
        <v>12.3</v>
      </c>
      <c r="B107" s="24" t="s">
        <v>57</v>
      </c>
      <c r="C107" s="22">
        <v>911250</v>
      </c>
      <c r="D107" s="46">
        <v>0</v>
      </c>
      <c r="E107" s="49">
        <f t="shared" si="44"/>
        <v>893025</v>
      </c>
      <c r="F107" s="62">
        <f t="shared" si="45"/>
        <v>0</v>
      </c>
      <c r="G107" s="71"/>
      <c r="H107" s="71"/>
      <c r="I107" s="73">
        <f t="shared" si="34"/>
        <v>0</v>
      </c>
      <c r="J107" s="73">
        <f t="shared" si="28"/>
        <v>18225</v>
      </c>
      <c r="K107" s="73">
        <f t="shared" si="29"/>
        <v>0</v>
      </c>
      <c r="L107" s="73">
        <f t="shared" si="35"/>
        <v>59.754098360655739</v>
      </c>
    </row>
    <row r="108" spans="1:12">
      <c r="A108" s="16">
        <v>12.4</v>
      </c>
      <c r="B108" s="24" t="s">
        <v>58</v>
      </c>
      <c r="C108" s="22">
        <v>1012500</v>
      </c>
      <c r="D108" s="46">
        <v>0</v>
      </c>
      <c r="E108" s="49">
        <f t="shared" si="44"/>
        <v>992250</v>
      </c>
      <c r="F108" s="62">
        <f t="shared" si="45"/>
        <v>0</v>
      </c>
      <c r="G108" s="71"/>
      <c r="H108" s="71"/>
      <c r="I108" s="73">
        <f t="shared" si="34"/>
        <v>0</v>
      </c>
      <c r="J108" s="73">
        <f t="shared" si="28"/>
        <v>20250</v>
      </c>
      <c r="K108" s="73">
        <f t="shared" si="29"/>
        <v>0</v>
      </c>
      <c r="L108" s="73">
        <f t="shared" si="35"/>
        <v>66.393442622950815</v>
      </c>
    </row>
    <row r="109" spans="1:12">
      <c r="A109" s="9"/>
      <c r="B109" s="10"/>
      <c r="C109" s="22"/>
      <c r="D109" s="46"/>
      <c r="E109" s="52"/>
      <c r="F109" s="67"/>
      <c r="G109" s="71"/>
      <c r="H109" s="71"/>
      <c r="I109" s="73">
        <f t="shared" si="34"/>
        <v>0</v>
      </c>
      <c r="J109" s="73">
        <f t="shared" si="28"/>
        <v>0</v>
      </c>
      <c r="K109" s="73">
        <f t="shared" si="29"/>
        <v>0</v>
      </c>
      <c r="L109" s="73">
        <f t="shared" si="35"/>
        <v>0</v>
      </c>
    </row>
    <row r="110" spans="1:12">
      <c r="A110" s="13">
        <v>13</v>
      </c>
      <c r="B110" s="6" t="s">
        <v>59</v>
      </c>
      <c r="C110" s="15"/>
      <c r="D110" s="40"/>
      <c r="E110" s="49"/>
      <c r="F110" s="62"/>
      <c r="G110" s="71"/>
      <c r="H110" s="71"/>
      <c r="I110" s="73">
        <f t="shared" si="34"/>
        <v>0</v>
      </c>
      <c r="J110" s="73">
        <f t="shared" si="28"/>
        <v>0</v>
      </c>
      <c r="K110" s="73">
        <f t="shared" si="29"/>
        <v>0</v>
      </c>
      <c r="L110" s="73">
        <f t="shared" si="35"/>
        <v>0</v>
      </c>
    </row>
    <row r="111" spans="1:12" ht="46.5">
      <c r="A111" s="16">
        <v>13.1</v>
      </c>
      <c r="B111" s="7" t="s">
        <v>60</v>
      </c>
      <c r="C111" s="22">
        <v>5491300.5</v>
      </c>
      <c r="D111" s="46">
        <v>0</v>
      </c>
      <c r="E111" s="49">
        <f t="shared" ref="E111:E113" si="46">C111*0.98</f>
        <v>5381474.4900000002</v>
      </c>
      <c r="F111" s="62">
        <f t="shared" ref="F111:F113" si="47">D111*0.99</f>
        <v>0</v>
      </c>
      <c r="G111" s="71"/>
      <c r="H111" s="71"/>
      <c r="I111" s="73">
        <f t="shared" si="34"/>
        <v>0</v>
      </c>
      <c r="J111" s="73">
        <f t="shared" si="28"/>
        <v>109826.00999999978</v>
      </c>
      <c r="K111" s="73">
        <f t="shared" si="29"/>
        <v>0</v>
      </c>
      <c r="L111" s="73">
        <f t="shared" si="35"/>
        <v>360.08527868852389</v>
      </c>
    </row>
    <row r="112" spans="1:12">
      <c r="A112" s="16">
        <v>13.3</v>
      </c>
      <c r="B112" s="7" t="s">
        <v>61</v>
      </c>
      <c r="C112" s="22">
        <v>49421704.5</v>
      </c>
      <c r="D112" s="46">
        <v>0</v>
      </c>
      <c r="E112" s="49">
        <f t="shared" si="46"/>
        <v>48433270.409999996</v>
      </c>
      <c r="F112" s="62">
        <f t="shared" si="47"/>
        <v>0</v>
      </c>
      <c r="G112" s="71"/>
      <c r="H112" s="71"/>
      <c r="I112" s="73">
        <f t="shared" si="34"/>
        <v>0</v>
      </c>
      <c r="J112" s="73">
        <f t="shared" si="28"/>
        <v>988434.09000000358</v>
      </c>
      <c r="K112" s="73">
        <f t="shared" si="29"/>
        <v>0</v>
      </c>
      <c r="L112" s="73">
        <f t="shared" si="35"/>
        <v>3240.7675081967332</v>
      </c>
    </row>
    <row r="113" spans="1:12">
      <c r="A113" s="16">
        <v>13.5</v>
      </c>
      <c r="B113" s="7" t="s">
        <v>62</v>
      </c>
      <c r="C113" s="22">
        <v>54913005</v>
      </c>
      <c r="D113" s="46">
        <v>0</v>
      </c>
      <c r="E113" s="49">
        <f t="shared" si="46"/>
        <v>53814744.899999999</v>
      </c>
      <c r="F113" s="62">
        <f t="shared" si="47"/>
        <v>0</v>
      </c>
      <c r="G113" s="71"/>
      <c r="H113" s="71"/>
      <c r="I113" s="73">
        <f t="shared" si="34"/>
        <v>0</v>
      </c>
      <c r="J113" s="73">
        <f t="shared" si="28"/>
        <v>1098260.1000000015</v>
      </c>
      <c r="K113" s="73">
        <f t="shared" si="29"/>
        <v>0</v>
      </c>
      <c r="L113" s="73">
        <f t="shared" si="35"/>
        <v>3600.8527868852507</v>
      </c>
    </row>
    <row r="114" spans="1:12">
      <c r="A114" s="9"/>
      <c r="B114" s="10"/>
      <c r="C114" s="11"/>
      <c r="D114" s="41"/>
      <c r="E114" s="49"/>
      <c r="F114" s="62"/>
      <c r="G114" s="71"/>
      <c r="H114" s="71"/>
      <c r="I114" s="73">
        <f t="shared" si="34"/>
        <v>0</v>
      </c>
      <c r="J114" s="73">
        <f t="shared" si="28"/>
        <v>0</v>
      </c>
      <c r="K114" s="73">
        <f t="shared" si="29"/>
        <v>0</v>
      </c>
      <c r="L114" s="73">
        <f t="shared" si="35"/>
        <v>0</v>
      </c>
    </row>
    <row r="115" spans="1:12">
      <c r="A115" s="13">
        <v>14</v>
      </c>
      <c r="B115" s="8" t="s">
        <v>63</v>
      </c>
      <c r="C115" s="15"/>
      <c r="D115" s="40"/>
      <c r="E115" s="49"/>
      <c r="F115" s="62"/>
      <c r="G115" s="71"/>
      <c r="H115" s="71"/>
      <c r="I115" s="73">
        <f t="shared" si="34"/>
        <v>0</v>
      </c>
      <c r="J115" s="73">
        <f t="shared" si="28"/>
        <v>0</v>
      </c>
      <c r="K115" s="73">
        <f t="shared" si="29"/>
        <v>0</v>
      </c>
      <c r="L115" s="73">
        <f t="shared" si="35"/>
        <v>0</v>
      </c>
    </row>
    <row r="116" spans="1:12" ht="31">
      <c r="A116" s="16">
        <v>14.1</v>
      </c>
      <c r="B116" s="7" t="s">
        <v>64</v>
      </c>
      <c r="C116" s="22">
        <v>1811109.375</v>
      </c>
      <c r="D116" s="46">
        <v>0</v>
      </c>
      <c r="E116" s="49">
        <f t="shared" ref="E116:E118" si="48">C116*0.98</f>
        <v>1774887.1875</v>
      </c>
      <c r="F116" s="62">
        <f t="shared" ref="F116:F118" si="49">D116*0.99</f>
        <v>0</v>
      </c>
      <c r="G116" s="71"/>
      <c r="H116" s="71"/>
      <c r="I116" s="73">
        <f t="shared" si="34"/>
        <v>0</v>
      </c>
      <c r="J116" s="73">
        <f t="shared" si="28"/>
        <v>36222.1875</v>
      </c>
      <c r="K116" s="73">
        <f t="shared" si="29"/>
        <v>0</v>
      </c>
      <c r="L116" s="73">
        <f t="shared" si="35"/>
        <v>118.76127049180327</v>
      </c>
    </row>
    <row r="117" spans="1:12">
      <c r="A117" s="16">
        <v>14.3</v>
      </c>
      <c r="B117" s="7" t="s">
        <v>65</v>
      </c>
      <c r="C117" s="22">
        <v>16299984.375</v>
      </c>
      <c r="D117" s="46">
        <v>0</v>
      </c>
      <c r="E117" s="49">
        <f t="shared" si="48"/>
        <v>15973984.6875</v>
      </c>
      <c r="F117" s="62">
        <f t="shared" si="49"/>
        <v>0</v>
      </c>
      <c r="G117" s="71"/>
      <c r="H117" s="71"/>
      <c r="I117" s="73">
        <f t="shared" si="34"/>
        <v>0</v>
      </c>
      <c r="J117" s="73">
        <f t="shared" si="28"/>
        <v>325999.6875</v>
      </c>
      <c r="K117" s="73">
        <f t="shared" si="29"/>
        <v>0</v>
      </c>
      <c r="L117" s="73">
        <f t="shared" si="35"/>
        <v>1068.8514344262296</v>
      </c>
    </row>
    <row r="118" spans="1:12">
      <c r="A118" s="16">
        <v>14.5</v>
      </c>
      <c r="B118" s="7" t="s">
        <v>66</v>
      </c>
      <c r="C118" s="22">
        <v>18111093.75</v>
      </c>
      <c r="D118" s="46">
        <v>0</v>
      </c>
      <c r="E118" s="49">
        <f t="shared" si="48"/>
        <v>17748871.875</v>
      </c>
      <c r="F118" s="62">
        <f t="shared" si="49"/>
        <v>0</v>
      </c>
      <c r="G118" s="71"/>
      <c r="H118" s="71"/>
      <c r="I118" s="73">
        <f t="shared" si="34"/>
        <v>0</v>
      </c>
      <c r="J118" s="73">
        <f t="shared" si="28"/>
        <v>362221.875</v>
      </c>
      <c r="K118" s="73">
        <f t="shared" si="29"/>
        <v>0</v>
      </c>
      <c r="L118" s="73">
        <f t="shared" si="35"/>
        <v>1187.6127049180327</v>
      </c>
    </row>
    <row r="119" spans="1:12" ht="19" customHeight="1">
      <c r="C119" s="27">
        <f>SUM(C2:C118)</f>
        <v>6761923370.4618006</v>
      </c>
      <c r="D119" s="27">
        <f>SUM(D2:D118)</f>
        <v>4228785.1475999989</v>
      </c>
      <c r="E119" s="53">
        <f>SUM(E2:E118)</f>
        <v>6626684903.0525646</v>
      </c>
      <c r="F119" s="61">
        <f>SUM(F5:F118)</f>
        <v>4186497.2961240001</v>
      </c>
      <c r="G119" s="70">
        <f>SUM(G5:G118)</f>
        <v>6539712.2133749947</v>
      </c>
      <c r="H119" s="70">
        <f t="shared" ref="H119" si="50">SUM(H5:H118)</f>
        <v>3215.743993800008</v>
      </c>
      <c r="I119" s="73">
        <f>G119/305+H119</f>
        <v>24657.423381914741</v>
      </c>
      <c r="J119" s="73">
        <f t="shared" ref="J119" si="51">C119-E119</f>
        <v>135238467.40923595</v>
      </c>
      <c r="K119" s="73">
        <f t="shared" ref="K119" si="52">D119-F119</f>
        <v>42287.851475998759</v>
      </c>
      <c r="L119" s="73">
        <f>J119/305+K119</f>
        <v>485692.66265382158</v>
      </c>
    </row>
    <row r="121" spans="1:12">
      <c r="E121" s="26">
        <f>C119-E119</f>
        <v>135238467.40923595</v>
      </c>
      <c r="F121" s="26">
        <f>D119-F119</f>
        <v>42287.851475998759</v>
      </c>
    </row>
    <row r="126" spans="1:12">
      <c r="C126" s="26" t="s">
        <v>357</v>
      </c>
      <c r="D126" s="26">
        <f>I119+PO_3!N310</f>
        <v>125747.12035387385</v>
      </c>
    </row>
    <row r="127" spans="1:12">
      <c r="C127" s="26" t="s">
        <v>358</v>
      </c>
      <c r="D127" s="26">
        <f>L119+PO_3!Q310</f>
        <v>692558.46966423956</v>
      </c>
    </row>
    <row r="139" spans="1:100" s="29" customFormat="1">
      <c r="A139" s="28"/>
      <c r="B139" s="12"/>
      <c r="C139" s="26"/>
      <c r="D139" s="26"/>
      <c r="E139" s="26"/>
      <c r="F139" s="26"/>
      <c r="G139" s="59"/>
      <c r="H139" s="59"/>
      <c r="I139" s="59"/>
      <c r="J139" s="59"/>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row>
  </sheetData>
  <mergeCells count="5">
    <mergeCell ref="C3:D3"/>
    <mergeCell ref="E3:F3"/>
    <mergeCell ref="G3:I3"/>
    <mergeCell ref="J3:L3"/>
    <mergeCell ref="G2:I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3EA2-8FEE-4A8F-98AF-39DCFBE3E5CC}">
  <dimension ref="B1:X317"/>
  <sheetViews>
    <sheetView topLeftCell="B296" zoomScale="70" zoomScaleNormal="70" workbookViewId="0">
      <selection activeCell="N310" sqref="N310"/>
    </sheetView>
  </sheetViews>
  <sheetFormatPr defaultRowHeight="14.5"/>
  <cols>
    <col min="1" max="1" width="4.7265625" style="105" customWidth="1"/>
    <col min="2" max="2" width="8.7265625" style="105"/>
    <col min="3" max="3" width="45.54296875" style="105" customWidth="1"/>
    <col min="4" max="4" width="8.26953125" style="105" customWidth="1"/>
    <col min="5" max="5" width="20.54296875" style="105" customWidth="1"/>
    <col min="6" max="6" width="18.54296875" style="105" customWidth="1"/>
    <col min="7" max="8" width="18.54296875" style="105" hidden="1" customWidth="1"/>
    <col min="9" max="9" width="17.1796875" style="105" hidden="1" customWidth="1"/>
    <col min="10" max="10" width="15.453125" style="75" hidden="1" customWidth="1"/>
    <col min="11" max="16" width="17.54296875" style="75" customWidth="1"/>
    <col min="17" max="17" width="20.1796875" style="105" customWidth="1"/>
    <col min="18" max="18" width="43" style="105" customWidth="1"/>
    <col min="19" max="19" width="16.453125" style="105" customWidth="1"/>
    <col min="20" max="20" width="7.26953125" style="105" customWidth="1"/>
    <col min="21" max="21" width="5.26953125" style="105" customWidth="1"/>
    <col min="22" max="22" width="4.1796875" style="105" customWidth="1"/>
    <col min="23" max="23" width="15" style="105" customWidth="1"/>
    <col min="24" max="24" width="15" style="105" bestFit="1" customWidth="1"/>
    <col min="25" max="16384" width="8.7265625" style="105"/>
  </cols>
  <sheetData>
    <row r="1" spans="2:24">
      <c r="C1" s="106" t="s">
        <v>133</v>
      </c>
    </row>
    <row r="2" spans="2:24">
      <c r="I2" s="106" t="s">
        <v>134</v>
      </c>
      <c r="J2" s="76"/>
      <c r="K2" s="76"/>
      <c r="L2" s="76"/>
      <c r="M2" s="76"/>
      <c r="N2" s="76"/>
      <c r="O2" s="76"/>
      <c r="P2" s="76"/>
    </row>
    <row r="3" spans="2:24">
      <c r="B3" s="107" t="s">
        <v>135</v>
      </c>
      <c r="I3" s="106" t="s">
        <v>136</v>
      </c>
      <c r="J3" s="76"/>
      <c r="K3" s="76"/>
      <c r="L3" s="76"/>
      <c r="M3" s="76"/>
      <c r="N3" s="76"/>
      <c r="O3" s="76"/>
      <c r="P3" s="76"/>
    </row>
    <row r="4" spans="2:24" ht="16" thickBot="1">
      <c r="B4" s="107" t="s">
        <v>137</v>
      </c>
      <c r="C4" s="108" t="s">
        <v>138</v>
      </c>
      <c r="I4" s="106" t="s">
        <v>139</v>
      </c>
      <c r="J4" s="76"/>
      <c r="K4" s="76"/>
      <c r="L4" s="233">
        <v>2019</v>
      </c>
      <c r="M4" s="234"/>
      <c r="N4" s="235"/>
      <c r="O4" s="233">
        <v>2020</v>
      </c>
      <c r="P4" s="234"/>
      <c r="Q4" s="235"/>
    </row>
    <row r="5" spans="2:24" ht="14.5" customHeight="1">
      <c r="B5" s="236" t="s">
        <v>140</v>
      </c>
      <c r="C5" s="237"/>
      <c r="D5" s="238"/>
      <c r="E5" s="239" t="s">
        <v>141</v>
      </c>
      <c r="F5" s="238"/>
      <c r="G5" s="239" t="s">
        <v>142</v>
      </c>
      <c r="H5" s="238"/>
      <c r="I5" s="109"/>
      <c r="J5" s="77"/>
      <c r="K5" s="77"/>
      <c r="L5" s="230" t="s">
        <v>132</v>
      </c>
      <c r="M5" s="231"/>
      <c r="N5" s="232"/>
      <c r="O5" s="230" t="s">
        <v>132</v>
      </c>
      <c r="P5" s="231"/>
      <c r="Q5" s="232"/>
    </row>
    <row r="6" spans="2:24" ht="16" thickBot="1">
      <c r="B6" s="110" t="s">
        <v>143</v>
      </c>
      <c r="C6" s="111" t="s">
        <v>144</v>
      </c>
      <c r="D6" s="111" t="s">
        <v>145</v>
      </c>
      <c r="E6" s="112" t="s">
        <v>146</v>
      </c>
      <c r="F6" s="112" t="s">
        <v>147</v>
      </c>
      <c r="G6" s="112" t="s">
        <v>146</v>
      </c>
      <c r="H6" s="112" t="s">
        <v>147</v>
      </c>
      <c r="I6" s="113" t="s">
        <v>148</v>
      </c>
      <c r="J6" s="78"/>
      <c r="K6" s="78"/>
      <c r="L6" s="70" t="s">
        <v>129</v>
      </c>
      <c r="M6" s="70" t="s">
        <v>130</v>
      </c>
      <c r="N6" s="70" t="s">
        <v>131</v>
      </c>
      <c r="O6" s="70" t="s">
        <v>129</v>
      </c>
      <c r="P6" s="70" t="s">
        <v>130</v>
      </c>
      <c r="Q6" s="70" t="s">
        <v>131</v>
      </c>
    </row>
    <row r="7" spans="2:24">
      <c r="B7" s="114">
        <v>2</v>
      </c>
      <c r="C7" s="115" t="s">
        <v>149</v>
      </c>
      <c r="D7" s="116" t="s">
        <v>150</v>
      </c>
      <c r="E7" s="117">
        <v>1021505492.5599999</v>
      </c>
      <c r="F7" s="118">
        <v>648374.43000000005</v>
      </c>
      <c r="G7" s="119">
        <f>E7*0.98</f>
        <v>1001075382.7088</v>
      </c>
      <c r="H7" s="119">
        <f>F7*0.99</f>
        <v>641890.68570000003</v>
      </c>
      <c r="I7" s="120" t="s">
        <v>151</v>
      </c>
      <c r="J7" s="79">
        <f>E7/305+F7</f>
        <v>3997572.7662622952</v>
      </c>
      <c r="K7" s="79">
        <f>G7/305+H7</f>
        <v>3924105.0552370492</v>
      </c>
      <c r="W7" s="105" t="s">
        <v>152</v>
      </c>
      <c r="X7" s="105" t="s">
        <v>153</v>
      </c>
    </row>
    <row r="8" spans="2:24" ht="39.75" customHeight="1">
      <c r="B8" s="121" t="s">
        <v>154</v>
      </c>
      <c r="C8" s="122" t="s">
        <v>155</v>
      </c>
      <c r="D8" s="123"/>
      <c r="E8" s="124">
        <v>153225823.88399997</v>
      </c>
      <c r="F8" s="124">
        <v>97256.164499999999</v>
      </c>
      <c r="G8" s="125">
        <f>E8*0.98</f>
        <v>150161307.40631998</v>
      </c>
      <c r="H8" s="125">
        <f>F8*0.99</f>
        <v>96283.602855000005</v>
      </c>
      <c r="I8" s="126"/>
      <c r="J8" s="81">
        <f t="shared" ref="J8:J71" si="0">E8/305+F8</f>
        <v>599635.91493934416</v>
      </c>
      <c r="K8" s="82">
        <f t="shared" ref="K8:K71" si="1">G8/305+H8</f>
        <v>588615.75828555739</v>
      </c>
      <c r="O8" s="218">
        <f>E8-G8</f>
        <v>3064516.4776799977</v>
      </c>
      <c r="P8" s="218">
        <f>F8-H8</f>
        <v>972.56164499999431</v>
      </c>
      <c r="Q8" s="218">
        <f>O8/305+P8</f>
        <v>11020.156653786871</v>
      </c>
      <c r="S8" s="83">
        <f>J8/J7</f>
        <v>0.14999999999999997</v>
      </c>
    </row>
    <row r="9" spans="2:24" ht="34.5" customHeight="1">
      <c r="B9" s="127" t="s">
        <v>156</v>
      </c>
      <c r="C9" s="128" t="s">
        <v>157</v>
      </c>
      <c r="D9" s="129"/>
      <c r="E9" s="130">
        <v>102150549.256</v>
      </c>
      <c r="F9" s="130">
        <v>64837.443000000007</v>
      </c>
      <c r="G9" s="125">
        <f t="shared" ref="G9:G72" si="2">E9*0.98</f>
        <v>100107538.27088</v>
      </c>
      <c r="H9" s="125">
        <f t="shared" ref="H9:H72" si="3">F9*0.99</f>
        <v>64189.068570000003</v>
      </c>
      <c r="I9" s="131"/>
      <c r="J9" s="84">
        <f t="shared" si="0"/>
        <v>399757.27662622952</v>
      </c>
      <c r="K9" s="82">
        <f t="shared" si="1"/>
        <v>392410.50552370492</v>
      </c>
      <c r="L9" s="218">
        <f>E9-G9</f>
        <v>2043010.9851199985</v>
      </c>
      <c r="M9" s="218">
        <f>F9-H9</f>
        <v>648.37443000000349</v>
      </c>
      <c r="N9" s="218">
        <f>L9/305+M9</f>
        <v>7346.771102524589</v>
      </c>
      <c r="O9" s="218"/>
      <c r="P9" s="218"/>
      <c r="Q9" s="217"/>
      <c r="R9" s="132"/>
      <c r="S9" s="83">
        <f>J9/J7</f>
        <v>0.1</v>
      </c>
    </row>
    <row r="10" spans="2:24" ht="38" customHeight="1">
      <c r="B10" s="127" t="s">
        <v>158</v>
      </c>
      <c r="C10" s="128" t="s">
        <v>159</v>
      </c>
      <c r="D10" s="129"/>
      <c r="E10" s="130">
        <v>204301098.51199999</v>
      </c>
      <c r="F10" s="130">
        <v>129674.88600000001</v>
      </c>
      <c r="G10" s="125">
        <f t="shared" si="2"/>
        <v>200215076.54176</v>
      </c>
      <c r="H10" s="125">
        <f t="shared" si="3"/>
        <v>128378.13714000001</v>
      </c>
      <c r="I10" s="131"/>
      <c r="J10" s="84">
        <f t="shared" si="0"/>
        <v>799514.55325245904</v>
      </c>
      <c r="K10" s="82">
        <f t="shared" si="1"/>
        <v>784821.01104740985</v>
      </c>
      <c r="L10" s="218">
        <f t="shared" ref="L10:L11" si="4">E10-G10</f>
        <v>4086021.9702399969</v>
      </c>
      <c r="M10" s="218">
        <f t="shared" ref="M10:M11" si="5">F10-H10</f>
        <v>1296.748860000007</v>
      </c>
      <c r="N10" s="218">
        <f t="shared" ref="N10:N11" si="6">L10/305+M10</f>
        <v>14693.542205049178</v>
      </c>
      <c r="O10" s="218"/>
      <c r="P10" s="218"/>
      <c r="Q10" s="217"/>
      <c r="R10" s="132"/>
      <c r="S10" s="83">
        <f>J10/J7</f>
        <v>0.2</v>
      </c>
    </row>
    <row r="11" spans="2:24" ht="38" customHeight="1">
      <c r="B11" s="127" t="s">
        <v>160</v>
      </c>
      <c r="C11" s="128" t="s">
        <v>161</v>
      </c>
      <c r="D11" s="129"/>
      <c r="E11" s="130">
        <v>204301098.51199999</v>
      </c>
      <c r="F11" s="130">
        <v>129674.88600000001</v>
      </c>
      <c r="G11" s="125">
        <f t="shared" si="2"/>
        <v>200215076.54176</v>
      </c>
      <c r="H11" s="125">
        <f t="shared" si="3"/>
        <v>128378.13714000001</v>
      </c>
      <c r="I11" s="131"/>
      <c r="J11" s="84">
        <f t="shared" si="0"/>
        <v>799514.55325245904</v>
      </c>
      <c r="K11" s="82">
        <f t="shared" si="1"/>
        <v>784821.01104740985</v>
      </c>
      <c r="L11" s="218">
        <f t="shared" si="4"/>
        <v>4086021.9702399969</v>
      </c>
      <c r="M11" s="218">
        <f t="shared" si="5"/>
        <v>1296.748860000007</v>
      </c>
      <c r="N11" s="218">
        <f t="shared" si="6"/>
        <v>14693.542205049178</v>
      </c>
      <c r="O11" s="218"/>
      <c r="P11" s="218"/>
      <c r="Q11" s="217"/>
      <c r="R11" s="132"/>
      <c r="S11" s="83">
        <f>J11/J7</f>
        <v>0.2</v>
      </c>
    </row>
    <row r="12" spans="2:24" ht="38" customHeight="1">
      <c r="B12" s="127" t="s">
        <v>162</v>
      </c>
      <c r="C12" s="128" t="s">
        <v>163</v>
      </c>
      <c r="D12" s="129"/>
      <c r="E12" s="130">
        <v>76612911.941999987</v>
      </c>
      <c r="F12" s="130">
        <v>48628.082249999999</v>
      </c>
      <c r="G12" s="125">
        <f t="shared" si="2"/>
        <v>75080653.703159988</v>
      </c>
      <c r="H12" s="125">
        <f t="shared" si="3"/>
        <v>48141.801427500002</v>
      </c>
      <c r="I12" s="131"/>
      <c r="J12" s="84">
        <f t="shared" si="0"/>
        <v>299817.95746967208</v>
      </c>
      <c r="K12" s="82">
        <f t="shared" si="1"/>
        <v>294307.87914277869</v>
      </c>
      <c r="L12" s="218"/>
      <c r="M12" s="218"/>
      <c r="N12" s="218"/>
      <c r="O12" s="218">
        <f>E12-G12</f>
        <v>1532258.2388399988</v>
      </c>
      <c r="P12" s="218">
        <f>F12-H12</f>
        <v>486.28082249999716</v>
      </c>
      <c r="Q12" s="218">
        <f>O12/305+P12</f>
        <v>5510.0783268934356</v>
      </c>
      <c r="R12" s="132"/>
      <c r="S12" s="83">
        <f>J12/J7</f>
        <v>7.4999999999999983E-2</v>
      </c>
    </row>
    <row r="13" spans="2:24" ht="38" customHeight="1">
      <c r="B13" s="127" t="s">
        <v>164</v>
      </c>
      <c r="C13" s="128" t="s">
        <v>165</v>
      </c>
      <c r="D13" s="129"/>
      <c r="E13" s="130">
        <v>76612911.941999987</v>
      </c>
      <c r="F13" s="130">
        <v>48628.082249999999</v>
      </c>
      <c r="G13" s="125">
        <f t="shared" si="2"/>
        <v>75080653.703159988</v>
      </c>
      <c r="H13" s="125">
        <f t="shared" si="3"/>
        <v>48141.801427500002</v>
      </c>
      <c r="I13" s="131"/>
      <c r="J13" s="84">
        <f t="shared" si="0"/>
        <v>299817.95746967208</v>
      </c>
      <c r="K13" s="82">
        <f t="shared" si="1"/>
        <v>294307.87914277869</v>
      </c>
      <c r="L13" s="218"/>
      <c r="M13" s="218"/>
      <c r="N13" s="218"/>
      <c r="O13" s="218">
        <f t="shared" ref="O13:O14" si="7">E13-G13</f>
        <v>1532258.2388399988</v>
      </c>
      <c r="P13" s="218">
        <f t="shared" ref="P13:P14" si="8">F13-H13</f>
        <v>486.28082249999716</v>
      </c>
      <c r="Q13" s="218">
        <f t="shared" ref="Q13:Q14" si="9">O13/305+P13</f>
        <v>5510.0783268934356</v>
      </c>
      <c r="R13" s="132"/>
      <c r="S13" s="83">
        <f>J13/J7</f>
        <v>7.4999999999999983E-2</v>
      </c>
    </row>
    <row r="14" spans="2:24" ht="34" customHeight="1">
      <c r="B14" s="127" t="s">
        <v>166</v>
      </c>
      <c r="C14" s="128" t="s">
        <v>167</v>
      </c>
      <c r="D14" s="129"/>
      <c r="E14" s="130">
        <v>204301098.51199999</v>
      </c>
      <c r="F14" s="130">
        <v>129674.88600000001</v>
      </c>
      <c r="G14" s="125">
        <f t="shared" si="2"/>
        <v>200215076.54176</v>
      </c>
      <c r="H14" s="125">
        <f t="shared" si="3"/>
        <v>128378.13714000001</v>
      </c>
      <c r="I14" s="131"/>
      <c r="J14" s="84">
        <f t="shared" si="0"/>
        <v>799514.55325245904</v>
      </c>
      <c r="K14" s="82">
        <f t="shared" si="1"/>
        <v>784821.01104740985</v>
      </c>
      <c r="L14" s="218"/>
      <c r="M14" s="218"/>
      <c r="N14" s="218"/>
      <c r="O14" s="218">
        <f t="shared" si="7"/>
        <v>4086021.9702399969</v>
      </c>
      <c r="P14" s="218">
        <f t="shared" si="8"/>
        <v>1296.748860000007</v>
      </c>
      <c r="Q14" s="218">
        <f t="shared" si="9"/>
        <v>14693.542205049178</v>
      </c>
      <c r="R14" s="132"/>
      <c r="S14" s="83">
        <f>J14/J7</f>
        <v>0.2</v>
      </c>
    </row>
    <row r="15" spans="2:24" ht="84.75" customHeight="1">
      <c r="B15" s="114">
        <v>4</v>
      </c>
      <c r="C15" s="115" t="s">
        <v>168</v>
      </c>
      <c r="D15" s="116" t="s">
        <v>150</v>
      </c>
      <c r="E15" s="117">
        <v>591587202.72000003</v>
      </c>
      <c r="F15" s="117">
        <v>480455.78</v>
      </c>
      <c r="G15" s="119">
        <f t="shared" si="2"/>
        <v>579755458.66560006</v>
      </c>
      <c r="H15" s="119">
        <f t="shared" si="3"/>
        <v>475651.22220000002</v>
      </c>
      <c r="I15" s="133" t="s">
        <v>169</v>
      </c>
      <c r="J15" s="85">
        <f t="shared" si="0"/>
        <v>2420085.9528524592</v>
      </c>
      <c r="K15" s="79">
        <f t="shared" si="1"/>
        <v>2376488.7915954101</v>
      </c>
      <c r="L15" s="80"/>
      <c r="M15" s="80"/>
      <c r="N15" s="80"/>
      <c r="O15" s="80"/>
      <c r="P15" s="80"/>
    </row>
    <row r="16" spans="2:24" ht="19.5" customHeight="1">
      <c r="B16" s="134">
        <v>4.0999999999999996</v>
      </c>
      <c r="C16" s="135" t="s">
        <v>170</v>
      </c>
      <c r="D16" s="136"/>
      <c r="E16" s="124">
        <f>$E$15*S16</f>
        <v>14789680.068000002</v>
      </c>
      <c r="F16" s="124">
        <f>$F$15*S16</f>
        <v>12011.394500000002</v>
      </c>
      <c r="G16" s="125">
        <f t="shared" si="2"/>
        <v>14493886.466640001</v>
      </c>
      <c r="H16" s="125">
        <f t="shared" si="3"/>
        <v>11891.280555000001</v>
      </c>
      <c r="I16" s="137"/>
      <c r="J16" s="81">
        <f t="shared" si="0"/>
        <v>60502.148821311486</v>
      </c>
      <c r="K16" s="86">
        <f t="shared" si="1"/>
        <v>59412.219789885246</v>
      </c>
      <c r="L16" s="218">
        <f t="shared" ref="L16" si="10">E16-G16</f>
        <v>295793.60136000067</v>
      </c>
      <c r="M16" s="218">
        <f t="shared" ref="M16" si="11">F16-H16</f>
        <v>120.11394500000097</v>
      </c>
      <c r="N16" s="218">
        <f t="shared" ref="N16" si="12">L16/305+M16</f>
        <v>1089.9290314262325</v>
      </c>
      <c r="O16" s="219"/>
      <c r="P16" s="219"/>
      <c r="Q16" s="220"/>
      <c r="R16" s="138"/>
      <c r="S16" s="83">
        <v>2.5000000000000001E-2</v>
      </c>
      <c r="T16" s="83">
        <v>2.5000000000000001E-2</v>
      </c>
      <c r="U16" s="139">
        <f>T16</f>
        <v>2.5000000000000001E-2</v>
      </c>
    </row>
    <row r="17" spans="2:21" ht="19.5" customHeight="1">
      <c r="B17" s="134">
        <v>4.2</v>
      </c>
      <c r="C17" s="135" t="s">
        <v>171</v>
      </c>
      <c r="D17" s="136"/>
      <c r="E17" s="124">
        <f t="shared" ref="E17:E46" si="13">$E$15*S17</f>
        <v>14789680.068000002</v>
      </c>
      <c r="F17" s="124">
        <f t="shared" ref="F17:F46" si="14">$F$15*S17</f>
        <v>12011.394500000002</v>
      </c>
      <c r="G17" s="125">
        <f t="shared" si="2"/>
        <v>14493886.466640001</v>
      </c>
      <c r="H17" s="125">
        <f t="shared" si="3"/>
        <v>11891.280555000001</v>
      </c>
      <c r="I17" s="137"/>
      <c r="J17" s="81">
        <f t="shared" si="0"/>
        <v>60502.148821311486</v>
      </c>
      <c r="K17" s="86">
        <f t="shared" si="1"/>
        <v>59412.219789885246</v>
      </c>
      <c r="L17" s="218">
        <f t="shared" ref="L17:L23" si="15">E17-G17</f>
        <v>295793.60136000067</v>
      </c>
      <c r="M17" s="218">
        <f t="shared" ref="M17:M23" si="16">F17-H17</f>
        <v>120.11394500000097</v>
      </c>
      <c r="N17" s="218">
        <f t="shared" ref="N17:N23" si="17">L17/305+M17</f>
        <v>1089.9290314262325</v>
      </c>
      <c r="O17" s="219"/>
      <c r="P17" s="219"/>
      <c r="Q17" s="220"/>
      <c r="R17" s="138"/>
      <c r="S17" s="83">
        <v>2.5000000000000001E-2</v>
      </c>
      <c r="T17" s="83">
        <v>0.05</v>
      </c>
      <c r="U17" s="139">
        <f>T17-T16</f>
        <v>2.5000000000000001E-2</v>
      </c>
    </row>
    <row r="18" spans="2:21" ht="19.5" customHeight="1">
      <c r="B18" s="134">
        <v>4.3</v>
      </c>
      <c r="C18" s="135" t="s">
        <v>172</v>
      </c>
      <c r="D18" s="136"/>
      <c r="E18" s="124">
        <f t="shared" si="13"/>
        <v>14789680.067999998</v>
      </c>
      <c r="F18" s="124">
        <f t="shared" si="14"/>
        <v>12011.394499999999</v>
      </c>
      <c r="G18" s="125">
        <f t="shared" si="2"/>
        <v>14493886.466639997</v>
      </c>
      <c r="H18" s="125">
        <f t="shared" si="3"/>
        <v>11891.280554999998</v>
      </c>
      <c r="I18" s="137"/>
      <c r="J18" s="81">
        <f t="shared" si="0"/>
        <v>60502.148821311464</v>
      </c>
      <c r="K18" s="86">
        <f t="shared" si="1"/>
        <v>59412.219789885232</v>
      </c>
      <c r="L18" s="218">
        <f t="shared" si="15"/>
        <v>295793.60136000067</v>
      </c>
      <c r="M18" s="218">
        <f t="shared" si="16"/>
        <v>120.11394500000097</v>
      </c>
      <c r="N18" s="218">
        <f t="shared" si="17"/>
        <v>1089.9290314262325</v>
      </c>
      <c r="O18" s="219"/>
      <c r="P18" s="219"/>
      <c r="Q18" s="220"/>
      <c r="R18" s="138"/>
      <c r="S18" s="83">
        <v>2.4999999999999994E-2</v>
      </c>
      <c r="T18" s="83">
        <v>7.4999999999999997E-2</v>
      </c>
      <c r="U18" s="139">
        <f t="shared" ref="U18:U46" si="18">T18-T17</f>
        <v>2.4999999999999994E-2</v>
      </c>
    </row>
    <row r="19" spans="2:21" ht="19.5" customHeight="1">
      <c r="B19" s="134">
        <v>4.4000000000000004</v>
      </c>
      <c r="C19" s="135" t="s">
        <v>173</v>
      </c>
      <c r="D19" s="136"/>
      <c r="E19" s="124">
        <f t="shared" si="13"/>
        <v>14789680.068000006</v>
      </c>
      <c r="F19" s="124">
        <f t="shared" si="14"/>
        <v>12011.394500000004</v>
      </c>
      <c r="G19" s="125">
        <f t="shared" si="2"/>
        <v>14493886.466640005</v>
      </c>
      <c r="H19" s="125">
        <f t="shared" si="3"/>
        <v>11891.280555000003</v>
      </c>
      <c r="I19" s="137"/>
      <c r="J19" s="81">
        <f t="shared" si="0"/>
        <v>60502.148821311494</v>
      </c>
      <c r="K19" s="86">
        <f t="shared" si="1"/>
        <v>59412.219789885268</v>
      </c>
      <c r="L19" s="218">
        <f t="shared" si="15"/>
        <v>295793.60136000067</v>
      </c>
      <c r="M19" s="218">
        <f t="shared" si="16"/>
        <v>120.11394500000097</v>
      </c>
      <c r="N19" s="218">
        <f t="shared" si="17"/>
        <v>1089.9290314262325</v>
      </c>
      <c r="O19" s="219"/>
      <c r="P19" s="219"/>
      <c r="Q19" s="220"/>
      <c r="R19" s="138"/>
      <c r="S19" s="83">
        <v>2.5000000000000008E-2</v>
      </c>
      <c r="T19" s="83">
        <v>0.1</v>
      </c>
      <c r="U19" s="139">
        <f t="shared" si="18"/>
        <v>2.5000000000000008E-2</v>
      </c>
    </row>
    <row r="20" spans="2:21" ht="19.5" customHeight="1">
      <c r="B20" s="134">
        <v>4.5</v>
      </c>
      <c r="C20" s="135" t="s">
        <v>174</v>
      </c>
      <c r="D20" s="136"/>
      <c r="E20" s="124">
        <f t="shared" si="13"/>
        <v>14789680.067999998</v>
      </c>
      <c r="F20" s="124">
        <f t="shared" si="14"/>
        <v>12011.394499999999</v>
      </c>
      <c r="G20" s="125">
        <f t="shared" si="2"/>
        <v>14493886.466639997</v>
      </c>
      <c r="H20" s="125">
        <f t="shared" si="3"/>
        <v>11891.280554999998</v>
      </c>
      <c r="I20" s="137"/>
      <c r="J20" s="81">
        <f t="shared" si="0"/>
        <v>60502.148821311464</v>
      </c>
      <c r="K20" s="86">
        <f t="shared" si="1"/>
        <v>59412.219789885232</v>
      </c>
      <c r="L20" s="218">
        <f t="shared" si="15"/>
        <v>295793.60136000067</v>
      </c>
      <c r="M20" s="218">
        <f t="shared" si="16"/>
        <v>120.11394500000097</v>
      </c>
      <c r="N20" s="218">
        <f t="shared" si="17"/>
        <v>1089.9290314262325</v>
      </c>
      <c r="O20" s="219"/>
      <c r="P20" s="219"/>
      <c r="Q20" s="220"/>
      <c r="R20" s="138"/>
      <c r="S20" s="83">
        <v>2.4999999999999994E-2</v>
      </c>
      <c r="T20" s="83">
        <v>0.125</v>
      </c>
      <c r="U20" s="139">
        <f t="shared" si="18"/>
        <v>2.4999999999999994E-2</v>
      </c>
    </row>
    <row r="21" spans="2:21" ht="19.5" customHeight="1">
      <c r="B21" s="134">
        <v>4.5999999999999996</v>
      </c>
      <c r="C21" s="135" t="s">
        <v>175</v>
      </c>
      <c r="D21" s="136"/>
      <c r="E21" s="124">
        <f t="shared" si="13"/>
        <v>14789680.067999998</v>
      </c>
      <c r="F21" s="124">
        <f t="shared" si="14"/>
        <v>12011.394499999999</v>
      </c>
      <c r="G21" s="125">
        <f t="shared" si="2"/>
        <v>14493886.466639997</v>
      </c>
      <c r="H21" s="125">
        <f t="shared" si="3"/>
        <v>11891.280554999998</v>
      </c>
      <c r="I21" s="137"/>
      <c r="J21" s="81">
        <f t="shared" si="0"/>
        <v>60502.148821311464</v>
      </c>
      <c r="K21" s="86">
        <f t="shared" si="1"/>
        <v>59412.219789885232</v>
      </c>
      <c r="L21" s="218">
        <f t="shared" si="15"/>
        <v>295793.60136000067</v>
      </c>
      <c r="M21" s="218">
        <f t="shared" si="16"/>
        <v>120.11394500000097</v>
      </c>
      <c r="N21" s="218">
        <f t="shared" si="17"/>
        <v>1089.9290314262325</v>
      </c>
      <c r="O21" s="219"/>
      <c r="P21" s="219"/>
      <c r="Q21" s="220"/>
      <c r="R21" s="138"/>
      <c r="S21" s="83">
        <v>2.4999999999999994E-2</v>
      </c>
      <c r="T21" s="83">
        <v>0.15</v>
      </c>
      <c r="U21" s="139">
        <f t="shared" si="18"/>
        <v>2.4999999999999994E-2</v>
      </c>
    </row>
    <row r="22" spans="2:21" ht="19.5" customHeight="1">
      <c r="B22" s="134">
        <v>4.7</v>
      </c>
      <c r="C22" s="135" t="s">
        <v>176</v>
      </c>
      <c r="D22" s="136"/>
      <c r="E22" s="124">
        <f t="shared" si="13"/>
        <v>14789680.067999998</v>
      </c>
      <c r="F22" s="124">
        <f t="shared" si="14"/>
        <v>12011.394499999999</v>
      </c>
      <c r="G22" s="125">
        <f t="shared" si="2"/>
        <v>14493886.466639997</v>
      </c>
      <c r="H22" s="125">
        <f t="shared" si="3"/>
        <v>11891.280554999998</v>
      </c>
      <c r="I22" s="137"/>
      <c r="J22" s="81">
        <f t="shared" si="0"/>
        <v>60502.148821311464</v>
      </c>
      <c r="K22" s="86">
        <f t="shared" si="1"/>
        <v>59412.219789885232</v>
      </c>
      <c r="L22" s="218">
        <f t="shared" si="15"/>
        <v>295793.60136000067</v>
      </c>
      <c r="M22" s="218">
        <f t="shared" si="16"/>
        <v>120.11394500000097</v>
      </c>
      <c r="N22" s="218">
        <f t="shared" si="17"/>
        <v>1089.9290314262325</v>
      </c>
      <c r="O22" s="219"/>
      <c r="P22" s="219"/>
      <c r="Q22" s="220"/>
      <c r="R22" s="138"/>
      <c r="S22" s="83">
        <v>2.4999999999999994E-2</v>
      </c>
      <c r="T22" s="83">
        <v>0.17499999999999999</v>
      </c>
      <c r="U22" s="139">
        <f t="shared" si="18"/>
        <v>2.4999999999999994E-2</v>
      </c>
    </row>
    <row r="23" spans="2:21" ht="19.5" customHeight="1">
      <c r="B23" s="134">
        <v>4.8</v>
      </c>
      <c r="C23" s="135" t="s">
        <v>177</v>
      </c>
      <c r="D23" s="136"/>
      <c r="E23" s="124">
        <f t="shared" si="13"/>
        <v>14789680.068000013</v>
      </c>
      <c r="F23" s="124">
        <f t="shared" si="14"/>
        <v>12011.394500000011</v>
      </c>
      <c r="G23" s="125">
        <f t="shared" si="2"/>
        <v>14493886.466640012</v>
      </c>
      <c r="H23" s="125">
        <f t="shared" si="3"/>
        <v>11891.28055500001</v>
      </c>
      <c r="I23" s="137"/>
      <c r="J23" s="81">
        <f t="shared" si="0"/>
        <v>60502.14882131153</v>
      </c>
      <c r="K23" s="86">
        <f t="shared" si="1"/>
        <v>59412.219789885297</v>
      </c>
      <c r="L23" s="218">
        <f t="shared" si="15"/>
        <v>295793.60136000067</v>
      </c>
      <c r="M23" s="218">
        <f t="shared" si="16"/>
        <v>120.11394500000097</v>
      </c>
      <c r="N23" s="218">
        <f t="shared" si="17"/>
        <v>1089.9290314262325</v>
      </c>
      <c r="O23" s="219"/>
      <c r="P23" s="219"/>
      <c r="Q23" s="220"/>
      <c r="R23" s="138"/>
      <c r="S23" s="83">
        <v>2.5000000000000022E-2</v>
      </c>
      <c r="T23" s="83">
        <v>0.2</v>
      </c>
      <c r="U23" s="139">
        <f t="shared" si="18"/>
        <v>2.5000000000000022E-2</v>
      </c>
    </row>
    <row r="24" spans="2:21" ht="19.5" customHeight="1">
      <c r="B24" s="134">
        <v>4.9000000000000004</v>
      </c>
      <c r="C24" s="135" t="s">
        <v>178</v>
      </c>
      <c r="D24" s="136"/>
      <c r="E24" s="124">
        <f t="shared" si="13"/>
        <v>14789680.067999998</v>
      </c>
      <c r="F24" s="124">
        <f t="shared" si="14"/>
        <v>12011.394499999999</v>
      </c>
      <c r="G24" s="125">
        <f t="shared" si="2"/>
        <v>14493886.466639997</v>
      </c>
      <c r="H24" s="125">
        <f t="shared" si="3"/>
        <v>11891.280554999998</v>
      </c>
      <c r="I24" s="137"/>
      <c r="J24" s="81">
        <f t="shared" si="0"/>
        <v>60502.148821311464</v>
      </c>
      <c r="K24" s="86">
        <f t="shared" si="1"/>
        <v>59412.219789885232</v>
      </c>
      <c r="L24" s="219"/>
      <c r="M24" s="219"/>
      <c r="N24" s="219"/>
      <c r="O24" s="218">
        <f t="shared" ref="O24" si="19">E24-G24</f>
        <v>295793.60136000067</v>
      </c>
      <c r="P24" s="218">
        <f t="shared" ref="P24" si="20">F24-H24</f>
        <v>120.11394500000097</v>
      </c>
      <c r="Q24" s="218">
        <f t="shared" ref="Q24" si="21">O24/305+P24</f>
        <v>1089.9290314262325</v>
      </c>
      <c r="R24" s="138"/>
      <c r="S24" s="83">
        <v>2.4999999999999994E-2</v>
      </c>
      <c r="T24" s="83">
        <v>0.22500000000000001</v>
      </c>
      <c r="U24" s="139">
        <f t="shared" si="18"/>
        <v>2.4999999999999994E-2</v>
      </c>
    </row>
    <row r="25" spans="2:21" ht="19.5" customHeight="1">
      <c r="B25" s="140" t="s">
        <v>179</v>
      </c>
      <c r="C25" s="135" t="s">
        <v>180</v>
      </c>
      <c r="D25" s="136"/>
      <c r="E25" s="124">
        <f t="shared" si="13"/>
        <v>14789680.067999998</v>
      </c>
      <c r="F25" s="124">
        <f t="shared" si="14"/>
        <v>12011.394499999999</v>
      </c>
      <c r="G25" s="125">
        <f t="shared" si="2"/>
        <v>14493886.466639997</v>
      </c>
      <c r="H25" s="125">
        <f t="shared" si="3"/>
        <v>11891.280554999998</v>
      </c>
      <c r="I25" s="137"/>
      <c r="J25" s="81">
        <f t="shared" si="0"/>
        <v>60502.148821311464</v>
      </c>
      <c r="K25" s="86">
        <f t="shared" si="1"/>
        <v>59412.219789885232</v>
      </c>
      <c r="L25" s="219"/>
      <c r="M25" s="219"/>
      <c r="N25" s="219"/>
      <c r="O25" s="218">
        <f t="shared" ref="O25:O46" si="22">E25-G25</f>
        <v>295793.60136000067</v>
      </c>
      <c r="P25" s="218">
        <f t="shared" ref="P25:P46" si="23">F25-H25</f>
        <v>120.11394500000097</v>
      </c>
      <c r="Q25" s="218">
        <f t="shared" ref="Q25:Q46" si="24">O25/305+P25</f>
        <v>1089.9290314262325</v>
      </c>
      <c r="R25" s="138"/>
      <c r="S25" s="83">
        <v>2.4999999999999994E-2</v>
      </c>
      <c r="T25" s="83">
        <v>0.25</v>
      </c>
      <c r="U25" s="139">
        <f t="shared" si="18"/>
        <v>2.4999999999999994E-2</v>
      </c>
    </row>
    <row r="26" spans="2:21" ht="19.5" customHeight="1">
      <c r="B26" s="134">
        <v>4.1100000000000003</v>
      </c>
      <c r="C26" s="135" t="s">
        <v>181</v>
      </c>
      <c r="D26" s="136"/>
      <c r="E26" s="124">
        <f t="shared" si="13"/>
        <v>29579360.135999996</v>
      </c>
      <c r="F26" s="124">
        <f t="shared" si="14"/>
        <v>24022.788999999997</v>
      </c>
      <c r="G26" s="125">
        <f t="shared" si="2"/>
        <v>28987772.933279995</v>
      </c>
      <c r="H26" s="125">
        <f t="shared" si="3"/>
        <v>23782.561109999995</v>
      </c>
      <c r="I26" s="137"/>
      <c r="J26" s="81">
        <f t="shared" si="0"/>
        <v>121004.29764262293</v>
      </c>
      <c r="K26" s="86">
        <f t="shared" si="1"/>
        <v>118824.43957977046</v>
      </c>
      <c r="L26" s="219"/>
      <c r="M26" s="219"/>
      <c r="N26" s="219"/>
      <c r="O26" s="218">
        <f t="shared" si="22"/>
        <v>591587.20272000134</v>
      </c>
      <c r="P26" s="218">
        <f t="shared" si="23"/>
        <v>240.22789000000193</v>
      </c>
      <c r="Q26" s="218">
        <f t="shared" si="24"/>
        <v>2179.8580628524651</v>
      </c>
      <c r="R26" s="138"/>
      <c r="S26" s="83">
        <v>4.9999999999999989E-2</v>
      </c>
      <c r="T26" s="83">
        <v>0.3</v>
      </c>
      <c r="U26" s="139">
        <f t="shared" si="18"/>
        <v>4.9999999999999989E-2</v>
      </c>
    </row>
    <row r="27" spans="2:21" ht="19.5" customHeight="1">
      <c r="B27" s="134">
        <v>4.12</v>
      </c>
      <c r="C27" s="135" t="s">
        <v>182</v>
      </c>
      <c r="D27" s="136"/>
      <c r="E27" s="124">
        <f t="shared" si="13"/>
        <v>29579360.135999996</v>
      </c>
      <c r="F27" s="124">
        <f t="shared" si="14"/>
        <v>24022.788999999997</v>
      </c>
      <c r="G27" s="125">
        <f t="shared" si="2"/>
        <v>28987772.933279995</v>
      </c>
      <c r="H27" s="125">
        <f t="shared" si="3"/>
        <v>23782.561109999995</v>
      </c>
      <c r="I27" s="137"/>
      <c r="J27" s="81">
        <f t="shared" si="0"/>
        <v>121004.29764262293</v>
      </c>
      <c r="K27" s="86">
        <f t="shared" si="1"/>
        <v>118824.43957977046</v>
      </c>
      <c r="L27" s="219"/>
      <c r="M27" s="219"/>
      <c r="N27" s="219"/>
      <c r="O27" s="218">
        <f t="shared" si="22"/>
        <v>591587.20272000134</v>
      </c>
      <c r="P27" s="218">
        <f t="shared" si="23"/>
        <v>240.22789000000193</v>
      </c>
      <c r="Q27" s="218">
        <f t="shared" si="24"/>
        <v>2179.8580628524651</v>
      </c>
      <c r="R27" s="138"/>
      <c r="S27" s="83">
        <v>4.9999999999999989E-2</v>
      </c>
      <c r="T27" s="83">
        <v>0.35</v>
      </c>
      <c r="U27" s="139">
        <f t="shared" si="18"/>
        <v>4.9999999999999989E-2</v>
      </c>
    </row>
    <row r="28" spans="2:21" ht="19.5" customHeight="1">
      <c r="B28" s="141">
        <v>4.13</v>
      </c>
      <c r="C28" s="142" t="s">
        <v>183</v>
      </c>
      <c r="D28" s="143"/>
      <c r="E28" s="144">
        <f t="shared" si="13"/>
        <v>29579360.136000026</v>
      </c>
      <c r="F28" s="144">
        <f t="shared" si="14"/>
        <v>24022.789000000022</v>
      </c>
      <c r="G28" s="125">
        <f t="shared" si="2"/>
        <v>28987772.933280025</v>
      </c>
      <c r="H28" s="125">
        <f t="shared" si="3"/>
        <v>23782.561110000021</v>
      </c>
      <c r="I28" s="145"/>
      <c r="J28" s="87">
        <f t="shared" si="0"/>
        <v>121004.29764262306</v>
      </c>
      <c r="K28" s="86">
        <f t="shared" si="1"/>
        <v>118824.43957977059</v>
      </c>
      <c r="L28" s="219"/>
      <c r="M28" s="219"/>
      <c r="N28" s="219"/>
      <c r="O28" s="218">
        <f t="shared" si="22"/>
        <v>591587.20272000134</v>
      </c>
      <c r="P28" s="218">
        <f t="shared" si="23"/>
        <v>240.22789000000193</v>
      </c>
      <c r="Q28" s="218">
        <f t="shared" si="24"/>
        <v>2179.8580628524651</v>
      </c>
      <c r="R28" s="138"/>
      <c r="S28" s="83">
        <v>5.0000000000000044E-2</v>
      </c>
      <c r="T28" s="83">
        <v>0.4</v>
      </c>
      <c r="U28" s="139">
        <f t="shared" si="18"/>
        <v>5.0000000000000044E-2</v>
      </c>
    </row>
    <row r="29" spans="2:21" ht="19.5" customHeight="1">
      <c r="B29" s="141">
        <v>4.1399999999999997</v>
      </c>
      <c r="C29" s="142" t="s">
        <v>184</v>
      </c>
      <c r="D29" s="143"/>
      <c r="E29" s="144">
        <f t="shared" si="13"/>
        <v>29579360.135999996</v>
      </c>
      <c r="F29" s="144">
        <f t="shared" si="14"/>
        <v>24022.788999999997</v>
      </c>
      <c r="G29" s="125">
        <f t="shared" si="2"/>
        <v>28987772.933279995</v>
      </c>
      <c r="H29" s="125">
        <f t="shared" si="3"/>
        <v>23782.561109999995</v>
      </c>
      <c r="I29" s="145"/>
      <c r="J29" s="87">
        <f t="shared" si="0"/>
        <v>121004.29764262293</v>
      </c>
      <c r="K29" s="86">
        <f t="shared" si="1"/>
        <v>118824.43957977046</v>
      </c>
      <c r="L29" s="219"/>
      <c r="M29" s="219"/>
      <c r="N29" s="219"/>
      <c r="O29" s="218">
        <f t="shared" si="22"/>
        <v>591587.20272000134</v>
      </c>
      <c r="P29" s="218">
        <f t="shared" si="23"/>
        <v>240.22789000000193</v>
      </c>
      <c r="Q29" s="218">
        <f t="shared" si="24"/>
        <v>2179.8580628524651</v>
      </c>
      <c r="R29" s="138"/>
      <c r="S29" s="83">
        <v>4.9999999999999989E-2</v>
      </c>
      <c r="T29" s="83">
        <v>0.45</v>
      </c>
      <c r="U29" s="139">
        <f t="shared" si="18"/>
        <v>4.9999999999999989E-2</v>
      </c>
    </row>
    <row r="30" spans="2:21" ht="19.5" customHeight="1">
      <c r="B30" s="141">
        <v>4.1500000000000004</v>
      </c>
      <c r="C30" s="142" t="s">
        <v>185</v>
      </c>
      <c r="D30" s="143"/>
      <c r="E30" s="144">
        <f t="shared" si="13"/>
        <v>29579360.135999996</v>
      </c>
      <c r="F30" s="144">
        <f t="shared" si="14"/>
        <v>24022.788999999997</v>
      </c>
      <c r="G30" s="125">
        <f t="shared" si="2"/>
        <v>28987772.933279995</v>
      </c>
      <c r="H30" s="125">
        <f t="shared" si="3"/>
        <v>23782.561109999995</v>
      </c>
      <c r="I30" s="145"/>
      <c r="J30" s="87">
        <f t="shared" si="0"/>
        <v>121004.29764262293</v>
      </c>
      <c r="K30" s="86">
        <f t="shared" si="1"/>
        <v>118824.43957977046</v>
      </c>
      <c r="L30" s="219"/>
      <c r="M30" s="219"/>
      <c r="N30" s="219"/>
      <c r="O30" s="218">
        <f t="shared" si="22"/>
        <v>591587.20272000134</v>
      </c>
      <c r="P30" s="218">
        <f t="shared" si="23"/>
        <v>240.22789000000193</v>
      </c>
      <c r="Q30" s="218">
        <f t="shared" si="24"/>
        <v>2179.8580628524651</v>
      </c>
      <c r="R30" s="138"/>
      <c r="S30" s="83">
        <v>4.9999999999999989E-2</v>
      </c>
      <c r="T30" s="83">
        <v>0.5</v>
      </c>
      <c r="U30" s="139">
        <f t="shared" si="18"/>
        <v>4.9999999999999989E-2</v>
      </c>
    </row>
    <row r="31" spans="2:21" ht="19.5" customHeight="1">
      <c r="B31" s="141">
        <v>4.16</v>
      </c>
      <c r="C31" s="142" t="s">
        <v>186</v>
      </c>
      <c r="D31" s="143"/>
      <c r="E31" s="144">
        <f t="shared" si="13"/>
        <v>29579360.136000026</v>
      </c>
      <c r="F31" s="144">
        <f t="shared" si="14"/>
        <v>24022.789000000022</v>
      </c>
      <c r="G31" s="125">
        <f t="shared" si="2"/>
        <v>28987772.933280025</v>
      </c>
      <c r="H31" s="125">
        <f t="shared" si="3"/>
        <v>23782.561110000021</v>
      </c>
      <c r="I31" s="145"/>
      <c r="J31" s="87">
        <f t="shared" si="0"/>
        <v>121004.29764262306</v>
      </c>
      <c r="K31" s="86">
        <f t="shared" si="1"/>
        <v>118824.43957977059</v>
      </c>
      <c r="L31" s="219"/>
      <c r="M31" s="219"/>
      <c r="N31" s="219"/>
      <c r="O31" s="218">
        <f t="shared" si="22"/>
        <v>591587.20272000134</v>
      </c>
      <c r="P31" s="218">
        <f t="shared" si="23"/>
        <v>240.22789000000193</v>
      </c>
      <c r="Q31" s="218">
        <f t="shared" si="24"/>
        <v>2179.8580628524651</v>
      </c>
      <c r="R31" s="138"/>
      <c r="S31" s="83">
        <v>5.0000000000000044E-2</v>
      </c>
      <c r="T31" s="83">
        <v>0.55000000000000004</v>
      </c>
      <c r="U31" s="139">
        <f t="shared" si="18"/>
        <v>5.0000000000000044E-2</v>
      </c>
    </row>
    <row r="32" spans="2:21" ht="19.5" customHeight="1">
      <c r="B32" s="141">
        <v>4.17</v>
      </c>
      <c r="C32" s="142" t="s">
        <v>187</v>
      </c>
      <c r="D32" s="143"/>
      <c r="E32" s="144">
        <f t="shared" si="13"/>
        <v>29579360.135999963</v>
      </c>
      <c r="F32" s="144">
        <f t="shared" si="14"/>
        <v>24022.788999999968</v>
      </c>
      <c r="G32" s="125">
        <f t="shared" si="2"/>
        <v>28987772.933279961</v>
      </c>
      <c r="H32" s="125">
        <f t="shared" si="3"/>
        <v>23782.56110999997</v>
      </c>
      <c r="I32" s="145"/>
      <c r="J32" s="87">
        <f t="shared" si="0"/>
        <v>121004.29764262278</v>
      </c>
      <c r="K32" s="86">
        <f t="shared" si="1"/>
        <v>118824.43957977033</v>
      </c>
      <c r="L32" s="219"/>
      <c r="M32" s="219"/>
      <c r="N32" s="219"/>
      <c r="O32" s="218">
        <f t="shared" si="22"/>
        <v>591587.20272000134</v>
      </c>
      <c r="P32" s="218">
        <f t="shared" si="23"/>
        <v>240.2278899999983</v>
      </c>
      <c r="Q32" s="218">
        <f t="shared" si="24"/>
        <v>2179.8580628524614</v>
      </c>
      <c r="R32" s="138"/>
      <c r="S32" s="83">
        <v>4.9999999999999933E-2</v>
      </c>
      <c r="T32" s="83">
        <v>0.6</v>
      </c>
      <c r="U32" s="139">
        <f t="shared" si="18"/>
        <v>4.9999999999999933E-2</v>
      </c>
    </row>
    <row r="33" spans="2:21" ht="19.5" customHeight="1">
      <c r="B33" s="141">
        <v>4.18</v>
      </c>
      <c r="C33" s="142" t="s">
        <v>188</v>
      </c>
      <c r="D33" s="143"/>
      <c r="E33" s="144">
        <f t="shared" si="13"/>
        <v>29579360.136000026</v>
      </c>
      <c r="F33" s="144">
        <f t="shared" si="14"/>
        <v>24022.789000000022</v>
      </c>
      <c r="G33" s="125">
        <f t="shared" si="2"/>
        <v>28987772.933280025</v>
      </c>
      <c r="H33" s="125">
        <f t="shared" si="3"/>
        <v>23782.561110000021</v>
      </c>
      <c r="I33" s="145"/>
      <c r="J33" s="87">
        <f t="shared" si="0"/>
        <v>121004.29764262306</v>
      </c>
      <c r="K33" s="86">
        <f t="shared" si="1"/>
        <v>118824.43957977059</v>
      </c>
      <c r="L33" s="219"/>
      <c r="M33" s="219"/>
      <c r="N33" s="219"/>
      <c r="O33" s="218">
        <f t="shared" si="22"/>
        <v>591587.20272000134</v>
      </c>
      <c r="P33" s="218">
        <f t="shared" si="23"/>
        <v>240.22789000000193</v>
      </c>
      <c r="Q33" s="218">
        <f t="shared" si="24"/>
        <v>2179.8580628524651</v>
      </c>
      <c r="R33" s="138"/>
      <c r="S33" s="83">
        <v>5.0000000000000044E-2</v>
      </c>
      <c r="T33" s="83">
        <v>0.65</v>
      </c>
      <c r="U33" s="139">
        <f t="shared" si="18"/>
        <v>5.0000000000000044E-2</v>
      </c>
    </row>
    <row r="34" spans="2:21" ht="19.5" customHeight="1">
      <c r="B34" s="141">
        <v>4.1900000000000004</v>
      </c>
      <c r="C34" s="142" t="s">
        <v>189</v>
      </c>
      <c r="D34" s="143"/>
      <c r="E34" s="144">
        <f t="shared" si="13"/>
        <v>29579360.135999963</v>
      </c>
      <c r="F34" s="144">
        <f t="shared" si="14"/>
        <v>24022.788999999968</v>
      </c>
      <c r="G34" s="125">
        <f t="shared" si="2"/>
        <v>28987772.933279961</v>
      </c>
      <c r="H34" s="125">
        <f t="shared" si="3"/>
        <v>23782.56110999997</v>
      </c>
      <c r="I34" s="145"/>
      <c r="J34" s="87">
        <f t="shared" si="0"/>
        <v>121004.29764262278</v>
      </c>
      <c r="K34" s="86">
        <f t="shared" si="1"/>
        <v>118824.43957977033</v>
      </c>
      <c r="L34" s="219"/>
      <c r="M34" s="219"/>
      <c r="N34" s="219"/>
      <c r="O34" s="218">
        <f t="shared" si="22"/>
        <v>591587.20272000134</v>
      </c>
      <c r="P34" s="218">
        <f t="shared" si="23"/>
        <v>240.2278899999983</v>
      </c>
      <c r="Q34" s="218">
        <f t="shared" si="24"/>
        <v>2179.8580628524614</v>
      </c>
      <c r="R34" s="138"/>
      <c r="S34" s="83">
        <v>4.9999999999999933E-2</v>
      </c>
      <c r="T34" s="83">
        <v>0.7</v>
      </c>
      <c r="U34" s="139">
        <f t="shared" si="18"/>
        <v>4.9999999999999933E-2</v>
      </c>
    </row>
    <row r="35" spans="2:21" ht="19.5" customHeight="1">
      <c r="B35" s="146" t="s">
        <v>190</v>
      </c>
      <c r="C35" s="142" t="s">
        <v>191</v>
      </c>
      <c r="D35" s="143"/>
      <c r="E35" s="144">
        <f t="shared" si="13"/>
        <v>14789680.068000013</v>
      </c>
      <c r="F35" s="144">
        <f t="shared" si="14"/>
        <v>12011.394500000011</v>
      </c>
      <c r="G35" s="125">
        <f t="shared" si="2"/>
        <v>14493886.466640012</v>
      </c>
      <c r="H35" s="125">
        <f t="shared" si="3"/>
        <v>11891.28055500001</v>
      </c>
      <c r="I35" s="145"/>
      <c r="J35" s="87">
        <f t="shared" si="0"/>
        <v>60502.14882131153</v>
      </c>
      <c r="K35" s="86">
        <f t="shared" si="1"/>
        <v>59412.219789885297</v>
      </c>
      <c r="L35" s="219"/>
      <c r="M35" s="219"/>
      <c r="N35" s="219"/>
      <c r="O35" s="218">
        <f t="shared" si="22"/>
        <v>295793.60136000067</v>
      </c>
      <c r="P35" s="218">
        <f t="shared" si="23"/>
        <v>120.11394500000097</v>
      </c>
      <c r="Q35" s="218">
        <f t="shared" si="24"/>
        <v>1089.9290314262325</v>
      </c>
      <c r="R35" s="138"/>
      <c r="S35" s="83">
        <v>2.5000000000000022E-2</v>
      </c>
      <c r="T35" s="83">
        <v>0.72499999999999998</v>
      </c>
      <c r="U35" s="139">
        <f t="shared" si="18"/>
        <v>2.5000000000000022E-2</v>
      </c>
    </row>
    <row r="36" spans="2:21" ht="19.5" customHeight="1">
      <c r="B36" s="141">
        <v>4.21</v>
      </c>
      <c r="C36" s="142" t="s">
        <v>192</v>
      </c>
      <c r="D36" s="143"/>
      <c r="E36" s="144">
        <f t="shared" si="13"/>
        <v>14789680.068000013</v>
      </c>
      <c r="F36" s="144">
        <f t="shared" si="14"/>
        <v>12011.394500000011</v>
      </c>
      <c r="G36" s="125">
        <f t="shared" si="2"/>
        <v>14493886.466640012</v>
      </c>
      <c r="H36" s="125">
        <f t="shared" si="3"/>
        <v>11891.28055500001</v>
      </c>
      <c r="I36" s="145"/>
      <c r="J36" s="87">
        <f t="shared" si="0"/>
        <v>60502.14882131153</v>
      </c>
      <c r="K36" s="86">
        <f t="shared" si="1"/>
        <v>59412.219789885297</v>
      </c>
      <c r="L36" s="219"/>
      <c r="M36" s="219"/>
      <c r="N36" s="219"/>
      <c r="O36" s="218">
        <f t="shared" si="22"/>
        <v>295793.60136000067</v>
      </c>
      <c r="P36" s="218">
        <f t="shared" si="23"/>
        <v>120.11394500000097</v>
      </c>
      <c r="Q36" s="218">
        <f t="shared" si="24"/>
        <v>1089.9290314262325</v>
      </c>
      <c r="R36" s="138"/>
      <c r="S36" s="83">
        <v>2.5000000000000022E-2</v>
      </c>
      <c r="T36" s="83">
        <v>0.75</v>
      </c>
      <c r="U36" s="139">
        <f t="shared" si="18"/>
        <v>2.5000000000000022E-2</v>
      </c>
    </row>
    <row r="37" spans="2:21" ht="19.5" customHeight="1">
      <c r="B37" s="141">
        <v>4.22</v>
      </c>
      <c r="C37" s="142" t="s">
        <v>193</v>
      </c>
      <c r="D37" s="143"/>
      <c r="E37" s="144">
        <f t="shared" si="13"/>
        <v>14789680.068000013</v>
      </c>
      <c r="F37" s="144">
        <f t="shared" si="14"/>
        <v>12011.394500000011</v>
      </c>
      <c r="G37" s="125">
        <f t="shared" si="2"/>
        <v>14493886.466640012</v>
      </c>
      <c r="H37" s="125">
        <f t="shared" si="3"/>
        <v>11891.28055500001</v>
      </c>
      <c r="I37" s="145"/>
      <c r="J37" s="87">
        <f t="shared" si="0"/>
        <v>60502.14882131153</v>
      </c>
      <c r="K37" s="86">
        <f t="shared" si="1"/>
        <v>59412.219789885297</v>
      </c>
      <c r="L37" s="219"/>
      <c r="M37" s="219"/>
      <c r="N37" s="219"/>
      <c r="O37" s="218">
        <f t="shared" si="22"/>
        <v>295793.60136000067</v>
      </c>
      <c r="P37" s="218">
        <f t="shared" si="23"/>
        <v>120.11394500000097</v>
      </c>
      <c r="Q37" s="218">
        <f t="shared" si="24"/>
        <v>1089.9290314262325</v>
      </c>
      <c r="R37" s="138"/>
      <c r="S37" s="83">
        <v>2.5000000000000022E-2</v>
      </c>
      <c r="T37" s="83">
        <v>0.77500000000000002</v>
      </c>
      <c r="U37" s="139">
        <f t="shared" si="18"/>
        <v>2.5000000000000022E-2</v>
      </c>
    </row>
    <row r="38" spans="2:21" ht="19.5" customHeight="1">
      <c r="B38" s="141">
        <v>4.2300000000000004</v>
      </c>
      <c r="C38" s="142" t="s">
        <v>194</v>
      </c>
      <c r="D38" s="143"/>
      <c r="E38" s="144">
        <f t="shared" si="13"/>
        <v>14789680.068000013</v>
      </c>
      <c r="F38" s="144">
        <f t="shared" si="14"/>
        <v>12011.394500000011</v>
      </c>
      <c r="G38" s="125">
        <f t="shared" si="2"/>
        <v>14493886.466640012</v>
      </c>
      <c r="H38" s="125">
        <f t="shared" si="3"/>
        <v>11891.28055500001</v>
      </c>
      <c r="I38" s="145"/>
      <c r="J38" s="87">
        <f t="shared" si="0"/>
        <v>60502.14882131153</v>
      </c>
      <c r="K38" s="86">
        <f t="shared" si="1"/>
        <v>59412.219789885297</v>
      </c>
      <c r="L38" s="219"/>
      <c r="M38" s="219"/>
      <c r="N38" s="219"/>
      <c r="O38" s="218">
        <f t="shared" si="22"/>
        <v>295793.60136000067</v>
      </c>
      <c r="P38" s="218">
        <f t="shared" si="23"/>
        <v>120.11394500000097</v>
      </c>
      <c r="Q38" s="218">
        <f t="shared" si="24"/>
        <v>1089.9290314262325</v>
      </c>
      <c r="R38" s="138"/>
      <c r="S38" s="83">
        <v>2.5000000000000022E-2</v>
      </c>
      <c r="T38" s="83">
        <v>0.8</v>
      </c>
      <c r="U38" s="139">
        <f t="shared" si="18"/>
        <v>2.5000000000000022E-2</v>
      </c>
    </row>
    <row r="39" spans="2:21" ht="19.5" customHeight="1">
      <c r="B39" s="141">
        <v>4.24</v>
      </c>
      <c r="C39" s="142" t="s">
        <v>195</v>
      </c>
      <c r="D39" s="143"/>
      <c r="E39" s="144">
        <f t="shared" si="13"/>
        <v>14789680.067999948</v>
      </c>
      <c r="F39" s="144">
        <f t="shared" si="14"/>
        <v>12011.394499999958</v>
      </c>
      <c r="G39" s="125">
        <f t="shared" si="2"/>
        <v>14493886.466639949</v>
      </c>
      <c r="H39" s="125">
        <f t="shared" si="3"/>
        <v>11891.280554999959</v>
      </c>
      <c r="I39" s="145"/>
      <c r="J39" s="87">
        <f t="shared" si="0"/>
        <v>60502.148821311261</v>
      </c>
      <c r="K39" s="86">
        <f t="shared" si="1"/>
        <v>59412.219789885043</v>
      </c>
      <c r="L39" s="219"/>
      <c r="M39" s="219"/>
      <c r="N39" s="219"/>
      <c r="O39" s="218">
        <f t="shared" si="22"/>
        <v>295793.60135999881</v>
      </c>
      <c r="P39" s="218">
        <f t="shared" si="23"/>
        <v>120.11394499999915</v>
      </c>
      <c r="Q39" s="218">
        <f t="shared" si="24"/>
        <v>1089.9290314262248</v>
      </c>
      <c r="R39" s="138"/>
      <c r="S39" s="83">
        <v>2.4999999999999911E-2</v>
      </c>
      <c r="T39" s="83">
        <v>0.82499999999999996</v>
      </c>
      <c r="U39" s="139">
        <f t="shared" si="18"/>
        <v>2.4999999999999911E-2</v>
      </c>
    </row>
    <row r="40" spans="2:21" ht="19.5" customHeight="1">
      <c r="B40" s="141">
        <v>4.25</v>
      </c>
      <c r="C40" s="142" t="s">
        <v>196</v>
      </c>
      <c r="D40" s="143"/>
      <c r="E40" s="144">
        <f t="shared" si="13"/>
        <v>14789680.068000013</v>
      </c>
      <c r="F40" s="144">
        <f t="shared" si="14"/>
        <v>12011.394500000011</v>
      </c>
      <c r="G40" s="125">
        <f t="shared" si="2"/>
        <v>14493886.466640012</v>
      </c>
      <c r="H40" s="125">
        <f t="shared" si="3"/>
        <v>11891.28055500001</v>
      </c>
      <c r="I40" s="145"/>
      <c r="J40" s="87">
        <f t="shared" si="0"/>
        <v>60502.14882131153</v>
      </c>
      <c r="K40" s="86">
        <f t="shared" si="1"/>
        <v>59412.219789885297</v>
      </c>
      <c r="L40" s="219"/>
      <c r="M40" s="219"/>
      <c r="N40" s="219"/>
      <c r="O40" s="218">
        <f t="shared" si="22"/>
        <v>295793.60136000067</v>
      </c>
      <c r="P40" s="218">
        <f t="shared" si="23"/>
        <v>120.11394500000097</v>
      </c>
      <c r="Q40" s="218">
        <f t="shared" si="24"/>
        <v>1089.9290314262325</v>
      </c>
      <c r="R40" s="138"/>
      <c r="S40" s="83">
        <v>2.5000000000000022E-2</v>
      </c>
      <c r="T40" s="83">
        <v>0.85</v>
      </c>
      <c r="U40" s="139">
        <f t="shared" si="18"/>
        <v>2.5000000000000022E-2</v>
      </c>
    </row>
    <row r="41" spans="2:21" ht="19.5" customHeight="1">
      <c r="B41" s="141">
        <v>4.26</v>
      </c>
      <c r="C41" s="142" t="s">
        <v>197</v>
      </c>
      <c r="D41" s="143"/>
      <c r="E41" s="144">
        <f t="shared" si="13"/>
        <v>14789680.068000013</v>
      </c>
      <c r="F41" s="144">
        <f t="shared" si="14"/>
        <v>12011.394500000011</v>
      </c>
      <c r="G41" s="125">
        <f t="shared" si="2"/>
        <v>14493886.466640012</v>
      </c>
      <c r="H41" s="125">
        <f t="shared" si="3"/>
        <v>11891.28055500001</v>
      </c>
      <c r="I41" s="145"/>
      <c r="J41" s="87">
        <f t="shared" si="0"/>
        <v>60502.14882131153</v>
      </c>
      <c r="K41" s="86">
        <f t="shared" si="1"/>
        <v>59412.219789885297</v>
      </c>
      <c r="L41" s="219"/>
      <c r="M41" s="219"/>
      <c r="N41" s="219"/>
      <c r="O41" s="218">
        <f t="shared" si="22"/>
        <v>295793.60136000067</v>
      </c>
      <c r="P41" s="218">
        <f t="shared" si="23"/>
        <v>120.11394500000097</v>
      </c>
      <c r="Q41" s="218">
        <f t="shared" si="24"/>
        <v>1089.9290314262325</v>
      </c>
      <c r="R41" s="138"/>
      <c r="S41" s="83">
        <v>2.5000000000000022E-2</v>
      </c>
      <c r="T41" s="83">
        <v>0.875</v>
      </c>
      <c r="U41" s="139">
        <f t="shared" si="18"/>
        <v>2.5000000000000022E-2</v>
      </c>
    </row>
    <row r="42" spans="2:21" ht="19.5" customHeight="1">
      <c r="B42" s="141">
        <v>4.2699999999999996</v>
      </c>
      <c r="C42" s="142" t="s">
        <v>198</v>
      </c>
      <c r="D42" s="143"/>
      <c r="E42" s="144">
        <f t="shared" si="13"/>
        <v>14789680.068000013</v>
      </c>
      <c r="F42" s="144">
        <f t="shared" si="14"/>
        <v>12011.394500000011</v>
      </c>
      <c r="G42" s="125">
        <f t="shared" si="2"/>
        <v>14493886.466640012</v>
      </c>
      <c r="H42" s="125">
        <f t="shared" si="3"/>
        <v>11891.28055500001</v>
      </c>
      <c r="I42" s="145"/>
      <c r="J42" s="87">
        <f t="shared" si="0"/>
        <v>60502.14882131153</v>
      </c>
      <c r="K42" s="86">
        <f t="shared" si="1"/>
        <v>59412.219789885297</v>
      </c>
      <c r="L42" s="219"/>
      <c r="M42" s="219"/>
      <c r="N42" s="219"/>
      <c r="O42" s="218">
        <f t="shared" si="22"/>
        <v>295793.60136000067</v>
      </c>
      <c r="P42" s="218">
        <f t="shared" si="23"/>
        <v>120.11394500000097</v>
      </c>
      <c r="Q42" s="218">
        <f t="shared" si="24"/>
        <v>1089.9290314262325</v>
      </c>
      <c r="R42" s="138"/>
      <c r="S42" s="83">
        <v>2.5000000000000022E-2</v>
      </c>
      <c r="T42" s="83">
        <v>0.9</v>
      </c>
      <c r="U42" s="139">
        <f t="shared" si="18"/>
        <v>2.5000000000000022E-2</v>
      </c>
    </row>
    <row r="43" spans="2:21" ht="19.5" customHeight="1">
      <c r="B43" s="141">
        <v>4.28</v>
      </c>
      <c r="C43" s="142" t="s">
        <v>199</v>
      </c>
      <c r="D43" s="143"/>
      <c r="E43" s="144">
        <f t="shared" si="13"/>
        <v>14789680.068000013</v>
      </c>
      <c r="F43" s="144">
        <f t="shared" si="14"/>
        <v>12011.394500000011</v>
      </c>
      <c r="G43" s="125">
        <f t="shared" si="2"/>
        <v>14493886.466640012</v>
      </c>
      <c r="H43" s="125">
        <f t="shared" si="3"/>
        <v>11891.28055500001</v>
      </c>
      <c r="I43" s="145"/>
      <c r="J43" s="87">
        <f t="shared" si="0"/>
        <v>60502.14882131153</v>
      </c>
      <c r="K43" s="86">
        <f t="shared" si="1"/>
        <v>59412.219789885297</v>
      </c>
      <c r="L43" s="219"/>
      <c r="M43" s="219"/>
      <c r="N43" s="219"/>
      <c r="O43" s="218">
        <f t="shared" si="22"/>
        <v>295793.60136000067</v>
      </c>
      <c r="P43" s="218">
        <f t="shared" si="23"/>
        <v>120.11394500000097</v>
      </c>
      <c r="Q43" s="218">
        <f t="shared" si="24"/>
        <v>1089.9290314262325</v>
      </c>
      <c r="R43" s="138"/>
      <c r="S43" s="83">
        <v>2.5000000000000022E-2</v>
      </c>
      <c r="T43" s="83">
        <v>0.92500000000000004</v>
      </c>
      <c r="U43" s="139">
        <f t="shared" si="18"/>
        <v>2.5000000000000022E-2</v>
      </c>
    </row>
    <row r="44" spans="2:21" ht="19.5" customHeight="1">
      <c r="B44" s="141">
        <v>4.29</v>
      </c>
      <c r="C44" s="142" t="s">
        <v>200</v>
      </c>
      <c r="D44" s="143"/>
      <c r="E44" s="144">
        <f t="shared" si="13"/>
        <v>14789680.067999948</v>
      </c>
      <c r="F44" s="144">
        <f t="shared" si="14"/>
        <v>12011.394499999958</v>
      </c>
      <c r="G44" s="125">
        <f t="shared" si="2"/>
        <v>14493886.466639949</v>
      </c>
      <c r="H44" s="125">
        <f t="shared" si="3"/>
        <v>11891.280554999959</v>
      </c>
      <c r="I44" s="145"/>
      <c r="J44" s="87">
        <f t="shared" si="0"/>
        <v>60502.148821311261</v>
      </c>
      <c r="K44" s="86">
        <f t="shared" si="1"/>
        <v>59412.219789885043</v>
      </c>
      <c r="L44" s="219"/>
      <c r="M44" s="219"/>
      <c r="N44" s="219"/>
      <c r="O44" s="218">
        <f t="shared" si="22"/>
        <v>295793.60135999881</v>
      </c>
      <c r="P44" s="218">
        <f t="shared" si="23"/>
        <v>120.11394499999915</v>
      </c>
      <c r="Q44" s="218">
        <f t="shared" si="24"/>
        <v>1089.9290314262248</v>
      </c>
      <c r="R44" s="138"/>
      <c r="S44" s="83">
        <v>2.4999999999999911E-2</v>
      </c>
      <c r="T44" s="83">
        <v>0.95</v>
      </c>
      <c r="U44" s="139">
        <f t="shared" si="18"/>
        <v>2.4999999999999911E-2</v>
      </c>
    </row>
    <row r="45" spans="2:21" ht="19.5" customHeight="1">
      <c r="B45" s="146" t="s">
        <v>201</v>
      </c>
      <c r="C45" s="142" t="s">
        <v>202</v>
      </c>
      <c r="D45" s="143"/>
      <c r="E45" s="144">
        <f t="shared" si="13"/>
        <v>14789680.068000013</v>
      </c>
      <c r="F45" s="144">
        <f t="shared" si="14"/>
        <v>12011.394500000011</v>
      </c>
      <c r="G45" s="125">
        <f t="shared" si="2"/>
        <v>14493886.466640012</v>
      </c>
      <c r="H45" s="125">
        <f t="shared" si="3"/>
        <v>11891.28055500001</v>
      </c>
      <c r="I45" s="145"/>
      <c r="J45" s="87">
        <f t="shared" si="0"/>
        <v>60502.14882131153</v>
      </c>
      <c r="K45" s="86">
        <f t="shared" si="1"/>
        <v>59412.219789885297</v>
      </c>
      <c r="L45" s="219"/>
      <c r="M45" s="219"/>
      <c r="N45" s="219"/>
      <c r="O45" s="218">
        <f t="shared" si="22"/>
        <v>295793.60136000067</v>
      </c>
      <c r="P45" s="218">
        <f t="shared" si="23"/>
        <v>120.11394500000097</v>
      </c>
      <c r="Q45" s="218">
        <f t="shared" si="24"/>
        <v>1089.9290314262325</v>
      </c>
      <c r="R45" s="138"/>
      <c r="S45" s="83">
        <v>2.5000000000000022E-2</v>
      </c>
      <c r="T45" s="83">
        <v>0.97499999999999998</v>
      </c>
      <c r="U45" s="139">
        <f t="shared" si="18"/>
        <v>2.5000000000000022E-2</v>
      </c>
    </row>
    <row r="46" spans="2:21" ht="19.5" customHeight="1">
      <c r="B46" s="141">
        <v>4.3099999999999996</v>
      </c>
      <c r="C46" s="142" t="s">
        <v>203</v>
      </c>
      <c r="D46" s="143"/>
      <c r="E46" s="144">
        <f t="shared" si="13"/>
        <v>14789680.068000013</v>
      </c>
      <c r="F46" s="144">
        <f t="shared" si="14"/>
        <v>12011.394500000011</v>
      </c>
      <c r="G46" s="125">
        <f t="shared" si="2"/>
        <v>14493886.466640012</v>
      </c>
      <c r="H46" s="125">
        <f t="shared" si="3"/>
        <v>11891.28055500001</v>
      </c>
      <c r="I46" s="145"/>
      <c r="J46" s="87">
        <f t="shared" si="0"/>
        <v>60502.14882131153</v>
      </c>
      <c r="K46" s="86">
        <f t="shared" si="1"/>
        <v>59412.219789885297</v>
      </c>
      <c r="L46" s="219"/>
      <c r="M46" s="219"/>
      <c r="N46" s="219"/>
      <c r="O46" s="218">
        <f t="shared" si="22"/>
        <v>295793.60136000067</v>
      </c>
      <c r="P46" s="218">
        <f t="shared" si="23"/>
        <v>120.11394500000097</v>
      </c>
      <c r="Q46" s="218">
        <f t="shared" si="24"/>
        <v>1089.9290314262325</v>
      </c>
      <c r="R46" s="138"/>
      <c r="S46" s="83">
        <v>2.5000000000000022E-2</v>
      </c>
      <c r="T46" s="83">
        <v>1</v>
      </c>
      <c r="U46" s="139">
        <f t="shared" si="18"/>
        <v>2.5000000000000022E-2</v>
      </c>
    </row>
    <row r="47" spans="2:21" ht="33.75" customHeight="1">
      <c r="B47" s="114">
        <v>5</v>
      </c>
      <c r="C47" s="115" t="s">
        <v>204</v>
      </c>
      <c r="D47" s="116" t="s">
        <v>150</v>
      </c>
      <c r="E47" s="117">
        <v>12262725</v>
      </c>
      <c r="F47" s="147"/>
      <c r="G47" s="119">
        <f t="shared" si="2"/>
        <v>12017470.5</v>
      </c>
      <c r="H47" s="119">
        <f t="shared" si="3"/>
        <v>0</v>
      </c>
      <c r="I47" s="120" t="s">
        <v>205</v>
      </c>
      <c r="J47" s="79">
        <f t="shared" si="0"/>
        <v>40205.655737704918</v>
      </c>
      <c r="K47" s="79">
        <f t="shared" si="1"/>
        <v>39401.542622950823</v>
      </c>
      <c r="L47" s="80"/>
      <c r="M47" s="80"/>
      <c r="N47" s="80"/>
      <c r="O47" s="80"/>
      <c r="P47" s="80"/>
      <c r="Q47" s="148"/>
      <c r="R47" s="148"/>
    </row>
    <row r="48" spans="2:21" ht="40" customHeight="1">
      <c r="B48" s="149">
        <v>5.0999999999999996</v>
      </c>
      <c r="C48" s="128" t="s">
        <v>206</v>
      </c>
      <c r="D48" s="129"/>
      <c r="E48" s="130">
        <f>$E$47*S48</f>
        <v>3065681.25</v>
      </c>
      <c r="F48" s="130">
        <f>$F$47*S48</f>
        <v>0</v>
      </c>
      <c r="G48" s="125">
        <f t="shared" si="2"/>
        <v>3004367.625</v>
      </c>
      <c r="H48" s="125">
        <f t="shared" si="3"/>
        <v>0</v>
      </c>
      <c r="I48" s="131"/>
      <c r="J48" s="88">
        <f t="shared" si="0"/>
        <v>10051.413934426229</v>
      </c>
      <c r="K48" s="86">
        <f t="shared" si="1"/>
        <v>9850.3856557377057</v>
      </c>
      <c r="L48" s="218">
        <f t="shared" ref="L48" si="25">E48-G48</f>
        <v>61313.625</v>
      </c>
      <c r="M48" s="218">
        <f t="shared" ref="M48" si="26">F48-H48</f>
        <v>0</v>
      </c>
      <c r="N48" s="218">
        <f t="shared" ref="N48" si="27">L48/305+M48</f>
        <v>201.02827868852458</v>
      </c>
      <c r="O48" s="219"/>
      <c r="P48" s="219"/>
      <c r="Q48" s="148"/>
      <c r="R48" s="148"/>
      <c r="S48" s="83">
        <v>0.25</v>
      </c>
    </row>
    <row r="49" spans="2:23" ht="41" customHeight="1">
      <c r="B49" s="149">
        <v>5.2</v>
      </c>
      <c r="C49" s="128" t="s">
        <v>207</v>
      </c>
      <c r="D49" s="129"/>
      <c r="E49" s="130">
        <f t="shared" ref="E49:E51" si="28">$E$47*S49</f>
        <v>3065681.25</v>
      </c>
      <c r="F49" s="130">
        <f t="shared" ref="F49:F51" si="29">$F$47*S49</f>
        <v>0</v>
      </c>
      <c r="G49" s="125">
        <f t="shared" si="2"/>
        <v>3004367.625</v>
      </c>
      <c r="H49" s="125">
        <f t="shared" si="3"/>
        <v>0</v>
      </c>
      <c r="I49" s="131"/>
      <c r="J49" s="88">
        <f t="shared" si="0"/>
        <v>10051.413934426229</v>
      </c>
      <c r="K49" s="86">
        <f t="shared" si="1"/>
        <v>9850.3856557377057</v>
      </c>
      <c r="L49" s="218">
        <f t="shared" ref="L49" si="30">E49-G49</f>
        <v>61313.625</v>
      </c>
      <c r="M49" s="218">
        <f t="shared" ref="M49" si="31">F49-H49</f>
        <v>0</v>
      </c>
      <c r="N49" s="218">
        <f t="shared" ref="N49" si="32">L49/305+M49</f>
        <v>201.02827868852458</v>
      </c>
      <c r="O49" s="219"/>
      <c r="P49" s="219"/>
      <c r="Q49" s="148"/>
      <c r="R49" s="148"/>
      <c r="S49" s="83">
        <v>0.25</v>
      </c>
    </row>
    <row r="50" spans="2:23" ht="32.5" customHeight="1">
      <c r="B50" s="149">
        <v>5.3</v>
      </c>
      <c r="C50" s="128" t="s">
        <v>208</v>
      </c>
      <c r="D50" s="129"/>
      <c r="E50" s="130">
        <f t="shared" si="28"/>
        <v>3065681.25</v>
      </c>
      <c r="F50" s="130">
        <f t="shared" si="29"/>
        <v>0</v>
      </c>
      <c r="G50" s="125">
        <f t="shared" si="2"/>
        <v>3004367.625</v>
      </c>
      <c r="H50" s="125">
        <f t="shared" si="3"/>
        <v>0</v>
      </c>
      <c r="I50" s="131"/>
      <c r="J50" s="88">
        <f t="shared" si="0"/>
        <v>10051.413934426229</v>
      </c>
      <c r="K50" s="86">
        <f t="shared" si="1"/>
        <v>9850.3856557377057</v>
      </c>
      <c r="L50" s="219"/>
      <c r="M50" s="219"/>
      <c r="N50" s="219"/>
      <c r="O50" s="218">
        <f t="shared" ref="O50" si="33">E50-G50</f>
        <v>61313.625</v>
      </c>
      <c r="P50" s="218">
        <f t="shared" ref="P50" si="34">F50-H50</f>
        <v>0</v>
      </c>
      <c r="Q50" s="218">
        <f t="shared" ref="Q50" si="35">O50/305+P50</f>
        <v>201.02827868852458</v>
      </c>
      <c r="R50" s="148"/>
      <c r="S50" s="83">
        <v>0.25</v>
      </c>
    </row>
    <row r="51" spans="2:23" ht="57" customHeight="1">
      <c r="B51" s="149">
        <v>5.4</v>
      </c>
      <c r="C51" s="128" t="s">
        <v>209</v>
      </c>
      <c r="D51" s="129"/>
      <c r="E51" s="130">
        <f t="shared" si="28"/>
        <v>3065681.25</v>
      </c>
      <c r="F51" s="130">
        <f t="shared" si="29"/>
        <v>0</v>
      </c>
      <c r="G51" s="125">
        <f t="shared" si="2"/>
        <v>3004367.625</v>
      </c>
      <c r="H51" s="125">
        <f t="shared" si="3"/>
        <v>0</v>
      </c>
      <c r="I51" s="131"/>
      <c r="J51" s="88">
        <f t="shared" si="0"/>
        <v>10051.413934426229</v>
      </c>
      <c r="K51" s="86">
        <f t="shared" si="1"/>
        <v>9850.3856557377057</v>
      </c>
      <c r="L51" s="219"/>
      <c r="M51" s="219"/>
      <c r="N51" s="219"/>
      <c r="O51" s="218">
        <f t="shared" ref="O51" si="36">E51-G51</f>
        <v>61313.625</v>
      </c>
      <c r="P51" s="218">
        <f t="shared" ref="P51" si="37">F51-H51</f>
        <v>0</v>
      </c>
      <c r="Q51" s="218">
        <f t="shared" ref="Q51" si="38">O51/305+P51</f>
        <v>201.02827868852458</v>
      </c>
      <c r="R51" s="148"/>
      <c r="S51" s="83">
        <v>0.25</v>
      </c>
    </row>
    <row r="52" spans="2:23" ht="24.65" customHeight="1">
      <c r="B52" s="114">
        <v>6</v>
      </c>
      <c r="C52" s="115" t="s">
        <v>210</v>
      </c>
      <c r="D52" s="116" t="s">
        <v>150</v>
      </c>
      <c r="E52" s="117">
        <v>22536900</v>
      </c>
      <c r="F52" s="117">
        <v>405164.85</v>
      </c>
      <c r="G52" s="119">
        <f t="shared" si="2"/>
        <v>22086162</v>
      </c>
      <c r="H52" s="119">
        <f t="shared" si="3"/>
        <v>401113.20149999997</v>
      </c>
      <c r="I52" s="120" t="s">
        <v>205</v>
      </c>
      <c r="J52" s="79">
        <f t="shared" si="0"/>
        <v>479056.32540983602</v>
      </c>
      <c r="K52" s="79">
        <f t="shared" si="1"/>
        <v>473526.84740163933</v>
      </c>
      <c r="L52" s="80"/>
      <c r="M52" s="80"/>
      <c r="N52" s="80"/>
      <c r="O52" s="80"/>
      <c r="P52" s="80"/>
    </row>
    <row r="53" spans="2:23" ht="20" customHeight="1">
      <c r="B53" s="149">
        <v>6.1</v>
      </c>
      <c r="C53" s="128" t="s">
        <v>211</v>
      </c>
      <c r="D53" s="129"/>
      <c r="E53" s="130">
        <f>$E$52*S53</f>
        <v>563422.5</v>
      </c>
      <c r="F53" s="130">
        <f>$F$52*S53</f>
        <v>10129.12125</v>
      </c>
      <c r="G53" s="125">
        <f t="shared" si="2"/>
        <v>552154.05000000005</v>
      </c>
      <c r="H53" s="125">
        <f t="shared" si="3"/>
        <v>10027.8300375</v>
      </c>
      <c r="I53" s="131"/>
      <c r="J53" s="88">
        <f t="shared" si="0"/>
        <v>11976.408135245902</v>
      </c>
      <c r="K53" s="86">
        <f t="shared" si="1"/>
        <v>11838.171185040983</v>
      </c>
      <c r="L53" s="218">
        <f>E53-G53</f>
        <v>11268.449999999953</v>
      </c>
      <c r="M53" s="218">
        <f t="shared" ref="M53" si="39">F53-H53</f>
        <v>101.29121250000026</v>
      </c>
      <c r="N53" s="218">
        <f t="shared" ref="N53" si="40">L53/305+M53</f>
        <v>138.23695020491814</v>
      </c>
      <c r="O53" s="219"/>
      <c r="P53" s="219"/>
      <c r="Q53" s="148"/>
      <c r="S53" s="83">
        <v>2.5000000000000001E-2</v>
      </c>
    </row>
    <row r="54" spans="2:23" ht="20" customHeight="1">
      <c r="B54" s="149">
        <v>6.2</v>
      </c>
      <c r="C54" s="128" t="s">
        <v>212</v>
      </c>
      <c r="D54" s="129"/>
      <c r="E54" s="130">
        <f t="shared" ref="E54:E68" si="41">$E$52*S54</f>
        <v>563422.5</v>
      </c>
      <c r="F54" s="130">
        <f t="shared" ref="F54:F68" si="42">$F$52*S54</f>
        <v>10129.12125</v>
      </c>
      <c r="G54" s="125">
        <f t="shared" si="2"/>
        <v>552154.05000000005</v>
      </c>
      <c r="H54" s="125">
        <f t="shared" si="3"/>
        <v>10027.8300375</v>
      </c>
      <c r="I54" s="131"/>
      <c r="J54" s="88">
        <f t="shared" si="0"/>
        <v>11976.408135245902</v>
      </c>
      <c r="K54" s="86">
        <f t="shared" si="1"/>
        <v>11838.171185040983</v>
      </c>
      <c r="L54" s="219"/>
      <c r="M54" s="219"/>
      <c r="N54" s="219"/>
      <c r="O54" s="218">
        <f t="shared" ref="O54" si="43">E54-G54</f>
        <v>11268.449999999953</v>
      </c>
      <c r="P54" s="218">
        <f t="shared" ref="P54" si="44">F54-H54</f>
        <v>101.29121250000026</v>
      </c>
      <c r="Q54" s="218">
        <f t="shared" ref="Q54" si="45">O54/305+P54</f>
        <v>138.23695020491814</v>
      </c>
      <c r="S54" s="83">
        <v>2.5000000000000001E-2</v>
      </c>
    </row>
    <row r="55" spans="2:23" ht="20" customHeight="1">
      <c r="B55" s="149">
        <v>6.3</v>
      </c>
      <c r="C55" s="128" t="s">
        <v>213</v>
      </c>
      <c r="D55" s="129"/>
      <c r="E55" s="130">
        <f t="shared" si="41"/>
        <v>563422.5</v>
      </c>
      <c r="F55" s="130">
        <f t="shared" si="42"/>
        <v>10129.12125</v>
      </c>
      <c r="G55" s="125">
        <f t="shared" si="2"/>
        <v>552154.05000000005</v>
      </c>
      <c r="H55" s="125">
        <f t="shared" si="3"/>
        <v>10027.8300375</v>
      </c>
      <c r="I55" s="131"/>
      <c r="J55" s="88">
        <f t="shared" si="0"/>
        <v>11976.408135245902</v>
      </c>
      <c r="K55" s="86">
        <f t="shared" si="1"/>
        <v>11838.171185040983</v>
      </c>
      <c r="L55" s="218">
        <f>E55-G55</f>
        <v>11268.449999999953</v>
      </c>
      <c r="M55" s="218">
        <f t="shared" ref="M55" si="46">F55-H55</f>
        <v>101.29121250000026</v>
      </c>
      <c r="N55" s="218">
        <f t="shared" ref="N55" si="47">L55/305+M55</f>
        <v>138.23695020491814</v>
      </c>
      <c r="O55" s="219"/>
      <c r="P55" s="219"/>
      <c r="Q55" s="148"/>
      <c r="R55" s="150"/>
      <c r="S55" s="83">
        <v>2.5000000000000001E-2</v>
      </c>
    </row>
    <row r="56" spans="2:23" ht="20" customHeight="1">
      <c r="B56" s="149">
        <v>6.4</v>
      </c>
      <c r="C56" s="128" t="s">
        <v>214</v>
      </c>
      <c r="D56" s="129"/>
      <c r="E56" s="130">
        <f t="shared" si="41"/>
        <v>1126845</v>
      </c>
      <c r="F56" s="130">
        <f t="shared" si="42"/>
        <v>20258.2425</v>
      </c>
      <c r="G56" s="125">
        <f t="shared" si="2"/>
        <v>1104308.1000000001</v>
      </c>
      <c r="H56" s="125">
        <f t="shared" si="3"/>
        <v>20055.660075</v>
      </c>
      <c r="I56" s="131"/>
      <c r="J56" s="88">
        <f t="shared" si="0"/>
        <v>23952.816270491803</v>
      </c>
      <c r="K56" s="86">
        <f t="shared" si="1"/>
        <v>23676.342370081966</v>
      </c>
      <c r="L56" s="219"/>
      <c r="M56" s="219"/>
      <c r="N56" s="219"/>
      <c r="O56" s="218">
        <f t="shared" ref="O56" si="48">E56-G56</f>
        <v>22536.899999999907</v>
      </c>
      <c r="P56" s="218">
        <f t="shared" ref="P56" si="49">F56-H56</f>
        <v>202.58242500000051</v>
      </c>
      <c r="Q56" s="218">
        <f t="shared" ref="Q56" si="50">O56/305+P56</f>
        <v>276.47390040983629</v>
      </c>
      <c r="R56" s="150"/>
      <c r="S56" s="83">
        <v>0.05</v>
      </c>
    </row>
    <row r="57" spans="2:23" ht="20" customHeight="1">
      <c r="B57" s="149">
        <v>6.5</v>
      </c>
      <c r="C57" s="128" t="s">
        <v>215</v>
      </c>
      <c r="D57" s="129"/>
      <c r="E57" s="130">
        <f t="shared" si="41"/>
        <v>1126845</v>
      </c>
      <c r="F57" s="130">
        <f t="shared" si="42"/>
        <v>20258.2425</v>
      </c>
      <c r="G57" s="125">
        <f t="shared" si="2"/>
        <v>1104308.1000000001</v>
      </c>
      <c r="H57" s="125">
        <f t="shared" si="3"/>
        <v>20055.660075</v>
      </c>
      <c r="I57" s="131"/>
      <c r="J57" s="88">
        <f t="shared" si="0"/>
        <v>23952.816270491803</v>
      </c>
      <c r="K57" s="86">
        <f t="shared" si="1"/>
        <v>23676.342370081966</v>
      </c>
      <c r="L57" s="219"/>
      <c r="M57" s="219"/>
      <c r="N57" s="219"/>
      <c r="O57" s="218">
        <f t="shared" ref="O57" si="51">E57-G57</f>
        <v>22536.899999999907</v>
      </c>
      <c r="P57" s="218">
        <f t="shared" ref="P57" si="52">F57-H57</f>
        <v>202.58242500000051</v>
      </c>
      <c r="Q57" s="218">
        <f t="shared" ref="Q57" si="53">O57/305+P57</f>
        <v>276.47390040983629</v>
      </c>
      <c r="R57" s="150"/>
      <c r="S57" s="83">
        <v>0.05</v>
      </c>
    </row>
    <row r="58" spans="2:23" ht="20" customHeight="1">
      <c r="B58" s="149">
        <v>6.6</v>
      </c>
      <c r="C58" s="128" t="s">
        <v>216</v>
      </c>
      <c r="D58" s="129"/>
      <c r="E58" s="130">
        <f t="shared" si="41"/>
        <v>1126845</v>
      </c>
      <c r="F58" s="130">
        <f t="shared" si="42"/>
        <v>20258.2425</v>
      </c>
      <c r="G58" s="125">
        <f t="shared" si="2"/>
        <v>1104308.1000000001</v>
      </c>
      <c r="H58" s="125">
        <f t="shared" si="3"/>
        <v>20055.660075</v>
      </c>
      <c r="I58" s="131"/>
      <c r="J58" s="88">
        <f t="shared" si="0"/>
        <v>23952.816270491803</v>
      </c>
      <c r="K58" s="86">
        <f t="shared" si="1"/>
        <v>23676.342370081966</v>
      </c>
      <c r="L58" s="218">
        <f>E58-G58</f>
        <v>22536.899999999907</v>
      </c>
      <c r="M58" s="218">
        <f t="shared" ref="M58" si="54">F58-H58</f>
        <v>202.58242500000051</v>
      </c>
      <c r="N58" s="218">
        <f t="shared" ref="N58" si="55">L58/305+M58</f>
        <v>276.47390040983629</v>
      </c>
      <c r="O58" s="219"/>
      <c r="P58" s="219"/>
      <c r="S58" s="83">
        <v>0.05</v>
      </c>
      <c r="W58" s="105">
        <f>J58</f>
        <v>23952.816270491803</v>
      </c>
    </row>
    <row r="59" spans="2:23" ht="24.65" customHeight="1">
      <c r="B59" s="149">
        <v>6.7</v>
      </c>
      <c r="C59" s="128" t="s">
        <v>217</v>
      </c>
      <c r="D59" s="129"/>
      <c r="E59" s="130">
        <f t="shared" si="41"/>
        <v>1126845</v>
      </c>
      <c r="F59" s="130">
        <f t="shared" si="42"/>
        <v>20258.2425</v>
      </c>
      <c r="G59" s="125">
        <f t="shared" si="2"/>
        <v>1104308.1000000001</v>
      </c>
      <c r="H59" s="125">
        <f t="shared" si="3"/>
        <v>20055.660075</v>
      </c>
      <c r="I59" s="131"/>
      <c r="J59" s="88">
        <f t="shared" si="0"/>
        <v>23952.816270491803</v>
      </c>
      <c r="K59" s="86">
        <f t="shared" si="1"/>
        <v>23676.342370081966</v>
      </c>
      <c r="L59" s="218">
        <f t="shared" ref="L59:L64" si="56">E59-G59</f>
        <v>22536.899999999907</v>
      </c>
      <c r="M59" s="218">
        <f t="shared" ref="M59:M64" si="57">F59-H59</f>
        <v>202.58242500000051</v>
      </c>
      <c r="N59" s="218">
        <f t="shared" ref="N59:N64" si="58">L59/305+M59</f>
        <v>276.47390040983629</v>
      </c>
      <c r="O59" s="219"/>
      <c r="P59" s="219"/>
      <c r="S59" s="83">
        <v>0.05</v>
      </c>
      <c r="W59" s="105">
        <f>J59</f>
        <v>23952.816270491803</v>
      </c>
    </row>
    <row r="60" spans="2:23" ht="20" customHeight="1">
      <c r="B60" s="149">
        <v>6.8</v>
      </c>
      <c r="C60" s="128" t="s">
        <v>218</v>
      </c>
      <c r="D60" s="129"/>
      <c r="E60" s="130">
        <f t="shared" si="41"/>
        <v>563422.5</v>
      </c>
      <c r="F60" s="130">
        <f t="shared" si="42"/>
        <v>10129.12125</v>
      </c>
      <c r="G60" s="125">
        <f t="shared" si="2"/>
        <v>552154.05000000005</v>
      </c>
      <c r="H60" s="125">
        <f t="shared" si="3"/>
        <v>10027.8300375</v>
      </c>
      <c r="I60" s="131"/>
      <c r="J60" s="88">
        <f t="shared" si="0"/>
        <v>11976.408135245902</v>
      </c>
      <c r="K60" s="86">
        <f t="shared" si="1"/>
        <v>11838.171185040983</v>
      </c>
      <c r="L60" s="218">
        <f t="shared" si="56"/>
        <v>11268.449999999953</v>
      </c>
      <c r="M60" s="218">
        <f t="shared" si="57"/>
        <v>101.29121250000026</v>
      </c>
      <c r="N60" s="218">
        <f t="shared" si="58"/>
        <v>138.23695020491814</v>
      </c>
      <c r="O60" s="219"/>
      <c r="P60" s="219"/>
      <c r="S60" s="83">
        <v>2.5000000000000001E-2</v>
      </c>
      <c r="W60" s="105">
        <f>J60</f>
        <v>11976.408135245902</v>
      </c>
    </row>
    <row r="61" spans="2:23" ht="24.65" customHeight="1">
      <c r="B61" s="149">
        <v>6.9</v>
      </c>
      <c r="C61" s="128" t="s">
        <v>219</v>
      </c>
      <c r="D61" s="129"/>
      <c r="E61" s="130">
        <f t="shared" si="41"/>
        <v>1126845</v>
      </c>
      <c r="F61" s="130">
        <f t="shared" si="42"/>
        <v>20258.2425</v>
      </c>
      <c r="G61" s="125">
        <f t="shared" si="2"/>
        <v>1104308.1000000001</v>
      </c>
      <c r="H61" s="125">
        <f t="shared" si="3"/>
        <v>20055.660075</v>
      </c>
      <c r="I61" s="131"/>
      <c r="J61" s="88">
        <f t="shared" si="0"/>
        <v>23952.816270491803</v>
      </c>
      <c r="K61" s="86">
        <f t="shared" si="1"/>
        <v>23676.342370081966</v>
      </c>
      <c r="L61" s="218">
        <f t="shared" si="56"/>
        <v>22536.899999999907</v>
      </c>
      <c r="M61" s="218">
        <f t="shared" si="57"/>
        <v>202.58242500000051</v>
      </c>
      <c r="N61" s="218">
        <f t="shared" si="58"/>
        <v>276.47390040983629</v>
      </c>
      <c r="O61" s="219"/>
      <c r="P61" s="219"/>
      <c r="S61" s="83">
        <v>0.05</v>
      </c>
    </row>
    <row r="62" spans="2:23" ht="24.65" customHeight="1">
      <c r="B62" s="149">
        <v>6.1</v>
      </c>
      <c r="C62" s="128" t="s">
        <v>220</v>
      </c>
      <c r="D62" s="129"/>
      <c r="E62" s="130">
        <f t="shared" si="41"/>
        <v>1126845</v>
      </c>
      <c r="F62" s="130">
        <f t="shared" si="42"/>
        <v>20258.2425</v>
      </c>
      <c r="G62" s="125">
        <f t="shared" si="2"/>
        <v>1104308.1000000001</v>
      </c>
      <c r="H62" s="125">
        <f t="shared" si="3"/>
        <v>20055.660075</v>
      </c>
      <c r="I62" s="131"/>
      <c r="J62" s="88">
        <f t="shared" si="0"/>
        <v>23952.816270491803</v>
      </c>
      <c r="K62" s="86">
        <f t="shared" si="1"/>
        <v>23676.342370081966</v>
      </c>
      <c r="L62" s="218">
        <f t="shared" si="56"/>
        <v>22536.899999999907</v>
      </c>
      <c r="M62" s="218">
        <f t="shared" si="57"/>
        <v>202.58242500000051</v>
      </c>
      <c r="N62" s="218">
        <f t="shared" si="58"/>
        <v>276.47390040983629</v>
      </c>
      <c r="O62" s="219"/>
      <c r="P62" s="219"/>
      <c r="S62" s="83">
        <v>0.05</v>
      </c>
    </row>
    <row r="63" spans="2:23" ht="20" customHeight="1">
      <c r="B63" s="149">
        <v>6.11</v>
      </c>
      <c r="C63" s="128" t="s">
        <v>173</v>
      </c>
      <c r="D63" s="129"/>
      <c r="E63" s="130">
        <f t="shared" si="41"/>
        <v>2253690</v>
      </c>
      <c r="F63" s="130">
        <f t="shared" si="42"/>
        <v>40516.485000000001</v>
      </c>
      <c r="G63" s="125">
        <f t="shared" si="2"/>
        <v>2208616.2000000002</v>
      </c>
      <c r="H63" s="125">
        <f t="shared" si="3"/>
        <v>40111.32015</v>
      </c>
      <c r="I63" s="131"/>
      <c r="J63" s="88">
        <f t="shared" si="0"/>
        <v>47905.632540983606</v>
      </c>
      <c r="K63" s="86">
        <f t="shared" si="1"/>
        <v>47352.684740163932</v>
      </c>
      <c r="L63" s="218">
        <f t="shared" si="56"/>
        <v>45073.799999999814</v>
      </c>
      <c r="M63" s="218">
        <f t="shared" si="57"/>
        <v>405.16485000000102</v>
      </c>
      <c r="N63" s="218">
        <f t="shared" si="58"/>
        <v>552.94780081967258</v>
      </c>
      <c r="O63" s="219"/>
      <c r="P63" s="219"/>
      <c r="Q63" s="217"/>
      <c r="R63" s="132"/>
      <c r="S63" s="83">
        <v>0.1</v>
      </c>
    </row>
    <row r="64" spans="2:23" ht="20" customHeight="1">
      <c r="B64" s="149">
        <v>6.12</v>
      </c>
      <c r="C64" s="128" t="s">
        <v>180</v>
      </c>
      <c r="D64" s="129"/>
      <c r="E64" s="130">
        <f t="shared" si="41"/>
        <v>2253690</v>
      </c>
      <c r="F64" s="130">
        <f t="shared" si="42"/>
        <v>40516.485000000001</v>
      </c>
      <c r="G64" s="125">
        <f t="shared" si="2"/>
        <v>2208616.2000000002</v>
      </c>
      <c r="H64" s="125">
        <f t="shared" si="3"/>
        <v>40111.32015</v>
      </c>
      <c r="I64" s="131"/>
      <c r="J64" s="88">
        <f t="shared" si="0"/>
        <v>47905.632540983606</v>
      </c>
      <c r="K64" s="86">
        <f t="shared" si="1"/>
        <v>47352.684740163932</v>
      </c>
      <c r="L64" s="218">
        <f t="shared" si="56"/>
        <v>45073.799999999814</v>
      </c>
      <c r="M64" s="218">
        <f t="shared" si="57"/>
        <v>405.16485000000102</v>
      </c>
      <c r="N64" s="218">
        <f t="shared" si="58"/>
        <v>552.94780081967258</v>
      </c>
      <c r="O64" s="219"/>
      <c r="P64" s="219"/>
      <c r="Q64" s="217"/>
      <c r="R64" s="132"/>
      <c r="S64" s="83">
        <v>0.1</v>
      </c>
    </row>
    <row r="65" spans="2:23" ht="20" customHeight="1">
      <c r="B65" s="151">
        <v>6.13</v>
      </c>
      <c r="C65" s="152" t="s">
        <v>185</v>
      </c>
      <c r="D65" s="153"/>
      <c r="E65" s="154">
        <f t="shared" si="41"/>
        <v>2253690</v>
      </c>
      <c r="F65" s="154">
        <f t="shared" si="42"/>
        <v>40516.485000000001</v>
      </c>
      <c r="G65" s="125">
        <f t="shared" si="2"/>
        <v>2208616.2000000002</v>
      </c>
      <c r="H65" s="125">
        <f t="shared" si="3"/>
        <v>40111.32015</v>
      </c>
      <c r="I65" s="155"/>
      <c r="J65" s="89">
        <f t="shared" si="0"/>
        <v>47905.632540983606</v>
      </c>
      <c r="K65" s="86">
        <f t="shared" si="1"/>
        <v>47352.684740163932</v>
      </c>
      <c r="L65" s="219"/>
      <c r="M65" s="219"/>
      <c r="N65" s="219"/>
      <c r="O65" s="218">
        <f t="shared" ref="O65" si="59">E65-G65</f>
        <v>45073.799999999814</v>
      </c>
      <c r="P65" s="218">
        <f t="shared" ref="P65" si="60">F65-H65</f>
        <v>405.16485000000102</v>
      </c>
      <c r="Q65" s="218">
        <f t="shared" ref="Q65" si="61">O65/305+P65</f>
        <v>552.94780081967258</v>
      </c>
      <c r="R65" s="132"/>
      <c r="S65" s="83">
        <v>0.1</v>
      </c>
    </row>
    <row r="66" spans="2:23" ht="20" customHeight="1">
      <c r="B66" s="151">
        <v>6.14</v>
      </c>
      <c r="C66" s="152" t="s">
        <v>192</v>
      </c>
      <c r="D66" s="153"/>
      <c r="E66" s="154">
        <f t="shared" si="41"/>
        <v>2253690</v>
      </c>
      <c r="F66" s="154">
        <f t="shared" si="42"/>
        <v>40516.485000000001</v>
      </c>
      <c r="G66" s="125">
        <f t="shared" si="2"/>
        <v>2208616.2000000002</v>
      </c>
      <c r="H66" s="125">
        <f t="shared" si="3"/>
        <v>40111.32015</v>
      </c>
      <c r="I66" s="155"/>
      <c r="J66" s="89">
        <f t="shared" si="0"/>
        <v>47905.632540983606</v>
      </c>
      <c r="K66" s="86">
        <f t="shared" si="1"/>
        <v>47352.684740163932</v>
      </c>
      <c r="L66" s="219"/>
      <c r="M66" s="219"/>
      <c r="N66" s="219"/>
      <c r="O66" s="218">
        <f t="shared" ref="O66:O68" si="62">E66-G66</f>
        <v>45073.799999999814</v>
      </c>
      <c r="P66" s="218">
        <f t="shared" ref="P66:P68" si="63">F66-H66</f>
        <v>405.16485000000102</v>
      </c>
      <c r="Q66" s="218">
        <f t="shared" ref="Q66:Q68" si="64">O66/305+P66</f>
        <v>552.94780081967258</v>
      </c>
      <c r="R66" s="132"/>
      <c r="S66" s="83">
        <v>0.1</v>
      </c>
    </row>
    <row r="67" spans="2:23" ht="20" customHeight="1">
      <c r="B67" s="151">
        <v>6.15</v>
      </c>
      <c r="C67" s="152" t="s">
        <v>198</v>
      </c>
      <c r="D67" s="153"/>
      <c r="E67" s="154">
        <f t="shared" si="41"/>
        <v>2253690</v>
      </c>
      <c r="F67" s="154">
        <f t="shared" si="42"/>
        <v>40516.485000000001</v>
      </c>
      <c r="G67" s="125">
        <f t="shared" si="2"/>
        <v>2208616.2000000002</v>
      </c>
      <c r="H67" s="125">
        <f t="shared" si="3"/>
        <v>40111.32015</v>
      </c>
      <c r="I67" s="155"/>
      <c r="J67" s="89">
        <f t="shared" si="0"/>
        <v>47905.632540983606</v>
      </c>
      <c r="K67" s="86">
        <f t="shared" si="1"/>
        <v>47352.684740163932</v>
      </c>
      <c r="L67" s="219"/>
      <c r="M67" s="219"/>
      <c r="N67" s="219"/>
      <c r="O67" s="218">
        <f t="shared" si="62"/>
        <v>45073.799999999814</v>
      </c>
      <c r="P67" s="218">
        <f t="shared" si="63"/>
        <v>405.16485000000102</v>
      </c>
      <c r="Q67" s="218">
        <f t="shared" si="64"/>
        <v>552.94780081967258</v>
      </c>
      <c r="R67" s="132"/>
      <c r="S67" s="83">
        <v>0.1</v>
      </c>
    </row>
    <row r="68" spans="2:23" ht="20" customHeight="1">
      <c r="B68" s="151">
        <v>6.16</v>
      </c>
      <c r="C68" s="152" t="s">
        <v>203</v>
      </c>
      <c r="D68" s="153"/>
      <c r="E68" s="154">
        <f t="shared" si="41"/>
        <v>2253690</v>
      </c>
      <c r="F68" s="154">
        <f t="shared" si="42"/>
        <v>40516.485000000001</v>
      </c>
      <c r="G68" s="125">
        <f t="shared" si="2"/>
        <v>2208616.2000000002</v>
      </c>
      <c r="H68" s="125">
        <f t="shared" si="3"/>
        <v>40111.32015</v>
      </c>
      <c r="I68" s="155"/>
      <c r="J68" s="89">
        <f t="shared" si="0"/>
        <v>47905.632540983606</v>
      </c>
      <c r="K68" s="86">
        <f t="shared" si="1"/>
        <v>47352.684740163932</v>
      </c>
      <c r="L68" s="219"/>
      <c r="M68" s="219"/>
      <c r="N68" s="219"/>
      <c r="O68" s="218">
        <f t="shared" si="62"/>
        <v>45073.799999999814</v>
      </c>
      <c r="P68" s="218">
        <f t="shared" si="63"/>
        <v>405.16485000000102</v>
      </c>
      <c r="Q68" s="218">
        <f t="shared" si="64"/>
        <v>552.94780081967258</v>
      </c>
      <c r="R68" s="132"/>
      <c r="S68" s="83">
        <v>0.1</v>
      </c>
    </row>
    <row r="69" spans="2:23" ht="33" customHeight="1">
      <c r="B69" s="114">
        <v>7</v>
      </c>
      <c r="C69" s="115" t="s">
        <v>221</v>
      </c>
      <c r="D69" s="116" t="s">
        <v>150</v>
      </c>
      <c r="E69" s="117">
        <v>12709044</v>
      </c>
      <c r="F69" s="147"/>
      <c r="G69" s="119">
        <f t="shared" si="2"/>
        <v>12454863.119999999</v>
      </c>
      <c r="H69" s="119">
        <f t="shared" si="3"/>
        <v>0</v>
      </c>
      <c r="I69" s="120" t="s">
        <v>151</v>
      </c>
      <c r="J69" s="79">
        <f t="shared" si="0"/>
        <v>41668.996721311472</v>
      </c>
      <c r="K69" s="79">
        <f t="shared" si="1"/>
        <v>40835.616786885243</v>
      </c>
      <c r="L69" s="80"/>
      <c r="M69" s="80"/>
      <c r="N69" s="80"/>
      <c r="O69" s="80"/>
      <c r="P69" s="80"/>
      <c r="Q69" s="217"/>
      <c r="R69" s="132"/>
    </row>
    <row r="70" spans="2:23" ht="39.75" customHeight="1">
      <c r="B70" s="149">
        <v>7.1</v>
      </c>
      <c r="C70" s="128" t="s">
        <v>222</v>
      </c>
      <c r="D70" s="129"/>
      <c r="E70" s="130">
        <f>$E$69*S70</f>
        <v>1270904.4000000001</v>
      </c>
      <c r="F70" s="130">
        <f>$F$69*S70</f>
        <v>0</v>
      </c>
      <c r="G70" s="125">
        <f t="shared" si="2"/>
        <v>1245486.3120000002</v>
      </c>
      <c r="H70" s="125">
        <f t="shared" si="3"/>
        <v>0</v>
      </c>
      <c r="I70" s="131"/>
      <c r="J70" s="88">
        <f t="shared" si="0"/>
        <v>4166.8996721311478</v>
      </c>
      <c r="K70" s="86">
        <f t="shared" si="1"/>
        <v>4083.5616786885253</v>
      </c>
      <c r="L70" s="218">
        <f t="shared" ref="L70" si="65">E70-G70</f>
        <v>25418.087999999989</v>
      </c>
      <c r="M70" s="218">
        <f t="shared" ref="M70" si="66">F70-H70</f>
        <v>0</v>
      </c>
      <c r="N70" s="218">
        <f t="shared" ref="N70" si="67">L70/305+M70</f>
        <v>83.337993442622917</v>
      </c>
      <c r="O70" s="219"/>
      <c r="P70" s="219"/>
      <c r="Q70" s="217"/>
      <c r="R70" s="132"/>
      <c r="S70" s="83">
        <v>0.1</v>
      </c>
      <c r="W70" s="105">
        <f>J70</f>
        <v>4166.8996721311478</v>
      </c>
    </row>
    <row r="71" spans="2:23" ht="20" customHeight="1">
      <c r="B71" s="149">
        <v>7.2</v>
      </c>
      <c r="C71" s="128" t="s">
        <v>223</v>
      </c>
      <c r="D71" s="129"/>
      <c r="E71" s="130">
        <f t="shared" ref="E71:E75" si="68">$E$69*S71</f>
        <v>1906356.5999999999</v>
      </c>
      <c r="F71" s="130">
        <f t="shared" ref="F71:F75" si="69">$F$69*S71</f>
        <v>0</v>
      </c>
      <c r="G71" s="125">
        <f t="shared" si="2"/>
        <v>1868229.4679999999</v>
      </c>
      <c r="H71" s="125">
        <f t="shared" si="3"/>
        <v>0</v>
      </c>
      <c r="I71" s="131"/>
      <c r="J71" s="88">
        <f t="shared" si="0"/>
        <v>6250.3495081967212</v>
      </c>
      <c r="K71" s="86">
        <f t="shared" si="1"/>
        <v>6125.3425180327868</v>
      </c>
      <c r="L71" s="218">
        <f t="shared" ref="L71:L72" si="70">E71-G71</f>
        <v>38127.131999999983</v>
      </c>
      <c r="M71" s="218">
        <f t="shared" ref="M71:M72" si="71">F71-H71</f>
        <v>0</v>
      </c>
      <c r="N71" s="218">
        <f t="shared" ref="N71:N72" si="72">L71/305+M71</f>
        <v>125.00699016393438</v>
      </c>
      <c r="O71" s="219"/>
      <c r="P71" s="219"/>
      <c r="Q71" s="217"/>
      <c r="R71" s="132"/>
      <c r="S71" s="83">
        <v>0.15</v>
      </c>
    </row>
    <row r="72" spans="2:23" ht="20" customHeight="1">
      <c r="B72" s="149">
        <v>7.3</v>
      </c>
      <c r="C72" s="128" t="s">
        <v>224</v>
      </c>
      <c r="D72" s="129"/>
      <c r="E72" s="130">
        <f t="shared" si="68"/>
        <v>2541808.8000000003</v>
      </c>
      <c r="F72" s="130">
        <f t="shared" si="69"/>
        <v>0</v>
      </c>
      <c r="G72" s="125">
        <f t="shared" si="2"/>
        <v>2490972.6240000003</v>
      </c>
      <c r="H72" s="125">
        <f t="shared" si="3"/>
        <v>0</v>
      </c>
      <c r="I72" s="131"/>
      <c r="J72" s="88">
        <f t="shared" ref="J72:J135" si="73">E72/305+F72</f>
        <v>8333.7993442622956</v>
      </c>
      <c r="K72" s="86">
        <f t="shared" ref="K72:K135" si="74">G72/305+H72</f>
        <v>8167.1233573770505</v>
      </c>
      <c r="L72" s="218">
        <f t="shared" si="70"/>
        <v>50836.175999999978</v>
      </c>
      <c r="M72" s="218">
        <f t="shared" si="71"/>
        <v>0</v>
      </c>
      <c r="N72" s="218">
        <f t="shared" si="72"/>
        <v>166.67598688524583</v>
      </c>
      <c r="O72" s="219"/>
      <c r="P72" s="219"/>
      <c r="Q72" s="217"/>
      <c r="R72" s="132"/>
      <c r="S72" s="83">
        <v>0.2</v>
      </c>
    </row>
    <row r="73" spans="2:23" ht="20" customHeight="1">
      <c r="B73" s="151">
        <v>7.4</v>
      </c>
      <c r="C73" s="152" t="s">
        <v>225</v>
      </c>
      <c r="D73" s="153"/>
      <c r="E73" s="154">
        <f t="shared" si="68"/>
        <v>2541808.8000000003</v>
      </c>
      <c r="F73" s="154">
        <f t="shared" si="69"/>
        <v>0</v>
      </c>
      <c r="G73" s="125">
        <f t="shared" ref="G73:G136" si="75">E73*0.98</f>
        <v>2490972.6240000003</v>
      </c>
      <c r="H73" s="125">
        <f t="shared" ref="H73:H136" si="76">F73*0.99</f>
        <v>0</v>
      </c>
      <c r="I73" s="155"/>
      <c r="J73" s="89">
        <f t="shared" si="73"/>
        <v>8333.7993442622956</v>
      </c>
      <c r="K73" s="86">
        <f t="shared" si="74"/>
        <v>8167.1233573770505</v>
      </c>
      <c r="L73" s="219"/>
      <c r="M73" s="219"/>
      <c r="N73" s="219"/>
      <c r="O73" s="218">
        <f t="shared" ref="O73" si="77">E73-G73</f>
        <v>50836.175999999978</v>
      </c>
      <c r="P73" s="218">
        <f t="shared" ref="P73" si="78">F73-H73</f>
        <v>0</v>
      </c>
      <c r="Q73" s="218">
        <f t="shared" ref="Q73" si="79">O73/305+P73</f>
        <v>166.67598688524583</v>
      </c>
      <c r="R73" s="132"/>
      <c r="S73" s="83">
        <v>0.2</v>
      </c>
    </row>
    <row r="74" spans="2:23" ht="20" customHeight="1">
      <c r="B74" s="151">
        <v>7.5</v>
      </c>
      <c r="C74" s="152" t="s">
        <v>226</v>
      </c>
      <c r="D74" s="153"/>
      <c r="E74" s="154">
        <f t="shared" si="68"/>
        <v>3177261</v>
      </c>
      <c r="F74" s="154">
        <f t="shared" si="69"/>
        <v>0</v>
      </c>
      <c r="G74" s="125">
        <f t="shared" si="75"/>
        <v>3113715.78</v>
      </c>
      <c r="H74" s="125">
        <f t="shared" si="76"/>
        <v>0</v>
      </c>
      <c r="I74" s="155"/>
      <c r="J74" s="89">
        <f t="shared" si="73"/>
        <v>10417.249180327868</v>
      </c>
      <c r="K74" s="86">
        <f t="shared" si="74"/>
        <v>10208.904196721311</v>
      </c>
      <c r="L74" s="219"/>
      <c r="M74" s="219"/>
      <c r="N74" s="219"/>
      <c r="O74" s="218">
        <f t="shared" ref="O74:O75" si="80">E74-G74</f>
        <v>63545.220000000205</v>
      </c>
      <c r="P74" s="218">
        <f t="shared" ref="P74:P75" si="81">F74-H74</f>
        <v>0</v>
      </c>
      <c r="Q74" s="218">
        <f t="shared" ref="Q74:Q75" si="82">O74/305+P74</f>
        <v>208.34498360655806</v>
      </c>
      <c r="R74" s="132"/>
      <c r="S74" s="83">
        <v>0.25</v>
      </c>
    </row>
    <row r="75" spans="2:23" ht="20" customHeight="1">
      <c r="B75" s="151">
        <v>7.6</v>
      </c>
      <c r="C75" s="152" t="s">
        <v>227</v>
      </c>
      <c r="D75" s="153"/>
      <c r="E75" s="154">
        <f t="shared" si="68"/>
        <v>1270904.4000000001</v>
      </c>
      <c r="F75" s="154">
        <f t="shared" si="69"/>
        <v>0</v>
      </c>
      <c r="G75" s="125">
        <f t="shared" si="75"/>
        <v>1245486.3120000002</v>
      </c>
      <c r="H75" s="125">
        <f t="shared" si="76"/>
        <v>0</v>
      </c>
      <c r="I75" s="155"/>
      <c r="J75" s="89">
        <f t="shared" si="73"/>
        <v>4166.8996721311478</v>
      </c>
      <c r="K75" s="86">
        <f t="shared" si="74"/>
        <v>4083.5616786885253</v>
      </c>
      <c r="L75" s="219"/>
      <c r="M75" s="219"/>
      <c r="N75" s="219"/>
      <c r="O75" s="218">
        <f t="shared" si="80"/>
        <v>25418.087999999989</v>
      </c>
      <c r="P75" s="218">
        <f t="shared" si="81"/>
        <v>0</v>
      </c>
      <c r="Q75" s="218">
        <f t="shared" si="82"/>
        <v>83.337993442622917</v>
      </c>
      <c r="R75" s="132"/>
      <c r="S75" s="83">
        <v>0.1</v>
      </c>
    </row>
    <row r="76" spans="2:23" ht="39.75" customHeight="1">
      <c r="B76" s="114">
        <v>9</v>
      </c>
      <c r="C76" s="115" t="s">
        <v>228</v>
      </c>
      <c r="D76" s="116" t="s">
        <v>150</v>
      </c>
      <c r="E76" s="117">
        <v>114753332.90000001</v>
      </c>
      <c r="F76" s="117">
        <v>59784.76</v>
      </c>
      <c r="G76" s="119">
        <f t="shared" si="75"/>
        <v>112458266.242</v>
      </c>
      <c r="H76" s="119">
        <f t="shared" si="76"/>
        <v>59186.912400000001</v>
      </c>
      <c r="I76" s="120" t="s">
        <v>205</v>
      </c>
      <c r="J76" s="79">
        <f t="shared" si="73"/>
        <v>436025.19573770493</v>
      </c>
      <c r="K76" s="79">
        <f t="shared" si="74"/>
        <v>427902.53942295082</v>
      </c>
      <c r="L76" s="80"/>
      <c r="M76" s="80"/>
      <c r="N76" s="80"/>
      <c r="O76" s="80"/>
      <c r="P76" s="80"/>
      <c r="W76" s="105">
        <f>J76</f>
        <v>436025.19573770493</v>
      </c>
    </row>
    <row r="77" spans="2:23" ht="25.5" customHeight="1">
      <c r="B77" s="134">
        <v>9.1</v>
      </c>
      <c r="C77" s="122" t="s">
        <v>229</v>
      </c>
      <c r="D77" s="123"/>
      <c r="E77" s="124">
        <f>$E$76*S77</f>
        <v>17212999.934999999</v>
      </c>
      <c r="F77" s="124">
        <f>$F$76*S77</f>
        <v>8967.7139999999999</v>
      </c>
      <c r="G77" s="125">
        <f t="shared" si="75"/>
        <v>16868739.936299998</v>
      </c>
      <c r="H77" s="125">
        <f t="shared" si="76"/>
        <v>8878.0368600000002</v>
      </c>
      <c r="I77" s="126"/>
      <c r="J77" s="90">
        <f t="shared" si="73"/>
        <v>65403.779360655732</v>
      </c>
      <c r="K77" s="86">
        <f t="shared" si="74"/>
        <v>64185.380913442619</v>
      </c>
      <c r="L77" s="219"/>
      <c r="M77" s="219"/>
      <c r="N77" s="219"/>
      <c r="O77" s="218">
        <f t="shared" ref="O77:O78" si="83">E77-G77</f>
        <v>344259.99870000035</v>
      </c>
      <c r="P77" s="218">
        <f t="shared" ref="P77:P78" si="84">F77-H77</f>
        <v>89.677139999999781</v>
      </c>
      <c r="Q77" s="218">
        <f t="shared" ref="Q77:Q78" si="85">O77/305+P77</f>
        <v>1218.3984472131156</v>
      </c>
      <c r="S77" s="83">
        <v>0.15</v>
      </c>
    </row>
    <row r="78" spans="2:23" ht="25.5" customHeight="1">
      <c r="B78" s="134">
        <v>9.1999999999999993</v>
      </c>
      <c r="C78" s="122" t="s">
        <v>230</v>
      </c>
      <c r="D78" s="123"/>
      <c r="E78" s="124">
        <f t="shared" ref="E78:E82" si="86">$E$76*S78</f>
        <v>17212999.934999999</v>
      </c>
      <c r="F78" s="124">
        <f t="shared" ref="F78:F82" si="87">$F$76*S78</f>
        <v>8967.7139999999999</v>
      </c>
      <c r="G78" s="125">
        <f t="shared" si="75"/>
        <v>16868739.936299998</v>
      </c>
      <c r="H78" s="125">
        <f t="shared" si="76"/>
        <v>8878.0368600000002</v>
      </c>
      <c r="I78" s="126"/>
      <c r="J78" s="90">
        <f t="shared" si="73"/>
        <v>65403.779360655732</v>
      </c>
      <c r="K78" s="86">
        <f t="shared" si="74"/>
        <v>64185.380913442619</v>
      </c>
      <c r="L78" s="219"/>
      <c r="M78" s="219"/>
      <c r="N78" s="219"/>
      <c r="O78" s="218">
        <f t="shared" si="83"/>
        <v>344259.99870000035</v>
      </c>
      <c r="P78" s="218">
        <f t="shared" si="84"/>
        <v>89.677139999999781</v>
      </c>
      <c r="Q78" s="218">
        <f t="shared" si="85"/>
        <v>1218.3984472131156</v>
      </c>
      <c r="S78" s="83">
        <v>0.15</v>
      </c>
    </row>
    <row r="79" spans="2:23" ht="20" customHeight="1">
      <c r="B79" s="134">
        <v>9.3000000000000007</v>
      </c>
      <c r="C79" s="122" t="s">
        <v>231</v>
      </c>
      <c r="D79" s="123"/>
      <c r="E79" s="124">
        <f t="shared" si="86"/>
        <v>22950666.580000002</v>
      </c>
      <c r="F79" s="124">
        <f t="shared" si="87"/>
        <v>11956.952000000001</v>
      </c>
      <c r="G79" s="125">
        <f t="shared" si="75"/>
        <v>22491653.248400003</v>
      </c>
      <c r="H79" s="125">
        <f t="shared" si="76"/>
        <v>11837.38248</v>
      </c>
      <c r="I79" s="126"/>
      <c r="J79" s="90">
        <f t="shared" si="73"/>
        <v>87205.039147541</v>
      </c>
      <c r="K79" s="86">
        <f t="shared" si="74"/>
        <v>85580.507884590173</v>
      </c>
      <c r="L79" s="218">
        <f t="shared" ref="L79:L80" si="88">E79-G79</f>
        <v>459013.33159999922</v>
      </c>
      <c r="M79" s="218">
        <f t="shared" ref="M79:M80" si="89">F79-H79</f>
        <v>119.56952000000092</v>
      </c>
      <c r="N79" s="218">
        <f t="shared" ref="N79:N80" si="90">L79/305+M79</f>
        <v>1624.531262950818</v>
      </c>
      <c r="O79" s="219"/>
      <c r="P79" s="219"/>
      <c r="S79" s="83">
        <v>0.2</v>
      </c>
    </row>
    <row r="80" spans="2:23" ht="20" customHeight="1">
      <c r="B80" s="134">
        <v>9.4</v>
      </c>
      <c r="C80" s="122" t="s">
        <v>232</v>
      </c>
      <c r="D80" s="123"/>
      <c r="E80" s="124">
        <f t="shared" si="86"/>
        <v>22950666.580000002</v>
      </c>
      <c r="F80" s="124">
        <f t="shared" si="87"/>
        <v>11956.952000000001</v>
      </c>
      <c r="G80" s="125">
        <f t="shared" si="75"/>
        <v>22491653.248400003</v>
      </c>
      <c r="H80" s="125">
        <f t="shared" si="76"/>
        <v>11837.38248</v>
      </c>
      <c r="I80" s="126"/>
      <c r="J80" s="90">
        <f t="shared" si="73"/>
        <v>87205.039147541</v>
      </c>
      <c r="K80" s="86">
        <f t="shared" si="74"/>
        <v>85580.507884590173</v>
      </c>
      <c r="L80" s="218">
        <f t="shared" si="88"/>
        <v>459013.33159999922</v>
      </c>
      <c r="M80" s="218">
        <f t="shared" si="89"/>
        <v>119.56952000000092</v>
      </c>
      <c r="N80" s="218">
        <f t="shared" si="90"/>
        <v>1624.531262950818</v>
      </c>
      <c r="O80" s="219"/>
      <c r="P80" s="219"/>
      <c r="S80" s="83">
        <v>0.2</v>
      </c>
    </row>
    <row r="81" spans="2:21" ht="20" customHeight="1">
      <c r="B81" s="134">
        <v>9.5</v>
      </c>
      <c r="C81" s="122" t="s">
        <v>233</v>
      </c>
      <c r="D81" s="123"/>
      <c r="E81" s="124">
        <f t="shared" si="86"/>
        <v>22950666.580000002</v>
      </c>
      <c r="F81" s="124">
        <f t="shared" si="87"/>
        <v>11956.952000000001</v>
      </c>
      <c r="G81" s="125">
        <f t="shared" si="75"/>
        <v>22491653.248400003</v>
      </c>
      <c r="H81" s="125">
        <f t="shared" si="76"/>
        <v>11837.38248</v>
      </c>
      <c r="I81" s="126"/>
      <c r="J81" s="90">
        <f t="shared" si="73"/>
        <v>87205.039147541</v>
      </c>
      <c r="K81" s="86">
        <f t="shared" si="74"/>
        <v>85580.507884590173</v>
      </c>
      <c r="L81" s="219"/>
      <c r="M81" s="219"/>
      <c r="N81" s="219"/>
      <c r="O81" s="218">
        <f t="shared" ref="O81:O82" si="91">E81-G81</f>
        <v>459013.33159999922</v>
      </c>
      <c r="P81" s="218">
        <f t="shared" ref="P81:P82" si="92">F81-H81</f>
        <v>119.56952000000092</v>
      </c>
      <c r="Q81" s="218">
        <f t="shared" ref="Q81:Q82" si="93">O81/305+P81</f>
        <v>1624.531262950818</v>
      </c>
      <c r="S81" s="83">
        <v>0.2</v>
      </c>
    </row>
    <row r="82" spans="2:21" ht="20" customHeight="1">
      <c r="B82" s="134">
        <v>9.6</v>
      </c>
      <c r="C82" s="122" t="s">
        <v>234</v>
      </c>
      <c r="D82" s="123"/>
      <c r="E82" s="124">
        <f t="shared" si="86"/>
        <v>11475333.290000001</v>
      </c>
      <c r="F82" s="124">
        <f t="shared" si="87"/>
        <v>5978.4760000000006</v>
      </c>
      <c r="G82" s="125">
        <f t="shared" si="75"/>
        <v>11245826.624200001</v>
      </c>
      <c r="H82" s="125">
        <f t="shared" si="76"/>
        <v>5918.6912400000001</v>
      </c>
      <c r="I82" s="126"/>
      <c r="J82" s="90">
        <f t="shared" si="73"/>
        <v>43602.5195737705</v>
      </c>
      <c r="K82" s="86">
        <f t="shared" si="74"/>
        <v>42790.253942295087</v>
      </c>
      <c r="L82" s="219"/>
      <c r="M82" s="219"/>
      <c r="N82" s="219"/>
      <c r="O82" s="218">
        <f t="shared" si="91"/>
        <v>229506.66579999961</v>
      </c>
      <c r="P82" s="218">
        <f t="shared" si="92"/>
        <v>59.78476000000046</v>
      </c>
      <c r="Q82" s="218">
        <f t="shared" si="93"/>
        <v>812.26563147540901</v>
      </c>
      <c r="S82" s="83">
        <v>0.1</v>
      </c>
    </row>
    <row r="83" spans="2:21" ht="39">
      <c r="B83" s="114">
        <v>11</v>
      </c>
      <c r="C83" s="115" t="s">
        <v>235</v>
      </c>
      <c r="D83" s="116" t="s">
        <v>236</v>
      </c>
      <c r="E83" s="117">
        <v>222791250</v>
      </c>
      <c r="F83" s="147"/>
      <c r="G83" s="119">
        <f t="shared" si="75"/>
        <v>218335425</v>
      </c>
      <c r="H83" s="119">
        <f t="shared" si="76"/>
        <v>0</v>
      </c>
      <c r="I83" s="120" t="s">
        <v>169</v>
      </c>
      <c r="J83" s="79">
        <f t="shared" si="73"/>
        <v>730463.11475409835</v>
      </c>
      <c r="K83" s="79">
        <f t="shared" si="74"/>
        <v>715853.85245901637</v>
      </c>
      <c r="L83" s="80"/>
      <c r="M83" s="80"/>
      <c r="N83" s="80"/>
      <c r="O83" s="80"/>
      <c r="P83" s="80"/>
    </row>
    <row r="84" spans="2:21" ht="20" customHeight="1">
      <c r="B84" s="134">
        <v>11.1</v>
      </c>
      <c r="C84" s="135" t="s">
        <v>170</v>
      </c>
      <c r="D84" s="136"/>
      <c r="E84" s="124">
        <f>$E$83*S84</f>
        <v>5569781.25</v>
      </c>
      <c r="F84" s="124">
        <f>$F$83*S84</f>
        <v>0</v>
      </c>
      <c r="G84" s="125">
        <f t="shared" si="75"/>
        <v>5458385.625</v>
      </c>
      <c r="H84" s="125">
        <f t="shared" si="76"/>
        <v>0</v>
      </c>
      <c r="I84" s="137"/>
      <c r="J84" s="81">
        <f t="shared" si="73"/>
        <v>18261.577868852459</v>
      </c>
      <c r="K84" s="86">
        <f t="shared" si="74"/>
        <v>17896.346311475409</v>
      </c>
      <c r="L84" s="218">
        <f t="shared" ref="L84:L92" si="94">E84-G84</f>
        <v>111395.625</v>
      </c>
      <c r="M84" s="218">
        <f t="shared" ref="M84:M92" si="95">F84-H84</f>
        <v>0</v>
      </c>
      <c r="N84" s="218">
        <f t="shared" ref="N84:N92" si="96">L84/305+M84</f>
        <v>365.23155737704917</v>
      </c>
      <c r="O84" s="219"/>
      <c r="P84" s="219"/>
      <c r="Q84" s="217"/>
      <c r="R84" s="132"/>
      <c r="S84" s="83">
        <v>2.5000000000000001E-2</v>
      </c>
      <c r="T84" s="83">
        <v>2.5000000000000001E-2</v>
      </c>
      <c r="U84" s="139">
        <f>T84</f>
        <v>2.5000000000000001E-2</v>
      </c>
    </row>
    <row r="85" spans="2:21" ht="20" customHeight="1">
      <c r="B85" s="134">
        <v>11.2</v>
      </c>
      <c r="C85" s="135" t="s">
        <v>171</v>
      </c>
      <c r="D85" s="136"/>
      <c r="E85" s="124">
        <f t="shared" ref="E85:E114" si="97">$E$83*S85</f>
        <v>5569781.25</v>
      </c>
      <c r="F85" s="124">
        <f t="shared" ref="F85:F114" si="98">$F$83*S85</f>
        <v>0</v>
      </c>
      <c r="G85" s="125">
        <f t="shared" si="75"/>
        <v>5458385.625</v>
      </c>
      <c r="H85" s="125">
        <f t="shared" si="76"/>
        <v>0</v>
      </c>
      <c r="I85" s="137"/>
      <c r="J85" s="81">
        <f t="shared" si="73"/>
        <v>18261.577868852459</v>
      </c>
      <c r="K85" s="86">
        <f t="shared" si="74"/>
        <v>17896.346311475409</v>
      </c>
      <c r="L85" s="218">
        <f t="shared" si="94"/>
        <v>111395.625</v>
      </c>
      <c r="M85" s="218">
        <f t="shared" si="95"/>
        <v>0</v>
      </c>
      <c r="N85" s="218">
        <f t="shared" si="96"/>
        <v>365.23155737704917</v>
      </c>
      <c r="O85" s="219"/>
      <c r="P85" s="219"/>
      <c r="Q85" s="217"/>
      <c r="R85" s="132"/>
      <c r="S85" s="83">
        <v>2.5000000000000001E-2</v>
      </c>
      <c r="T85" s="83">
        <v>0.05</v>
      </c>
      <c r="U85" s="139">
        <f>T85-T84</f>
        <v>2.5000000000000001E-2</v>
      </c>
    </row>
    <row r="86" spans="2:21" ht="20" customHeight="1">
      <c r="B86" s="134">
        <v>11.3</v>
      </c>
      <c r="C86" s="135" t="s">
        <v>172</v>
      </c>
      <c r="D86" s="136"/>
      <c r="E86" s="124">
        <f t="shared" si="97"/>
        <v>5569781.2499999991</v>
      </c>
      <c r="F86" s="124">
        <f t="shared" si="98"/>
        <v>0</v>
      </c>
      <c r="G86" s="125">
        <f t="shared" si="75"/>
        <v>5458385.6249999991</v>
      </c>
      <c r="H86" s="125">
        <f t="shared" si="76"/>
        <v>0</v>
      </c>
      <c r="I86" s="137"/>
      <c r="J86" s="81">
        <f t="shared" si="73"/>
        <v>18261.577868852455</v>
      </c>
      <c r="K86" s="86">
        <f t="shared" si="74"/>
        <v>17896.346311475409</v>
      </c>
      <c r="L86" s="218">
        <f t="shared" si="94"/>
        <v>111395.625</v>
      </c>
      <c r="M86" s="218">
        <f t="shared" si="95"/>
        <v>0</v>
      </c>
      <c r="N86" s="218">
        <f t="shared" si="96"/>
        <v>365.23155737704917</v>
      </c>
      <c r="O86" s="219"/>
      <c r="P86" s="219"/>
      <c r="Q86" s="217"/>
      <c r="R86" s="132"/>
      <c r="S86" s="83">
        <v>2.4999999999999994E-2</v>
      </c>
      <c r="T86" s="83">
        <v>7.4999999999999997E-2</v>
      </c>
      <c r="U86" s="139">
        <f t="shared" ref="U86:U114" si="99">T86-T85</f>
        <v>2.4999999999999994E-2</v>
      </c>
    </row>
    <row r="87" spans="2:21" ht="20" customHeight="1">
      <c r="B87" s="134">
        <v>11.4</v>
      </c>
      <c r="C87" s="135" t="s">
        <v>173</v>
      </c>
      <c r="D87" s="136"/>
      <c r="E87" s="124">
        <f t="shared" si="97"/>
        <v>5569781.2500000019</v>
      </c>
      <c r="F87" s="124">
        <f t="shared" si="98"/>
        <v>0</v>
      </c>
      <c r="G87" s="125">
        <f t="shared" si="75"/>
        <v>5458385.6250000019</v>
      </c>
      <c r="H87" s="125">
        <f t="shared" si="76"/>
        <v>0</v>
      </c>
      <c r="I87" s="137"/>
      <c r="J87" s="81">
        <f t="shared" si="73"/>
        <v>18261.577868852466</v>
      </c>
      <c r="K87" s="86">
        <f t="shared" si="74"/>
        <v>17896.346311475416</v>
      </c>
      <c r="L87" s="218">
        <f t="shared" si="94"/>
        <v>111395.625</v>
      </c>
      <c r="M87" s="218">
        <f t="shared" si="95"/>
        <v>0</v>
      </c>
      <c r="N87" s="218">
        <f t="shared" si="96"/>
        <v>365.23155737704917</v>
      </c>
      <c r="O87" s="219"/>
      <c r="P87" s="219"/>
      <c r="Q87" s="217"/>
      <c r="R87" s="132"/>
      <c r="S87" s="83">
        <v>2.5000000000000008E-2</v>
      </c>
      <c r="T87" s="83">
        <v>0.1</v>
      </c>
      <c r="U87" s="139">
        <f t="shared" si="99"/>
        <v>2.5000000000000008E-2</v>
      </c>
    </row>
    <row r="88" spans="2:21" ht="20" customHeight="1">
      <c r="B88" s="134">
        <v>11.5</v>
      </c>
      <c r="C88" s="135" t="s">
        <v>174</v>
      </c>
      <c r="D88" s="136"/>
      <c r="E88" s="124">
        <f t="shared" si="97"/>
        <v>5569781.2499999991</v>
      </c>
      <c r="F88" s="124">
        <f t="shared" si="98"/>
        <v>0</v>
      </c>
      <c r="G88" s="125">
        <f t="shared" si="75"/>
        <v>5458385.6249999991</v>
      </c>
      <c r="H88" s="125">
        <f t="shared" si="76"/>
        <v>0</v>
      </c>
      <c r="I88" s="137"/>
      <c r="J88" s="81">
        <f t="shared" si="73"/>
        <v>18261.577868852455</v>
      </c>
      <c r="K88" s="86">
        <f t="shared" si="74"/>
        <v>17896.346311475409</v>
      </c>
      <c r="L88" s="218">
        <f t="shared" si="94"/>
        <v>111395.625</v>
      </c>
      <c r="M88" s="218">
        <f t="shared" si="95"/>
        <v>0</v>
      </c>
      <c r="N88" s="218">
        <f t="shared" si="96"/>
        <v>365.23155737704917</v>
      </c>
      <c r="O88" s="219"/>
      <c r="P88" s="219"/>
      <c r="Q88" s="217"/>
      <c r="R88" s="132"/>
      <c r="S88" s="83">
        <v>2.4999999999999994E-2</v>
      </c>
      <c r="T88" s="83">
        <v>0.125</v>
      </c>
      <c r="U88" s="139">
        <f t="shared" si="99"/>
        <v>2.4999999999999994E-2</v>
      </c>
    </row>
    <row r="89" spans="2:21" ht="20" customHeight="1">
      <c r="B89" s="134">
        <v>11.6</v>
      </c>
      <c r="C89" s="135" t="s">
        <v>175</v>
      </c>
      <c r="D89" s="136"/>
      <c r="E89" s="124">
        <f t="shared" si="97"/>
        <v>5569781.2499999991</v>
      </c>
      <c r="F89" s="124">
        <f t="shared" si="98"/>
        <v>0</v>
      </c>
      <c r="G89" s="125">
        <f t="shared" si="75"/>
        <v>5458385.6249999991</v>
      </c>
      <c r="H89" s="125">
        <f t="shared" si="76"/>
        <v>0</v>
      </c>
      <c r="I89" s="137"/>
      <c r="J89" s="81">
        <f t="shared" si="73"/>
        <v>18261.577868852455</v>
      </c>
      <c r="K89" s="86">
        <f t="shared" si="74"/>
        <v>17896.346311475409</v>
      </c>
      <c r="L89" s="218">
        <f t="shared" si="94"/>
        <v>111395.625</v>
      </c>
      <c r="M89" s="218">
        <f t="shared" si="95"/>
        <v>0</v>
      </c>
      <c r="N89" s="218">
        <f t="shared" si="96"/>
        <v>365.23155737704917</v>
      </c>
      <c r="O89" s="219"/>
      <c r="P89" s="219"/>
      <c r="Q89" s="217"/>
      <c r="R89" s="132"/>
      <c r="S89" s="83">
        <v>2.4999999999999994E-2</v>
      </c>
      <c r="T89" s="83">
        <v>0.15</v>
      </c>
      <c r="U89" s="139">
        <f t="shared" si="99"/>
        <v>2.4999999999999994E-2</v>
      </c>
    </row>
    <row r="90" spans="2:21" ht="20" customHeight="1">
      <c r="B90" s="134">
        <v>11.7</v>
      </c>
      <c r="C90" s="135" t="s">
        <v>176</v>
      </c>
      <c r="D90" s="136"/>
      <c r="E90" s="124">
        <f t="shared" si="97"/>
        <v>5569781.2499999991</v>
      </c>
      <c r="F90" s="124">
        <f t="shared" si="98"/>
        <v>0</v>
      </c>
      <c r="G90" s="125">
        <f t="shared" si="75"/>
        <v>5458385.6249999991</v>
      </c>
      <c r="H90" s="125">
        <f t="shared" si="76"/>
        <v>0</v>
      </c>
      <c r="I90" s="137"/>
      <c r="J90" s="81">
        <f t="shared" si="73"/>
        <v>18261.577868852455</v>
      </c>
      <c r="K90" s="86">
        <f t="shared" si="74"/>
        <v>17896.346311475409</v>
      </c>
      <c r="L90" s="218">
        <f t="shared" si="94"/>
        <v>111395.625</v>
      </c>
      <c r="M90" s="218">
        <f t="shared" si="95"/>
        <v>0</v>
      </c>
      <c r="N90" s="218">
        <f t="shared" si="96"/>
        <v>365.23155737704917</v>
      </c>
      <c r="O90" s="219"/>
      <c r="P90" s="219"/>
      <c r="Q90" s="217"/>
      <c r="R90" s="132"/>
      <c r="S90" s="83">
        <v>2.4999999999999994E-2</v>
      </c>
      <c r="T90" s="83">
        <v>0.17499999999999999</v>
      </c>
      <c r="U90" s="139">
        <f t="shared" si="99"/>
        <v>2.4999999999999994E-2</v>
      </c>
    </row>
    <row r="91" spans="2:21" ht="20" customHeight="1">
      <c r="B91" s="134">
        <v>11.8</v>
      </c>
      <c r="C91" s="135" t="s">
        <v>177</v>
      </c>
      <c r="D91" s="136"/>
      <c r="E91" s="124">
        <f t="shared" si="97"/>
        <v>5569781.2500000047</v>
      </c>
      <c r="F91" s="124">
        <f t="shared" si="98"/>
        <v>0</v>
      </c>
      <c r="G91" s="125">
        <f t="shared" si="75"/>
        <v>5458385.6250000047</v>
      </c>
      <c r="H91" s="125">
        <f t="shared" si="76"/>
        <v>0</v>
      </c>
      <c r="I91" s="137"/>
      <c r="J91" s="81">
        <f t="shared" si="73"/>
        <v>18261.577868852473</v>
      </c>
      <c r="K91" s="86">
        <f t="shared" si="74"/>
        <v>17896.346311475427</v>
      </c>
      <c r="L91" s="218">
        <f t="shared" si="94"/>
        <v>111395.625</v>
      </c>
      <c r="M91" s="218">
        <f t="shared" si="95"/>
        <v>0</v>
      </c>
      <c r="N91" s="218">
        <f t="shared" si="96"/>
        <v>365.23155737704917</v>
      </c>
      <c r="O91" s="219"/>
      <c r="P91" s="219"/>
      <c r="Q91" s="217"/>
      <c r="R91" s="132"/>
      <c r="S91" s="83">
        <v>2.5000000000000022E-2</v>
      </c>
      <c r="T91" s="83">
        <v>0.2</v>
      </c>
      <c r="U91" s="139">
        <f t="shared" si="99"/>
        <v>2.5000000000000022E-2</v>
      </c>
    </row>
    <row r="92" spans="2:21" ht="20" customHeight="1">
      <c r="B92" s="134">
        <v>11.9</v>
      </c>
      <c r="C92" s="135" t="s">
        <v>178</v>
      </c>
      <c r="D92" s="136"/>
      <c r="E92" s="124">
        <f t="shared" si="97"/>
        <v>5569781.2499999991</v>
      </c>
      <c r="F92" s="124">
        <f t="shared" si="98"/>
        <v>0</v>
      </c>
      <c r="G92" s="125">
        <f t="shared" si="75"/>
        <v>5458385.6249999991</v>
      </c>
      <c r="H92" s="125">
        <f t="shared" si="76"/>
        <v>0</v>
      </c>
      <c r="I92" s="137"/>
      <c r="J92" s="81">
        <f t="shared" si="73"/>
        <v>18261.577868852455</v>
      </c>
      <c r="K92" s="86">
        <f t="shared" si="74"/>
        <v>17896.346311475409</v>
      </c>
      <c r="L92" s="218">
        <f t="shared" si="94"/>
        <v>111395.625</v>
      </c>
      <c r="M92" s="218">
        <f t="shared" si="95"/>
        <v>0</v>
      </c>
      <c r="N92" s="218">
        <f t="shared" si="96"/>
        <v>365.23155737704917</v>
      </c>
      <c r="O92" s="219"/>
      <c r="P92" s="219"/>
      <c r="Q92" s="217"/>
      <c r="R92" s="132"/>
      <c r="S92" s="83">
        <v>2.4999999999999994E-2</v>
      </c>
      <c r="T92" s="83">
        <v>0.22500000000000001</v>
      </c>
      <c r="U92" s="139">
        <f t="shared" si="99"/>
        <v>2.4999999999999994E-2</v>
      </c>
    </row>
    <row r="93" spans="2:21" ht="20" customHeight="1">
      <c r="B93" s="140" t="s">
        <v>237</v>
      </c>
      <c r="C93" s="135" t="s">
        <v>180</v>
      </c>
      <c r="D93" s="136"/>
      <c r="E93" s="124">
        <f t="shared" si="97"/>
        <v>5569781.2499999991</v>
      </c>
      <c r="F93" s="124">
        <f t="shared" si="98"/>
        <v>0</v>
      </c>
      <c r="G93" s="125">
        <f t="shared" si="75"/>
        <v>5458385.6249999991</v>
      </c>
      <c r="H93" s="125">
        <f t="shared" si="76"/>
        <v>0</v>
      </c>
      <c r="I93" s="137"/>
      <c r="J93" s="81">
        <f t="shared" si="73"/>
        <v>18261.577868852455</v>
      </c>
      <c r="K93" s="86">
        <f t="shared" si="74"/>
        <v>17896.346311475409</v>
      </c>
      <c r="L93" s="219"/>
      <c r="M93" s="219"/>
      <c r="N93" s="219"/>
      <c r="O93" s="218">
        <f t="shared" ref="O93" si="100">E93-G93</f>
        <v>111395.625</v>
      </c>
      <c r="P93" s="218">
        <f t="shared" ref="P93" si="101">F93-H93</f>
        <v>0</v>
      </c>
      <c r="Q93" s="218">
        <f t="shared" ref="Q93" si="102">O93/305+P93</f>
        <v>365.23155737704917</v>
      </c>
      <c r="R93" s="132"/>
      <c r="S93" s="83">
        <v>2.4999999999999994E-2</v>
      </c>
      <c r="T93" s="83">
        <v>0.25</v>
      </c>
      <c r="U93" s="139">
        <f t="shared" si="99"/>
        <v>2.4999999999999994E-2</v>
      </c>
    </row>
    <row r="94" spans="2:21" ht="20" customHeight="1">
      <c r="B94" s="134">
        <v>11.11</v>
      </c>
      <c r="C94" s="135" t="s">
        <v>181</v>
      </c>
      <c r="D94" s="136"/>
      <c r="E94" s="124">
        <f t="shared" si="97"/>
        <v>11139562.499999998</v>
      </c>
      <c r="F94" s="124">
        <f t="shared" si="98"/>
        <v>0</v>
      </c>
      <c r="G94" s="125">
        <f t="shared" si="75"/>
        <v>10916771.249999998</v>
      </c>
      <c r="H94" s="125">
        <f t="shared" si="76"/>
        <v>0</v>
      </c>
      <c r="I94" s="137"/>
      <c r="J94" s="81">
        <f t="shared" si="73"/>
        <v>36523.15573770491</v>
      </c>
      <c r="K94" s="86">
        <f t="shared" si="74"/>
        <v>35792.692622950817</v>
      </c>
      <c r="L94" s="219"/>
      <c r="M94" s="219"/>
      <c r="N94" s="219"/>
      <c r="O94" s="218">
        <f t="shared" ref="O94:O114" si="103">E94-G94</f>
        <v>222791.25</v>
      </c>
      <c r="P94" s="218">
        <f t="shared" ref="P94:P114" si="104">F94-H94</f>
        <v>0</v>
      </c>
      <c r="Q94" s="218">
        <f t="shared" ref="Q94:Q114" si="105">O94/305+P94</f>
        <v>730.46311475409834</v>
      </c>
      <c r="R94" s="132"/>
      <c r="S94" s="83">
        <v>4.9999999999999989E-2</v>
      </c>
      <c r="T94" s="83">
        <v>0.3</v>
      </c>
      <c r="U94" s="139">
        <f t="shared" si="99"/>
        <v>4.9999999999999989E-2</v>
      </c>
    </row>
    <row r="95" spans="2:21" ht="20" customHeight="1">
      <c r="B95" s="134">
        <v>11.12</v>
      </c>
      <c r="C95" s="135" t="s">
        <v>182</v>
      </c>
      <c r="D95" s="136"/>
      <c r="E95" s="124">
        <f t="shared" si="97"/>
        <v>11139562.499999998</v>
      </c>
      <c r="F95" s="124">
        <f t="shared" si="98"/>
        <v>0</v>
      </c>
      <c r="G95" s="125">
        <f t="shared" si="75"/>
        <v>10916771.249999998</v>
      </c>
      <c r="H95" s="125">
        <f t="shared" si="76"/>
        <v>0</v>
      </c>
      <c r="I95" s="137"/>
      <c r="J95" s="81">
        <f t="shared" si="73"/>
        <v>36523.15573770491</v>
      </c>
      <c r="K95" s="86">
        <f t="shared" si="74"/>
        <v>35792.692622950817</v>
      </c>
      <c r="L95" s="219"/>
      <c r="M95" s="219"/>
      <c r="N95" s="219"/>
      <c r="O95" s="218">
        <f t="shared" si="103"/>
        <v>222791.25</v>
      </c>
      <c r="P95" s="218">
        <f t="shared" si="104"/>
        <v>0</v>
      </c>
      <c r="Q95" s="218">
        <f t="shared" si="105"/>
        <v>730.46311475409834</v>
      </c>
      <c r="R95" s="132"/>
      <c r="S95" s="83">
        <v>4.9999999999999989E-2</v>
      </c>
      <c r="T95" s="83">
        <v>0.35</v>
      </c>
      <c r="U95" s="139">
        <f t="shared" si="99"/>
        <v>4.9999999999999989E-2</v>
      </c>
    </row>
    <row r="96" spans="2:21" ht="20" customHeight="1">
      <c r="B96" s="141">
        <v>11.13</v>
      </c>
      <c r="C96" s="142" t="s">
        <v>183</v>
      </c>
      <c r="D96" s="143"/>
      <c r="E96" s="144">
        <f t="shared" si="97"/>
        <v>11139562.500000009</v>
      </c>
      <c r="F96" s="144">
        <f t="shared" si="98"/>
        <v>0</v>
      </c>
      <c r="G96" s="125">
        <f t="shared" si="75"/>
        <v>10916771.250000009</v>
      </c>
      <c r="H96" s="125">
        <f t="shared" si="76"/>
        <v>0</v>
      </c>
      <c r="I96" s="145"/>
      <c r="J96" s="87">
        <f t="shared" si="73"/>
        <v>36523.155737704947</v>
      </c>
      <c r="K96" s="86">
        <f t="shared" si="74"/>
        <v>35792.692622950854</v>
      </c>
      <c r="L96" s="219"/>
      <c r="M96" s="219"/>
      <c r="N96" s="219"/>
      <c r="O96" s="218">
        <f t="shared" si="103"/>
        <v>222791.25</v>
      </c>
      <c r="P96" s="218">
        <f t="shared" si="104"/>
        <v>0</v>
      </c>
      <c r="Q96" s="218">
        <f t="shared" si="105"/>
        <v>730.46311475409834</v>
      </c>
      <c r="R96" s="132"/>
      <c r="S96" s="83">
        <v>5.0000000000000044E-2</v>
      </c>
      <c r="T96" s="83">
        <v>0.4</v>
      </c>
      <c r="U96" s="139">
        <f t="shared" si="99"/>
        <v>5.0000000000000044E-2</v>
      </c>
    </row>
    <row r="97" spans="2:21" ht="20" customHeight="1">
      <c r="B97" s="141">
        <v>11.14</v>
      </c>
      <c r="C97" s="142" t="s">
        <v>184</v>
      </c>
      <c r="D97" s="143"/>
      <c r="E97" s="144">
        <f t="shared" si="97"/>
        <v>11139562.499999998</v>
      </c>
      <c r="F97" s="144">
        <f t="shared" si="98"/>
        <v>0</v>
      </c>
      <c r="G97" s="125">
        <f t="shared" si="75"/>
        <v>10916771.249999998</v>
      </c>
      <c r="H97" s="125">
        <f t="shared" si="76"/>
        <v>0</v>
      </c>
      <c r="I97" s="145"/>
      <c r="J97" s="87">
        <f t="shared" si="73"/>
        <v>36523.15573770491</v>
      </c>
      <c r="K97" s="86">
        <f t="shared" si="74"/>
        <v>35792.692622950817</v>
      </c>
      <c r="L97" s="219"/>
      <c r="M97" s="219"/>
      <c r="N97" s="219"/>
      <c r="O97" s="218">
        <f t="shared" si="103"/>
        <v>222791.25</v>
      </c>
      <c r="P97" s="218">
        <f t="shared" si="104"/>
        <v>0</v>
      </c>
      <c r="Q97" s="218">
        <f t="shared" si="105"/>
        <v>730.46311475409834</v>
      </c>
      <c r="R97" s="132"/>
      <c r="S97" s="83">
        <v>4.9999999999999989E-2</v>
      </c>
      <c r="T97" s="83">
        <v>0.45</v>
      </c>
      <c r="U97" s="139">
        <f t="shared" si="99"/>
        <v>4.9999999999999989E-2</v>
      </c>
    </row>
    <row r="98" spans="2:21" ht="20" customHeight="1">
      <c r="B98" s="141">
        <v>11.15</v>
      </c>
      <c r="C98" s="142" t="s">
        <v>185</v>
      </c>
      <c r="D98" s="143"/>
      <c r="E98" s="144">
        <f t="shared" si="97"/>
        <v>11139562.499999998</v>
      </c>
      <c r="F98" s="144">
        <f t="shared" si="98"/>
        <v>0</v>
      </c>
      <c r="G98" s="125">
        <f t="shared" si="75"/>
        <v>10916771.249999998</v>
      </c>
      <c r="H98" s="125">
        <f t="shared" si="76"/>
        <v>0</v>
      </c>
      <c r="I98" s="145"/>
      <c r="J98" s="87">
        <f t="shared" si="73"/>
        <v>36523.15573770491</v>
      </c>
      <c r="K98" s="86">
        <f t="shared" si="74"/>
        <v>35792.692622950817</v>
      </c>
      <c r="L98" s="219"/>
      <c r="M98" s="219"/>
      <c r="N98" s="219"/>
      <c r="O98" s="218">
        <f t="shared" si="103"/>
        <v>222791.25</v>
      </c>
      <c r="P98" s="218">
        <f t="shared" si="104"/>
        <v>0</v>
      </c>
      <c r="Q98" s="218">
        <f t="shared" si="105"/>
        <v>730.46311475409834</v>
      </c>
      <c r="R98" s="132"/>
      <c r="S98" s="83">
        <v>4.9999999999999989E-2</v>
      </c>
      <c r="T98" s="83">
        <v>0.5</v>
      </c>
      <c r="U98" s="139">
        <f t="shared" si="99"/>
        <v>4.9999999999999989E-2</v>
      </c>
    </row>
    <row r="99" spans="2:21" ht="20" customHeight="1">
      <c r="B99" s="141">
        <v>11.16</v>
      </c>
      <c r="C99" s="142" t="s">
        <v>186</v>
      </c>
      <c r="D99" s="143"/>
      <c r="E99" s="144">
        <f t="shared" si="97"/>
        <v>11139562.500000009</v>
      </c>
      <c r="F99" s="144">
        <f t="shared" si="98"/>
        <v>0</v>
      </c>
      <c r="G99" s="125">
        <f t="shared" si="75"/>
        <v>10916771.250000009</v>
      </c>
      <c r="H99" s="125">
        <f t="shared" si="76"/>
        <v>0</v>
      </c>
      <c r="I99" s="145"/>
      <c r="J99" s="87">
        <f t="shared" si="73"/>
        <v>36523.155737704947</v>
      </c>
      <c r="K99" s="86">
        <f t="shared" si="74"/>
        <v>35792.692622950854</v>
      </c>
      <c r="L99" s="219"/>
      <c r="M99" s="219"/>
      <c r="N99" s="219"/>
      <c r="O99" s="218">
        <f t="shared" si="103"/>
        <v>222791.25</v>
      </c>
      <c r="P99" s="218">
        <f t="shared" si="104"/>
        <v>0</v>
      </c>
      <c r="Q99" s="218">
        <f t="shared" si="105"/>
        <v>730.46311475409834</v>
      </c>
      <c r="R99" s="132"/>
      <c r="S99" s="83">
        <v>5.0000000000000044E-2</v>
      </c>
      <c r="T99" s="83">
        <v>0.55000000000000004</v>
      </c>
      <c r="U99" s="139">
        <f t="shared" si="99"/>
        <v>5.0000000000000044E-2</v>
      </c>
    </row>
    <row r="100" spans="2:21" ht="20" customHeight="1">
      <c r="B100" s="141">
        <v>11.17</v>
      </c>
      <c r="C100" s="142" t="s">
        <v>187</v>
      </c>
      <c r="D100" s="143"/>
      <c r="E100" s="144">
        <f t="shared" si="97"/>
        <v>11139562.499999985</v>
      </c>
      <c r="F100" s="144">
        <f t="shared" si="98"/>
        <v>0</v>
      </c>
      <c r="G100" s="125">
        <f t="shared" si="75"/>
        <v>10916771.249999985</v>
      </c>
      <c r="H100" s="125">
        <f t="shared" si="76"/>
        <v>0</v>
      </c>
      <c r="I100" s="145"/>
      <c r="J100" s="87">
        <f t="shared" si="73"/>
        <v>36523.155737704867</v>
      </c>
      <c r="K100" s="86">
        <f t="shared" si="74"/>
        <v>35792.692622950774</v>
      </c>
      <c r="L100" s="219"/>
      <c r="M100" s="219"/>
      <c r="N100" s="219"/>
      <c r="O100" s="218">
        <f t="shared" si="103"/>
        <v>222791.25</v>
      </c>
      <c r="P100" s="218">
        <f t="shared" si="104"/>
        <v>0</v>
      </c>
      <c r="Q100" s="218">
        <f t="shared" si="105"/>
        <v>730.46311475409834</v>
      </c>
      <c r="R100" s="132"/>
      <c r="S100" s="83">
        <v>4.9999999999999933E-2</v>
      </c>
      <c r="T100" s="83">
        <v>0.6</v>
      </c>
      <c r="U100" s="139">
        <f t="shared" si="99"/>
        <v>4.9999999999999933E-2</v>
      </c>
    </row>
    <row r="101" spans="2:21" ht="20" customHeight="1">
      <c r="B101" s="141">
        <v>11.18</v>
      </c>
      <c r="C101" s="142" t="s">
        <v>188</v>
      </c>
      <c r="D101" s="143"/>
      <c r="E101" s="144">
        <f t="shared" si="97"/>
        <v>11139562.500000009</v>
      </c>
      <c r="F101" s="144">
        <f t="shared" si="98"/>
        <v>0</v>
      </c>
      <c r="G101" s="125">
        <f t="shared" si="75"/>
        <v>10916771.250000009</v>
      </c>
      <c r="H101" s="125">
        <f t="shared" si="76"/>
        <v>0</v>
      </c>
      <c r="I101" s="145"/>
      <c r="J101" s="87">
        <f t="shared" si="73"/>
        <v>36523.155737704947</v>
      </c>
      <c r="K101" s="86">
        <f t="shared" si="74"/>
        <v>35792.692622950854</v>
      </c>
      <c r="L101" s="219"/>
      <c r="M101" s="219"/>
      <c r="N101" s="219"/>
      <c r="O101" s="218">
        <f t="shared" si="103"/>
        <v>222791.25</v>
      </c>
      <c r="P101" s="218">
        <f t="shared" si="104"/>
        <v>0</v>
      </c>
      <c r="Q101" s="218">
        <f t="shared" si="105"/>
        <v>730.46311475409834</v>
      </c>
      <c r="R101" s="132"/>
      <c r="S101" s="83">
        <v>5.0000000000000044E-2</v>
      </c>
      <c r="T101" s="83">
        <v>0.65</v>
      </c>
      <c r="U101" s="139">
        <f t="shared" si="99"/>
        <v>5.0000000000000044E-2</v>
      </c>
    </row>
    <row r="102" spans="2:21" ht="20" customHeight="1">
      <c r="B102" s="141">
        <v>11.19</v>
      </c>
      <c r="C102" s="142" t="s">
        <v>189</v>
      </c>
      <c r="D102" s="143"/>
      <c r="E102" s="144">
        <f t="shared" si="97"/>
        <v>11139562.499999985</v>
      </c>
      <c r="F102" s="144">
        <f t="shared" si="98"/>
        <v>0</v>
      </c>
      <c r="G102" s="125">
        <f t="shared" si="75"/>
        <v>10916771.249999985</v>
      </c>
      <c r="H102" s="125">
        <f t="shared" si="76"/>
        <v>0</v>
      </c>
      <c r="I102" s="145"/>
      <c r="J102" s="87">
        <f t="shared" si="73"/>
        <v>36523.155737704867</v>
      </c>
      <c r="K102" s="86">
        <f t="shared" si="74"/>
        <v>35792.692622950774</v>
      </c>
      <c r="L102" s="219"/>
      <c r="M102" s="219"/>
      <c r="N102" s="219"/>
      <c r="O102" s="218">
        <f t="shared" si="103"/>
        <v>222791.25</v>
      </c>
      <c r="P102" s="218">
        <f t="shared" si="104"/>
        <v>0</v>
      </c>
      <c r="Q102" s="218">
        <f t="shared" si="105"/>
        <v>730.46311475409834</v>
      </c>
      <c r="R102" s="132"/>
      <c r="S102" s="83">
        <v>4.9999999999999933E-2</v>
      </c>
      <c r="T102" s="83">
        <v>0.7</v>
      </c>
      <c r="U102" s="139">
        <f t="shared" si="99"/>
        <v>4.9999999999999933E-2</v>
      </c>
    </row>
    <row r="103" spans="2:21" ht="20" customHeight="1">
      <c r="B103" s="146" t="s">
        <v>238</v>
      </c>
      <c r="C103" s="142" t="s">
        <v>191</v>
      </c>
      <c r="D103" s="143"/>
      <c r="E103" s="144">
        <f t="shared" si="97"/>
        <v>5569781.2500000047</v>
      </c>
      <c r="F103" s="144">
        <f t="shared" si="98"/>
        <v>0</v>
      </c>
      <c r="G103" s="125">
        <f t="shared" si="75"/>
        <v>5458385.6250000047</v>
      </c>
      <c r="H103" s="125">
        <f t="shared" si="76"/>
        <v>0</v>
      </c>
      <c r="I103" s="145"/>
      <c r="J103" s="87">
        <f t="shared" si="73"/>
        <v>18261.577868852473</v>
      </c>
      <c r="K103" s="86">
        <f t="shared" si="74"/>
        <v>17896.346311475427</v>
      </c>
      <c r="L103" s="219"/>
      <c r="M103" s="219"/>
      <c r="N103" s="219"/>
      <c r="O103" s="218">
        <f t="shared" si="103"/>
        <v>111395.625</v>
      </c>
      <c r="P103" s="218">
        <f t="shared" si="104"/>
        <v>0</v>
      </c>
      <c r="Q103" s="218">
        <f t="shared" si="105"/>
        <v>365.23155737704917</v>
      </c>
      <c r="R103" s="132"/>
      <c r="S103" s="83">
        <v>2.5000000000000022E-2</v>
      </c>
      <c r="T103" s="83">
        <v>0.72499999999999998</v>
      </c>
      <c r="U103" s="139">
        <f t="shared" si="99"/>
        <v>2.5000000000000022E-2</v>
      </c>
    </row>
    <row r="104" spans="2:21" ht="20" customHeight="1">
      <c r="B104" s="141">
        <v>11.21</v>
      </c>
      <c r="C104" s="142" t="s">
        <v>192</v>
      </c>
      <c r="D104" s="143"/>
      <c r="E104" s="144">
        <f t="shared" si="97"/>
        <v>5569781.2500000047</v>
      </c>
      <c r="F104" s="144">
        <f t="shared" si="98"/>
        <v>0</v>
      </c>
      <c r="G104" s="125">
        <f t="shared" si="75"/>
        <v>5458385.6250000047</v>
      </c>
      <c r="H104" s="125">
        <f t="shared" si="76"/>
        <v>0</v>
      </c>
      <c r="I104" s="145"/>
      <c r="J104" s="87">
        <f t="shared" si="73"/>
        <v>18261.577868852473</v>
      </c>
      <c r="K104" s="86">
        <f t="shared" si="74"/>
        <v>17896.346311475427</v>
      </c>
      <c r="L104" s="219"/>
      <c r="M104" s="219"/>
      <c r="N104" s="219"/>
      <c r="O104" s="218">
        <f t="shared" si="103"/>
        <v>111395.625</v>
      </c>
      <c r="P104" s="218">
        <f t="shared" si="104"/>
        <v>0</v>
      </c>
      <c r="Q104" s="218">
        <f t="shared" si="105"/>
        <v>365.23155737704917</v>
      </c>
      <c r="R104" s="132"/>
      <c r="S104" s="83">
        <v>2.5000000000000022E-2</v>
      </c>
      <c r="T104" s="83">
        <v>0.75</v>
      </c>
      <c r="U104" s="139">
        <f t="shared" si="99"/>
        <v>2.5000000000000022E-2</v>
      </c>
    </row>
    <row r="105" spans="2:21" ht="20" customHeight="1">
      <c r="B105" s="141">
        <v>11.22</v>
      </c>
      <c r="C105" s="142" t="s">
        <v>193</v>
      </c>
      <c r="D105" s="143"/>
      <c r="E105" s="144">
        <f t="shared" si="97"/>
        <v>5569781.2500000047</v>
      </c>
      <c r="F105" s="144">
        <f t="shared" si="98"/>
        <v>0</v>
      </c>
      <c r="G105" s="125">
        <f t="shared" si="75"/>
        <v>5458385.6250000047</v>
      </c>
      <c r="H105" s="125">
        <f t="shared" si="76"/>
        <v>0</v>
      </c>
      <c r="I105" s="145"/>
      <c r="J105" s="87">
        <f t="shared" si="73"/>
        <v>18261.577868852473</v>
      </c>
      <c r="K105" s="86">
        <f t="shared" si="74"/>
        <v>17896.346311475427</v>
      </c>
      <c r="L105" s="219"/>
      <c r="M105" s="219"/>
      <c r="N105" s="219"/>
      <c r="O105" s="218">
        <f t="shared" si="103"/>
        <v>111395.625</v>
      </c>
      <c r="P105" s="218">
        <f t="shared" si="104"/>
        <v>0</v>
      </c>
      <c r="Q105" s="218">
        <f t="shared" si="105"/>
        <v>365.23155737704917</v>
      </c>
      <c r="R105" s="132"/>
      <c r="S105" s="83">
        <v>2.5000000000000022E-2</v>
      </c>
      <c r="T105" s="83">
        <v>0.77500000000000002</v>
      </c>
      <c r="U105" s="139">
        <f t="shared" si="99"/>
        <v>2.5000000000000022E-2</v>
      </c>
    </row>
    <row r="106" spans="2:21" ht="20" customHeight="1">
      <c r="B106" s="141">
        <v>11.23</v>
      </c>
      <c r="C106" s="142" t="s">
        <v>194</v>
      </c>
      <c r="D106" s="143"/>
      <c r="E106" s="144">
        <f t="shared" si="97"/>
        <v>5569781.2500000047</v>
      </c>
      <c r="F106" s="144">
        <f t="shared" si="98"/>
        <v>0</v>
      </c>
      <c r="G106" s="125">
        <f t="shared" si="75"/>
        <v>5458385.6250000047</v>
      </c>
      <c r="H106" s="125">
        <f t="shared" si="76"/>
        <v>0</v>
      </c>
      <c r="I106" s="145"/>
      <c r="J106" s="87">
        <f t="shared" si="73"/>
        <v>18261.577868852473</v>
      </c>
      <c r="K106" s="86">
        <f t="shared" si="74"/>
        <v>17896.346311475427</v>
      </c>
      <c r="L106" s="219"/>
      <c r="M106" s="219"/>
      <c r="N106" s="219"/>
      <c r="O106" s="218">
        <f t="shared" si="103"/>
        <v>111395.625</v>
      </c>
      <c r="P106" s="218">
        <f t="shared" si="104"/>
        <v>0</v>
      </c>
      <c r="Q106" s="218">
        <f t="shared" si="105"/>
        <v>365.23155737704917</v>
      </c>
      <c r="R106" s="132"/>
      <c r="S106" s="83">
        <v>2.5000000000000022E-2</v>
      </c>
      <c r="T106" s="83">
        <v>0.8</v>
      </c>
      <c r="U106" s="139">
        <f t="shared" si="99"/>
        <v>2.5000000000000022E-2</v>
      </c>
    </row>
    <row r="107" spans="2:21" ht="20" customHeight="1">
      <c r="B107" s="141">
        <v>11.24</v>
      </c>
      <c r="C107" s="142" t="s">
        <v>195</v>
      </c>
      <c r="D107" s="143"/>
      <c r="E107" s="144">
        <f t="shared" si="97"/>
        <v>5569781.2499999804</v>
      </c>
      <c r="F107" s="144">
        <f t="shared" si="98"/>
        <v>0</v>
      </c>
      <c r="G107" s="125">
        <f t="shared" si="75"/>
        <v>5458385.6249999804</v>
      </c>
      <c r="H107" s="125">
        <f t="shared" si="76"/>
        <v>0</v>
      </c>
      <c r="I107" s="145"/>
      <c r="J107" s="87">
        <f t="shared" si="73"/>
        <v>18261.577868852393</v>
      </c>
      <c r="K107" s="86">
        <f t="shared" si="74"/>
        <v>17896.346311475347</v>
      </c>
      <c r="L107" s="219"/>
      <c r="M107" s="219"/>
      <c r="N107" s="219"/>
      <c r="O107" s="218">
        <f t="shared" si="103"/>
        <v>111395.625</v>
      </c>
      <c r="P107" s="218">
        <f t="shared" si="104"/>
        <v>0</v>
      </c>
      <c r="Q107" s="218">
        <f t="shared" si="105"/>
        <v>365.23155737704917</v>
      </c>
      <c r="R107" s="132"/>
      <c r="S107" s="83">
        <v>2.4999999999999911E-2</v>
      </c>
      <c r="T107" s="83">
        <v>0.82499999999999996</v>
      </c>
      <c r="U107" s="139">
        <f t="shared" si="99"/>
        <v>2.4999999999999911E-2</v>
      </c>
    </row>
    <row r="108" spans="2:21" ht="20" customHeight="1">
      <c r="B108" s="141">
        <v>11.25</v>
      </c>
      <c r="C108" s="142" t="s">
        <v>196</v>
      </c>
      <c r="D108" s="143"/>
      <c r="E108" s="144">
        <f t="shared" si="97"/>
        <v>5569781.2500000047</v>
      </c>
      <c r="F108" s="144">
        <f t="shared" si="98"/>
        <v>0</v>
      </c>
      <c r="G108" s="125">
        <f t="shared" si="75"/>
        <v>5458385.6250000047</v>
      </c>
      <c r="H108" s="125">
        <f t="shared" si="76"/>
        <v>0</v>
      </c>
      <c r="I108" s="145"/>
      <c r="J108" s="87">
        <f t="shared" si="73"/>
        <v>18261.577868852473</v>
      </c>
      <c r="K108" s="86">
        <f t="shared" si="74"/>
        <v>17896.346311475427</v>
      </c>
      <c r="L108" s="219"/>
      <c r="M108" s="219"/>
      <c r="N108" s="219"/>
      <c r="O108" s="218">
        <f t="shared" si="103"/>
        <v>111395.625</v>
      </c>
      <c r="P108" s="218">
        <f t="shared" si="104"/>
        <v>0</v>
      </c>
      <c r="Q108" s="218">
        <f t="shared" si="105"/>
        <v>365.23155737704917</v>
      </c>
      <c r="R108" s="132"/>
      <c r="S108" s="83">
        <v>2.5000000000000022E-2</v>
      </c>
      <c r="T108" s="83">
        <v>0.85</v>
      </c>
      <c r="U108" s="139">
        <f t="shared" si="99"/>
        <v>2.5000000000000022E-2</v>
      </c>
    </row>
    <row r="109" spans="2:21" ht="20" customHeight="1">
      <c r="B109" s="141">
        <v>11.26</v>
      </c>
      <c r="C109" s="142" t="s">
        <v>197</v>
      </c>
      <c r="D109" s="143"/>
      <c r="E109" s="144">
        <f t="shared" si="97"/>
        <v>5569781.2500000047</v>
      </c>
      <c r="F109" s="144">
        <f t="shared" si="98"/>
        <v>0</v>
      </c>
      <c r="G109" s="125">
        <f t="shared" si="75"/>
        <v>5458385.6250000047</v>
      </c>
      <c r="H109" s="125">
        <f t="shared" si="76"/>
        <v>0</v>
      </c>
      <c r="I109" s="145"/>
      <c r="J109" s="87">
        <f t="shared" si="73"/>
        <v>18261.577868852473</v>
      </c>
      <c r="K109" s="86">
        <f t="shared" si="74"/>
        <v>17896.346311475427</v>
      </c>
      <c r="L109" s="219"/>
      <c r="M109" s="219"/>
      <c r="N109" s="219"/>
      <c r="O109" s="218">
        <f t="shared" si="103"/>
        <v>111395.625</v>
      </c>
      <c r="P109" s="218">
        <f t="shared" si="104"/>
        <v>0</v>
      </c>
      <c r="Q109" s="218">
        <f t="shared" si="105"/>
        <v>365.23155737704917</v>
      </c>
      <c r="R109" s="132"/>
      <c r="S109" s="83">
        <v>2.5000000000000022E-2</v>
      </c>
      <c r="T109" s="83">
        <v>0.875</v>
      </c>
      <c r="U109" s="139">
        <f t="shared" si="99"/>
        <v>2.5000000000000022E-2</v>
      </c>
    </row>
    <row r="110" spans="2:21" ht="20" customHeight="1">
      <c r="B110" s="141">
        <v>11.27</v>
      </c>
      <c r="C110" s="142" t="s">
        <v>198</v>
      </c>
      <c r="D110" s="143"/>
      <c r="E110" s="144">
        <f t="shared" si="97"/>
        <v>5569781.2500000047</v>
      </c>
      <c r="F110" s="144">
        <f t="shared" si="98"/>
        <v>0</v>
      </c>
      <c r="G110" s="125">
        <f t="shared" si="75"/>
        <v>5458385.6250000047</v>
      </c>
      <c r="H110" s="125">
        <f t="shared" si="76"/>
        <v>0</v>
      </c>
      <c r="I110" s="145"/>
      <c r="J110" s="87">
        <f t="shared" si="73"/>
        <v>18261.577868852473</v>
      </c>
      <c r="K110" s="86">
        <f t="shared" si="74"/>
        <v>17896.346311475427</v>
      </c>
      <c r="L110" s="219"/>
      <c r="M110" s="219"/>
      <c r="N110" s="219"/>
      <c r="O110" s="218">
        <f t="shared" si="103"/>
        <v>111395.625</v>
      </c>
      <c r="P110" s="218">
        <f t="shared" si="104"/>
        <v>0</v>
      </c>
      <c r="Q110" s="218">
        <f t="shared" si="105"/>
        <v>365.23155737704917</v>
      </c>
      <c r="R110" s="132"/>
      <c r="S110" s="83">
        <v>2.5000000000000022E-2</v>
      </c>
      <c r="T110" s="83">
        <v>0.9</v>
      </c>
      <c r="U110" s="139">
        <f t="shared" si="99"/>
        <v>2.5000000000000022E-2</v>
      </c>
    </row>
    <row r="111" spans="2:21" ht="20" customHeight="1">
      <c r="B111" s="141">
        <v>11.28</v>
      </c>
      <c r="C111" s="142" t="s">
        <v>199</v>
      </c>
      <c r="D111" s="143"/>
      <c r="E111" s="144">
        <f t="shared" si="97"/>
        <v>5569781.2500000047</v>
      </c>
      <c r="F111" s="144">
        <f t="shared" si="98"/>
        <v>0</v>
      </c>
      <c r="G111" s="125">
        <f t="shared" si="75"/>
        <v>5458385.6250000047</v>
      </c>
      <c r="H111" s="125">
        <f t="shared" si="76"/>
        <v>0</v>
      </c>
      <c r="I111" s="145"/>
      <c r="J111" s="87">
        <f t="shared" si="73"/>
        <v>18261.577868852473</v>
      </c>
      <c r="K111" s="86">
        <f t="shared" si="74"/>
        <v>17896.346311475427</v>
      </c>
      <c r="L111" s="219"/>
      <c r="M111" s="219"/>
      <c r="N111" s="219"/>
      <c r="O111" s="218">
        <f t="shared" si="103"/>
        <v>111395.625</v>
      </c>
      <c r="P111" s="218">
        <f t="shared" si="104"/>
        <v>0</v>
      </c>
      <c r="Q111" s="218">
        <f t="shared" si="105"/>
        <v>365.23155737704917</v>
      </c>
      <c r="R111" s="132"/>
      <c r="S111" s="83">
        <v>2.5000000000000022E-2</v>
      </c>
      <c r="T111" s="83">
        <v>0.92500000000000004</v>
      </c>
      <c r="U111" s="139">
        <f t="shared" si="99"/>
        <v>2.5000000000000022E-2</v>
      </c>
    </row>
    <row r="112" spans="2:21" ht="20" customHeight="1">
      <c r="B112" s="141">
        <v>11.29</v>
      </c>
      <c r="C112" s="142" t="s">
        <v>200</v>
      </c>
      <c r="D112" s="143"/>
      <c r="E112" s="144">
        <f t="shared" si="97"/>
        <v>5569781.2499999804</v>
      </c>
      <c r="F112" s="144">
        <f t="shared" si="98"/>
        <v>0</v>
      </c>
      <c r="G112" s="125">
        <f t="shared" si="75"/>
        <v>5458385.6249999804</v>
      </c>
      <c r="H112" s="125">
        <f t="shared" si="76"/>
        <v>0</v>
      </c>
      <c r="I112" s="145"/>
      <c r="J112" s="87">
        <f t="shared" si="73"/>
        <v>18261.577868852393</v>
      </c>
      <c r="K112" s="86">
        <f t="shared" si="74"/>
        <v>17896.346311475347</v>
      </c>
      <c r="L112" s="219"/>
      <c r="M112" s="219"/>
      <c r="N112" s="219"/>
      <c r="O112" s="218">
        <f t="shared" si="103"/>
        <v>111395.625</v>
      </c>
      <c r="P112" s="218">
        <f t="shared" si="104"/>
        <v>0</v>
      </c>
      <c r="Q112" s="218">
        <f t="shared" si="105"/>
        <v>365.23155737704917</v>
      </c>
      <c r="R112" s="132"/>
      <c r="S112" s="83">
        <v>2.4999999999999911E-2</v>
      </c>
      <c r="T112" s="83">
        <v>0.95</v>
      </c>
      <c r="U112" s="139">
        <f t="shared" si="99"/>
        <v>2.4999999999999911E-2</v>
      </c>
    </row>
    <row r="113" spans="2:21" ht="20" customHeight="1">
      <c r="B113" s="146" t="s">
        <v>239</v>
      </c>
      <c r="C113" s="142" t="s">
        <v>202</v>
      </c>
      <c r="D113" s="143"/>
      <c r="E113" s="144">
        <f t="shared" si="97"/>
        <v>5569781.2500000047</v>
      </c>
      <c r="F113" s="144">
        <f t="shared" si="98"/>
        <v>0</v>
      </c>
      <c r="G113" s="125">
        <f t="shared" si="75"/>
        <v>5458385.6250000047</v>
      </c>
      <c r="H113" s="125">
        <f t="shared" si="76"/>
        <v>0</v>
      </c>
      <c r="I113" s="145"/>
      <c r="J113" s="87">
        <f t="shared" si="73"/>
        <v>18261.577868852473</v>
      </c>
      <c r="K113" s="86">
        <f t="shared" si="74"/>
        <v>17896.346311475427</v>
      </c>
      <c r="L113" s="219"/>
      <c r="M113" s="219"/>
      <c r="N113" s="219"/>
      <c r="O113" s="218">
        <f t="shared" si="103"/>
        <v>111395.625</v>
      </c>
      <c r="P113" s="218">
        <f t="shared" si="104"/>
        <v>0</v>
      </c>
      <c r="Q113" s="218">
        <f t="shared" si="105"/>
        <v>365.23155737704917</v>
      </c>
      <c r="R113" s="132"/>
      <c r="S113" s="83">
        <v>2.5000000000000022E-2</v>
      </c>
      <c r="T113" s="83">
        <v>0.97499999999999998</v>
      </c>
      <c r="U113" s="139">
        <f t="shared" si="99"/>
        <v>2.5000000000000022E-2</v>
      </c>
    </row>
    <row r="114" spans="2:21" ht="20" customHeight="1">
      <c r="B114" s="141">
        <v>11.31</v>
      </c>
      <c r="C114" s="142" t="s">
        <v>203</v>
      </c>
      <c r="D114" s="143"/>
      <c r="E114" s="144">
        <f t="shared" si="97"/>
        <v>5569781.2500000047</v>
      </c>
      <c r="F114" s="144">
        <f t="shared" si="98"/>
        <v>0</v>
      </c>
      <c r="G114" s="125">
        <f t="shared" si="75"/>
        <v>5458385.6250000047</v>
      </c>
      <c r="H114" s="125">
        <f t="shared" si="76"/>
        <v>0</v>
      </c>
      <c r="I114" s="145"/>
      <c r="J114" s="87">
        <f t="shared" si="73"/>
        <v>18261.577868852473</v>
      </c>
      <c r="K114" s="86">
        <f t="shared" si="74"/>
        <v>17896.346311475427</v>
      </c>
      <c r="L114" s="219"/>
      <c r="M114" s="219"/>
      <c r="N114" s="219"/>
      <c r="O114" s="218">
        <f t="shared" si="103"/>
        <v>111395.625</v>
      </c>
      <c r="P114" s="218">
        <f t="shared" si="104"/>
        <v>0</v>
      </c>
      <c r="Q114" s="218">
        <f t="shared" si="105"/>
        <v>365.23155737704917</v>
      </c>
      <c r="R114" s="132"/>
      <c r="S114" s="83">
        <v>2.5000000000000022E-2</v>
      </c>
      <c r="T114" s="83">
        <v>1</v>
      </c>
      <c r="U114" s="139">
        <f t="shared" si="99"/>
        <v>2.5000000000000022E-2</v>
      </c>
    </row>
    <row r="115" spans="2:21" ht="54.5" customHeight="1">
      <c r="B115" s="114">
        <v>12</v>
      </c>
      <c r="C115" s="115" t="s">
        <v>240</v>
      </c>
      <c r="D115" s="116" t="s">
        <v>236</v>
      </c>
      <c r="E115" s="117">
        <v>28096002</v>
      </c>
      <c r="F115" s="147"/>
      <c r="G115" s="119">
        <f t="shared" si="75"/>
        <v>27534081.960000001</v>
      </c>
      <c r="H115" s="119">
        <f t="shared" si="76"/>
        <v>0</v>
      </c>
      <c r="I115" s="120" t="s">
        <v>169</v>
      </c>
      <c r="J115" s="79">
        <f t="shared" si="73"/>
        <v>92118.039344262288</v>
      </c>
      <c r="K115" s="79">
        <f t="shared" si="74"/>
        <v>90275.678557377047</v>
      </c>
      <c r="L115" s="80"/>
      <c r="M115" s="80"/>
      <c r="N115" s="80"/>
      <c r="O115" s="80"/>
      <c r="P115" s="80"/>
    </row>
    <row r="116" spans="2:21" ht="20" customHeight="1">
      <c r="B116" s="149">
        <v>12.1</v>
      </c>
      <c r="C116" s="128" t="s">
        <v>241</v>
      </c>
      <c r="D116" s="129"/>
      <c r="E116" s="130">
        <f>$E$115*S116</f>
        <v>11238400.800000001</v>
      </c>
      <c r="F116" s="130">
        <f>$F$115*S116</f>
        <v>0</v>
      </c>
      <c r="G116" s="125">
        <f t="shared" si="75"/>
        <v>11013632.784</v>
      </c>
      <c r="H116" s="125">
        <f t="shared" si="76"/>
        <v>0</v>
      </c>
      <c r="I116" s="131"/>
      <c r="J116" s="88">
        <f t="shared" si="73"/>
        <v>36847.215737704923</v>
      </c>
      <c r="K116" s="86">
        <f t="shared" si="74"/>
        <v>36110.27142295082</v>
      </c>
      <c r="L116" s="218">
        <f t="shared" ref="L116" si="106">E116-G116</f>
        <v>224768.01600000076</v>
      </c>
      <c r="M116" s="218">
        <f t="shared" ref="M116" si="107">F116-H116</f>
        <v>0</v>
      </c>
      <c r="N116" s="218">
        <f t="shared" ref="N116" si="108">L116/305+M116</f>
        <v>736.9443147541009</v>
      </c>
      <c r="O116" s="219"/>
      <c r="P116" s="219"/>
      <c r="Q116" s="156"/>
      <c r="R116" s="156"/>
      <c r="S116" s="83">
        <v>0.4</v>
      </c>
    </row>
    <row r="117" spans="2:21" s="161" customFormat="1" ht="20" customHeight="1">
      <c r="B117" s="157">
        <v>12.2</v>
      </c>
      <c r="C117" s="135" t="s">
        <v>173</v>
      </c>
      <c r="D117" s="158"/>
      <c r="E117" s="159">
        <f t="shared" ref="E117:E126" si="109">$E$115*S117</f>
        <v>1685760.1199999999</v>
      </c>
      <c r="F117" s="159">
        <f t="shared" ref="F117:F126" si="110">$F$115*S117</f>
        <v>0</v>
      </c>
      <c r="G117" s="125">
        <f t="shared" si="75"/>
        <v>1652044.9175999998</v>
      </c>
      <c r="H117" s="125">
        <f t="shared" si="76"/>
        <v>0</v>
      </c>
      <c r="I117" s="160"/>
      <c r="J117" s="91">
        <f t="shared" si="73"/>
        <v>5527.0823606557369</v>
      </c>
      <c r="K117" s="86">
        <f t="shared" si="74"/>
        <v>5416.5407134426223</v>
      </c>
      <c r="L117" s="218">
        <f t="shared" ref="L117:L118" si="111">E117-G117</f>
        <v>33715.202400000067</v>
      </c>
      <c r="M117" s="218">
        <f t="shared" ref="M117:M118" si="112">F117-H117</f>
        <v>0</v>
      </c>
      <c r="N117" s="218">
        <f t="shared" ref="N117:N118" si="113">L117/305+M117</f>
        <v>110.54164721311497</v>
      </c>
      <c r="O117" s="219"/>
      <c r="P117" s="219"/>
      <c r="S117" s="92">
        <v>0.06</v>
      </c>
    </row>
    <row r="118" spans="2:21" s="161" customFormat="1" ht="20" customHeight="1">
      <c r="B118" s="134">
        <v>12.3</v>
      </c>
      <c r="C118" s="135" t="s">
        <v>177</v>
      </c>
      <c r="D118" s="158"/>
      <c r="E118" s="159">
        <f t="shared" si="109"/>
        <v>1685760.1199999999</v>
      </c>
      <c r="F118" s="159">
        <f t="shared" si="110"/>
        <v>0</v>
      </c>
      <c r="G118" s="125">
        <f t="shared" si="75"/>
        <v>1652044.9175999998</v>
      </c>
      <c r="H118" s="125">
        <f t="shared" si="76"/>
        <v>0</v>
      </c>
      <c r="I118" s="160"/>
      <c r="J118" s="91">
        <f t="shared" si="73"/>
        <v>5527.0823606557369</v>
      </c>
      <c r="K118" s="86">
        <f t="shared" si="74"/>
        <v>5416.5407134426223</v>
      </c>
      <c r="L118" s="218">
        <f t="shared" si="111"/>
        <v>33715.202400000067</v>
      </c>
      <c r="M118" s="218">
        <f t="shared" si="112"/>
        <v>0</v>
      </c>
      <c r="N118" s="218">
        <f t="shared" si="113"/>
        <v>110.54164721311497</v>
      </c>
      <c r="O118" s="219"/>
      <c r="P118" s="219"/>
      <c r="S118" s="92">
        <v>0.06</v>
      </c>
    </row>
    <row r="119" spans="2:21" s="161" customFormat="1" ht="20" customHeight="1">
      <c r="B119" s="157">
        <v>12.4</v>
      </c>
      <c r="C119" s="135" t="s">
        <v>181</v>
      </c>
      <c r="D119" s="158"/>
      <c r="E119" s="159">
        <f t="shared" si="109"/>
        <v>1685760.1199999999</v>
      </c>
      <c r="F119" s="159">
        <f t="shared" si="110"/>
        <v>0</v>
      </c>
      <c r="G119" s="125">
        <f t="shared" si="75"/>
        <v>1652044.9175999998</v>
      </c>
      <c r="H119" s="125">
        <f t="shared" si="76"/>
        <v>0</v>
      </c>
      <c r="I119" s="160"/>
      <c r="J119" s="91">
        <f t="shared" si="73"/>
        <v>5527.0823606557369</v>
      </c>
      <c r="K119" s="86">
        <f t="shared" si="74"/>
        <v>5416.5407134426223</v>
      </c>
      <c r="L119" s="219"/>
      <c r="M119" s="219"/>
      <c r="N119" s="219"/>
      <c r="O119" s="218">
        <f t="shared" ref="O119" si="114">E119-G119</f>
        <v>33715.202400000067</v>
      </c>
      <c r="P119" s="218">
        <f t="shared" ref="P119" si="115">F119-H119</f>
        <v>0</v>
      </c>
      <c r="Q119" s="218">
        <f t="shared" ref="Q119" si="116">O119/305+P119</f>
        <v>110.54164721311497</v>
      </c>
      <c r="S119" s="92">
        <v>0.06</v>
      </c>
    </row>
    <row r="120" spans="2:21" s="161" customFormat="1" ht="20" customHeight="1">
      <c r="B120" s="134">
        <v>12.5</v>
      </c>
      <c r="C120" s="135" t="s">
        <v>183</v>
      </c>
      <c r="D120" s="158"/>
      <c r="E120" s="159">
        <f t="shared" si="109"/>
        <v>1685760.1199999999</v>
      </c>
      <c r="F120" s="159">
        <f t="shared" si="110"/>
        <v>0</v>
      </c>
      <c r="G120" s="125">
        <f t="shared" si="75"/>
        <v>1652044.9175999998</v>
      </c>
      <c r="H120" s="125">
        <f t="shared" si="76"/>
        <v>0</v>
      </c>
      <c r="I120" s="160"/>
      <c r="J120" s="91">
        <f t="shared" si="73"/>
        <v>5527.0823606557369</v>
      </c>
      <c r="K120" s="86">
        <f t="shared" si="74"/>
        <v>5416.5407134426223</v>
      </c>
      <c r="L120" s="219"/>
      <c r="M120" s="219"/>
      <c r="N120" s="219"/>
      <c r="O120" s="218">
        <f t="shared" ref="O120:O126" si="117">E120-G120</f>
        <v>33715.202400000067</v>
      </c>
      <c r="P120" s="218">
        <f t="shared" ref="P120:P126" si="118">F120-H120</f>
        <v>0</v>
      </c>
      <c r="Q120" s="218">
        <f t="shared" ref="Q120:Q126" si="119">O120/305+P120</f>
        <v>110.54164721311497</v>
      </c>
      <c r="S120" s="92">
        <v>0.06</v>
      </c>
    </row>
    <row r="121" spans="2:21" s="161" customFormat="1" ht="20" customHeight="1">
      <c r="B121" s="162">
        <v>12.6</v>
      </c>
      <c r="C121" s="142" t="s">
        <v>185</v>
      </c>
      <c r="D121" s="163"/>
      <c r="E121" s="164">
        <f t="shared" si="109"/>
        <v>1685760.1199999999</v>
      </c>
      <c r="F121" s="164">
        <f t="shared" si="110"/>
        <v>0</v>
      </c>
      <c r="G121" s="125">
        <f t="shared" si="75"/>
        <v>1652044.9175999998</v>
      </c>
      <c r="H121" s="125">
        <f t="shared" si="76"/>
        <v>0</v>
      </c>
      <c r="I121" s="165"/>
      <c r="J121" s="93">
        <f t="shared" si="73"/>
        <v>5527.0823606557369</v>
      </c>
      <c r="K121" s="86">
        <f t="shared" si="74"/>
        <v>5416.5407134426223</v>
      </c>
      <c r="L121" s="219"/>
      <c r="M121" s="219"/>
      <c r="N121" s="219"/>
      <c r="O121" s="218">
        <f t="shared" si="117"/>
        <v>33715.202400000067</v>
      </c>
      <c r="P121" s="218">
        <f t="shared" si="118"/>
        <v>0</v>
      </c>
      <c r="Q121" s="218">
        <f t="shared" si="119"/>
        <v>110.54164721311497</v>
      </c>
      <c r="S121" s="92">
        <v>0.06</v>
      </c>
    </row>
    <row r="122" spans="2:21" s="161" customFormat="1" ht="20" customHeight="1">
      <c r="B122" s="141">
        <v>12.7</v>
      </c>
      <c r="C122" s="142" t="s">
        <v>187</v>
      </c>
      <c r="D122" s="163"/>
      <c r="E122" s="164">
        <f t="shared" si="109"/>
        <v>1685760.1199999999</v>
      </c>
      <c r="F122" s="164">
        <f t="shared" si="110"/>
        <v>0</v>
      </c>
      <c r="G122" s="125">
        <f t="shared" si="75"/>
        <v>1652044.9175999998</v>
      </c>
      <c r="H122" s="125">
        <f t="shared" si="76"/>
        <v>0</v>
      </c>
      <c r="I122" s="165"/>
      <c r="J122" s="93">
        <f t="shared" si="73"/>
        <v>5527.0823606557369</v>
      </c>
      <c r="K122" s="86">
        <f t="shared" si="74"/>
        <v>5416.5407134426223</v>
      </c>
      <c r="L122" s="219"/>
      <c r="M122" s="219"/>
      <c r="N122" s="219"/>
      <c r="O122" s="218">
        <f t="shared" si="117"/>
        <v>33715.202400000067</v>
      </c>
      <c r="P122" s="218">
        <f t="shared" si="118"/>
        <v>0</v>
      </c>
      <c r="Q122" s="218">
        <f t="shared" si="119"/>
        <v>110.54164721311497</v>
      </c>
      <c r="S122" s="92">
        <v>0.06</v>
      </c>
    </row>
    <row r="123" spans="2:21" s="161" customFormat="1" ht="20" customHeight="1">
      <c r="B123" s="162">
        <v>12.8</v>
      </c>
      <c r="C123" s="142" t="s">
        <v>189</v>
      </c>
      <c r="D123" s="163"/>
      <c r="E123" s="164">
        <f t="shared" si="109"/>
        <v>1685760.1199999999</v>
      </c>
      <c r="F123" s="164">
        <f t="shared" si="110"/>
        <v>0</v>
      </c>
      <c r="G123" s="125">
        <f t="shared" si="75"/>
        <v>1652044.9175999998</v>
      </c>
      <c r="H123" s="125">
        <f t="shared" si="76"/>
        <v>0</v>
      </c>
      <c r="I123" s="165"/>
      <c r="J123" s="93">
        <f t="shared" si="73"/>
        <v>5527.0823606557369</v>
      </c>
      <c r="K123" s="86">
        <f t="shared" si="74"/>
        <v>5416.5407134426223</v>
      </c>
      <c r="L123" s="219"/>
      <c r="M123" s="219"/>
      <c r="N123" s="219"/>
      <c r="O123" s="218">
        <f t="shared" si="117"/>
        <v>33715.202400000067</v>
      </c>
      <c r="P123" s="218">
        <f t="shared" si="118"/>
        <v>0</v>
      </c>
      <c r="Q123" s="218">
        <f t="shared" si="119"/>
        <v>110.54164721311497</v>
      </c>
      <c r="S123" s="92">
        <v>0.06</v>
      </c>
    </row>
    <row r="124" spans="2:21" s="161" customFormat="1" ht="20" customHeight="1">
      <c r="B124" s="141">
        <v>12.9</v>
      </c>
      <c r="C124" s="142" t="s">
        <v>194</v>
      </c>
      <c r="D124" s="163"/>
      <c r="E124" s="164">
        <f t="shared" si="109"/>
        <v>1685760.1199999999</v>
      </c>
      <c r="F124" s="164">
        <f t="shared" si="110"/>
        <v>0</v>
      </c>
      <c r="G124" s="125">
        <f t="shared" si="75"/>
        <v>1652044.9175999998</v>
      </c>
      <c r="H124" s="125">
        <f t="shared" si="76"/>
        <v>0</v>
      </c>
      <c r="I124" s="165"/>
      <c r="J124" s="93">
        <f t="shared" si="73"/>
        <v>5527.0823606557369</v>
      </c>
      <c r="K124" s="86">
        <f t="shared" si="74"/>
        <v>5416.5407134426223</v>
      </c>
      <c r="L124" s="219"/>
      <c r="M124" s="219"/>
      <c r="N124" s="219"/>
      <c r="O124" s="218">
        <f t="shared" si="117"/>
        <v>33715.202400000067</v>
      </c>
      <c r="P124" s="218">
        <f t="shared" si="118"/>
        <v>0</v>
      </c>
      <c r="Q124" s="218">
        <f t="shared" si="119"/>
        <v>110.54164721311497</v>
      </c>
      <c r="S124" s="92">
        <v>0.06</v>
      </c>
    </row>
    <row r="125" spans="2:21" s="161" customFormat="1" ht="20" customHeight="1">
      <c r="B125" s="166" t="s">
        <v>242</v>
      </c>
      <c r="C125" s="142" t="s">
        <v>198</v>
      </c>
      <c r="D125" s="163"/>
      <c r="E125" s="164">
        <f t="shared" si="109"/>
        <v>1685760.1199999999</v>
      </c>
      <c r="F125" s="164">
        <f t="shared" si="110"/>
        <v>0</v>
      </c>
      <c r="G125" s="125">
        <f t="shared" si="75"/>
        <v>1652044.9175999998</v>
      </c>
      <c r="H125" s="125">
        <f t="shared" si="76"/>
        <v>0</v>
      </c>
      <c r="I125" s="165"/>
      <c r="J125" s="93">
        <f t="shared" si="73"/>
        <v>5527.0823606557369</v>
      </c>
      <c r="K125" s="86">
        <f t="shared" si="74"/>
        <v>5416.5407134426223</v>
      </c>
      <c r="L125" s="219"/>
      <c r="M125" s="219"/>
      <c r="N125" s="219"/>
      <c r="O125" s="218">
        <f t="shared" si="117"/>
        <v>33715.202400000067</v>
      </c>
      <c r="P125" s="218">
        <f t="shared" si="118"/>
        <v>0</v>
      </c>
      <c r="Q125" s="218">
        <f t="shared" si="119"/>
        <v>110.54164721311497</v>
      </c>
      <c r="S125" s="92">
        <v>0.06</v>
      </c>
    </row>
    <row r="126" spans="2:21" s="161" customFormat="1" ht="20" customHeight="1">
      <c r="B126" s="141">
        <v>12.11</v>
      </c>
      <c r="C126" s="142" t="s">
        <v>203</v>
      </c>
      <c r="D126" s="163"/>
      <c r="E126" s="164">
        <f t="shared" si="109"/>
        <v>1685760.1199999999</v>
      </c>
      <c r="F126" s="164">
        <f t="shared" si="110"/>
        <v>0</v>
      </c>
      <c r="G126" s="125">
        <f t="shared" si="75"/>
        <v>1652044.9175999998</v>
      </c>
      <c r="H126" s="125">
        <f t="shared" si="76"/>
        <v>0</v>
      </c>
      <c r="I126" s="165"/>
      <c r="J126" s="93">
        <f t="shared" si="73"/>
        <v>5527.0823606557369</v>
      </c>
      <c r="K126" s="86">
        <f t="shared" si="74"/>
        <v>5416.5407134426223</v>
      </c>
      <c r="L126" s="219"/>
      <c r="M126" s="219"/>
      <c r="N126" s="219"/>
      <c r="O126" s="218">
        <f t="shared" si="117"/>
        <v>33715.202400000067</v>
      </c>
      <c r="P126" s="218">
        <f t="shared" si="118"/>
        <v>0</v>
      </c>
      <c r="Q126" s="218">
        <f t="shared" si="119"/>
        <v>110.54164721311497</v>
      </c>
      <c r="S126" s="92">
        <v>0.06</v>
      </c>
    </row>
    <row r="127" spans="2:21" ht="65.150000000000006" customHeight="1">
      <c r="B127" s="114">
        <v>13</v>
      </c>
      <c r="C127" s="115" t="s">
        <v>243</v>
      </c>
      <c r="D127" s="116" t="s">
        <v>236</v>
      </c>
      <c r="E127" s="117">
        <v>51960075</v>
      </c>
      <c r="F127" s="167"/>
      <c r="G127" s="119">
        <f t="shared" si="75"/>
        <v>50920873.5</v>
      </c>
      <c r="H127" s="119">
        <f t="shared" si="76"/>
        <v>0</v>
      </c>
      <c r="I127" s="120" t="s">
        <v>169</v>
      </c>
      <c r="J127" s="79">
        <f t="shared" si="73"/>
        <v>170360.90163934426</v>
      </c>
      <c r="K127" s="79">
        <f t="shared" si="74"/>
        <v>166953.68360655737</v>
      </c>
      <c r="L127" s="80"/>
      <c r="M127" s="80"/>
      <c r="N127" s="80"/>
      <c r="O127" s="80"/>
      <c r="P127" s="80"/>
    </row>
    <row r="128" spans="2:21" ht="20" customHeight="1">
      <c r="B128" s="149">
        <v>13.1</v>
      </c>
      <c r="C128" s="128" t="s">
        <v>244</v>
      </c>
      <c r="D128" s="129"/>
      <c r="E128" s="130">
        <f>$E$127*S128</f>
        <v>20784030</v>
      </c>
      <c r="F128" s="130">
        <f>$F$127*S128</f>
        <v>0</v>
      </c>
      <c r="G128" s="125">
        <f t="shared" si="75"/>
        <v>20368349.399999999</v>
      </c>
      <c r="H128" s="125">
        <f t="shared" si="76"/>
        <v>0</v>
      </c>
      <c r="I128" s="131"/>
      <c r="J128" s="88">
        <f t="shared" si="73"/>
        <v>68144.360655737706</v>
      </c>
      <c r="K128" s="86">
        <f t="shared" si="74"/>
        <v>66781.473442622941</v>
      </c>
      <c r="L128" s="218">
        <f t="shared" ref="L128" si="120">E128-G128</f>
        <v>415680.60000000149</v>
      </c>
      <c r="M128" s="218">
        <f t="shared" ref="M128" si="121">F128-H128</f>
        <v>0</v>
      </c>
      <c r="N128" s="218">
        <f t="shared" ref="N128" si="122">L128/305+M128</f>
        <v>1362.8872131147589</v>
      </c>
      <c r="O128" s="219"/>
      <c r="P128" s="219"/>
      <c r="Q128" s="161"/>
      <c r="R128" s="156"/>
      <c r="S128" s="83">
        <v>0.4</v>
      </c>
    </row>
    <row r="129" spans="2:24" s="161" customFormat="1" ht="20" customHeight="1">
      <c r="B129" s="134">
        <v>13.2</v>
      </c>
      <c r="C129" s="135" t="s">
        <v>173</v>
      </c>
      <c r="D129" s="158"/>
      <c r="E129" s="159">
        <f t="shared" ref="E129:E138" si="123">$E$127*S129</f>
        <v>3117604.5</v>
      </c>
      <c r="F129" s="159">
        <f t="shared" ref="F129:F138" si="124">$F$127*S129</f>
        <v>0</v>
      </c>
      <c r="G129" s="125">
        <f t="shared" si="75"/>
        <v>3055252.41</v>
      </c>
      <c r="H129" s="125">
        <f t="shared" si="76"/>
        <v>0</v>
      </c>
      <c r="I129" s="160"/>
      <c r="J129" s="91">
        <f t="shared" si="73"/>
        <v>10221.654098360656</v>
      </c>
      <c r="K129" s="86">
        <f t="shared" si="74"/>
        <v>10017.221016393443</v>
      </c>
      <c r="L129" s="218">
        <f t="shared" ref="L129:L131" si="125">E129-G129</f>
        <v>62352.089999999851</v>
      </c>
      <c r="M129" s="218">
        <f t="shared" ref="M129:M131" si="126">F129-H129</f>
        <v>0</v>
      </c>
      <c r="N129" s="218">
        <f t="shared" ref="N129:N131" si="127">L129/305+M129</f>
        <v>204.43308196721262</v>
      </c>
      <c r="R129" s="168"/>
      <c r="S129" s="92">
        <v>0.06</v>
      </c>
    </row>
    <row r="130" spans="2:24" s="161" customFormat="1" ht="20" customHeight="1">
      <c r="B130" s="134">
        <v>13.3</v>
      </c>
      <c r="C130" s="135" t="s">
        <v>177</v>
      </c>
      <c r="D130" s="158"/>
      <c r="E130" s="159">
        <f t="shared" si="123"/>
        <v>3117604.5</v>
      </c>
      <c r="F130" s="159">
        <f t="shared" si="124"/>
        <v>0</v>
      </c>
      <c r="G130" s="125">
        <f t="shared" si="75"/>
        <v>3055252.41</v>
      </c>
      <c r="H130" s="125">
        <f t="shared" si="76"/>
        <v>0</v>
      </c>
      <c r="I130" s="160"/>
      <c r="J130" s="91">
        <f t="shared" si="73"/>
        <v>10221.654098360656</v>
      </c>
      <c r="K130" s="86">
        <f t="shared" si="74"/>
        <v>10017.221016393443</v>
      </c>
      <c r="L130" s="218">
        <f t="shared" si="125"/>
        <v>62352.089999999851</v>
      </c>
      <c r="M130" s="218">
        <f t="shared" si="126"/>
        <v>0</v>
      </c>
      <c r="N130" s="218">
        <f t="shared" si="127"/>
        <v>204.43308196721262</v>
      </c>
      <c r="O130" s="219"/>
      <c r="P130" s="219"/>
      <c r="Q130" s="221"/>
      <c r="R130" s="168"/>
      <c r="S130" s="92">
        <v>0.06</v>
      </c>
    </row>
    <row r="131" spans="2:24" s="161" customFormat="1" ht="20" customHeight="1">
      <c r="B131" s="134">
        <v>13.4</v>
      </c>
      <c r="C131" s="135" t="s">
        <v>181</v>
      </c>
      <c r="D131" s="158"/>
      <c r="E131" s="159">
        <f t="shared" si="123"/>
        <v>3117604.5</v>
      </c>
      <c r="F131" s="159">
        <f t="shared" si="124"/>
        <v>0</v>
      </c>
      <c r="G131" s="125">
        <f t="shared" si="75"/>
        <v>3055252.41</v>
      </c>
      <c r="H131" s="125">
        <f t="shared" si="76"/>
        <v>0</v>
      </c>
      <c r="I131" s="160"/>
      <c r="J131" s="91">
        <f t="shared" si="73"/>
        <v>10221.654098360656</v>
      </c>
      <c r="K131" s="86">
        <f t="shared" si="74"/>
        <v>10017.221016393443</v>
      </c>
      <c r="L131" s="218">
        <f t="shared" si="125"/>
        <v>62352.089999999851</v>
      </c>
      <c r="M131" s="218">
        <f t="shared" si="126"/>
        <v>0</v>
      </c>
      <c r="N131" s="218">
        <f t="shared" si="127"/>
        <v>204.43308196721262</v>
      </c>
      <c r="O131" s="219"/>
      <c r="P131" s="219"/>
      <c r="Q131" s="221"/>
      <c r="R131" s="168"/>
      <c r="S131" s="92">
        <v>0.06</v>
      </c>
    </row>
    <row r="132" spans="2:24" s="161" customFormat="1" ht="20" customHeight="1">
      <c r="B132" s="141">
        <v>13.5</v>
      </c>
      <c r="C132" s="142" t="s">
        <v>183</v>
      </c>
      <c r="D132" s="163"/>
      <c r="E132" s="164">
        <f t="shared" si="123"/>
        <v>3117604.5</v>
      </c>
      <c r="F132" s="164">
        <f t="shared" si="124"/>
        <v>0</v>
      </c>
      <c r="G132" s="125">
        <f t="shared" si="75"/>
        <v>3055252.41</v>
      </c>
      <c r="H132" s="125">
        <f t="shared" si="76"/>
        <v>0</v>
      </c>
      <c r="I132" s="165"/>
      <c r="J132" s="93">
        <f t="shared" si="73"/>
        <v>10221.654098360656</v>
      </c>
      <c r="K132" s="86">
        <f t="shared" si="74"/>
        <v>10017.221016393443</v>
      </c>
      <c r="L132" s="219"/>
      <c r="M132" s="219"/>
      <c r="N132" s="219"/>
      <c r="O132" s="218">
        <f>E129-G129</f>
        <v>62352.089999999851</v>
      </c>
      <c r="P132" s="218">
        <f>F129-H129</f>
        <v>0</v>
      </c>
      <c r="Q132" s="218">
        <f t="shared" ref="Q132" si="128">O132/305+P132</f>
        <v>204.43308196721262</v>
      </c>
      <c r="R132" s="168"/>
      <c r="S132" s="92">
        <v>0.06</v>
      </c>
    </row>
    <row r="133" spans="2:24" s="161" customFormat="1" ht="20" customHeight="1">
      <c r="B133" s="141">
        <v>13.6</v>
      </c>
      <c r="C133" s="142" t="s">
        <v>185</v>
      </c>
      <c r="D133" s="163"/>
      <c r="E133" s="164">
        <f t="shared" si="123"/>
        <v>3117604.5</v>
      </c>
      <c r="F133" s="164">
        <f t="shared" si="124"/>
        <v>0</v>
      </c>
      <c r="G133" s="125">
        <f t="shared" si="75"/>
        <v>3055252.41</v>
      </c>
      <c r="H133" s="125">
        <f t="shared" si="76"/>
        <v>0</v>
      </c>
      <c r="I133" s="165"/>
      <c r="J133" s="93">
        <f t="shared" si="73"/>
        <v>10221.654098360656</v>
      </c>
      <c r="K133" s="86">
        <f t="shared" si="74"/>
        <v>10017.221016393443</v>
      </c>
      <c r="L133" s="219"/>
      <c r="M133" s="219"/>
      <c r="N133" s="219"/>
      <c r="O133" s="218">
        <f t="shared" ref="O133:P133" si="129">E130-G130</f>
        <v>62352.089999999851</v>
      </c>
      <c r="P133" s="218">
        <f t="shared" si="129"/>
        <v>0</v>
      </c>
      <c r="Q133" s="218">
        <f t="shared" ref="Q133:Q138" si="130">O133/305+P133</f>
        <v>204.43308196721262</v>
      </c>
      <c r="R133" s="168"/>
      <c r="S133" s="92">
        <v>0.06</v>
      </c>
    </row>
    <row r="134" spans="2:24" s="161" customFormat="1" ht="20" customHeight="1">
      <c r="B134" s="141">
        <v>13.7</v>
      </c>
      <c r="C134" s="142" t="s">
        <v>187</v>
      </c>
      <c r="D134" s="163"/>
      <c r="E134" s="164">
        <f t="shared" si="123"/>
        <v>3117604.5</v>
      </c>
      <c r="F134" s="164">
        <f t="shared" si="124"/>
        <v>0</v>
      </c>
      <c r="G134" s="125">
        <f t="shared" si="75"/>
        <v>3055252.41</v>
      </c>
      <c r="H134" s="125">
        <f t="shared" si="76"/>
        <v>0</v>
      </c>
      <c r="I134" s="165"/>
      <c r="J134" s="93">
        <f t="shared" si="73"/>
        <v>10221.654098360656</v>
      </c>
      <c r="K134" s="86">
        <f t="shared" si="74"/>
        <v>10017.221016393443</v>
      </c>
      <c r="L134" s="219"/>
      <c r="M134" s="219"/>
      <c r="N134" s="219"/>
      <c r="O134" s="218">
        <f t="shared" ref="O134:P134" si="131">E131-G131</f>
        <v>62352.089999999851</v>
      </c>
      <c r="P134" s="218">
        <f t="shared" si="131"/>
        <v>0</v>
      </c>
      <c r="Q134" s="218">
        <f t="shared" si="130"/>
        <v>204.43308196721262</v>
      </c>
      <c r="R134" s="168"/>
      <c r="S134" s="92">
        <v>0.06</v>
      </c>
    </row>
    <row r="135" spans="2:24" s="161" customFormat="1" ht="20" customHeight="1">
      <c r="B135" s="141">
        <v>13.8</v>
      </c>
      <c r="C135" s="142" t="s">
        <v>189</v>
      </c>
      <c r="D135" s="163"/>
      <c r="E135" s="164">
        <f t="shared" si="123"/>
        <v>3117604.5</v>
      </c>
      <c r="F135" s="164">
        <f t="shared" si="124"/>
        <v>0</v>
      </c>
      <c r="G135" s="125">
        <f t="shared" si="75"/>
        <v>3055252.41</v>
      </c>
      <c r="H135" s="125">
        <f t="shared" si="76"/>
        <v>0</v>
      </c>
      <c r="I135" s="165"/>
      <c r="J135" s="93">
        <f t="shared" si="73"/>
        <v>10221.654098360656</v>
      </c>
      <c r="K135" s="86">
        <f t="shared" si="74"/>
        <v>10017.221016393443</v>
      </c>
      <c r="L135" s="219"/>
      <c r="M135" s="219"/>
      <c r="N135" s="219"/>
      <c r="O135" s="218">
        <f t="shared" ref="O135:P135" si="132">E132-G132</f>
        <v>62352.089999999851</v>
      </c>
      <c r="P135" s="218">
        <f t="shared" si="132"/>
        <v>0</v>
      </c>
      <c r="Q135" s="218">
        <f t="shared" si="130"/>
        <v>204.43308196721262</v>
      </c>
      <c r="R135" s="168"/>
      <c r="S135" s="92">
        <v>0.06</v>
      </c>
    </row>
    <row r="136" spans="2:24" s="161" customFormat="1" ht="20" customHeight="1">
      <c r="B136" s="141">
        <v>13.9</v>
      </c>
      <c r="C136" s="142" t="s">
        <v>194</v>
      </c>
      <c r="D136" s="163"/>
      <c r="E136" s="164">
        <f t="shared" si="123"/>
        <v>3117604.5</v>
      </c>
      <c r="F136" s="164">
        <f t="shared" si="124"/>
        <v>0</v>
      </c>
      <c r="G136" s="125">
        <f t="shared" si="75"/>
        <v>3055252.41</v>
      </c>
      <c r="H136" s="125">
        <f t="shared" si="76"/>
        <v>0</v>
      </c>
      <c r="I136" s="165"/>
      <c r="J136" s="93">
        <f t="shared" ref="J136:J199" si="133">E136/305+F136</f>
        <v>10221.654098360656</v>
      </c>
      <c r="K136" s="86">
        <f t="shared" ref="K136:K199" si="134">G136/305+H136</f>
        <v>10017.221016393443</v>
      </c>
      <c r="L136" s="219"/>
      <c r="M136" s="219"/>
      <c r="N136" s="219"/>
      <c r="O136" s="218">
        <f t="shared" ref="O136:P136" si="135">E133-G133</f>
        <v>62352.089999999851</v>
      </c>
      <c r="P136" s="218">
        <f t="shared" si="135"/>
        <v>0</v>
      </c>
      <c r="Q136" s="218">
        <f t="shared" si="130"/>
        <v>204.43308196721262</v>
      </c>
      <c r="R136" s="168"/>
      <c r="S136" s="92">
        <v>0.06</v>
      </c>
    </row>
    <row r="137" spans="2:24" s="161" customFormat="1" ht="20" customHeight="1">
      <c r="B137" s="146" t="s">
        <v>245</v>
      </c>
      <c r="C137" s="142" t="s">
        <v>198</v>
      </c>
      <c r="D137" s="163"/>
      <c r="E137" s="164">
        <f t="shared" si="123"/>
        <v>3117604.5</v>
      </c>
      <c r="F137" s="164">
        <f t="shared" si="124"/>
        <v>0</v>
      </c>
      <c r="G137" s="125">
        <f t="shared" ref="G137:G200" si="136">E137*0.98</f>
        <v>3055252.41</v>
      </c>
      <c r="H137" s="125">
        <f t="shared" ref="H137:H200" si="137">F137*0.99</f>
        <v>0</v>
      </c>
      <c r="I137" s="165"/>
      <c r="J137" s="93">
        <f t="shared" si="133"/>
        <v>10221.654098360656</v>
      </c>
      <c r="K137" s="86">
        <f t="shared" si="134"/>
        <v>10017.221016393443</v>
      </c>
      <c r="L137" s="219"/>
      <c r="M137" s="219"/>
      <c r="N137" s="219"/>
      <c r="O137" s="218">
        <f t="shared" ref="O137:P137" si="138">E134-G134</f>
        <v>62352.089999999851</v>
      </c>
      <c r="P137" s="218">
        <f t="shared" si="138"/>
        <v>0</v>
      </c>
      <c r="Q137" s="218">
        <f t="shared" si="130"/>
        <v>204.43308196721262</v>
      </c>
      <c r="R137" s="168"/>
      <c r="S137" s="92">
        <v>0.06</v>
      </c>
    </row>
    <row r="138" spans="2:24" s="161" customFormat="1" ht="20" customHeight="1">
      <c r="B138" s="141">
        <v>13.11</v>
      </c>
      <c r="C138" s="142" t="s">
        <v>203</v>
      </c>
      <c r="D138" s="163"/>
      <c r="E138" s="164">
        <f t="shared" si="123"/>
        <v>3117604.5</v>
      </c>
      <c r="F138" s="164">
        <f t="shared" si="124"/>
        <v>0</v>
      </c>
      <c r="G138" s="125">
        <f t="shared" si="136"/>
        <v>3055252.41</v>
      </c>
      <c r="H138" s="125">
        <f t="shared" si="137"/>
        <v>0</v>
      </c>
      <c r="I138" s="165"/>
      <c r="J138" s="93">
        <f t="shared" si="133"/>
        <v>10221.654098360656</v>
      </c>
      <c r="K138" s="86">
        <f t="shared" si="134"/>
        <v>10017.221016393443</v>
      </c>
      <c r="L138" s="219"/>
      <c r="M138" s="219"/>
      <c r="N138" s="219"/>
      <c r="O138" s="218">
        <f t="shared" ref="O138:P138" si="139">E135-G135</f>
        <v>62352.089999999851</v>
      </c>
      <c r="P138" s="218">
        <f t="shared" si="139"/>
        <v>0</v>
      </c>
      <c r="Q138" s="218">
        <f t="shared" si="130"/>
        <v>204.43308196721262</v>
      </c>
      <c r="R138" s="168"/>
      <c r="S138" s="92">
        <v>0.06</v>
      </c>
    </row>
    <row r="139" spans="2:24" ht="32.5" customHeight="1">
      <c r="B139" s="114">
        <v>14</v>
      </c>
      <c r="C139" s="115" t="s">
        <v>246</v>
      </c>
      <c r="D139" s="116" t="s">
        <v>150</v>
      </c>
      <c r="E139" s="117">
        <v>115885595.52</v>
      </c>
      <c r="F139" s="147"/>
      <c r="G139" s="119">
        <f t="shared" si="136"/>
        <v>113567883.60959999</v>
      </c>
      <c r="H139" s="119">
        <f t="shared" si="137"/>
        <v>0</v>
      </c>
      <c r="I139" s="120" t="s">
        <v>169</v>
      </c>
      <c r="J139" s="79">
        <f t="shared" si="133"/>
        <v>379952.77219672129</v>
      </c>
      <c r="K139" s="79">
        <f t="shared" si="134"/>
        <v>372353.71675278689</v>
      </c>
      <c r="L139" s="80"/>
      <c r="M139" s="80"/>
      <c r="N139" s="80"/>
      <c r="O139" s="80"/>
      <c r="P139" s="80"/>
      <c r="W139" s="169">
        <f>J139</f>
        <v>379952.77219672129</v>
      </c>
      <c r="X139" s="105">
        <f>W139</f>
        <v>379952.77219672129</v>
      </c>
    </row>
    <row r="140" spans="2:24" ht="20" customHeight="1">
      <c r="B140" s="157">
        <v>14.1</v>
      </c>
      <c r="C140" s="135" t="s">
        <v>247</v>
      </c>
      <c r="D140" s="158"/>
      <c r="E140" s="159">
        <f>$E$139*S140</f>
        <v>11588559.552000001</v>
      </c>
      <c r="F140" s="159">
        <f>$F$139*S140</f>
        <v>0</v>
      </c>
      <c r="G140" s="125">
        <f t="shared" si="136"/>
        <v>11356788.360960001</v>
      </c>
      <c r="H140" s="125">
        <f t="shared" si="137"/>
        <v>0</v>
      </c>
      <c r="I140" s="160"/>
      <c r="J140" s="91">
        <f t="shared" si="133"/>
        <v>37995.277219672134</v>
      </c>
      <c r="K140" s="86">
        <f t="shared" si="134"/>
        <v>37235.371675278693</v>
      </c>
      <c r="L140" s="218">
        <f t="shared" ref="L140" si="140">E140-G140</f>
        <v>231771.19103999995</v>
      </c>
      <c r="M140" s="218">
        <f t="shared" ref="M140" si="141">F140-H140</f>
        <v>0</v>
      </c>
      <c r="N140" s="218">
        <f t="shared" ref="N140" si="142">L140/305+M140</f>
        <v>759.90554439344248</v>
      </c>
      <c r="O140" s="219"/>
      <c r="P140" s="219"/>
      <c r="S140" s="83">
        <v>0.1</v>
      </c>
    </row>
    <row r="141" spans="2:24" ht="20" customHeight="1">
      <c r="B141" s="157">
        <v>14.1</v>
      </c>
      <c r="C141" s="135" t="s">
        <v>248</v>
      </c>
      <c r="D141" s="158"/>
      <c r="E141" s="159">
        <f t="shared" ref="E141:E144" si="143">$E$139*S141</f>
        <v>23177119.104000002</v>
      </c>
      <c r="F141" s="159">
        <f t="shared" ref="F141:F144" si="144">$F$139*S141</f>
        <v>0</v>
      </c>
      <c r="G141" s="125">
        <f t="shared" si="136"/>
        <v>22713576.721920002</v>
      </c>
      <c r="H141" s="125">
        <f t="shared" si="137"/>
        <v>0</v>
      </c>
      <c r="I141" s="160"/>
      <c r="J141" s="91">
        <f t="shared" si="133"/>
        <v>75990.554439344269</v>
      </c>
      <c r="K141" s="86">
        <f t="shared" si="134"/>
        <v>74470.743350557386</v>
      </c>
      <c r="L141" s="219"/>
      <c r="M141" s="219"/>
      <c r="N141" s="219"/>
      <c r="O141" s="218">
        <f>E138-G138</f>
        <v>62352.089999999851</v>
      </c>
      <c r="P141" s="218">
        <f>F138-H138</f>
        <v>0</v>
      </c>
      <c r="Q141" s="218">
        <f t="shared" ref="Q141" si="145">O141/305+P141</f>
        <v>204.43308196721262</v>
      </c>
      <c r="S141" s="83">
        <v>0.2</v>
      </c>
    </row>
    <row r="142" spans="2:24" ht="20" customHeight="1">
      <c r="B142" s="157">
        <v>14.1</v>
      </c>
      <c r="C142" s="135" t="s">
        <v>249</v>
      </c>
      <c r="D142" s="158"/>
      <c r="E142" s="159">
        <f t="shared" si="143"/>
        <v>23177119.104000002</v>
      </c>
      <c r="F142" s="159">
        <f t="shared" si="144"/>
        <v>0</v>
      </c>
      <c r="G142" s="125">
        <f t="shared" si="136"/>
        <v>22713576.721920002</v>
      </c>
      <c r="H142" s="125">
        <f t="shared" si="137"/>
        <v>0</v>
      </c>
      <c r="I142" s="160"/>
      <c r="J142" s="91">
        <f t="shared" si="133"/>
        <v>75990.554439344269</v>
      </c>
      <c r="K142" s="86">
        <f t="shared" si="134"/>
        <v>74470.743350557386</v>
      </c>
      <c r="L142" s="219"/>
      <c r="M142" s="219"/>
      <c r="N142" s="219"/>
      <c r="O142" s="218">
        <f t="shared" ref="O142:P142" si="146">E139-G139</f>
        <v>2317711.9104000032</v>
      </c>
      <c r="P142" s="218">
        <f t="shared" si="146"/>
        <v>0</v>
      </c>
      <c r="Q142" s="218">
        <f t="shared" ref="Q142:Q144" si="147">O142/305+P142</f>
        <v>7599.0554439344369</v>
      </c>
      <c r="S142" s="83">
        <v>0.2</v>
      </c>
    </row>
    <row r="143" spans="2:24" ht="20" customHeight="1">
      <c r="B143" s="162">
        <v>14.1</v>
      </c>
      <c r="C143" s="142" t="s">
        <v>250</v>
      </c>
      <c r="D143" s="163"/>
      <c r="E143" s="164">
        <f t="shared" si="143"/>
        <v>23177119.104000002</v>
      </c>
      <c r="F143" s="164">
        <f t="shared" si="144"/>
        <v>0</v>
      </c>
      <c r="G143" s="125">
        <f t="shared" si="136"/>
        <v>22713576.721920002</v>
      </c>
      <c r="H143" s="125">
        <f t="shared" si="137"/>
        <v>0</v>
      </c>
      <c r="I143" s="165"/>
      <c r="J143" s="93">
        <f t="shared" si="133"/>
        <v>75990.554439344269</v>
      </c>
      <c r="K143" s="86">
        <f t="shared" si="134"/>
        <v>74470.743350557386</v>
      </c>
      <c r="L143" s="219"/>
      <c r="M143" s="219"/>
      <c r="N143" s="219"/>
      <c r="O143" s="218">
        <f t="shared" ref="O143:P143" si="148">E140-G140</f>
        <v>231771.19103999995</v>
      </c>
      <c r="P143" s="218">
        <f t="shared" si="148"/>
        <v>0</v>
      </c>
      <c r="Q143" s="218">
        <f t="shared" si="147"/>
        <v>759.90554439344248</v>
      </c>
      <c r="S143" s="83">
        <v>0.2</v>
      </c>
    </row>
    <row r="144" spans="2:24" ht="20" customHeight="1">
      <c r="B144" s="162">
        <v>14.1</v>
      </c>
      <c r="C144" s="142" t="s">
        <v>251</v>
      </c>
      <c r="D144" s="163"/>
      <c r="E144" s="164">
        <f t="shared" si="143"/>
        <v>34765678.655999996</v>
      </c>
      <c r="F144" s="164">
        <f t="shared" si="144"/>
        <v>0</v>
      </c>
      <c r="G144" s="125">
        <f t="shared" si="136"/>
        <v>34070365.082879998</v>
      </c>
      <c r="H144" s="125">
        <f t="shared" si="137"/>
        <v>0</v>
      </c>
      <c r="I144" s="165"/>
      <c r="J144" s="93">
        <f t="shared" si="133"/>
        <v>113985.83165901637</v>
      </c>
      <c r="K144" s="86">
        <f t="shared" si="134"/>
        <v>111706.11502583606</v>
      </c>
      <c r="L144" s="219"/>
      <c r="M144" s="219"/>
      <c r="N144" s="219"/>
      <c r="O144" s="218">
        <f t="shared" ref="O144:P144" si="149">E141-G141</f>
        <v>463542.38207999989</v>
      </c>
      <c r="P144" s="218">
        <f t="shared" si="149"/>
        <v>0</v>
      </c>
      <c r="Q144" s="218">
        <f t="shared" si="147"/>
        <v>1519.811088786885</v>
      </c>
      <c r="S144" s="83">
        <v>0.3</v>
      </c>
    </row>
    <row r="145" spans="2:24" ht="30" customHeight="1">
      <c r="B145" s="170">
        <v>15</v>
      </c>
      <c r="C145" s="171" t="s">
        <v>252</v>
      </c>
      <c r="D145" s="172" t="s">
        <v>150</v>
      </c>
      <c r="E145" s="173">
        <v>40087695</v>
      </c>
      <c r="F145" s="174"/>
      <c r="G145" s="119">
        <f t="shared" si="136"/>
        <v>39285941.100000001</v>
      </c>
      <c r="H145" s="119">
        <f t="shared" si="137"/>
        <v>0</v>
      </c>
      <c r="I145" s="175" t="s">
        <v>169</v>
      </c>
      <c r="J145" s="94">
        <f t="shared" si="133"/>
        <v>131435.06557377049</v>
      </c>
      <c r="K145" s="79">
        <f t="shared" si="134"/>
        <v>128806.36426229509</v>
      </c>
      <c r="L145" s="80"/>
      <c r="M145" s="80"/>
      <c r="N145" s="80"/>
      <c r="O145" s="80"/>
      <c r="P145" s="80"/>
      <c r="S145" s="83"/>
    </row>
    <row r="146" spans="2:24" ht="47.15" customHeight="1">
      <c r="B146" s="141">
        <v>15.1</v>
      </c>
      <c r="C146" s="95" t="s">
        <v>253</v>
      </c>
      <c r="D146" s="176"/>
      <c r="E146" s="144">
        <f>$E$145*S146</f>
        <v>4008769.5</v>
      </c>
      <c r="F146" s="144">
        <f>$F$145*S146</f>
        <v>0</v>
      </c>
      <c r="G146" s="125">
        <f t="shared" si="136"/>
        <v>3928594.11</v>
      </c>
      <c r="H146" s="125">
        <f t="shared" si="137"/>
        <v>0</v>
      </c>
      <c r="I146" s="177"/>
      <c r="J146" s="96">
        <f t="shared" si="133"/>
        <v>13143.50655737705</v>
      </c>
      <c r="K146" s="86">
        <f t="shared" si="134"/>
        <v>12880.636426229508</v>
      </c>
      <c r="L146" s="219"/>
      <c r="M146" s="219"/>
      <c r="N146" s="219"/>
      <c r="O146" s="219"/>
      <c r="P146" s="219"/>
      <c r="S146" s="83">
        <v>0.1</v>
      </c>
      <c r="W146" s="105">
        <f>J146</f>
        <v>13143.50655737705</v>
      </c>
      <c r="X146" s="105">
        <f>W146</f>
        <v>13143.50655737705</v>
      </c>
    </row>
    <row r="147" spans="2:24" ht="46.5" customHeight="1">
      <c r="B147" s="141">
        <v>15.2</v>
      </c>
      <c r="C147" s="95" t="s">
        <v>254</v>
      </c>
      <c r="D147" s="176"/>
      <c r="E147" s="144">
        <f t="shared" ref="E147:E151" si="150">$E$145*S147</f>
        <v>4008769.5</v>
      </c>
      <c r="F147" s="144">
        <f t="shared" ref="F147:F151" si="151">$F$145*S147</f>
        <v>0</v>
      </c>
      <c r="G147" s="125">
        <f t="shared" si="136"/>
        <v>3928594.11</v>
      </c>
      <c r="H147" s="125">
        <f t="shared" si="137"/>
        <v>0</v>
      </c>
      <c r="I147" s="177"/>
      <c r="J147" s="96">
        <f t="shared" si="133"/>
        <v>13143.50655737705</v>
      </c>
      <c r="K147" s="86">
        <f t="shared" si="134"/>
        <v>12880.636426229508</v>
      </c>
      <c r="L147" s="219"/>
      <c r="M147" s="219"/>
      <c r="N147" s="219"/>
      <c r="O147" s="219"/>
      <c r="P147" s="219"/>
      <c r="S147" s="83">
        <v>0.1</v>
      </c>
      <c r="W147" s="105">
        <f>J147</f>
        <v>13143.50655737705</v>
      </c>
      <c r="X147" s="105">
        <f>W147</f>
        <v>13143.50655737705</v>
      </c>
    </row>
    <row r="148" spans="2:24" ht="20" customHeight="1">
      <c r="B148" s="141">
        <v>15.3</v>
      </c>
      <c r="C148" s="95" t="s">
        <v>255</v>
      </c>
      <c r="D148" s="176"/>
      <c r="E148" s="144">
        <f t="shared" si="150"/>
        <v>8017539</v>
      </c>
      <c r="F148" s="144">
        <f t="shared" si="151"/>
        <v>0</v>
      </c>
      <c r="G148" s="125">
        <f t="shared" si="136"/>
        <v>7857188.2199999997</v>
      </c>
      <c r="H148" s="125">
        <f t="shared" si="137"/>
        <v>0</v>
      </c>
      <c r="I148" s="177"/>
      <c r="J148" s="96">
        <f t="shared" si="133"/>
        <v>26287.0131147541</v>
      </c>
      <c r="K148" s="86">
        <f t="shared" si="134"/>
        <v>25761.272852459017</v>
      </c>
      <c r="L148" s="219"/>
      <c r="M148" s="219"/>
      <c r="N148" s="219"/>
      <c r="O148" s="219"/>
      <c r="P148" s="219"/>
      <c r="S148" s="83">
        <v>0.2</v>
      </c>
    </row>
    <row r="149" spans="2:24" ht="35.25" customHeight="1">
      <c r="B149" s="141">
        <v>15.4</v>
      </c>
      <c r="C149" s="95" t="s">
        <v>256</v>
      </c>
      <c r="D149" s="176"/>
      <c r="E149" s="144">
        <f t="shared" si="150"/>
        <v>8017539</v>
      </c>
      <c r="F149" s="144">
        <f t="shared" si="151"/>
        <v>0</v>
      </c>
      <c r="G149" s="125">
        <f t="shared" si="136"/>
        <v>7857188.2199999997</v>
      </c>
      <c r="H149" s="125">
        <f t="shared" si="137"/>
        <v>0</v>
      </c>
      <c r="I149" s="177"/>
      <c r="J149" s="96">
        <f t="shared" si="133"/>
        <v>26287.0131147541</v>
      </c>
      <c r="K149" s="86">
        <f t="shared" si="134"/>
        <v>25761.272852459017</v>
      </c>
      <c r="L149" s="219"/>
      <c r="M149" s="219"/>
      <c r="N149" s="219"/>
      <c r="O149" s="219"/>
      <c r="P149" s="219"/>
      <c r="S149" s="83">
        <v>0.2</v>
      </c>
    </row>
    <row r="150" spans="2:24" ht="47.25" customHeight="1">
      <c r="B150" s="141">
        <v>15.5</v>
      </c>
      <c r="C150" s="95" t="s">
        <v>257</v>
      </c>
      <c r="D150" s="176"/>
      <c r="E150" s="144">
        <f t="shared" si="150"/>
        <v>8017539</v>
      </c>
      <c r="F150" s="144">
        <f t="shared" si="151"/>
        <v>0</v>
      </c>
      <c r="G150" s="125">
        <f t="shared" si="136"/>
        <v>7857188.2199999997</v>
      </c>
      <c r="H150" s="125">
        <f t="shared" si="137"/>
        <v>0</v>
      </c>
      <c r="I150" s="177"/>
      <c r="J150" s="96">
        <f t="shared" si="133"/>
        <v>26287.0131147541</v>
      </c>
      <c r="K150" s="86">
        <f t="shared" si="134"/>
        <v>25761.272852459017</v>
      </c>
      <c r="L150" s="219"/>
      <c r="M150" s="219"/>
      <c r="N150" s="219"/>
      <c r="O150" s="219"/>
      <c r="P150" s="219"/>
      <c r="S150" s="83">
        <v>0.2</v>
      </c>
    </row>
    <row r="151" spans="2:24" ht="36" customHeight="1">
      <c r="B151" s="141">
        <v>15.6</v>
      </c>
      <c r="C151" s="178" t="s">
        <v>258</v>
      </c>
      <c r="D151" s="176"/>
      <c r="E151" s="144">
        <f t="shared" si="150"/>
        <v>8017539</v>
      </c>
      <c r="F151" s="144">
        <f t="shared" si="151"/>
        <v>0</v>
      </c>
      <c r="G151" s="125">
        <f t="shared" si="136"/>
        <v>7857188.2199999997</v>
      </c>
      <c r="H151" s="125">
        <f t="shared" si="137"/>
        <v>0</v>
      </c>
      <c r="I151" s="177"/>
      <c r="J151" s="96">
        <f t="shared" si="133"/>
        <v>26287.0131147541</v>
      </c>
      <c r="K151" s="86">
        <f t="shared" si="134"/>
        <v>25761.272852459017</v>
      </c>
      <c r="L151" s="219"/>
      <c r="M151" s="219"/>
      <c r="N151" s="219"/>
      <c r="O151" s="219"/>
      <c r="P151" s="219"/>
      <c r="S151" s="83">
        <v>0.2</v>
      </c>
      <c r="W151" s="105">
        <f>J151</f>
        <v>26287.0131147541</v>
      </c>
      <c r="X151" s="105">
        <f>W151</f>
        <v>26287.0131147541</v>
      </c>
    </row>
    <row r="152" spans="2:24" ht="19" customHeight="1">
      <c r="B152" s="114">
        <v>16</v>
      </c>
      <c r="C152" s="115" t="s">
        <v>259</v>
      </c>
      <c r="D152" s="116" t="s">
        <v>150</v>
      </c>
      <c r="E152" s="117">
        <v>51495343.5</v>
      </c>
      <c r="F152" s="147"/>
      <c r="G152" s="119">
        <f t="shared" si="136"/>
        <v>50465436.630000003</v>
      </c>
      <c r="H152" s="119">
        <f t="shared" si="137"/>
        <v>0</v>
      </c>
      <c r="I152" s="120" t="s">
        <v>169</v>
      </c>
      <c r="J152" s="79">
        <f t="shared" si="133"/>
        <v>168837.19180327869</v>
      </c>
      <c r="K152" s="79">
        <f t="shared" si="134"/>
        <v>165460.44796721311</v>
      </c>
      <c r="L152" s="80"/>
      <c r="M152" s="80"/>
      <c r="N152" s="80"/>
      <c r="O152" s="80"/>
      <c r="P152" s="80"/>
      <c r="S152" s="83"/>
    </row>
    <row r="153" spans="2:24" s="161" customFormat="1" ht="20" customHeight="1">
      <c r="B153" s="157">
        <v>16.100000000000001</v>
      </c>
      <c r="C153" s="135" t="s">
        <v>260</v>
      </c>
      <c r="D153" s="158"/>
      <c r="E153" s="159">
        <f>$E$152*S153</f>
        <v>12873835.875</v>
      </c>
      <c r="F153" s="159">
        <f>$F$152*S153</f>
        <v>0</v>
      </c>
      <c r="G153" s="125">
        <f t="shared" si="136"/>
        <v>12616359.157500001</v>
      </c>
      <c r="H153" s="125">
        <f t="shared" si="137"/>
        <v>0</v>
      </c>
      <c r="I153" s="160"/>
      <c r="J153" s="91">
        <f t="shared" si="133"/>
        <v>42209.297950819673</v>
      </c>
      <c r="K153" s="86">
        <f t="shared" si="134"/>
        <v>41365.111991803278</v>
      </c>
      <c r="L153" s="219"/>
      <c r="M153" s="219"/>
      <c r="N153" s="219"/>
      <c r="O153" s="218">
        <f>E150-G150</f>
        <v>160350.78000000026</v>
      </c>
      <c r="P153" s="218">
        <f>F150-H150</f>
        <v>0</v>
      </c>
      <c r="Q153" s="218">
        <f t="shared" ref="Q153" si="152">O153/305+P153</f>
        <v>525.74026229508286</v>
      </c>
      <c r="S153" s="92">
        <v>0.25</v>
      </c>
    </row>
    <row r="154" spans="2:24" s="161" customFormat="1" ht="20" customHeight="1">
      <c r="B154" s="157">
        <v>16.2</v>
      </c>
      <c r="C154" s="135" t="s">
        <v>261</v>
      </c>
      <c r="D154" s="158"/>
      <c r="E154" s="159">
        <f t="shared" ref="E154:E160" si="153">$E$152*S154</f>
        <v>7724301.5249999994</v>
      </c>
      <c r="F154" s="159">
        <f t="shared" ref="F154:F160" si="154">$F$152*S154</f>
        <v>0</v>
      </c>
      <c r="G154" s="125">
        <f t="shared" si="136"/>
        <v>7569815.4944999991</v>
      </c>
      <c r="H154" s="125">
        <f t="shared" si="137"/>
        <v>0</v>
      </c>
      <c r="I154" s="160"/>
      <c r="J154" s="91">
        <f t="shared" si="133"/>
        <v>25325.5787704918</v>
      </c>
      <c r="K154" s="86">
        <f t="shared" si="134"/>
        <v>24819.067195081963</v>
      </c>
      <c r="L154" s="219"/>
      <c r="M154" s="219"/>
      <c r="N154" s="219"/>
      <c r="O154" s="218">
        <f t="shared" ref="O154:P154" si="155">E151-G151</f>
        <v>160350.78000000026</v>
      </c>
      <c r="P154" s="218">
        <f t="shared" si="155"/>
        <v>0</v>
      </c>
      <c r="Q154" s="218">
        <f t="shared" ref="Q154:Q160" si="156">O154/305+P154</f>
        <v>525.74026229508286</v>
      </c>
      <c r="S154" s="92">
        <v>0.15</v>
      </c>
    </row>
    <row r="155" spans="2:24" s="161" customFormat="1" ht="20" customHeight="1">
      <c r="B155" s="157">
        <v>16.3</v>
      </c>
      <c r="C155" s="135" t="s">
        <v>262</v>
      </c>
      <c r="D155" s="158"/>
      <c r="E155" s="159">
        <f t="shared" si="153"/>
        <v>5149534.3500000006</v>
      </c>
      <c r="F155" s="159">
        <f t="shared" si="154"/>
        <v>0</v>
      </c>
      <c r="G155" s="125">
        <f t="shared" si="136"/>
        <v>5046543.6630000006</v>
      </c>
      <c r="H155" s="125">
        <f t="shared" si="137"/>
        <v>0</v>
      </c>
      <c r="I155" s="160"/>
      <c r="J155" s="91">
        <f t="shared" si="133"/>
        <v>16883.719180327869</v>
      </c>
      <c r="K155" s="86">
        <f t="shared" si="134"/>
        <v>16546.044796721315</v>
      </c>
      <c r="L155" s="219"/>
      <c r="M155" s="219"/>
      <c r="N155" s="219"/>
      <c r="O155" s="218">
        <f t="shared" ref="O155:P155" si="157">E152-G152</f>
        <v>1029906.8699999973</v>
      </c>
      <c r="P155" s="218">
        <f t="shared" si="157"/>
        <v>0</v>
      </c>
      <c r="Q155" s="218">
        <f t="shared" si="156"/>
        <v>3376.7438360655651</v>
      </c>
      <c r="S155" s="92">
        <v>0.1</v>
      </c>
    </row>
    <row r="156" spans="2:24" s="161" customFormat="1" ht="20" customHeight="1">
      <c r="B156" s="157">
        <v>16.399999999999999</v>
      </c>
      <c r="C156" s="135" t="s">
        <v>263</v>
      </c>
      <c r="D156" s="158"/>
      <c r="E156" s="159">
        <f t="shared" si="153"/>
        <v>5149534.3500000006</v>
      </c>
      <c r="F156" s="159">
        <f t="shared" si="154"/>
        <v>0</v>
      </c>
      <c r="G156" s="125">
        <f t="shared" si="136"/>
        <v>5046543.6630000006</v>
      </c>
      <c r="H156" s="125">
        <f t="shared" si="137"/>
        <v>0</v>
      </c>
      <c r="I156" s="160"/>
      <c r="J156" s="91">
        <f t="shared" si="133"/>
        <v>16883.719180327869</v>
      </c>
      <c r="K156" s="86">
        <f t="shared" si="134"/>
        <v>16546.044796721315</v>
      </c>
      <c r="L156" s="219"/>
      <c r="M156" s="219"/>
      <c r="N156" s="219"/>
      <c r="O156" s="218">
        <f t="shared" ref="O156:P156" si="158">E153-G153</f>
        <v>257476.71749999933</v>
      </c>
      <c r="P156" s="218">
        <f t="shared" si="158"/>
        <v>0</v>
      </c>
      <c r="Q156" s="218">
        <f t="shared" si="156"/>
        <v>844.18595901639128</v>
      </c>
      <c r="R156" s="179"/>
      <c r="S156" s="92">
        <v>0.1</v>
      </c>
    </row>
    <row r="157" spans="2:24" s="161" customFormat="1" ht="20" customHeight="1">
      <c r="B157" s="162">
        <v>16.5</v>
      </c>
      <c r="C157" s="142" t="s">
        <v>264</v>
      </c>
      <c r="D157" s="163"/>
      <c r="E157" s="164">
        <f t="shared" si="153"/>
        <v>5149534.3500000006</v>
      </c>
      <c r="F157" s="164">
        <f t="shared" si="154"/>
        <v>0</v>
      </c>
      <c r="G157" s="125">
        <f t="shared" si="136"/>
        <v>5046543.6630000006</v>
      </c>
      <c r="H157" s="125">
        <f t="shared" si="137"/>
        <v>0</v>
      </c>
      <c r="I157" s="165"/>
      <c r="J157" s="93">
        <f t="shared" si="133"/>
        <v>16883.719180327869</v>
      </c>
      <c r="K157" s="86">
        <f t="shared" si="134"/>
        <v>16546.044796721315</v>
      </c>
      <c r="L157" s="219"/>
      <c r="M157" s="219"/>
      <c r="N157" s="219"/>
      <c r="O157" s="218">
        <f t="shared" ref="O157:P157" si="159">E154-G154</f>
        <v>154486.03050000034</v>
      </c>
      <c r="P157" s="218">
        <f t="shared" si="159"/>
        <v>0</v>
      </c>
      <c r="Q157" s="218">
        <f t="shared" si="156"/>
        <v>506.51157540983718</v>
      </c>
      <c r="S157" s="92">
        <v>0.1</v>
      </c>
    </row>
    <row r="158" spans="2:24" s="161" customFormat="1" ht="20" customHeight="1">
      <c r="B158" s="162">
        <v>16.600000000000001</v>
      </c>
      <c r="C158" s="142" t="s">
        <v>265</v>
      </c>
      <c r="D158" s="163"/>
      <c r="E158" s="164">
        <f t="shared" si="153"/>
        <v>5149534.3500000006</v>
      </c>
      <c r="F158" s="164">
        <f t="shared" si="154"/>
        <v>0</v>
      </c>
      <c r="G158" s="125">
        <f t="shared" si="136"/>
        <v>5046543.6630000006</v>
      </c>
      <c r="H158" s="125">
        <f t="shared" si="137"/>
        <v>0</v>
      </c>
      <c r="I158" s="165"/>
      <c r="J158" s="93">
        <f t="shared" si="133"/>
        <v>16883.719180327869</v>
      </c>
      <c r="K158" s="86">
        <f t="shared" si="134"/>
        <v>16546.044796721315</v>
      </c>
      <c r="L158" s="219"/>
      <c r="M158" s="219"/>
      <c r="N158" s="219"/>
      <c r="O158" s="218">
        <f t="shared" ref="O158:P158" si="160">E155-G155</f>
        <v>102990.68699999992</v>
      </c>
      <c r="P158" s="218">
        <f t="shared" si="160"/>
        <v>0</v>
      </c>
      <c r="Q158" s="218">
        <f t="shared" si="156"/>
        <v>337.67438360655711</v>
      </c>
      <c r="S158" s="92">
        <v>0.1</v>
      </c>
    </row>
    <row r="159" spans="2:24" s="161" customFormat="1" ht="20" customHeight="1">
      <c r="B159" s="162">
        <v>16.7</v>
      </c>
      <c r="C159" s="142" t="s">
        <v>266</v>
      </c>
      <c r="D159" s="163"/>
      <c r="E159" s="164">
        <f t="shared" si="153"/>
        <v>5149534.3500000006</v>
      </c>
      <c r="F159" s="164">
        <f t="shared" si="154"/>
        <v>0</v>
      </c>
      <c r="G159" s="125">
        <f t="shared" si="136"/>
        <v>5046543.6630000006</v>
      </c>
      <c r="H159" s="125">
        <f t="shared" si="137"/>
        <v>0</v>
      </c>
      <c r="I159" s="165"/>
      <c r="J159" s="93">
        <f t="shared" si="133"/>
        <v>16883.719180327869</v>
      </c>
      <c r="K159" s="86">
        <f t="shared" si="134"/>
        <v>16546.044796721315</v>
      </c>
      <c r="L159" s="219"/>
      <c r="M159" s="219"/>
      <c r="N159" s="219"/>
      <c r="O159" s="218">
        <f t="shared" ref="O159:P159" si="161">E156-G156</f>
        <v>102990.68699999992</v>
      </c>
      <c r="P159" s="218">
        <f t="shared" si="161"/>
        <v>0</v>
      </c>
      <c r="Q159" s="218">
        <f t="shared" si="156"/>
        <v>337.67438360655711</v>
      </c>
      <c r="S159" s="92">
        <v>0.1</v>
      </c>
    </row>
    <row r="160" spans="2:24" s="161" customFormat="1" ht="20" customHeight="1">
      <c r="B160" s="162">
        <v>16.8</v>
      </c>
      <c r="C160" s="142" t="s">
        <v>267</v>
      </c>
      <c r="D160" s="163"/>
      <c r="E160" s="164">
        <f t="shared" si="153"/>
        <v>5149534.3500000006</v>
      </c>
      <c r="F160" s="164">
        <f t="shared" si="154"/>
        <v>0</v>
      </c>
      <c r="G160" s="125">
        <f t="shared" si="136"/>
        <v>5046543.6630000006</v>
      </c>
      <c r="H160" s="125">
        <f t="shared" si="137"/>
        <v>0</v>
      </c>
      <c r="I160" s="165"/>
      <c r="J160" s="93">
        <f t="shared" si="133"/>
        <v>16883.719180327869</v>
      </c>
      <c r="K160" s="86">
        <f t="shared" si="134"/>
        <v>16546.044796721315</v>
      </c>
      <c r="L160" s="219"/>
      <c r="M160" s="219"/>
      <c r="N160" s="219"/>
      <c r="O160" s="218">
        <f t="shared" ref="O160:P160" si="162">E157-G157</f>
        <v>102990.68699999992</v>
      </c>
      <c r="P160" s="218">
        <f t="shared" si="162"/>
        <v>0</v>
      </c>
      <c r="Q160" s="218">
        <f t="shared" si="156"/>
        <v>337.67438360655711</v>
      </c>
      <c r="S160" s="92">
        <v>0.1</v>
      </c>
    </row>
    <row r="161" spans="2:24">
      <c r="B161" s="114">
        <v>17</v>
      </c>
      <c r="C161" s="115" t="s">
        <v>268</v>
      </c>
      <c r="D161" s="116" t="s">
        <v>150</v>
      </c>
      <c r="E161" s="117">
        <v>63044400</v>
      </c>
      <c r="F161" s="147"/>
      <c r="G161" s="119">
        <f t="shared" si="136"/>
        <v>61783512</v>
      </c>
      <c r="H161" s="119">
        <f t="shared" si="137"/>
        <v>0</v>
      </c>
      <c r="I161" s="120" t="s">
        <v>169</v>
      </c>
      <c r="J161" s="79">
        <f t="shared" si="133"/>
        <v>206702.95081967214</v>
      </c>
      <c r="K161" s="79">
        <f t="shared" si="134"/>
        <v>202568.89180327868</v>
      </c>
      <c r="L161" s="80"/>
      <c r="M161" s="80"/>
      <c r="N161" s="80"/>
      <c r="O161" s="80"/>
      <c r="P161" s="80"/>
    </row>
    <row r="162" spans="2:24" s="161" customFormat="1" ht="31.5" customHeight="1">
      <c r="B162" s="149">
        <v>171</v>
      </c>
      <c r="C162" s="128" t="s">
        <v>269</v>
      </c>
      <c r="D162" s="129"/>
      <c r="E162" s="130">
        <f>$E$161*S162</f>
        <v>9456660</v>
      </c>
      <c r="F162" s="130">
        <f>$F$161*S162</f>
        <v>0</v>
      </c>
      <c r="G162" s="125">
        <f t="shared" si="136"/>
        <v>9267526.8000000007</v>
      </c>
      <c r="H162" s="125">
        <f t="shared" si="137"/>
        <v>0</v>
      </c>
      <c r="I162" s="131"/>
      <c r="J162" s="88">
        <f t="shared" si="133"/>
        <v>31005.442622950821</v>
      </c>
      <c r="K162" s="86">
        <f t="shared" si="134"/>
        <v>30385.333770491805</v>
      </c>
      <c r="L162" s="219"/>
      <c r="M162" s="219"/>
      <c r="N162" s="219"/>
      <c r="O162" s="218">
        <f>E159-G159</f>
        <v>102990.68699999992</v>
      </c>
      <c r="P162" s="218">
        <f>F159-H159</f>
        <v>0</v>
      </c>
      <c r="Q162" s="218">
        <f t="shared" ref="Q162" si="163">O162/305+P162</f>
        <v>337.67438360655711</v>
      </c>
      <c r="R162" s="180"/>
      <c r="S162" s="92">
        <v>0.15</v>
      </c>
    </row>
    <row r="163" spans="2:24" s="161" customFormat="1" ht="28.5" customHeight="1">
      <c r="B163" s="149">
        <v>17.2</v>
      </c>
      <c r="C163" s="128" t="s">
        <v>270</v>
      </c>
      <c r="D163" s="129"/>
      <c r="E163" s="130">
        <f t="shared" ref="E163:E171" si="164">$E$161*S163</f>
        <v>15761100</v>
      </c>
      <c r="F163" s="130">
        <f t="shared" ref="F163:F171" si="165">$F$161*S163</f>
        <v>0</v>
      </c>
      <c r="G163" s="125">
        <f t="shared" si="136"/>
        <v>15445878</v>
      </c>
      <c r="H163" s="125">
        <f t="shared" si="137"/>
        <v>0</v>
      </c>
      <c r="I163" s="131"/>
      <c r="J163" s="88">
        <f t="shared" si="133"/>
        <v>51675.737704918036</v>
      </c>
      <c r="K163" s="86">
        <f t="shared" si="134"/>
        <v>50642.222950819669</v>
      </c>
      <c r="L163" s="219"/>
      <c r="M163" s="219"/>
      <c r="N163" s="219"/>
      <c r="O163" s="218">
        <f t="shared" ref="O163:P163" si="166">E160-G160</f>
        <v>102990.68699999992</v>
      </c>
      <c r="P163" s="218">
        <f t="shared" si="166"/>
        <v>0</v>
      </c>
      <c r="Q163" s="218">
        <f t="shared" ref="Q163:Q171" si="167">O163/305+P163</f>
        <v>337.67438360655711</v>
      </c>
      <c r="R163" s="180"/>
      <c r="S163" s="92">
        <v>0.25</v>
      </c>
    </row>
    <row r="164" spans="2:24" s="161" customFormat="1" ht="20" customHeight="1">
      <c r="B164" s="149">
        <v>17.3</v>
      </c>
      <c r="C164" s="128" t="s">
        <v>177</v>
      </c>
      <c r="D164" s="129"/>
      <c r="E164" s="130">
        <f t="shared" si="164"/>
        <v>4728330</v>
      </c>
      <c r="F164" s="130">
        <f t="shared" si="165"/>
        <v>0</v>
      </c>
      <c r="G164" s="125">
        <f t="shared" si="136"/>
        <v>4633763.4000000004</v>
      </c>
      <c r="H164" s="125">
        <f t="shared" si="137"/>
        <v>0</v>
      </c>
      <c r="I164" s="131"/>
      <c r="J164" s="88">
        <f t="shared" si="133"/>
        <v>15502.72131147541</v>
      </c>
      <c r="K164" s="86">
        <f t="shared" si="134"/>
        <v>15192.666885245902</v>
      </c>
      <c r="L164" s="219"/>
      <c r="M164" s="219"/>
      <c r="N164" s="219"/>
      <c r="O164" s="218">
        <f t="shared" ref="O164:P164" si="168">E161-G161</f>
        <v>1260888</v>
      </c>
      <c r="P164" s="218">
        <f t="shared" si="168"/>
        <v>0</v>
      </c>
      <c r="Q164" s="218">
        <f t="shared" si="167"/>
        <v>4134.059016393443</v>
      </c>
      <c r="R164" s="180"/>
      <c r="S164" s="92">
        <v>7.4999999999999997E-2</v>
      </c>
    </row>
    <row r="165" spans="2:24" s="161" customFormat="1" ht="20" customHeight="1">
      <c r="B165" s="149">
        <v>17.399999999999999</v>
      </c>
      <c r="C165" s="128" t="s">
        <v>181</v>
      </c>
      <c r="D165" s="129"/>
      <c r="E165" s="130">
        <f t="shared" si="164"/>
        <v>4728330</v>
      </c>
      <c r="F165" s="130">
        <f t="shared" si="165"/>
        <v>0</v>
      </c>
      <c r="G165" s="125">
        <f t="shared" si="136"/>
        <v>4633763.4000000004</v>
      </c>
      <c r="H165" s="125">
        <f t="shared" si="137"/>
        <v>0</v>
      </c>
      <c r="I165" s="131"/>
      <c r="J165" s="88">
        <f t="shared" si="133"/>
        <v>15502.72131147541</v>
      </c>
      <c r="K165" s="86">
        <f t="shared" si="134"/>
        <v>15192.666885245902</v>
      </c>
      <c r="L165" s="219"/>
      <c r="M165" s="219"/>
      <c r="N165" s="219"/>
      <c r="O165" s="218">
        <f t="shared" ref="O165:P165" si="169">E162-G162</f>
        <v>189133.19999999925</v>
      </c>
      <c r="P165" s="218">
        <f t="shared" si="169"/>
        <v>0</v>
      </c>
      <c r="Q165" s="218">
        <f t="shared" si="167"/>
        <v>620.10885245901397</v>
      </c>
      <c r="R165" s="180"/>
      <c r="S165" s="92">
        <v>7.4999999999999997E-2</v>
      </c>
    </row>
    <row r="166" spans="2:24" s="161" customFormat="1" ht="20" customHeight="1">
      <c r="B166" s="151">
        <v>17.5</v>
      </c>
      <c r="C166" s="152" t="s">
        <v>183</v>
      </c>
      <c r="D166" s="153"/>
      <c r="E166" s="154">
        <f t="shared" si="164"/>
        <v>4728330</v>
      </c>
      <c r="F166" s="154">
        <f t="shared" si="165"/>
        <v>0</v>
      </c>
      <c r="G166" s="125">
        <f t="shared" si="136"/>
        <v>4633763.4000000004</v>
      </c>
      <c r="H166" s="125">
        <f t="shared" si="137"/>
        <v>0</v>
      </c>
      <c r="I166" s="155"/>
      <c r="J166" s="89">
        <f t="shared" si="133"/>
        <v>15502.72131147541</v>
      </c>
      <c r="K166" s="86">
        <f t="shared" si="134"/>
        <v>15192.666885245902</v>
      </c>
      <c r="L166" s="219"/>
      <c r="M166" s="219"/>
      <c r="N166" s="219"/>
      <c r="O166" s="218">
        <f t="shared" ref="O166:P166" si="170">E163-G163</f>
        <v>315222</v>
      </c>
      <c r="P166" s="218">
        <f t="shared" si="170"/>
        <v>0</v>
      </c>
      <c r="Q166" s="218">
        <f t="shared" si="167"/>
        <v>1033.5147540983608</v>
      </c>
      <c r="R166" s="180"/>
      <c r="S166" s="92">
        <v>7.4999999999999997E-2</v>
      </c>
    </row>
    <row r="167" spans="2:24" s="161" customFormat="1" ht="20" customHeight="1">
      <c r="B167" s="151">
        <v>17.600000000000001</v>
      </c>
      <c r="C167" s="152" t="s">
        <v>185</v>
      </c>
      <c r="D167" s="153"/>
      <c r="E167" s="154">
        <f t="shared" si="164"/>
        <v>4728330</v>
      </c>
      <c r="F167" s="154">
        <f t="shared" si="165"/>
        <v>0</v>
      </c>
      <c r="G167" s="125">
        <f t="shared" si="136"/>
        <v>4633763.4000000004</v>
      </c>
      <c r="H167" s="125">
        <f t="shared" si="137"/>
        <v>0</v>
      </c>
      <c r="I167" s="155"/>
      <c r="J167" s="89">
        <f t="shared" si="133"/>
        <v>15502.72131147541</v>
      </c>
      <c r="K167" s="86">
        <f t="shared" si="134"/>
        <v>15192.666885245902</v>
      </c>
      <c r="L167" s="219"/>
      <c r="M167" s="219"/>
      <c r="N167" s="219"/>
      <c r="O167" s="218">
        <f t="shared" ref="O167:P167" si="171">E164-G164</f>
        <v>94566.599999999627</v>
      </c>
      <c r="P167" s="218">
        <f t="shared" si="171"/>
        <v>0</v>
      </c>
      <c r="Q167" s="218">
        <f t="shared" si="167"/>
        <v>310.05442622950699</v>
      </c>
      <c r="R167" s="180"/>
      <c r="S167" s="92">
        <v>7.4999999999999997E-2</v>
      </c>
    </row>
    <row r="168" spans="2:24" s="161" customFormat="1" ht="20" customHeight="1">
      <c r="B168" s="151">
        <v>17.7</v>
      </c>
      <c r="C168" s="152" t="s">
        <v>187</v>
      </c>
      <c r="D168" s="153"/>
      <c r="E168" s="154">
        <f t="shared" si="164"/>
        <v>4728330</v>
      </c>
      <c r="F168" s="154">
        <f t="shared" si="165"/>
        <v>0</v>
      </c>
      <c r="G168" s="125">
        <f t="shared" si="136"/>
        <v>4633763.4000000004</v>
      </c>
      <c r="H168" s="125">
        <f t="shared" si="137"/>
        <v>0</v>
      </c>
      <c r="I168" s="155"/>
      <c r="J168" s="89">
        <f t="shared" si="133"/>
        <v>15502.72131147541</v>
      </c>
      <c r="K168" s="86">
        <f t="shared" si="134"/>
        <v>15192.666885245902</v>
      </c>
      <c r="L168" s="219"/>
      <c r="M168" s="219"/>
      <c r="N168" s="219"/>
      <c r="O168" s="218">
        <f t="shared" ref="O168:P168" si="172">E165-G165</f>
        <v>94566.599999999627</v>
      </c>
      <c r="P168" s="218">
        <f t="shared" si="172"/>
        <v>0</v>
      </c>
      <c r="Q168" s="218">
        <f t="shared" si="167"/>
        <v>310.05442622950699</v>
      </c>
      <c r="R168" s="180"/>
      <c r="S168" s="92">
        <v>7.4999999999999997E-2</v>
      </c>
    </row>
    <row r="169" spans="2:24" s="161" customFormat="1" ht="20" customHeight="1">
      <c r="B169" s="151">
        <v>17.8</v>
      </c>
      <c r="C169" s="152" t="s">
        <v>189</v>
      </c>
      <c r="D169" s="153"/>
      <c r="E169" s="154">
        <f t="shared" si="164"/>
        <v>4728330</v>
      </c>
      <c r="F169" s="154">
        <f t="shared" si="165"/>
        <v>0</v>
      </c>
      <c r="G169" s="125">
        <f t="shared" si="136"/>
        <v>4633763.4000000004</v>
      </c>
      <c r="H169" s="125">
        <f t="shared" si="137"/>
        <v>0</v>
      </c>
      <c r="I169" s="155"/>
      <c r="J169" s="89">
        <f t="shared" si="133"/>
        <v>15502.72131147541</v>
      </c>
      <c r="K169" s="86">
        <f t="shared" si="134"/>
        <v>15192.666885245902</v>
      </c>
      <c r="L169" s="219"/>
      <c r="M169" s="219"/>
      <c r="N169" s="219"/>
      <c r="O169" s="218">
        <f t="shared" ref="O169:P169" si="173">E166-G166</f>
        <v>94566.599999999627</v>
      </c>
      <c r="P169" s="218">
        <f t="shared" si="173"/>
        <v>0</v>
      </c>
      <c r="Q169" s="218">
        <f t="shared" si="167"/>
        <v>310.05442622950699</v>
      </c>
      <c r="R169" s="180"/>
      <c r="S169" s="92">
        <v>7.4999999999999997E-2</v>
      </c>
    </row>
    <row r="170" spans="2:24" s="161" customFormat="1" ht="20" customHeight="1">
      <c r="B170" s="151">
        <v>17.899999999999999</v>
      </c>
      <c r="C170" s="152" t="s">
        <v>194</v>
      </c>
      <c r="D170" s="153"/>
      <c r="E170" s="154">
        <f t="shared" si="164"/>
        <v>4728330</v>
      </c>
      <c r="F170" s="154">
        <f t="shared" si="165"/>
        <v>0</v>
      </c>
      <c r="G170" s="125">
        <f t="shared" si="136"/>
        <v>4633763.4000000004</v>
      </c>
      <c r="H170" s="125">
        <f t="shared" si="137"/>
        <v>0</v>
      </c>
      <c r="I170" s="155"/>
      <c r="J170" s="89">
        <f t="shared" si="133"/>
        <v>15502.72131147541</v>
      </c>
      <c r="K170" s="86">
        <f t="shared" si="134"/>
        <v>15192.666885245902</v>
      </c>
      <c r="L170" s="219"/>
      <c r="M170" s="219"/>
      <c r="N170" s="219"/>
      <c r="O170" s="218">
        <f t="shared" ref="O170:P170" si="174">E167-G167</f>
        <v>94566.599999999627</v>
      </c>
      <c r="P170" s="218">
        <f t="shared" si="174"/>
        <v>0</v>
      </c>
      <c r="Q170" s="218">
        <f t="shared" si="167"/>
        <v>310.05442622950699</v>
      </c>
      <c r="R170" s="180"/>
      <c r="S170" s="92">
        <v>7.4999999999999997E-2</v>
      </c>
    </row>
    <row r="171" spans="2:24" s="161" customFormat="1" ht="20" customHeight="1">
      <c r="B171" s="181" t="s">
        <v>271</v>
      </c>
      <c r="C171" s="152" t="s">
        <v>203</v>
      </c>
      <c r="D171" s="153"/>
      <c r="E171" s="154">
        <f t="shared" si="164"/>
        <v>4728330</v>
      </c>
      <c r="F171" s="154">
        <f t="shared" si="165"/>
        <v>0</v>
      </c>
      <c r="G171" s="125">
        <f t="shared" si="136"/>
        <v>4633763.4000000004</v>
      </c>
      <c r="H171" s="125">
        <f t="shared" si="137"/>
        <v>0</v>
      </c>
      <c r="I171" s="155"/>
      <c r="J171" s="89">
        <f t="shared" si="133"/>
        <v>15502.72131147541</v>
      </c>
      <c r="K171" s="86">
        <f t="shared" si="134"/>
        <v>15192.666885245902</v>
      </c>
      <c r="L171" s="219"/>
      <c r="M171" s="219"/>
      <c r="N171" s="219"/>
      <c r="O171" s="218">
        <f t="shared" ref="O171:P171" si="175">E168-G168</f>
        <v>94566.599999999627</v>
      </c>
      <c r="P171" s="218">
        <f t="shared" si="175"/>
        <v>0</v>
      </c>
      <c r="Q171" s="218">
        <f t="shared" si="167"/>
        <v>310.05442622950699</v>
      </c>
      <c r="R171" s="180"/>
      <c r="S171" s="92">
        <v>7.4999999999999997E-2</v>
      </c>
    </row>
    <row r="172" spans="2:24" ht="39">
      <c r="B172" s="114">
        <v>18</v>
      </c>
      <c r="C172" s="115" t="s">
        <v>272</v>
      </c>
      <c r="D172" s="116" t="s">
        <v>150</v>
      </c>
      <c r="E172" s="117">
        <v>21503682.559999999</v>
      </c>
      <c r="F172" s="147"/>
      <c r="G172" s="119">
        <f t="shared" si="136"/>
        <v>21073608.908799998</v>
      </c>
      <c r="H172" s="119">
        <f t="shared" si="137"/>
        <v>0</v>
      </c>
      <c r="I172" s="182"/>
      <c r="J172" s="79">
        <f t="shared" si="133"/>
        <v>70503.877245901633</v>
      </c>
      <c r="K172" s="79">
        <f t="shared" si="134"/>
        <v>69093.799700983596</v>
      </c>
      <c r="L172" s="80"/>
      <c r="M172" s="80"/>
      <c r="N172" s="80"/>
      <c r="O172" s="80"/>
      <c r="P172" s="80"/>
    </row>
    <row r="173" spans="2:24" ht="20" customHeight="1">
      <c r="B173" s="134">
        <v>18.100000000000001</v>
      </c>
      <c r="C173" s="122" t="s">
        <v>273</v>
      </c>
      <c r="D173" s="123"/>
      <c r="E173" s="124">
        <f>$E$172*S173</f>
        <v>1075184.128</v>
      </c>
      <c r="F173" s="124">
        <f>$F$172*S173</f>
        <v>0</v>
      </c>
      <c r="G173" s="125">
        <f t="shared" si="136"/>
        <v>1053680.4454399999</v>
      </c>
      <c r="H173" s="125">
        <f t="shared" si="137"/>
        <v>0</v>
      </c>
      <c r="I173" s="183"/>
      <c r="J173" s="90">
        <f t="shared" si="133"/>
        <v>3525.193862295082</v>
      </c>
      <c r="K173" s="86">
        <f t="shared" si="134"/>
        <v>3454.68998504918</v>
      </c>
      <c r="L173" s="218">
        <f t="shared" ref="L173" si="176">E173-G173</f>
        <v>21503.682560000103</v>
      </c>
      <c r="M173" s="218">
        <f t="shared" ref="M173" si="177">F173-H173</f>
        <v>0</v>
      </c>
      <c r="N173" s="218">
        <f t="shared" ref="N173" si="178">L173/305+M173</f>
        <v>70.503877245901975</v>
      </c>
      <c r="O173" s="219"/>
      <c r="P173" s="219"/>
      <c r="S173" s="83">
        <v>0.05</v>
      </c>
      <c r="W173" s="105">
        <f>J173</f>
        <v>3525.193862295082</v>
      </c>
      <c r="X173" s="105">
        <f>W173</f>
        <v>3525.193862295082</v>
      </c>
    </row>
    <row r="174" spans="2:24" ht="20" customHeight="1">
      <c r="B174" s="134">
        <v>18.2</v>
      </c>
      <c r="C174" s="122" t="s">
        <v>274</v>
      </c>
      <c r="D174" s="123"/>
      <c r="E174" s="124">
        <f t="shared" ref="E174:E186" si="179">$E$172*S174</f>
        <v>1075184.128</v>
      </c>
      <c r="F174" s="124">
        <f t="shared" ref="F174:F186" si="180">$F$172*S174</f>
        <v>0</v>
      </c>
      <c r="G174" s="125">
        <f t="shared" si="136"/>
        <v>1053680.4454399999</v>
      </c>
      <c r="H174" s="125">
        <f t="shared" si="137"/>
        <v>0</v>
      </c>
      <c r="I174" s="183"/>
      <c r="J174" s="90">
        <f t="shared" si="133"/>
        <v>3525.193862295082</v>
      </c>
      <c r="K174" s="86">
        <f t="shared" si="134"/>
        <v>3454.68998504918</v>
      </c>
      <c r="L174" s="218">
        <f t="shared" ref="L174:L178" si="181">E174-G174</f>
        <v>21503.682560000103</v>
      </c>
      <c r="M174" s="218">
        <f t="shared" ref="M174:M178" si="182">F174-H174</f>
        <v>0</v>
      </c>
      <c r="N174" s="218">
        <f t="shared" ref="N174:N178" si="183">L174/305+M174</f>
        <v>70.503877245901975</v>
      </c>
      <c r="O174" s="219"/>
      <c r="P174" s="219"/>
      <c r="S174" s="83">
        <v>0.05</v>
      </c>
    </row>
    <row r="175" spans="2:24" ht="20" customHeight="1">
      <c r="B175" s="134">
        <v>18.3</v>
      </c>
      <c r="C175" s="122" t="s">
        <v>275</v>
      </c>
      <c r="D175" s="123"/>
      <c r="E175" s="124">
        <f t="shared" si="179"/>
        <v>2150368.2560000001</v>
      </c>
      <c r="F175" s="124">
        <f t="shared" si="180"/>
        <v>0</v>
      </c>
      <c r="G175" s="125">
        <f t="shared" si="136"/>
        <v>2107360.8908799998</v>
      </c>
      <c r="H175" s="125">
        <f t="shared" si="137"/>
        <v>0</v>
      </c>
      <c r="I175" s="183"/>
      <c r="J175" s="90">
        <f t="shared" si="133"/>
        <v>7050.387724590164</v>
      </c>
      <c r="K175" s="86">
        <f t="shared" si="134"/>
        <v>6909.37997009836</v>
      </c>
      <c r="L175" s="218">
        <f t="shared" si="181"/>
        <v>43007.365120000206</v>
      </c>
      <c r="M175" s="218">
        <f t="shared" si="182"/>
        <v>0</v>
      </c>
      <c r="N175" s="218">
        <f t="shared" si="183"/>
        <v>141.00775449180395</v>
      </c>
      <c r="O175" s="219"/>
      <c r="P175" s="219"/>
      <c r="S175" s="83">
        <v>0.1</v>
      </c>
    </row>
    <row r="176" spans="2:24" ht="20" customHeight="1">
      <c r="B176" s="134">
        <v>18.399999999999999</v>
      </c>
      <c r="C176" s="122" t="s">
        <v>276</v>
      </c>
      <c r="D176" s="123"/>
      <c r="E176" s="124">
        <f t="shared" si="179"/>
        <v>1612776.1919999998</v>
      </c>
      <c r="F176" s="124">
        <f t="shared" si="180"/>
        <v>0</v>
      </c>
      <c r="G176" s="125">
        <f t="shared" si="136"/>
        <v>1580520.6681599999</v>
      </c>
      <c r="H176" s="125">
        <f t="shared" si="137"/>
        <v>0</v>
      </c>
      <c r="I176" s="183"/>
      <c r="J176" s="90">
        <f t="shared" si="133"/>
        <v>5287.7907934426221</v>
      </c>
      <c r="K176" s="86">
        <f t="shared" si="134"/>
        <v>5182.0349775737704</v>
      </c>
      <c r="L176" s="218">
        <f t="shared" si="181"/>
        <v>32255.523839999922</v>
      </c>
      <c r="M176" s="218">
        <f t="shared" si="182"/>
        <v>0</v>
      </c>
      <c r="N176" s="218">
        <f t="shared" si="183"/>
        <v>105.7558158688522</v>
      </c>
      <c r="O176" s="219"/>
      <c r="P176" s="219"/>
      <c r="S176" s="83">
        <v>7.4999999999999997E-2</v>
      </c>
    </row>
    <row r="177" spans="2:24" ht="20" customHeight="1">
      <c r="B177" s="134">
        <v>18.5</v>
      </c>
      <c r="C177" s="122" t="s">
        <v>277</v>
      </c>
      <c r="D177" s="123"/>
      <c r="E177" s="124">
        <f t="shared" si="179"/>
        <v>1612776.1919999998</v>
      </c>
      <c r="F177" s="124">
        <f t="shared" si="180"/>
        <v>0</v>
      </c>
      <c r="G177" s="125">
        <f t="shared" si="136"/>
        <v>1580520.6681599999</v>
      </c>
      <c r="H177" s="125">
        <f t="shared" si="137"/>
        <v>0</v>
      </c>
      <c r="I177" s="183"/>
      <c r="J177" s="90">
        <f t="shared" si="133"/>
        <v>5287.7907934426221</v>
      </c>
      <c r="K177" s="86">
        <f t="shared" si="134"/>
        <v>5182.0349775737704</v>
      </c>
      <c r="L177" s="218">
        <f t="shared" si="181"/>
        <v>32255.523839999922</v>
      </c>
      <c r="M177" s="218">
        <f t="shared" si="182"/>
        <v>0</v>
      </c>
      <c r="N177" s="218">
        <f t="shared" si="183"/>
        <v>105.7558158688522</v>
      </c>
      <c r="O177" s="219"/>
      <c r="P177" s="219"/>
      <c r="S177" s="83">
        <v>7.4999999999999997E-2</v>
      </c>
    </row>
    <row r="178" spans="2:24" ht="20" customHeight="1">
      <c r="B178" s="134">
        <v>18.600000000000001</v>
      </c>
      <c r="C178" s="122" t="s">
        <v>278</v>
      </c>
      <c r="D178" s="123"/>
      <c r="E178" s="124">
        <f t="shared" si="179"/>
        <v>1612776.1919999998</v>
      </c>
      <c r="F178" s="124">
        <f t="shared" si="180"/>
        <v>0</v>
      </c>
      <c r="G178" s="125">
        <f t="shared" si="136"/>
        <v>1580520.6681599999</v>
      </c>
      <c r="H178" s="125">
        <f t="shared" si="137"/>
        <v>0</v>
      </c>
      <c r="I178" s="183"/>
      <c r="J178" s="90">
        <f t="shared" si="133"/>
        <v>5287.7907934426221</v>
      </c>
      <c r="K178" s="86">
        <f t="shared" si="134"/>
        <v>5182.0349775737704</v>
      </c>
      <c r="L178" s="218">
        <f t="shared" si="181"/>
        <v>32255.523839999922</v>
      </c>
      <c r="M178" s="218">
        <f t="shared" si="182"/>
        <v>0</v>
      </c>
      <c r="N178" s="218">
        <f t="shared" si="183"/>
        <v>105.7558158688522</v>
      </c>
      <c r="O178" s="219"/>
      <c r="P178" s="219"/>
      <c r="S178" s="83">
        <v>7.4999999999999997E-2</v>
      </c>
    </row>
    <row r="179" spans="2:24" ht="20" customHeight="1">
      <c r="B179" s="134">
        <v>18.7</v>
      </c>
      <c r="C179" s="122" t="s">
        <v>279</v>
      </c>
      <c r="D179" s="123"/>
      <c r="E179" s="124">
        <f t="shared" si="179"/>
        <v>1612776.1919999998</v>
      </c>
      <c r="F179" s="124">
        <f t="shared" si="180"/>
        <v>0</v>
      </c>
      <c r="G179" s="125">
        <f t="shared" si="136"/>
        <v>1580520.6681599999</v>
      </c>
      <c r="H179" s="125">
        <f t="shared" si="137"/>
        <v>0</v>
      </c>
      <c r="I179" s="183"/>
      <c r="J179" s="90">
        <f t="shared" si="133"/>
        <v>5287.7907934426221</v>
      </c>
      <c r="K179" s="86">
        <f t="shared" si="134"/>
        <v>5182.0349775737704</v>
      </c>
      <c r="L179" s="219"/>
      <c r="M179" s="219"/>
      <c r="N179" s="219"/>
      <c r="O179" s="218">
        <f t="shared" ref="O179" si="184">E176-G176</f>
        <v>32255.523839999922</v>
      </c>
      <c r="P179" s="218">
        <f t="shared" ref="P179" si="185">F176-H176</f>
        <v>0</v>
      </c>
      <c r="Q179" s="218">
        <f t="shared" ref="Q179" si="186">O179/305+P179</f>
        <v>105.7558158688522</v>
      </c>
      <c r="S179" s="83">
        <v>7.4999999999999997E-2</v>
      </c>
    </row>
    <row r="180" spans="2:24" ht="20" customHeight="1">
      <c r="B180" s="141">
        <v>18.8</v>
      </c>
      <c r="C180" s="178" t="s">
        <v>280</v>
      </c>
      <c r="D180" s="176"/>
      <c r="E180" s="144">
        <f t="shared" si="179"/>
        <v>1612776.1919999998</v>
      </c>
      <c r="F180" s="144">
        <f t="shared" si="180"/>
        <v>0</v>
      </c>
      <c r="G180" s="125">
        <f t="shared" si="136"/>
        <v>1580520.6681599999</v>
      </c>
      <c r="H180" s="125">
        <f t="shared" si="137"/>
        <v>0</v>
      </c>
      <c r="I180" s="184"/>
      <c r="J180" s="96">
        <f t="shared" si="133"/>
        <v>5287.7907934426221</v>
      </c>
      <c r="K180" s="86">
        <f t="shared" si="134"/>
        <v>5182.0349775737704</v>
      </c>
      <c r="L180" s="219"/>
      <c r="M180" s="219"/>
      <c r="N180" s="219"/>
      <c r="O180" s="218">
        <f t="shared" ref="O180:O186" si="187">E177-G177</f>
        <v>32255.523839999922</v>
      </c>
      <c r="P180" s="218">
        <f t="shared" ref="P180:P186" si="188">F177-H177</f>
        <v>0</v>
      </c>
      <c r="Q180" s="218">
        <f t="shared" ref="Q180:Q186" si="189">O180/305+P180</f>
        <v>105.7558158688522</v>
      </c>
      <c r="S180" s="83">
        <v>7.4999999999999997E-2</v>
      </c>
    </row>
    <row r="181" spans="2:24" ht="20" customHeight="1">
      <c r="B181" s="141">
        <v>18.899999999999999</v>
      </c>
      <c r="C181" s="178" t="s">
        <v>281</v>
      </c>
      <c r="D181" s="176"/>
      <c r="E181" s="144">
        <f t="shared" si="179"/>
        <v>1612776.1919999998</v>
      </c>
      <c r="F181" s="144">
        <f t="shared" si="180"/>
        <v>0</v>
      </c>
      <c r="G181" s="125">
        <f t="shared" si="136"/>
        <v>1580520.6681599999</v>
      </c>
      <c r="H181" s="125">
        <f t="shared" si="137"/>
        <v>0</v>
      </c>
      <c r="I181" s="184"/>
      <c r="J181" s="96">
        <f t="shared" si="133"/>
        <v>5287.7907934426221</v>
      </c>
      <c r="K181" s="86">
        <f t="shared" si="134"/>
        <v>5182.0349775737704</v>
      </c>
      <c r="L181" s="219"/>
      <c r="M181" s="219"/>
      <c r="N181" s="219"/>
      <c r="O181" s="218">
        <f t="shared" si="187"/>
        <v>32255.523839999922</v>
      </c>
      <c r="P181" s="218">
        <f t="shared" si="188"/>
        <v>0</v>
      </c>
      <c r="Q181" s="218">
        <f t="shared" si="189"/>
        <v>105.7558158688522</v>
      </c>
      <c r="S181" s="83">
        <v>7.4999999999999997E-2</v>
      </c>
    </row>
    <row r="182" spans="2:24" ht="20" customHeight="1">
      <c r="B182" s="146" t="s">
        <v>282</v>
      </c>
      <c r="C182" s="178" t="s">
        <v>283</v>
      </c>
      <c r="D182" s="176"/>
      <c r="E182" s="144">
        <f t="shared" si="179"/>
        <v>1612776.1919999998</v>
      </c>
      <c r="F182" s="144">
        <f t="shared" si="180"/>
        <v>0</v>
      </c>
      <c r="G182" s="125">
        <f t="shared" si="136"/>
        <v>1580520.6681599999</v>
      </c>
      <c r="H182" s="125">
        <f t="shared" si="137"/>
        <v>0</v>
      </c>
      <c r="I182" s="184"/>
      <c r="J182" s="96">
        <f t="shared" si="133"/>
        <v>5287.7907934426221</v>
      </c>
      <c r="K182" s="86">
        <f t="shared" si="134"/>
        <v>5182.0349775737704</v>
      </c>
      <c r="L182" s="219"/>
      <c r="M182" s="219"/>
      <c r="N182" s="219"/>
      <c r="O182" s="218">
        <f t="shared" si="187"/>
        <v>32255.523839999922</v>
      </c>
      <c r="P182" s="218">
        <f t="shared" si="188"/>
        <v>0</v>
      </c>
      <c r="Q182" s="218">
        <f t="shared" si="189"/>
        <v>105.7558158688522</v>
      </c>
      <c r="S182" s="83">
        <v>7.4999999999999997E-2</v>
      </c>
    </row>
    <row r="183" spans="2:24" ht="20" customHeight="1">
      <c r="B183" s="141">
        <v>18.11</v>
      </c>
      <c r="C183" s="178" t="s">
        <v>284</v>
      </c>
      <c r="D183" s="176"/>
      <c r="E183" s="144">
        <f t="shared" si="179"/>
        <v>1612776.1919999998</v>
      </c>
      <c r="F183" s="144">
        <f t="shared" si="180"/>
        <v>0</v>
      </c>
      <c r="G183" s="125">
        <f t="shared" si="136"/>
        <v>1580520.6681599999</v>
      </c>
      <c r="H183" s="125">
        <f t="shared" si="137"/>
        <v>0</v>
      </c>
      <c r="I183" s="184"/>
      <c r="J183" s="96">
        <f t="shared" si="133"/>
        <v>5287.7907934426221</v>
      </c>
      <c r="K183" s="86">
        <f t="shared" si="134"/>
        <v>5182.0349775737704</v>
      </c>
      <c r="L183" s="219"/>
      <c r="M183" s="219"/>
      <c r="N183" s="219"/>
      <c r="O183" s="218">
        <f t="shared" si="187"/>
        <v>32255.523839999922</v>
      </c>
      <c r="P183" s="218">
        <f t="shared" si="188"/>
        <v>0</v>
      </c>
      <c r="Q183" s="218">
        <f t="shared" si="189"/>
        <v>105.7558158688522</v>
      </c>
      <c r="S183" s="83">
        <v>7.4999999999999997E-2</v>
      </c>
    </row>
    <row r="184" spans="2:24" ht="20" customHeight="1">
      <c r="B184" s="141">
        <v>18.12</v>
      </c>
      <c r="C184" s="178" t="s">
        <v>285</v>
      </c>
      <c r="D184" s="176"/>
      <c r="E184" s="144">
        <f t="shared" si="179"/>
        <v>1612776.1919999998</v>
      </c>
      <c r="F184" s="144">
        <f t="shared" si="180"/>
        <v>0</v>
      </c>
      <c r="G184" s="125">
        <f t="shared" si="136"/>
        <v>1580520.6681599999</v>
      </c>
      <c r="H184" s="125">
        <f t="shared" si="137"/>
        <v>0</v>
      </c>
      <c r="I184" s="184"/>
      <c r="J184" s="96">
        <f t="shared" si="133"/>
        <v>5287.7907934426221</v>
      </c>
      <c r="K184" s="86">
        <f t="shared" si="134"/>
        <v>5182.0349775737704</v>
      </c>
      <c r="L184" s="219"/>
      <c r="M184" s="219"/>
      <c r="N184" s="219"/>
      <c r="O184" s="218">
        <f t="shared" si="187"/>
        <v>32255.523839999922</v>
      </c>
      <c r="P184" s="218">
        <f t="shared" si="188"/>
        <v>0</v>
      </c>
      <c r="Q184" s="218">
        <f t="shared" si="189"/>
        <v>105.7558158688522</v>
      </c>
      <c r="S184" s="83">
        <v>7.4999999999999997E-2</v>
      </c>
    </row>
    <row r="185" spans="2:24" ht="20" customHeight="1">
      <c r="B185" s="141">
        <v>18.13</v>
      </c>
      <c r="C185" s="178" t="s">
        <v>286</v>
      </c>
      <c r="D185" s="176"/>
      <c r="E185" s="144">
        <f t="shared" si="179"/>
        <v>1612776.1919999998</v>
      </c>
      <c r="F185" s="144">
        <f t="shared" si="180"/>
        <v>0</v>
      </c>
      <c r="G185" s="125">
        <f t="shared" si="136"/>
        <v>1580520.6681599999</v>
      </c>
      <c r="H185" s="125">
        <f t="shared" si="137"/>
        <v>0</v>
      </c>
      <c r="I185" s="184"/>
      <c r="J185" s="96">
        <f t="shared" si="133"/>
        <v>5287.7907934426221</v>
      </c>
      <c r="K185" s="86">
        <f t="shared" si="134"/>
        <v>5182.0349775737704</v>
      </c>
      <c r="L185" s="219"/>
      <c r="M185" s="219"/>
      <c r="N185" s="219"/>
      <c r="O185" s="218">
        <f t="shared" si="187"/>
        <v>32255.523839999922</v>
      </c>
      <c r="P185" s="218">
        <f t="shared" si="188"/>
        <v>0</v>
      </c>
      <c r="Q185" s="218">
        <f t="shared" si="189"/>
        <v>105.7558158688522</v>
      </c>
      <c r="S185" s="83">
        <v>7.4999999999999997E-2</v>
      </c>
    </row>
    <row r="186" spans="2:24" ht="20" customHeight="1">
      <c r="B186" s="141">
        <v>18.14</v>
      </c>
      <c r="C186" s="178" t="s">
        <v>287</v>
      </c>
      <c r="D186" s="176"/>
      <c r="E186" s="144">
        <f t="shared" si="179"/>
        <v>1075184.128</v>
      </c>
      <c r="F186" s="144">
        <f t="shared" si="180"/>
        <v>0</v>
      </c>
      <c r="G186" s="125">
        <f t="shared" si="136"/>
        <v>1053680.4454399999</v>
      </c>
      <c r="H186" s="125">
        <f t="shared" si="137"/>
        <v>0</v>
      </c>
      <c r="I186" s="184"/>
      <c r="J186" s="96">
        <f t="shared" si="133"/>
        <v>3525.193862295082</v>
      </c>
      <c r="K186" s="86">
        <f t="shared" si="134"/>
        <v>3454.68998504918</v>
      </c>
      <c r="L186" s="219"/>
      <c r="M186" s="219"/>
      <c r="N186" s="219"/>
      <c r="O186" s="218">
        <f t="shared" si="187"/>
        <v>32255.523839999922</v>
      </c>
      <c r="P186" s="218">
        <f t="shared" si="188"/>
        <v>0</v>
      </c>
      <c r="Q186" s="218">
        <f t="shared" si="189"/>
        <v>105.7558158688522</v>
      </c>
      <c r="S186" s="83">
        <v>0.05</v>
      </c>
    </row>
    <row r="187" spans="2:24" ht="32.5" customHeight="1">
      <c r="B187" s="114">
        <v>19</v>
      </c>
      <c r="C187" s="115" t="s">
        <v>288</v>
      </c>
      <c r="D187" s="116" t="s">
        <v>150</v>
      </c>
      <c r="E187" s="117">
        <v>76519404.989999995</v>
      </c>
      <c r="F187" s="147"/>
      <c r="G187" s="119">
        <f t="shared" si="136"/>
        <v>74989016.890199989</v>
      </c>
      <c r="H187" s="119">
        <f t="shared" si="137"/>
        <v>0</v>
      </c>
      <c r="I187" s="120" t="s">
        <v>205</v>
      </c>
      <c r="J187" s="79">
        <f t="shared" si="133"/>
        <v>250883.29504918031</v>
      </c>
      <c r="K187" s="79">
        <f t="shared" si="134"/>
        <v>245865.62914819669</v>
      </c>
      <c r="L187" s="80"/>
      <c r="M187" s="80"/>
      <c r="N187" s="80"/>
      <c r="O187" s="80"/>
      <c r="P187" s="80"/>
    </row>
    <row r="188" spans="2:24" ht="20" customHeight="1">
      <c r="B188" s="134">
        <v>19.100000000000001</v>
      </c>
      <c r="C188" s="122" t="s">
        <v>289</v>
      </c>
      <c r="D188" s="123"/>
      <c r="E188" s="124">
        <f>$E$187*S188</f>
        <v>7651940.4989999998</v>
      </c>
      <c r="F188" s="124">
        <f>$F$187*S188</f>
        <v>0</v>
      </c>
      <c r="G188" s="125">
        <f t="shared" si="136"/>
        <v>7498901.6890199995</v>
      </c>
      <c r="H188" s="125">
        <f t="shared" si="137"/>
        <v>0</v>
      </c>
      <c r="I188" s="126"/>
      <c r="J188" s="90">
        <f t="shared" si="133"/>
        <v>25088.329504918031</v>
      </c>
      <c r="K188" s="86">
        <f t="shared" si="134"/>
        <v>24586.562914819671</v>
      </c>
      <c r="L188" s="218">
        <f t="shared" ref="L188" si="190">E188-G188</f>
        <v>153038.80998000037</v>
      </c>
      <c r="M188" s="218">
        <f t="shared" ref="M188" si="191">F188-H188</f>
        <v>0</v>
      </c>
      <c r="N188" s="218">
        <f t="shared" ref="N188" si="192">L188/305+M188</f>
        <v>501.76659009836186</v>
      </c>
      <c r="O188" s="219"/>
      <c r="P188" s="219"/>
      <c r="Q188" s="185"/>
      <c r="R188" s="185"/>
      <c r="S188" s="97">
        <v>0.1</v>
      </c>
      <c r="T188" s="185"/>
      <c r="W188" s="105">
        <f>J188</f>
        <v>25088.329504918031</v>
      </c>
      <c r="X188" s="105">
        <f>W188</f>
        <v>25088.329504918031</v>
      </c>
    </row>
    <row r="189" spans="2:24" ht="30" customHeight="1">
      <c r="B189" s="134">
        <v>19.2</v>
      </c>
      <c r="C189" s="122" t="s">
        <v>290</v>
      </c>
      <c r="D189" s="123"/>
      <c r="E189" s="124">
        <f t="shared" ref="E189:E194" si="193">$E$187*S189</f>
        <v>22955821.496999998</v>
      </c>
      <c r="F189" s="124">
        <f t="shared" ref="F189:F194" si="194">$F$187*S189</f>
        <v>0</v>
      </c>
      <c r="G189" s="125">
        <f t="shared" si="136"/>
        <v>22496705.067059997</v>
      </c>
      <c r="H189" s="125">
        <f t="shared" si="137"/>
        <v>0</v>
      </c>
      <c r="I189" s="126"/>
      <c r="J189" s="90">
        <f t="shared" si="133"/>
        <v>75264.988514754092</v>
      </c>
      <c r="K189" s="86">
        <f t="shared" si="134"/>
        <v>73759.68874445901</v>
      </c>
      <c r="L189" s="219"/>
      <c r="M189" s="219"/>
      <c r="N189" s="219"/>
      <c r="O189" s="218">
        <f t="shared" ref="O189" si="195">E186-G186</f>
        <v>21503.682560000103</v>
      </c>
      <c r="P189" s="218">
        <f t="shared" ref="P189" si="196">F186-H186</f>
        <v>0</v>
      </c>
      <c r="Q189" s="218">
        <f t="shared" ref="Q189" si="197">O189/305+P189</f>
        <v>70.503877245901975</v>
      </c>
      <c r="R189" s="185"/>
      <c r="S189" s="97">
        <v>0.3</v>
      </c>
      <c r="T189" s="185"/>
      <c r="W189" s="105">
        <f>J189</f>
        <v>75264.988514754092</v>
      </c>
      <c r="X189" s="105">
        <f>W189</f>
        <v>75264.988514754092</v>
      </c>
    </row>
    <row r="190" spans="2:24" ht="43.5" customHeight="1">
      <c r="B190" s="134">
        <v>19.3</v>
      </c>
      <c r="C190" s="122" t="s">
        <v>291</v>
      </c>
      <c r="D190" s="123"/>
      <c r="E190" s="124">
        <f t="shared" si="193"/>
        <v>15303880.998</v>
      </c>
      <c r="F190" s="124">
        <f t="shared" si="194"/>
        <v>0</v>
      </c>
      <c r="G190" s="125">
        <f t="shared" si="136"/>
        <v>14997803.378039999</v>
      </c>
      <c r="H190" s="125">
        <f t="shared" si="137"/>
        <v>0</v>
      </c>
      <c r="I190" s="126"/>
      <c r="J190" s="90">
        <f t="shared" si="133"/>
        <v>50176.659009836061</v>
      </c>
      <c r="K190" s="86">
        <f t="shared" si="134"/>
        <v>49173.125829639343</v>
      </c>
      <c r="L190" s="219"/>
      <c r="M190" s="219"/>
      <c r="N190" s="219"/>
      <c r="O190" s="218">
        <f t="shared" ref="O190:O194" si="198">E187-G187</f>
        <v>1530388.0998000056</v>
      </c>
      <c r="P190" s="218">
        <f t="shared" ref="P190:P194" si="199">F187-H187</f>
        <v>0</v>
      </c>
      <c r="Q190" s="218">
        <f t="shared" ref="Q190:Q194" si="200">O190/305+P190</f>
        <v>5017.6659009836249</v>
      </c>
      <c r="R190" s="185"/>
      <c r="S190" s="97">
        <v>0.2</v>
      </c>
      <c r="T190" s="185"/>
    </row>
    <row r="191" spans="2:24" ht="20" customHeight="1">
      <c r="B191" s="134">
        <v>19.399999999999999</v>
      </c>
      <c r="C191" s="122" t="s">
        <v>292</v>
      </c>
      <c r="D191" s="123"/>
      <c r="E191" s="124">
        <f t="shared" si="193"/>
        <v>7651940.4989999998</v>
      </c>
      <c r="F191" s="124">
        <f t="shared" si="194"/>
        <v>0</v>
      </c>
      <c r="G191" s="125">
        <f t="shared" si="136"/>
        <v>7498901.6890199995</v>
      </c>
      <c r="H191" s="125">
        <f t="shared" si="137"/>
        <v>0</v>
      </c>
      <c r="I191" s="126"/>
      <c r="J191" s="90">
        <f t="shared" si="133"/>
        <v>25088.329504918031</v>
      </c>
      <c r="K191" s="86">
        <f t="shared" si="134"/>
        <v>24586.562914819671</v>
      </c>
      <c r="L191" s="219"/>
      <c r="M191" s="219"/>
      <c r="N191" s="219"/>
      <c r="O191" s="218">
        <f t="shared" si="198"/>
        <v>153038.80998000037</v>
      </c>
      <c r="P191" s="218">
        <f t="shared" si="199"/>
        <v>0</v>
      </c>
      <c r="Q191" s="218">
        <f t="shared" si="200"/>
        <v>501.76659009836186</v>
      </c>
      <c r="R191" s="185"/>
      <c r="S191" s="97">
        <v>0.1</v>
      </c>
      <c r="T191" s="185"/>
    </row>
    <row r="192" spans="2:24" ht="20" customHeight="1">
      <c r="B192" s="134">
        <v>19.5</v>
      </c>
      <c r="C192" s="122" t="s">
        <v>293</v>
      </c>
      <c r="D192" s="123"/>
      <c r="E192" s="124">
        <f t="shared" si="193"/>
        <v>7651940.4989999998</v>
      </c>
      <c r="F192" s="124">
        <f t="shared" si="194"/>
        <v>0</v>
      </c>
      <c r="G192" s="125">
        <f t="shared" si="136"/>
        <v>7498901.6890199995</v>
      </c>
      <c r="H192" s="125">
        <f t="shared" si="137"/>
        <v>0</v>
      </c>
      <c r="I192" s="126"/>
      <c r="J192" s="90">
        <f t="shared" si="133"/>
        <v>25088.329504918031</v>
      </c>
      <c r="K192" s="86">
        <f t="shared" si="134"/>
        <v>24586.562914819671</v>
      </c>
      <c r="L192" s="219"/>
      <c r="M192" s="219"/>
      <c r="N192" s="219"/>
      <c r="O192" s="218">
        <f t="shared" si="198"/>
        <v>459116.42994000018</v>
      </c>
      <c r="P192" s="218">
        <f t="shared" si="199"/>
        <v>0</v>
      </c>
      <c r="Q192" s="218">
        <f t="shared" si="200"/>
        <v>1505.2997702950825</v>
      </c>
      <c r="R192" s="185"/>
      <c r="S192" s="97">
        <v>0.1</v>
      </c>
      <c r="T192" s="185"/>
    </row>
    <row r="193" spans="2:24" ht="20" customHeight="1">
      <c r="B193" s="141">
        <v>19.600000000000001</v>
      </c>
      <c r="C193" s="178" t="s">
        <v>294</v>
      </c>
      <c r="D193" s="176"/>
      <c r="E193" s="144">
        <f t="shared" si="193"/>
        <v>7651940.4989999998</v>
      </c>
      <c r="F193" s="144">
        <f t="shared" si="194"/>
        <v>0</v>
      </c>
      <c r="G193" s="125">
        <f t="shared" si="136"/>
        <v>7498901.6890199995</v>
      </c>
      <c r="H193" s="125">
        <f t="shared" si="137"/>
        <v>0</v>
      </c>
      <c r="I193" s="177"/>
      <c r="J193" s="96">
        <f t="shared" si="133"/>
        <v>25088.329504918031</v>
      </c>
      <c r="K193" s="86">
        <f t="shared" si="134"/>
        <v>24586.562914819671</v>
      </c>
      <c r="L193" s="219"/>
      <c r="M193" s="219"/>
      <c r="N193" s="219"/>
      <c r="O193" s="218">
        <f t="shared" si="198"/>
        <v>306077.61996000074</v>
      </c>
      <c r="P193" s="218">
        <f t="shared" si="199"/>
        <v>0</v>
      </c>
      <c r="Q193" s="218">
        <f t="shared" si="200"/>
        <v>1003.5331801967237</v>
      </c>
      <c r="R193" s="185"/>
      <c r="S193" s="97">
        <v>0.1</v>
      </c>
      <c r="T193" s="185"/>
    </row>
    <row r="194" spans="2:24" ht="20" customHeight="1">
      <c r="B194" s="141">
        <v>19.7</v>
      </c>
      <c r="C194" s="178" t="s">
        <v>295</v>
      </c>
      <c r="D194" s="176"/>
      <c r="E194" s="144">
        <f t="shared" si="193"/>
        <v>7651940.4989999998</v>
      </c>
      <c r="F194" s="144">
        <f t="shared" si="194"/>
        <v>0</v>
      </c>
      <c r="G194" s="125">
        <f t="shared" si="136"/>
        <v>7498901.6890199995</v>
      </c>
      <c r="H194" s="125">
        <f t="shared" si="137"/>
        <v>0</v>
      </c>
      <c r="I194" s="177"/>
      <c r="J194" s="96">
        <f t="shared" si="133"/>
        <v>25088.329504918031</v>
      </c>
      <c r="K194" s="86">
        <f t="shared" si="134"/>
        <v>24586.562914819671</v>
      </c>
      <c r="L194" s="219"/>
      <c r="M194" s="219"/>
      <c r="N194" s="219"/>
      <c r="O194" s="218">
        <f t="shared" si="198"/>
        <v>153038.80998000037</v>
      </c>
      <c r="P194" s="218">
        <f t="shared" si="199"/>
        <v>0</v>
      </c>
      <c r="Q194" s="218">
        <f t="shared" si="200"/>
        <v>501.76659009836186</v>
      </c>
      <c r="R194" s="185"/>
      <c r="S194" s="97">
        <v>0.1</v>
      </c>
      <c r="T194" s="185"/>
    </row>
    <row r="195" spans="2:24" ht="27.5" customHeight="1">
      <c r="B195" s="114">
        <v>20</v>
      </c>
      <c r="C195" s="115" t="s">
        <v>296</v>
      </c>
      <c r="D195" s="116" t="s">
        <v>150</v>
      </c>
      <c r="E195" s="117">
        <v>28972676.359999999</v>
      </c>
      <c r="F195" s="147"/>
      <c r="G195" s="119">
        <f t="shared" si="136"/>
        <v>28393222.832799997</v>
      </c>
      <c r="H195" s="119">
        <f t="shared" si="137"/>
        <v>0</v>
      </c>
      <c r="I195" s="120" t="s">
        <v>169</v>
      </c>
      <c r="J195" s="79">
        <f t="shared" si="133"/>
        <v>94992.381508196719</v>
      </c>
      <c r="K195" s="79">
        <f t="shared" si="134"/>
        <v>93092.533878032773</v>
      </c>
      <c r="L195" s="80"/>
      <c r="M195" s="80"/>
      <c r="N195" s="80"/>
      <c r="O195" s="80"/>
      <c r="P195" s="80"/>
      <c r="S195" s="83"/>
    </row>
    <row r="196" spans="2:24" ht="20" customHeight="1">
      <c r="B196" s="134">
        <v>20.100000000000001</v>
      </c>
      <c r="C196" s="122" t="s">
        <v>297</v>
      </c>
      <c r="D196" s="123"/>
      <c r="E196" s="124">
        <f>$E$195*S196</f>
        <v>2897267.6359999999</v>
      </c>
      <c r="F196" s="124">
        <f>$F$195*S196</f>
        <v>0</v>
      </c>
      <c r="G196" s="125">
        <f t="shared" si="136"/>
        <v>2839322.2832800001</v>
      </c>
      <c r="H196" s="125">
        <f t="shared" si="137"/>
        <v>0</v>
      </c>
      <c r="I196" s="126"/>
      <c r="J196" s="90">
        <f t="shared" si="133"/>
        <v>9499.2381508196722</v>
      </c>
      <c r="K196" s="86">
        <f t="shared" si="134"/>
        <v>9309.2533878032791</v>
      </c>
      <c r="L196" s="218">
        <f t="shared" ref="L196" si="201">E196-G196</f>
        <v>57945.35271999985</v>
      </c>
      <c r="M196" s="218">
        <f t="shared" ref="M196" si="202">F196-H196</f>
        <v>0</v>
      </c>
      <c r="N196" s="218">
        <f t="shared" ref="N196" si="203">L196/305+M196</f>
        <v>189.98476301639295</v>
      </c>
      <c r="O196" s="219"/>
      <c r="P196" s="219"/>
      <c r="Q196" s="185"/>
      <c r="S196" s="83">
        <v>0.1</v>
      </c>
      <c r="W196" s="105">
        <f>J196</f>
        <v>9499.2381508196722</v>
      </c>
      <c r="X196" s="105">
        <f>W196</f>
        <v>9499.2381508196722</v>
      </c>
    </row>
    <row r="197" spans="2:24" ht="20" customHeight="1">
      <c r="B197" s="134">
        <v>20.2</v>
      </c>
      <c r="C197" s="122" t="s">
        <v>298</v>
      </c>
      <c r="D197" s="123"/>
      <c r="E197" s="124">
        <f t="shared" ref="E197:E200" si="204">$E$195*S197</f>
        <v>6518852.1809999999</v>
      </c>
      <c r="F197" s="124">
        <f t="shared" ref="F197:F200" si="205">$F$195*S197</f>
        <v>0</v>
      </c>
      <c r="G197" s="125">
        <f t="shared" si="136"/>
        <v>6388475.1373800002</v>
      </c>
      <c r="H197" s="125">
        <f t="shared" si="137"/>
        <v>0</v>
      </c>
      <c r="I197" s="126"/>
      <c r="J197" s="90">
        <f t="shared" si="133"/>
        <v>21373.285839344262</v>
      </c>
      <c r="K197" s="86">
        <f t="shared" si="134"/>
        <v>20945.820122557379</v>
      </c>
      <c r="L197" s="219"/>
      <c r="M197" s="219"/>
      <c r="N197" s="219"/>
      <c r="O197" s="218">
        <f t="shared" ref="O197" si="206">E194-G194</f>
        <v>153038.80998000037</v>
      </c>
      <c r="P197" s="218">
        <f t="shared" ref="P197" si="207">F194-H194</f>
        <v>0</v>
      </c>
      <c r="Q197" s="218">
        <f t="shared" ref="Q197" si="208">O197/305+P197</f>
        <v>501.76659009836186</v>
      </c>
      <c r="S197" s="83">
        <v>0.22500000000000001</v>
      </c>
      <c r="U197" s="105">
        <f>90/4</f>
        <v>22.5</v>
      </c>
    </row>
    <row r="198" spans="2:24" ht="20" customHeight="1">
      <c r="B198" s="134">
        <v>20.3</v>
      </c>
      <c r="C198" s="122" t="s">
        <v>299</v>
      </c>
      <c r="D198" s="123"/>
      <c r="E198" s="124">
        <f t="shared" si="204"/>
        <v>6518852.1809999999</v>
      </c>
      <c r="F198" s="124">
        <f t="shared" si="205"/>
        <v>0</v>
      </c>
      <c r="G198" s="125">
        <f t="shared" si="136"/>
        <v>6388475.1373800002</v>
      </c>
      <c r="H198" s="125">
        <f t="shared" si="137"/>
        <v>0</v>
      </c>
      <c r="I198" s="126"/>
      <c r="J198" s="90">
        <f t="shared" si="133"/>
        <v>21373.285839344262</v>
      </c>
      <c r="K198" s="86">
        <f t="shared" si="134"/>
        <v>20945.820122557379</v>
      </c>
      <c r="L198" s="219"/>
      <c r="M198" s="219"/>
      <c r="N198" s="219"/>
      <c r="O198" s="218">
        <f t="shared" ref="O198:O200" si="209">E195-G195</f>
        <v>579453.52720000222</v>
      </c>
      <c r="P198" s="218">
        <f t="shared" ref="P198:P200" si="210">F195-H195</f>
        <v>0</v>
      </c>
      <c r="Q198" s="218">
        <f t="shared" ref="Q198:Q200" si="211">O198/305+P198</f>
        <v>1899.8476301639416</v>
      </c>
      <c r="S198" s="83">
        <v>0.22500000000000001</v>
      </c>
    </row>
    <row r="199" spans="2:24" ht="20" customHeight="1">
      <c r="B199" s="141">
        <v>20.399999999999999</v>
      </c>
      <c r="C199" s="178" t="s">
        <v>300</v>
      </c>
      <c r="D199" s="176"/>
      <c r="E199" s="144">
        <f t="shared" si="204"/>
        <v>6518852.1809999999</v>
      </c>
      <c r="F199" s="144">
        <f t="shared" si="205"/>
        <v>0</v>
      </c>
      <c r="G199" s="125">
        <f t="shared" si="136"/>
        <v>6388475.1373800002</v>
      </c>
      <c r="H199" s="125">
        <f t="shared" si="137"/>
        <v>0</v>
      </c>
      <c r="I199" s="177"/>
      <c r="J199" s="96">
        <f t="shared" si="133"/>
        <v>21373.285839344262</v>
      </c>
      <c r="K199" s="86">
        <f t="shared" si="134"/>
        <v>20945.820122557379</v>
      </c>
      <c r="L199" s="219"/>
      <c r="M199" s="219"/>
      <c r="N199" s="219"/>
      <c r="O199" s="218">
        <f t="shared" si="209"/>
        <v>57945.35271999985</v>
      </c>
      <c r="P199" s="218">
        <f t="shared" si="210"/>
        <v>0</v>
      </c>
      <c r="Q199" s="218">
        <f t="shared" si="211"/>
        <v>189.98476301639295</v>
      </c>
      <c r="S199" s="83">
        <v>0.22500000000000001</v>
      </c>
    </row>
    <row r="200" spans="2:24" ht="20" customHeight="1">
      <c r="B200" s="141">
        <v>20.5</v>
      </c>
      <c r="C200" s="178" t="s">
        <v>301</v>
      </c>
      <c r="D200" s="176"/>
      <c r="E200" s="144">
        <f t="shared" si="204"/>
        <v>6518852.1809999999</v>
      </c>
      <c r="F200" s="144">
        <f t="shared" si="205"/>
        <v>0</v>
      </c>
      <c r="G200" s="125">
        <f t="shared" si="136"/>
        <v>6388475.1373800002</v>
      </c>
      <c r="H200" s="125">
        <f t="shared" si="137"/>
        <v>0</v>
      </c>
      <c r="I200" s="177"/>
      <c r="J200" s="96">
        <f t="shared" ref="J200:J263" si="212">E200/305+F200</f>
        <v>21373.285839344262</v>
      </c>
      <c r="K200" s="86">
        <f t="shared" ref="K200:K263" si="213">G200/305+H200</f>
        <v>20945.820122557379</v>
      </c>
      <c r="L200" s="219"/>
      <c r="M200" s="219"/>
      <c r="N200" s="219"/>
      <c r="O200" s="218">
        <f t="shared" si="209"/>
        <v>130377.04361999966</v>
      </c>
      <c r="P200" s="218">
        <f t="shared" si="210"/>
        <v>0</v>
      </c>
      <c r="Q200" s="218">
        <f t="shared" si="211"/>
        <v>427.46571678688412</v>
      </c>
      <c r="S200" s="83">
        <v>0.22500000000000001</v>
      </c>
    </row>
    <row r="201" spans="2:24" ht="18.5" customHeight="1">
      <c r="B201" s="114">
        <v>21</v>
      </c>
      <c r="C201" s="115" t="s">
        <v>302</v>
      </c>
      <c r="D201" s="116" t="s">
        <v>150</v>
      </c>
      <c r="E201" s="117">
        <v>67448011.75</v>
      </c>
      <c r="F201" s="147"/>
      <c r="G201" s="119">
        <f t="shared" ref="G201:G264" si="214">E201*0.98</f>
        <v>66099051.515000001</v>
      </c>
      <c r="H201" s="119">
        <f t="shared" ref="H201:H264" si="215">F201*0.99</f>
        <v>0</v>
      </c>
      <c r="I201" s="120" t="s">
        <v>169</v>
      </c>
      <c r="J201" s="79">
        <f t="shared" si="212"/>
        <v>221141.02213114753</v>
      </c>
      <c r="K201" s="79">
        <f t="shared" si="213"/>
        <v>216718.2016885246</v>
      </c>
      <c r="L201" s="80"/>
      <c r="M201" s="80"/>
      <c r="N201" s="80"/>
      <c r="O201" s="80"/>
      <c r="P201" s="80"/>
      <c r="Q201" s="156"/>
      <c r="R201" s="156"/>
      <c r="S201" s="83"/>
    </row>
    <row r="202" spans="2:24" s="161" customFormat="1" ht="20" customHeight="1">
      <c r="B202" s="157">
        <v>21.1</v>
      </c>
      <c r="C202" s="135" t="s">
        <v>170</v>
      </c>
      <c r="D202" s="186"/>
      <c r="E202" s="159">
        <f>$E$201*S202</f>
        <v>1686200.2937500002</v>
      </c>
      <c r="F202" s="159">
        <f>$F$201*S202</f>
        <v>0</v>
      </c>
      <c r="G202" s="125">
        <f t="shared" si="214"/>
        <v>1652476.2878750002</v>
      </c>
      <c r="H202" s="125">
        <f t="shared" si="215"/>
        <v>0</v>
      </c>
      <c r="I202" s="187"/>
      <c r="J202" s="98">
        <f t="shared" si="212"/>
        <v>5528.5255532786896</v>
      </c>
      <c r="K202" s="86">
        <f t="shared" si="213"/>
        <v>5417.9550422131151</v>
      </c>
      <c r="L202" s="218">
        <f t="shared" ref="L202:L209" si="216">E202-G202</f>
        <v>33724.005875000032</v>
      </c>
      <c r="M202" s="218">
        <f t="shared" ref="M202:M209" si="217">F202-H202</f>
        <v>0</v>
      </c>
      <c r="N202" s="218">
        <f t="shared" ref="N202:N209" si="218">L202/305+M202</f>
        <v>110.57051106557387</v>
      </c>
      <c r="O202" s="219"/>
      <c r="P202" s="219"/>
      <c r="Q202" s="220"/>
      <c r="R202" s="138"/>
      <c r="S202" s="92">
        <v>2.5000000000000001E-2</v>
      </c>
      <c r="T202" s="92">
        <v>2.5000000000000001E-2</v>
      </c>
      <c r="U202" s="188">
        <f>T202</f>
        <v>2.5000000000000001E-2</v>
      </c>
    </row>
    <row r="203" spans="2:24" s="161" customFormat="1" ht="20" customHeight="1">
      <c r="B203" s="157">
        <v>21.2</v>
      </c>
      <c r="C203" s="135" t="s">
        <v>171</v>
      </c>
      <c r="D203" s="186"/>
      <c r="E203" s="159">
        <f t="shared" ref="E203:E232" si="219">$E$201*S203</f>
        <v>1686200.2937500002</v>
      </c>
      <c r="F203" s="159">
        <f t="shared" ref="F203:F232" si="220">$F$201*S203</f>
        <v>0</v>
      </c>
      <c r="G203" s="125">
        <f t="shared" si="214"/>
        <v>1652476.2878750002</v>
      </c>
      <c r="H203" s="125">
        <f t="shared" si="215"/>
        <v>0</v>
      </c>
      <c r="I203" s="187"/>
      <c r="J203" s="98">
        <f t="shared" si="212"/>
        <v>5528.5255532786896</v>
      </c>
      <c r="K203" s="86">
        <f t="shared" si="213"/>
        <v>5417.9550422131151</v>
      </c>
      <c r="L203" s="218">
        <f t="shared" si="216"/>
        <v>33724.005875000032</v>
      </c>
      <c r="M203" s="218">
        <f t="shared" si="217"/>
        <v>0</v>
      </c>
      <c r="N203" s="218">
        <f t="shared" si="218"/>
        <v>110.57051106557387</v>
      </c>
      <c r="O203" s="219"/>
      <c r="P203" s="219"/>
      <c r="Q203" s="220"/>
      <c r="R203" s="138"/>
      <c r="S203" s="92">
        <v>2.5000000000000001E-2</v>
      </c>
      <c r="T203" s="92">
        <v>0.05</v>
      </c>
      <c r="U203" s="188">
        <f>T203-T202</f>
        <v>2.5000000000000001E-2</v>
      </c>
    </row>
    <row r="204" spans="2:24" s="161" customFormat="1" ht="20" customHeight="1">
      <c r="B204" s="157">
        <v>21.3</v>
      </c>
      <c r="C204" s="135" t="s">
        <v>172</v>
      </c>
      <c r="D204" s="186"/>
      <c r="E204" s="159">
        <f t="shared" si="219"/>
        <v>1686200.2937499997</v>
      </c>
      <c r="F204" s="159">
        <f t="shared" si="220"/>
        <v>0</v>
      </c>
      <c r="G204" s="125">
        <f t="shared" si="214"/>
        <v>1652476.2878749997</v>
      </c>
      <c r="H204" s="125">
        <f t="shared" si="215"/>
        <v>0</v>
      </c>
      <c r="I204" s="187"/>
      <c r="J204" s="98">
        <f t="shared" si="212"/>
        <v>5528.5255532786878</v>
      </c>
      <c r="K204" s="86">
        <f t="shared" si="213"/>
        <v>5417.9550422131133</v>
      </c>
      <c r="L204" s="218">
        <f t="shared" si="216"/>
        <v>33724.005875000032</v>
      </c>
      <c r="M204" s="218">
        <f t="shared" si="217"/>
        <v>0</v>
      </c>
      <c r="N204" s="218">
        <f t="shared" si="218"/>
        <v>110.57051106557387</v>
      </c>
      <c r="O204" s="219"/>
      <c r="P204" s="219"/>
      <c r="Q204" s="220"/>
      <c r="R204" s="138"/>
      <c r="S204" s="92">
        <v>2.4999999999999994E-2</v>
      </c>
      <c r="T204" s="92">
        <v>7.4999999999999997E-2</v>
      </c>
      <c r="U204" s="188">
        <f t="shared" ref="U204:U232" si="221">T204-T203</f>
        <v>2.4999999999999994E-2</v>
      </c>
    </row>
    <row r="205" spans="2:24" s="161" customFormat="1" ht="20" customHeight="1">
      <c r="B205" s="157">
        <v>21.4</v>
      </c>
      <c r="C205" s="135" t="s">
        <v>173</v>
      </c>
      <c r="D205" s="186"/>
      <c r="E205" s="159">
        <f t="shared" si="219"/>
        <v>1686200.2937500007</v>
      </c>
      <c r="F205" s="159">
        <f t="shared" si="220"/>
        <v>0</v>
      </c>
      <c r="G205" s="125">
        <f t="shared" si="214"/>
        <v>1652476.2878750006</v>
      </c>
      <c r="H205" s="125">
        <f t="shared" si="215"/>
        <v>0</v>
      </c>
      <c r="I205" s="187"/>
      <c r="J205" s="98">
        <f t="shared" si="212"/>
        <v>5528.5255532786905</v>
      </c>
      <c r="K205" s="86">
        <f t="shared" si="213"/>
        <v>5417.9550422131169</v>
      </c>
      <c r="L205" s="218">
        <f t="shared" si="216"/>
        <v>33724.005875000032</v>
      </c>
      <c r="M205" s="218">
        <f t="shared" si="217"/>
        <v>0</v>
      </c>
      <c r="N205" s="218">
        <f t="shared" si="218"/>
        <v>110.57051106557387</v>
      </c>
      <c r="O205" s="219"/>
      <c r="P205" s="219"/>
      <c r="Q205" s="220"/>
      <c r="R205" s="138"/>
      <c r="S205" s="92">
        <v>2.5000000000000008E-2</v>
      </c>
      <c r="T205" s="92">
        <v>0.1</v>
      </c>
      <c r="U205" s="188">
        <f t="shared" si="221"/>
        <v>2.5000000000000008E-2</v>
      </c>
    </row>
    <row r="206" spans="2:24" s="161" customFormat="1" ht="20" customHeight="1">
      <c r="B206" s="157">
        <v>21.5</v>
      </c>
      <c r="C206" s="135" t="s">
        <v>174</v>
      </c>
      <c r="D206" s="186"/>
      <c r="E206" s="159">
        <f t="shared" si="219"/>
        <v>1686200.2937499997</v>
      </c>
      <c r="F206" s="159">
        <f t="shared" si="220"/>
        <v>0</v>
      </c>
      <c r="G206" s="125">
        <f t="shared" si="214"/>
        <v>1652476.2878749997</v>
      </c>
      <c r="H206" s="125">
        <f t="shared" si="215"/>
        <v>0</v>
      </c>
      <c r="I206" s="187"/>
      <c r="J206" s="98">
        <f t="shared" si="212"/>
        <v>5528.5255532786878</v>
      </c>
      <c r="K206" s="86">
        <f t="shared" si="213"/>
        <v>5417.9550422131133</v>
      </c>
      <c r="L206" s="218">
        <f t="shared" si="216"/>
        <v>33724.005875000032</v>
      </c>
      <c r="M206" s="218">
        <f t="shared" si="217"/>
        <v>0</v>
      </c>
      <c r="N206" s="218">
        <f t="shared" si="218"/>
        <v>110.57051106557387</v>
      </c>
      <c r="O206" s="219"/>
      <c r="P206" s="219"/>
      <c r="Q206" s="220"/>
      <c r="R206" s="138"/>
      <c r="S206" s="92">
        <v>2.4999999999999994E-2</v>
      </c>
      <c r="T206" s="92">
        <v>0.125</v>
      </c>
      <c r="U206" s="188">
        <f t="shared" si="221"/>
        <v>2.4999999999999994E-2</v>
      </c>
    </row>
    <row r="207" spans="2:24" s="161" customFormat="1" ht="20" customHeight="1">
      <c r="B207" s="157">
        <v>21.6</v>
      </c>
      <c r="C207" s="135" t="s">
        <v>175</v>
      </c>
      <c r="D207" s="186"/>
      <c r="E207" s="159">
        <f t="shared" si="219"/>
        <v>1686200.2937499997</v>
      </c>
      <c r="F207" s="159">
        <f t="shared" si="220"/>
        <v>0</v>
      </c>
      <c r="G207" s="125">
        <f t="shared" si="214"/>
        <v>1652476.2878749997</v>
      </c>
      <c r="H207" s="125">
        <f t="shared" si="215"/>
        <v>0</v>
      </c>
      <c r="I207" s="187"/>
      <c r="J207" s="98">
        <f t="shared" si="212"/>
        <v>5528.5255532786878</v>
      </c>
      <c r="K207" s="86">
        <f t="shared" si="213"/>
        <v>5417.9550422131133</v>
      </c>
      <c r="L207" s="218">
        <f t="shared" si="216"/>
        <v>33724.005875000032</v>
      </c>
      <c r="M207" s="218">
        <f t="shared" si="217"/>
        <v>0</v>
      </c>
      <c r="N207" s="218">
        <f t="shared" si="218"/>
        <v>110.57051106557387</v>
      </c>
      <c r="O207" s="219"/>
      <c r="P207" s="219"/>
      <c r="Q207" s="220"/>
      <c r="R207" s="138"/>
      <c r="S207" s="92">
        <v>2.4999999999999994E-2</v>
      </c>
      <c r="T207" s="92">
        <v>0.15</v>
      </c>
      <c r="U207" s="188">
        <f t="shared" si="221"/>
        <v>2.4999999999999994E-2</v>
      </c>
    </row>
    <row r="208" spans="2:24" s="161" customFormat="1" ht="20" customHeight="1">
      <c r="B208" s="157">
        <v>21.7</v>
      </c>
      <c r="C208" s="135" t="s">
        <v>176</v>
      </c>
      <c r="D208" s="186"/>
      <c r="E208" s="159">
        <f t="shared" si="219"/>
        <v>1686200.2937499997</v>
      </c>
      <c r="F208" s="159">
        <f t="shared" si="220"/>
        <v>0</v>
      </c>
      <c r="G208" s="125">
        <f t="shared" si="214"/>
        <v>1652476.2878749997</v>
      </c>
      <c r="H208" s="125">
        <f t="shared" si="215"/>
        <v>0</v>
      </c>
      <c r="I208" s="187"/>
      <c r="J208" s="98">
        <f t="shared" si="212"/>
        <v>5528.5255532786878</v>
      </c>
      <c r="K208" s="86">
        <f t="shared" si="213"/>
        <v>5417.9550422131133</v>
      </c>
      <c r="L208" s="218">
        <f t="shared" si="216"/>
        <v>33724.005875000032</v>
      </c>
      <c r="M208" s="218">
        <f t="shared" si="217"/>
        <v>0</v>
      </c>
      <c r="N208" s="218">
        <f t="shared" si="218"/>
        <v>110.57051106557387</v>
      </c>
      <c r="O208" s="219"/>
      <c r="P208" s="219"/>
      <c r="Q208" s="220"/>
      <c r="R208" s="138"/>
      <c r="S208" s="92">
        <v>2.4999999999999994E-2</v>
      </c>
      <c r="T208" s="92">
        <v>0.17499999999999999</v>
      </c>
      <c r="U208" s="188">
        <f t="shared" si="221"/>
        <v>2.4999999999999994E-2</v>
      </c>
    </row>
    <row r="209" spans="2:21" s="161" customFormat="1" ht="20" customHeight="1">
      <c r="B209" s="157">
        <v>21.8</v>
      </c>
      <c r="C209" s="135" t="s">
        <v>177</v>
      </c>
      <c r="D209" s="186"/>
      <c r="E209" s="159">
        <f t="shared" si="219"/>
        <v>1686200.2937500016</v>
      </c>
      <c r="F209" s="159">
        <f t="shared" si="220"/>
        <v>0</v>
      </c>
      <c r="G209" s="125">
        <f t="shared" si="214"/>
        <v>1652476.2878750016</v>
      </c>
      <c r="H209" s="125">
        <f t="shared" si="215"/>
        <v>0</v>
      </c>
      <c r="I209" s="187"/>
      <c r="J209" s="98">
        <f t="shared" si="212"/>
        <v>5528.5255532786941</v>
      </c>
      <c r="K209" s="86">
        <f t="shared" si="213"/>
        <v>5417.9550422131197</v>
      </c>
      <c r="L209" s="218">
        <f t="shared" si="216"/>
        <v>33724.005875000032</v>
      </c>
      <c r="M209" s="218">
        <f t="shared" si="217"/>
        <v>0</v>
      </c>
      <c r="N209" s="218">
        <f t="shared" si="218"/>
        <v>110.57051106557387</v>
      </c>
      <c r="O209" s="219"/>
      <c r="P209" s="219"/>
      <c r="Q209" s="220"/>
      <c r="R209" s="138"/>
      <c r="S209" s="92">
        <v>2.5000000000000022E-2</v>
      </c>
      <c r="T209" s="92">
        <v>0.2</v>
      </c>
      <c r="U209" s="188">
        <f t="shared" si="221"/>
        <v>2.5000000000000022E-2</v>
      </c>
    </row>
    <row r="210" spans="2:21" s="161" customFormat="1" ht="20" customHeight="1">
      <c r="B210" s="157">
        <v>21.9</v>
      </c>
      <c r="C210" s="135" t="s">
        <v>178</v>
      </c>
      <c r="D210" s="186"/>
      <c r="E210" s="159">
        <f t="shared" si="219"/>
        <v>1686200.2937499997</v>
      </c>
      <c r="F210" s="159">
        <f t="shared" si="220"/>
        <v>0</v>
      </c>
      <c r="G210" s="125">
        <f t="shared" si="214"/>
        <v>1652476.2878749997</v>
      </c>
      <c r="H210" s="125">
        <f t="shared" si="215"/>
        <v>0</v>
      </c>
      <c r="I210" s="187"/>
      <c r="J210" s="98">
        <f t="shared" si="212"/>
        <v>5528.5255532786878</v>
      </c>
      <c r="K210" s="86">
        <f t="shared" si="213"/>
        <v>5417.9550422131133</v>
      </c>
      <c r="L210" s="219"/>
      <c r="M210" s="219"/>
      <c r="N210" s="219"/>
      <c r="O210" s="218">
        <f t="shared" ref="O210" si="222">E207-G207</f>
        <v>33724.005875000032</v>
      </c>
      <c r="P210" s="218">
        <f t="shared" ref="P210" si="223">F207-H207</f>
        <v>0</v>
      </c>
      <c r="Q210" s="218">
        <f t="shared" ref="Q210" si="224">O210/305+P210</f>
        <v>110.57051106557387</v>
      </c>
      <c r="R210" s="138"/>
      <c r="S210" s="92">
        <v>2.4999999999999994E-2</v>
      </c>
      <c r="T210" s="92">
        <v>0.22500000000000001</v>
      </c>
      <c r="U210" s="188">
        <f t="shared" si="221"/>
        <v>2.4999999999999994E-2</v>
      </c>
    </row>
    <row r="211" spans="2:21" s="161" customFormat="1" ht="20" customHeight="1">
      <c r="B211" s="189" t="s">
        <v>303</v>
      </c>
      <c r="C211" s="135" t="s">
        <v>180</v>
      </c>
      <c r="D211" s="186"/>
      <c r="E211" s="159">
        <f t="shared" si="219"/>
        <v>1686200.2937499997</v>
      </c>
      <c r="F211" s="159">
        <f t="shared" si="220"/>
        <v>0</v>
      </c>
      <c r="G211" s="125">
        <f t="shared" si="214"/>
        <v>1652476.2878749997</v>
      </c>
      <c r="H211" s="125">
        <f t="shared" si="215"/>
        <v>0</v>
      </c>
      <c r="I211" s="187"/>
      <c r="J211" s="98">
        <f t="shared" si="212"/>
        <v>5528.5255532786878</v>
      </c>
      <c r="K211" s="86">
        <f t="shared" si="213"/>
        <v>5417.9550422131133</v>
      </c>
      <c r="L211" s="219"/>
      <c r="M211" s="219"/>
      <c r="N211" s="219"/>
      <c r="O211" s="218">
        <f t="shared" ref="O211:O232" si="225">E208-G208</f>
        <v>33724.005875000032</v>
      </c>
      <c r="P211" s="218">
        <f t="shared" ref="P211:P232" si="226">F208-H208</f>
        <v>0</v>
      </c>
      <c r="Q211" s="218">
        <f t="shared" ref="Q211:Q232" si="227">O211/305+P211</f>
        <v>110.57051106557387</v>
      </c>
      <c r="R211" s="138"/>
      <c r="S211" s="92">
        <v>2.4999999999999994E-2</v>
      </c>
      <c r="T211" s="92">
        <v>0.25</v>
      </c>
      <c r="U211" s="188">
        <f t="shared" si="221"/>
        <v>2.4999999999999994E-2</v>
      </c>
    </row>
    <row r="212" spans="2:21" s="161" customFormat="1" ht="20" customHeight="1">
      <c r="B212" s="157">
        <v>21.11</v>
      </c>
      <c r="C212" s="135" t="s">
        <v>181</v>
      </c>
      <c r="D212" s="186"/>
      <c r="E212" s="159">
        <f t="shared" si="219"/>
        <v>3372400.5874999994</v>
      </c>
      <c r="F212" s="159">
        <f t="shared" si="220"/>
        <v>0</v>
      </c>
      <c r="G212" s="125">
        <f t="shared" si="214"/>
        <v>3304952.5757499994</v>
      </c>
      <c r="H212" s="125">
        <f t="shared" si="215"/>
        <v>0</v>
      </c>
      <c r="I212" s="187"/>
      <c r="J212" s="98">
        <f t="shared" si="212"/>
        <v>11057.051106557376</v>
      </c>
      <c r="K212" s="86">
        <f t="shared" si="213"/>
        <v>10835.910084426227</v>
      </c>
      <c r="L212" s="219"/>
      <c r="M212" s="219"/>
      <c r="N212" s="219"/>
      <c r="O212" s="218">
        <f t="shared" si="225"/>
        <v>33724.005875000032</v>
      </c>
      <c r="P212" s="218">
        <f t="shared" si="226"/>
        <v>0</v>
      </c>
      <c r="Q212" s="218">
        <f t="shared" si="227"/>
        <v>110.57051106557387</v>
      </c>
      <c r="R212" s="138"/>
      <c r="S212" s="92">
        <v>4.9999999999999989E-2</v>
      </c>
      <c r="T212" s="92">
        <v>0.3</v>
      </c>
      <c r="U212" s="188">
        <f t="shared" si="221"/>
        <v>4.9999999999999989E-2</v>
      </c>
    </row>
    <row r="213" spans="2:21" s="161" customFormat="1" ht="20" customHeight="1">
      <c r="B213" s="157">
        <v>21.12</v>
      </c>
      <c r="C213" s="135" t="s">
        <v>182</v>
      </c>
      <c r="D213" s="186"/>
      <c r="E213" s="159">
        <f t="shared" si="219"/>
        <v>3372400.5874999994</v>
      </c>
      <c r="F213" s="159">
        <f t="shared" si="220"/>
        <v>0</v>
      </c>
      <c r="G213" s="125">
        <f t="shared" si="214"/>
        <v>3304952.5757499994</v>
      </c>
      <c r="H213" s="125">
        <f t="shared" si="215"/>
        <v>0</v>
      </c>
      <c r="I213" s="187"/>
      <c r="J213" s="98">
        <f t="shared" si="212"/>
        <v>11057.051106557376</v>
      </c>
      <c r="K213" s="86">
        <f t="shared" si="213"/>
        <v>10835.910084426227</v>
      </c>
      <c r="L213" s="219"/>
      <c r="M213" s="219"/>
      <c r="N213" s="219"/>
      <c r="O213" s="218">
        <f t="shared" si="225"/>
        <v>33724.005875000032</v>
      </c>
      <c r="P213" s="218">
        <f t="shared" si="226"/>
        <v>0</v>
      </c>
      <c r="Q213" s="218">
        <f t="shared" si="227"/>
        <v>110.57051106557387</v>
      </c>
      <c r="R213" s="138"/>
      <c r="S213" s="92">
        <v>4.9999999999999989E-2</v>
      </c>
      <c r="T213" s="92">
        <v>0.35</v>
      </c>
      <c r="U213" s="188">
        <f t="shared" si="221"/>
        <v>4.9999999999999989E-2</v>
      </c>
    </row>
    <row r="214" spans="2:21" s="161" customFormat="1" ht="20" customHeight="1">
      <c r="B214" s="162">
        <v>21.13</v>
      </c>
      <c r="C214" s="142" t="s">
        <v>183</v>
      </c>
      <c r="D214" s="190"/>
      <c r="E214" s="164">
        <f t="shared" si="219"/>
        <v>3372400.5875000032</v>
      </c>
      <c r="F214" s="164">
        <f t="shared" si="220"/>
        <v>0</v>
      </c>
      <c r="G214" s="125">
        <f t="shared" si="214"/>
        <v>3304952.5757500031</v>
      </c>
      <c r="H214" s="125">
        <f t="shared" si="215"/>
        <v>0</v>
      </c>
      <c r="I214" s="191"/>
      <c r="J214" s="99">
        <f t="shared" si="212"/>
        <v>11057.051106557388</v>
      </c>
      <c r="K214" s="86">
        <f t="shared" si="213"/>
        <v>10835.910084426239</v>
      </c>
      <c r="L214" s="219"/>
      <c r="M214" s="219"/>
      <c r="N214" s="219"/>
      <c r="O214" s="218">
        <f t="shared" si="225"/>
        <v>33724.005875000032</v>
      </c>
      <c r="P214" s="218">
        <f t="shared" si="226"/>
        <v>0</v>
      </c>
      <c r="Q214" s="218">
        <f t="shared" si="227"/>
        <v>110.57051106557387</v>
      </c>
      <c r="R214" s="138"/>
      <c r="S214" s="92">
        <v>5.0000000000000044E-2</v>
      </c>
      <c r="T214" s="92">
        <v>0.4</v>
      </c>
      <c r="U214" s="188">
        <f t="shared" si="221"/>
        <v>5.0000000000000044E-2</v>
      </c>
    </row>
    <row r="215" spans="2:21" s="161" customFormat="1" ht="20" customHeight="1">
      <c r="B215" s="162">
        <v>21.14</v>
      </c>
      <c r="C215" s="142" t="s">
        <v>184</v>
      </c>
      <c r="D215" s="190"/>
      <c r="E215" s="164">
        <f t="shared" si="219"/>
        <v>3372400.5874999994</v>
      </c>
      <c r="F215" s="164">
        <f t="shared" si="220"/>
        <v>0</v>
      </c>
      <c r="G215" s="125">
        <f t="shared" si="214"/>
        <v>3304952.5757499994</v>
      </c>
      <c r="H215" s="125">
        <f t="shared" si="215"/>
        <v>0</v>
      </c>
      <c r="I215" s="191"/>
      <c r="J215" s="99">
        <f t="shared" si="212"/>
        <v>11057.051106557376</v>
      </c>
      <c r="K215" s="86">
        <f t="shared" si="213"/>
        <v>10835.910084426227</v>
      </c>
      <c r="L215" s="219"/>
      <c r="M215" s="219"/>
      <c r="N215" s="219"/>
      <c r="O215" s="218">
        <f t="shared" si="225"/>
        <v>67448.011750000063</v>
      </c>
      <c r="P215" s="218">
        <f t="shared" si="226"/>
        <v>0</v>
      </c>
      <c r="Q215" s="218">
        <f t="shared" si="227"/>
        <v>221.14102213114774</v>
      </c>
      <c r="R215" s="138"/>
      <c r="S215" s="92">
        <v>4.9999999999999989E-2</v>
      </c>
      <c r="T215" s="92">
        <v>0.45</v>
      </c>
      <c r="U215" s="188">
        <f t="shared" si="221"/>
        <v>4.9999999999999989E-2</v>
      </c>
    </row>
    <row r="216" spans="2:21" s="161" customFormat="1" ht="20" customHeight="1">
      <c r="B216" s="162">
        <v>21.15</v>
      </c>
      <c r="C216" s="142" t="s">
        <v>185</v>
      </c>
      <c r="D216" s="190"/>
      <c r="E216" s="164">
        <f t="shared" si="219"/>
        <v>3372400.5874999994</v>
      </c>
      <c r="F216" s="164">
        <f t="shared" si="220"/>
        <v>0</v>
      </c>
      <c r="G216" s="125">
        <f t="shared" si="214"/>
        <v>3304952.5757499994</v>
      </c>
      <c r="H216" s="125">
        <f t="shared" si="215"/>
        <v>0</v>
      </c>
      <c r="I216" s="191"/>
      <c r="J216" s="99">
        <f t="shared" si="212"/>
        <v>11057.051106557376</v>
      </c>
      <c r="K216" s="86">
        <f t="shared" si="213"/>
        <v>10835.910084426227</v>
      </c>
      <c r="L216" s="219"/>
      <c r="M216" s="219"/>
      <c r="N216" s="219"/>
      <c r="O216" s="218">
        <f t="shared" si="225"/>
        <v>67448.011750000063</v>
      </c>
      <c r="P216" s="218">
        <f t="shared" si="226"/>
        <v>0</v>
      </c>
      <c r="Q216" s="218">
        <f t="shared" si="227"/>
        <v>221.14102213114774</v>
      </c>
      <c r="R216" s="138"/>
      <c r="S216" s="92">
        <v>4.9999999999999989E-2</v>
      </c>
      <c r="T216" s="92">
        <v>0.5</v>
      </c>
      <c r="U216" s="188">
        <f t="shared" si="221"/>
        <v>4.9999999999999989E-2</v>
      </c>
    </row>
    <row r="217" spans="2:21" s="161" customFormat="1" ht="20" customHeight="1">
      <c r="B217" s="162">
        <v>21.16</v>
      </c>
      <c r="C217" s="142" t="s">
        <v>186</v>
      </c>
      <c r="D217" s="190"/>
      <c r="E217" s="164">
        <f t="shared" si="219"/>
        <v>3372400.5875000032</v>
      </c>
      <c r="F217" s="164">
        <f t="shared" si="220"/>
        <v>0</v>
      </c>
      <c r="G217" s="125">
        <f t="shared" si="214"/>
        <v>3304952.5757500031</v>
      </c>
      <c r="H217" s="125">
        <f t="shared" si="215"/>
        <v>0</v>
      </c>
      <c r="I217" s="191"/>
      <c r="J217" s="99">
        <f t="shared" si="212"/>
        <v>11057.051106557388</v>
      </c>
      <c r="K217" s="86">
        <f t="shared" si="213"/>
        <v>10835.910084426239</v>
      </c>
      <c r="L217" s="219"/>
      <c r="M217" s="219"/>
      <c r="N217" s="219"/>
      <c r="O217" s="218">
        <f t="shared" si="225"/>
        <v>67448.011750000063</v>
      </c>
      <c r="P217" s="218">
        <f t="shared" si="226"/>
        <v>0</v>
      </c>
      <c r="Q217" s="218">
        <f t="shared" si="227"/>
        <v>221.14102213114774</v>
      </c>
      <c r="R217" s="138"/>
      <c r="S217" s="92">
        <v>5.0000000000000044E-2</v>
      </c>
      <c r="T217" s="92">
        <v>0.55000000000000004</v>
      </c>
      <c r="U217" s="188">
        <f t="shared" si="221"/>
        <v>5.0000000000000044E-2</v>
      </c>
    </row>
    <row r="218" spans="2:21" s="161" customFormat="1" ht="20" customHeight="1">
      <c r="B218" s="162">
        <v>21.17</v>
      </c>
      <c r="C218" s="142" t="s">
        <v>187</v>
      </c>
      <c r="D218" s="190"/>
      <c r="E218" s="164">
        <f t="shared" si="219"/>
        <v>3372400.5874999957</v>
      </c>
      <c r="F218" s="164">
        <f t="shared" si="220"/>
        <v>0</v>
      </c>
      <c r="G218" s="125">
        <f t="shared" si="214"/>
        <v>3304952.5757499957</v>
      </c>
      <c r="H218" s="125">
        <f t="shared" si="215"/>
        <v>0</v>
      </c>
      <c r="I218" s="191"/>
      <c r="J218" s="99">
        <f t="shared" si="212"/>
        <v>11057.051106557363</v>
      </c>
      <c r="K218" s="86">
        <f t="shared" si="213"/>
        <v>10835.910084426216</v>
      </c>
      <c r="L218" s="219"/>
      <c r="M218" s="219"/>
      <c r="N218" s="219"/>
      <c r="O218" s="218">
        <f t="shared" si="225"/>
        <v>67448.011750000063</v>
      </c>
      <c r="P218" s="218">
        <f t="shared" si="226"/>
        <v>0</v>
      </c>
      <c r="Q218" s="218">
        <f t="shared" si="227"/>
        <v>221.14102213114774</v>
      </c>
      <c r="R218" s="138"/>
      <c r="S218" s="92">
        <v>4.9999999999999933E-2</v>
      </c>
      <c r="T218" s="92">
        <v>0.6</v>
      </c>
      <c r="U218" s="188">
        <f t="shared" si="221"/>
        <v>4.9999999999999933E-2</v>
      </c>
    </row>
    <row r="219" spans="2:21" s="161" customFormat="1" ht="20" customHeight="1">
      <c r="B219" s="162">
        <v>21.18</v>
      </c>
      <c r="C219" s="142" t="s">
        <v>188</v>
      </c>
      <c r="D219" s="190"/>
      <c r="E219" s="164">
        <f t="shared" si="219"/>
        <v>3372400.5875000032</v>
      </c>
      <c r="F219" s="164">
        <f t="shared" si="220"/>
        <v>0</v>
      </c>
      <c r="G219" s="125">
        <f t="shared" si="214"/>
        <v>3304952.5757500031</v>
      </c>
      <c r="H219" s="125">
        <f t="shared" si="215"/>
        <v>0</v>
      </c>
      <c r="I219" s="191"/>
      <c r="J219" s="99">
        <f t="shared" si="212"/>
        <v>11057.051106557388</v>
      </c>
      <c r="K219" s="86">
        <f t="shared" si="213"/>
        <v>10835.910084426239</v>
      </c>
      <c r="L219" s="219"/>
      <c r="M219" s="219"/>
      <c r="N219" s="219"/>
      <c r="O219" s="218">
        <f t="shared" si="225"/>
        <v>67448.011750000063</v>
      </c>
      <c r="P219" s="218">
        <f t="shared" si="226"/>
        <v>0</v>
      </c>
      <c r="Q219" s="218">
        <f t="shared" si="227"/>
        <v>221.14102213114774</v>
      </c>
      <c r="R219" s="138"/>
      <c r="S219" s="92">
        <v>5.0000000000000044E-2</v>
      </c>
      <c r="T219" s="92">
        <v>0.65</v>
      </c>
      <c r="U219" s="188">
        <f t="shared" si="221"/>
        <v>5.0000000000000044E-2</v>
      </c>
    </row>
    <row r="220" spans="2:21" s="161" customFormat="1" ht="20" customHeight="1">
      <c r="B220" s="162">
        <v>21.19</v>
      </c>
      <c r="C220" s="142" t="s">
        <v>189</v>
      </c>
      <c r="D220" s="190"/>
      <c r="E220" s="164">
        <f t="shared" si="219"/>
        <v>3372400.5874999957</v>
      </c>
      <c r="F220" s="164">
        <f t="shared" si="220"/>
        <v>0</v>
      </c>
      <c r="G220" s="125">
        <f t="shared" si="214"/>
        <v>3304952.5757499957</v>
      </c>
      <c r="H220" s="125">
        <f t="shared" si="215"/>
        <v>0</v>
      </c>
      <c r="I220" s="191"/>
      <c r="J220" s="99">
        <f t="shared" si="212"/>
        <v>11057.051106557363</v>
      </c>
      <c r="K220" s="86">
        <f t="shared" si="213"/>
        <v>10835.910084426216</v>
      </c>
      <c r="L220" s="219"/>
      <c r="M220" s="219"/>
      <c r="N220" s="219"/>
      <c r="O220" s="218">
        <f t="shared" si="225"/>
        <v>67448.011750000063</v>
      </c>
      <c r="P220" s="218">
        <f t="shared" si="226"/>
        <v>0</v>
      </c>
      <c r="Q220" s="218">
        <f t="shared" si="227"/>
        <v>221.14102213114774</v>
      </c>
      <c r="R220" s="138"/>
      <c r="S220" s="92">
        <v>4.9999999999999933E-2</v>
      </c>
      <c r="T220" s="92">
        <v>0.7</v>
      </c>
      <c r="U220" s="188">
        <f t="shared" si="221"/>
        <v>4.9999999999999933E-2</v>
      </c>
    </row>
    <row r="221" spans="2:21" s="161" customFormat="1" ht="20" customHeight="1">
      <c r="B221" s="166" t="s">
        <v>304</v>
      </c>
      <c r="C221" s="142" t="s">
        <v>191</v>
      </c>
      <c r="D221" s="190"/>
      <c r="E221" s="164">
        <f t="shared" si="219"/>
        <v>1686200.2937500016</v>
      </c>
      <c r="F221" s="164">
        <f t="shared" si="220"/>
        <v>0</v>
      </c>
      <c r="G221" s="125">
        <f t="shared" si="214"/>
        <v>1652476.2878750016</v>
      </c>
      <c r="H221" s="125">
        <f t="shared" si="215"/>
        <v>0</v>
      </c>
      <c r="I221" s="191"/>
      <c r="J221" s="99">
        <f t="shared" si="212"/>
        <v>5528.5255532786941</v>
      </c>
      <c r="K221" s="86">
        <f t="shared" si="213"/>
        <v>5417.9550422131197</v>
      </c>
      <c r="L221" s="219"/>
      <c r="M221" s="219"/>
      <c r="N221" s="219"/>
      <c r="O221" s="218">
        <f t="shared" si="225"/>
        <v>67448.011750000063</v>
      </c>
      <c r="P221" s="218">
        <f t="shared" si="226"/>
        <v>0</v>
      </c>
      <c r="Q221" s="218">
        <f t="shared" si="227"/>
        <v>221.14102213114774</v>
      </c>
      <c r="R221" s="138"/>
      <c r="S221" s="92">
        <v>2.5000000000000022E-2</v>
      </c>
      <c r="T221" s="92">
        <v>0.72499999999999998</v>
      </c>
      <c r="U221" s="188">
        <f t="shared" si="221"/>
        <v>2.5000000000000022E-2</v>
      </c>
    </row>
    <row r="222" spans="2:21" s="161" customFormat="1" ht="20" customHeight="1">
      <c r="B222" s="162">
        <v>21.21</v>
      </c>
      <c r="C222" s="142" t="s">
        <v>192</v>
      </c>
      <c r="D222" s="190"/>
      <c r="E222" s="164">
        <f t="shared" si="219"/>
        <v>1686200.2937500016</v>
      </c>
      <c r="F222" s="164">
        <f t="shared" si="220"/>
        <v>0</v>
      </c>
      <c r="G222" s="125">
        <f t="shared" si="214"/>
        <v>1652476.2878750016</v>
      </c>
      <c r="H222" s="125">
        <f t="shared" si="215"/>
        <v>0</v>
      </c>
      <c r="I222" s="191"/>
      <c r="J222" s="99">
        <f t="shared" si="212"/>
        <v>5528.5255532786941</v>
      </c>
      <c r="K222" s="86">
        <f t="shared" si="213"/>
        <v>5417.9550422131197</v>
      </c>
      <c r="L222" s="219"/>
      <c r="M222" s="219"/>
      <c r="N222" s="219"/>
      <c r="O222" s="218">
        <f t="shared" si="225"/>
        <v>67448.011750000063</v>
      </c>
      <c r="P222" s="218">
        <f t="shared" si="226"/>
        <v>0</v>
      </c>
      <c r="Q222" s="218">
        <f t="shared" si="227"/>
        <v>221.14102213114774</v>
      </c>
      <c r="R222" s="138"/>
      <c r="S222" s="92">
        <v>2.5000000000000022E-2</v>
      </c>
      <c r="T222" s="92">
        <v>0.75</v>
      </c>
      <c r="U222" s="188">
        <f t="shared" si="221"/>
        <v>2.5000000000000022E-2</v>
      </c>
    </row>
    <row r="223" spans="2:21" s="161" customFormat="1" ht="20" customHeight="1">
      <c r="B223" s="162">
        <v>21.22</v>
      </c>
      <c r="C223" s="142" t="s">
        <v>193</v>
      </c>
      <c r="D223" s="190"/>
      <c r="E223" s="164">
        <f t="shared" si="219"/>
        <v>1686200.2937500016</v>
      </c>
      <c r="F223" s="164">
        <f t="shared" si="220"/>
        <v>0</v>
      </c>
      <c r="G223" s="125">
        <f t="shared" si="214"/>
        <v>1652476.2878750016</v>
      </c>
      <c r="H223" s="125">
        <f t="shared" si="215"/>
        <v>0</v>
      </c>
      <c r="I223" s="191"/>
      <c r="J223" s="99">
        <f t="shared" si="212"/>
        <v>5528.5255532786941</v>
      </c>
      <c r="K223" s="86">
        <f t="shared" si="213"/>
        <v>5417.9550422131197</v>
      </c>
      <c r="L223" s="219"/>
      <c r="M223" s="219"/>
      <c r="N223" s="219"/>
      <c r="O223" s="218">
        <f t="shared" si="225"/>
        <v>67448.011750000063</v>
      </c>
      <c r="P223" s="218">
        <f t="shared" si="226"/>
        <v>0</v>
      </c>
      <c r="Q223" s="218">
        <f t="shared" si="227"/>
        <v>221.14102213114774</v>
      </c>
      <c r="R223" s="138"/>
      <c r="S223" s="92">
        <v>2.5000000000000022E-2</v>
      </c>
      <c r="T223" s="92">
        <v>0.77500000000000002</v>
      </c>
      <c r="U223" s="188">
        <f t="shared" si="221"/>
        <v>2.5000000000000022E-2</v>
      </c>
    </row>
    <row r="224" spans="2:21" s="161" customFormat="1" ht="20" customHeight="1">
      <c r="B224" s="162">
        <v>21.23</v>
      </c>
      <c r="C224" s="142" t="s">
        <v>194</v>
      </c>
      <c r="D224" s="190"/>
      <c r="E224" s="164">
        <f t="shared" si="219"/>
        <v>1686200.2937500016</v>
      </c>
      <c r="F224" s="164">
        <f t="shared" si="220"/>
        <v>0</v>
      </c>
      <c r="G224" s="125">
        <f t="shared" si="214"/>
        <v>1652476.2878750016</v>
      </c>
      <c r="H224" s="125">
        <f t="shared" si="215"/>
        <v>0</v>
      </c>
      <c r="I224" s="191"/>
      <c r="J224" s="99">
        <f t="shared" si="212"/>
        <v>5528.5255532786941</v>
      </c>
      <c r="K224" s="86">
        <f t="shared" si="213"/>
        <v>5417.9550422131197</v>
      </c>
      <c r="L224" s="219"/>
      <c r="M224" s="219"/>
      <c r="N224" s="219"/>
      <c r="O224" s="218">
        <f t="shared" si="225"/>
        <v>33724.005875000032</v>
      </c>
      <c r="P224" s="218">
        <f t="shared" si="226"/>
        <v>0</v>
      </c>
      <c r="Q224" s="218">
        <f t="shared" si="227"/>
        <v>110.57051106557387</v>
      </c>
      <c r="R224" s="138"/>
      <c r="S224" s="92">
        <v>2.5000000000000022E-2</v>
      </c>
      <c r="T224" s="92">
        <v>0.8</v>
      </c>
      <c r="U224" s="188">
        <f t="shared" si="221"/>
        <v>2.5000000000000022E-2</v>
      </c>
    </row>
    <row r="225" spans="2:21" s="161" customFormat="1" ht="20" customHeight="1">
      <c r="B225" s="162">
        <v>21.24</v>
      </c>
      <c r="C225" s="142" t="s">
        <v>195</v>
      </c>
      <c r="D225" s="190"/>
      <c r="E225" s="164">
        <f t="shared" si="219"/>
        <v>1686200.2937499939</v>
      </c>
      <c r="F225" s="164">
        <f t="shared" si="220"/>
        <v>0</v>
      </c>
      <c r="G225" s="125">
        <f t="shared" si="214"/>
        <v>1652476.2878749941</v>
      </c>
      <c r="H225" s="125">
        <f t="shared" si="215"/>
        <v>0</v>
      </c>
      <c r="I225" s="191"/>
      <c r="J225" s="99">
        <f t="shared" si="212"/>
        <v>5528.5255532786687</v>
      </c>
      <c r="K225" s="86">
        <f t="shared" si="213"/>
        <v>5417.9550422130951</v>
      </c>
      <c r="L225" s="219"/>
      <c r="M225" s="219"/>
      <c r="N225" s="219"/>
      <c r="O225" s="218">
        <f t="shared" si="225"/>
        <v>33724.005875000032</v>
      </c>
      <c r="P225" s="218">
        <f t="shared" si="226"/>
        <v>0</v>
      </c>
      <c r="Q225" s="218">
        <f t="shared" si="227"/>
        <v>110.57051106557387</v>
      </c>
      <c r="R225" s="138"/>
      <c r="S225" s="92">
        <v>2.4999999999999911E-2</v>
      </c>
      <c r="T225" s="92">
        <v>0.82499999999999996</v>
      </c>
      <c r="U225" s="188">
        <f t="shared" si="221"/>
        <v>2.4999999999999911E-2</v>
      </c>
    </row>
    <row r="226" spans="2:21" s="161" customFormat="1" ht="20" customHeight="1">
      <c r="B226" s="162">
        <v>21.25</v>
      </c>
      <c r="C226" s="142" t="s">
        <v>196</v>
      </c>
      <c r="D226" s="190"/>
      <c r="E226" s="164">
        <f t="shared" si="219"/>
        <v>1686200.2937500016</v>
      </c>
      <c r="F226" s="164">
        <f t="shared" si="220"/>
        <v>0</v>
      </c>
      <c r="G226" s="125">
        <f t="shared" si="214"/>
        <v>1652476.2878750016</v>
      </c>
      <c r="H226" s="125">
        <f t="shared" si="215"/>
        <v>0</v>
      </c>
      <c r="I226" s="191"/>
      <c r="J226" s="99">
        <f t="shared" si="212"/>
        <v>5528.5255532786941</v>
      </c>
      <c r="K226" s="86">
        <f t="shared" si="213"/>
        <v>5417.9550422131197</v>
      </c>
      <c r="L226" s="219"/>
      <c r="M226" s="219"/>
      <c r="N226" s="219"/>
      <c r="O226" s="218">
        <f t="shared" si="225"/>
        <v>33724.005875000032</v>
      </c>
      <c r="P226" s="218">
        <f t="shared" si="226"/>
        <v>0</v>
      </c>
      <c r="Q226" s="218">
        <f t="shared" si="227"/>
        <v>110.57051106557387</v>
      </c>
      <c r="R226" s="138"/>
      <c r="S226" s="92">
        <v>2.5000000000000022E-2</v>
      </c>
      <c r="T226" s="92">
        <v>0.85</v>
      </c>
      <c r="U226" s="188">
        <f t="shared" si="221"/>
        <v>2.5000000000000022E-2</v>
      </c>
    </row>
    <row r="227" spans="2:21" s="161" customFormat="1" ht="20" customHeight="1">
      <c r="B227" s="162">
        <v>21.26</v>
      </c>
      <c r="C227" s="142" t="s">
        <v>197</v>
      </c>
      <c r="D227" s="190"/>
      <c r="E227" s="164">
        <f t="shared" si="219"/>
        <v>1686200.2937500016</v>
      </c>
      <c r="F227" s="164">
        <f t="shared" si="220"/>
        <v>0</v>
      </c>
      <c r="G227" s="125">
        <f t="shared" si="214"/>
        <v>1652476.2878750016</v>
      </c>
      <c r="H227" s="125">
        <f t="shared" si="215"/>
        <v>0</v>
      </c>
      <c r="I227" s="191"/>
      <c r="J227" s="99">
        <f t="shared" si="212"/>
        <v>5528.5255532786941</v>
      </c>
      <c r="K227" s="86">
        <f t="shared" si="213"/>
        <v>5417.9550422131197</v>
      </c>
      <c r="L227" s="219"/>
      <c r="M227" s="219"/>
      <c r="N227" s="219"/>
      <c r="O227" s="218">
        <f t="shared" si="225"/>
        <v>33724.005875000032</v>
      </c>
      <c r="P227" s="218">
        <f t="shared" si="226"/>
        <v>0</v>
      </c>
      <c r="Q227" s="218">
        <f t="shared" si="227"/>
        <v>110.57051106557387</v>
      </c>
      <c r="R227" s="138"/>
      <c r="S227" s="92">
        <v>2.5000000000000022E-2</v>
      </c>
      <c r="T227" s="92">
        <v>0.875</v>
      </c>
      <c r="U227" s="188">
        <f t="shared" si="221"/>
        <v>2.5000000000000022E-2</v>
      </c>
    </row>
    <row r="228" spans="2:21" s="161" customFormat="1" ht="20" customHeight="1">
      <c r="B228" s="162">
        <v>21.27</v>
      </c>
      <c r="C228" s="142" t="s">
        <v>198</v>
      </c>
      <c r="D228" s="190"/>
      <c r="E228" s="164">
        <f t="shared" si="219"/>
        <v>1686200.2937500016</v>
      </c>
      <c r="F228" s="164">
        <f t="shared" si="220"/>
        <v>0</v>
      </c>
      <c r="G228" s="125">
        <f t="shared" si="214"/>
        <v>1652476.2878750016</v>
      </c>
      <c r="H228" s="125">
        <f t="shared" si="215"/>
        <v>0</v>
      </c>
      <c r="I228" s="191"/>
      <c r="J228" s="99">
        <f t="shared" si="212"/>
        <v>5528.5255532786941</v>
      </c>
      <c r="K228" s="86">
        <f t="shared" si="213"/>
        <v>5417.9550422131197</v>
      </c>
      <c r="L228" s="219"/>
      <c r="M228" s="219"/>
      <c r="N228" s="219"/>
      <c r="O228" s="218">
        <f t="shared" si="225"/>
        <v>33724.005874999799</v>
      </c>
      <c r="P228" s="218">
        <f t="shared" si="226"/>
        <v>0</v>
      </c>
      <c r="Q228" s="218">
        <f t="shared" si="227"/>
        <v>110.57051106557311</v>
      </c>
      <c r="R228" s="138"/>
      <c r="S228" s="92">
        <v>2.5000000000000022E-2</v>
      </c>
      <c r="T228" s="92">
        <v>0.9</v>
      </c>
      <c r="U228" s="188">
        <f t="shared" si="221"/>
        <v>2.5000000000000022E-2</v>
      </c>
    </row>
    <row r="229" spans="2:21" s="161" customFormat="1" ht="20" customHeight="1">
      <c r="B229" s="162">
        <v>21.28</v>
      </c>
      <c r="C229" s="142" t="s">
        <v>199</v>
      </c>
      <c r="D229" s="190"/>
      <c r="E229" s="164">
        <f t="shared" si="219"/>
        <v>1686200.2937500016</v>
      </c>
      <c r="F229" s="164">
        <f t="shared" si="220"/>
        <v>0</v>
      </c>
      <c r="G229" s="125">
        <f t="shared" si="214"/>
        <v>1652476.2878750016</v>
      </c>
      <c r="H229" s="125">
        <f t="shared" si="215"/>
        <v>0</v>
      </c>
      <c r="I229" s="191"/>
      <c r="J229" s="99">
        <f t="shared" si="212"/>
        <v>5528.5255532786941</v>
      </c>
      <c r="K229" s="86">
        <f t="shared" si="213"/>
        <v>5417.9550422131197</v>
      </c>
      <c r="L229" s="219"/>
      <c r="M229" s="219"/>
      <c r="N229" s="219"/>
      <c r="O229" s="218">
        <f t="shared" si="225"/>
        <v>33724.005875000032</v>
      </c>
      <c r="P229" s="218">
        <f t="shared" si="226"/>
        <v>0</v>
      </c>
      <c r="Q229" s="218">
        <f t="shared" si="227"/>
        <v>110.57051106557387</v>
      </c>
      <c r="R229" s="138"/>
      <c r="S229" s="92">
        <v>2.5000000000000022E-2</v>
      </c>
      <c r="T229" s="92">
        <v>0.92500000000000004</v>
      </c>
      <c r="U229" s="188">
        <f t="shared" si="221"/>
        <v>2.5000000000000022E-2</v>
      </c>
    </row>
    <row r="230" spans="2:21" s="161" customFormat="1" ht="20" customHeight="1">
      <c r="B230" s="162">
        <v>21.29</v>
      </c>
      <c r="C230" s="142" t="s">
        <v>200</v>
      </c>
      <c r="D230" s="190"/>
      <c r="E230" s="164">
        <f t="shared" si="219"/>
        <v>1686200.2937499939</v>
      </c>
      <c r="F230" s="164">
        <f t="shared" si="220"/>
        <v>0</v>
      </c>
      <c r="G230" s="125">
        <f t="shared" si="214"/>
        <v>1652476.2878749941</v>
      </c>
      <c r="H230" s="125">
        <f t="shared" si="215"/>
        <v>0</v>
      </c>
      <c r="I230" s="191"/>
      <c r="J230" s="99">
        <f t="shared" si="212"/>
        <v>5528.5255532786687</v>
      </c>
      <c r="K230" s="86">
        <f t="shared" si="213"/>
        <v>5417.9550422130951</v>
      </c>
      <c r="L230" s="219"/>
      <c r="M230" s="219"/>
      <c r="N230" s="219"/>
      <c r="O230" s="218">
        <f t="shared" si="225"/>
        <v>33724.005875000032</v>
      </c>
      <c r="P230" s="218">
        <f t="shared" si="226"/>
        <v>0</v>
      </c>
      <c r="Q230" s="218">
        <f t="shared" si="227"/>
        <v>110.57051106557387</v>
      </c>
      <c r="R230" s="138"/>
      <c r="S230" s="92">
        <v>2.4999999999999911E-2</v>
      </c>
      <c r="T230" s="92">
        <v>0.95</v>
      </c>
      <c r="U230" s="188">
        <f t="shared" si="221"/>
        <v>2.4999999999999911E-2</v>
      </c>
    </row>
    <row r="231" spans="2:21" s="161" customFormat="1" ht="20" customHeight="1">
      <c r="B231" s="166" t="s">
        <v>305</v>
      </c>
      <c r="C231" s="142" t="s">
        <v>202</v>
      </c>
      <c r="D231" s="190"/>
      <c r="E231" s="164">
        <f t="shared" si="219"/>
        <v>1686200.2937500016</v>
      </c>
      <c r="F231" s="164">
        <f t="shared" si="220"/>
        <v>0</v>
      </c>
      <c r="G231" s="125">
        <f t="shared" si="214"/>
        <v>1652476.2878750016</v>
      </c>
      <c r="H231" s="125">
        <f t="shared" si="215"/>
        <v>0</v>
      </c>
      <c r="I231" s="191"/>
      <c r="J231" s="99">
        <f t="shared" si="212"/>
        <v>5528.5255532786941</v>
      </c>
      <c r="K231" s="86">
        <f t="shared" si="213"/>
        <v>5417.9550422131197</v>
      </c>
      <c r="L231" s="219"/>
      <c r="M231" s="219"/>
      <c r="N231" s="219"/>
      <c r="O231" s="218">
        <f t="shared" si="225"/>
        <v>33724.005875000032</v>
      </c>
      <c r="P231" s="218">
        <f t="shared" si="226"/>
        <v>0</v>
      </c>
      <c r="Q231" s="218">
        <f t="shared" si="227"/>
        <v>110.57051106557387</v>
      </c>
      <c r="R231" s="138"/>
      <c r="S231" s="92">
        <v>2.5000000000000022E-2</v>
      </c>
      <c r="T231" s="92">
        <v>0.97499999999999998</v>
      </c>
      <c r="U231" s="188">
        <f t="shared" si="221"/>
        <v>2.5000000000000022E-2</v>
      </c>
    </row>
    <row r="232" spans="2:21" s="161" customFormat="1" ht="20" customHeight="1">
      <c r="B232" s="162">
        <v>2.1309999999999998</v>
      </c>
      <c r="C232" s="142" t="s">
        <v>203</v>
      </c>
      <c r="D232" s="190"/>
      <c r="E232" s="164">
        <f t="shared" si="219"/>
        <v>1686200.2937500016</v>
      </c>
      <c r="F232" s="164">
        <f t="shared" si="220"/>
        <v>0</v>
      </c>
      <c r="G232" s="125">
        <f t="shared" si="214"/>
        <v>1652476.2878750016</v>
      </c>
      <c r="H232" s="125">
        <f t="shared" si="215"/>
        <v>0</v>
      </c>
      <c r="I232" s="191"/>
      <c r="J232" s="99">
        <f t="shared" si="212"/>
        <v>5528.5255532786941</v>
      </c>
      <c r="K232" s="86">
        <f t="shared" si="213"/>
        <v>5417.9550422131197</v>
      </c>
      <c r="L232" s="219"/>
      <c r="M232" s="219"/>
      <c r="N232" s="219"/>
      <c r="O232" s="218">
        <f t="shared" si="225"/>
        <v>33724.005875000032</v>
      </c>
      <c r="P232" s="218">
        <f t="shared" si="226"/>
        <v>0</v>
      </c>
      <c r="Q232" s="218">
        <f t="shared" si="227"/>
        <v>110.57051106557387</v>
      </c>
      <c r="R232" s="138"/>
      <c r="S232" s="92">
        <v>2.5000000000000022E-2</v>
      </c>
      <c r="T232" s="92">
        <v>1</v>
      </c>
      <c r="U232" s="188">
        <f t="shared" si="221"/>
        <v>2.5000000000000022E-2</v>
      </c>
    </row>
    <row r="233" spans="2:21" ht="27" customHeight="1">
      <c r="B233" s="114">
        <v>22</v>
      </c>
      <c r="C233" s="115" t="s">
        <v>306</v>
      </c>
      <c r="D233" s="116" t="s">
        <v>150</v>
      </c>
      <c r="E233" s="117">
        <v>10072751.460000001</v>
      </c>
      <c r="F233" s="147"/>
      <c r="G233" s="119">
        <f t="shared" si="214"/>
        <v>9871296.4308000002</v>
      </c>
      <c r="H233" s="119">
        <f t="shared" si="215"/>
        <v>0</v>
      </c>
      <c r="I233" s="120" t="s">
        <v>205</v>
      </c>
      <c r="J233" s="79">
        <f t="shared" si="212"/>
        <v>33025.414622950826</v>
      </c>
      <c r="K233" s="79">
        <f t="shared" si="213"/>
        <v>32364.906330491805</v>
      </c>
      <c r="L233" s="80"/>
      <c r="M233" s="80"/>
      <c r="N233" s="80"/>
      <c r="O233" s="80"/>
      <c r="P233" s="80"/>
    </row>
    <row r="234" spans="2:21" ht="27.75" customHeight="1">
      <c r="B234" s="192">
        <v>22.1</v>
      </c>
      <c r="C234" s="193" t="s">
        <v>307</v>
      </c>
      <c r="D234" s="194"/>
      <c r="E234" s="159">
        <f>$E$233*S234</f>
        <v>5036375.7300000004</v>
      </c>
      <c r="F234" s="159">
        <f t="shared" ref="F234:F235" si="228">$F$201*S234</f>
        <v>0</v>
      </c>
      <c r="G234" s="125">
        <f t="shared" si="214"/>
        <v>4935648.2154000001</v>
      </c>
      <c r="H234" s="125">
        <f t="shared" si="215"/>
        <v>0</v>
      </c>
      <c r="I234" s="195"/>
      <c r="J234" s="100">
        <f t="shared" si="212"/>
        <v>16512.707311475413</v>
      </c>
      <c r="K234" s="86">
        <f t="shared" si="213"/>
        <v>16182.453165245903</v>
      </c>
      <c r="L234" s="219"/>
      <c r="M234" s="219"/>
      <c r="N234" s="219"/>
      <c r="O234" s="218">
        <f t="shared" ref="O234" si="229">E231-G231</f>
        <v>33724.005875000032</v>
      </c>
      <c r="P234" s="218">
        <f t="shared" ref="P234" si="230">F231-H231</f>
        <v>0</v>
      </c>
      <c r="Q234" s="218">
        <f t="shared" ref="Q234" si="231">O234/305+P234</f>
        <v>110.57051106557387</v>
      </c>
      <c r="R234" s="196"/>
      <c r="S234" s="92">
        <v>0.5</v>
      </c>
    </row>
    <row r="235" spans="2:21" ht="20" customHeight="1">
      <c r="B235" s="192">
        <v>22.2</v>
      </c>
      <c r="C235" s="193" t="s">
        <v>308</v>
      </c>
      <c r="D235" s="194"/>
      <c r="E235" s="159">
        <f>$E$233*S235</f>
        <v>5036375.7300000004</v>
      </c>
      <c r="F235" s="159">
        <f t="shared" si="228"/>
        <v>0</v>
      </c>
      <c r="G235" s="125">
        <f t="shared" si="214"/>
        <v>4935648.2154000001</v>
      </c>
      <c r="H235" s="125">
        <f t="shared" si="215"/>
        <v>0</v>
      </c>
      <c r="I235" s="195"/>
      <c r="J235" s="100">
        <f t="shared" si="212"/>
        <v>16512.707311475413</v>
      </c>
      <c r="K235" s="86">
        <f t="shared" si="213"/>
        <v>16182.453165245903</v>
      </c>
      <c r="L235" s="219"/>
      <c r="M235" s="219"/>
      <c r="N235" s="219"/>
      <c r="O235" s="218"/>
      <c r="P235" s="218"/>
      <c r="Q235" s="218"/>
      <c r="R235" s="196"/>
      <c r="S235" s="92">
        <v>0.5</v>
      </c>
    </row>
    <row r="236" spans="2:21" ht="27.5" customHeight="1">
      <c r="B236" s="114">
        <v>23</v>
      </c>
      <c r="C236" s="115" t="s">
        <v>309</v>
      </c>
      <c r="D236" s="116" t="s">
        <v>150</v>
      </c>
      <c r="E236" s="117">
        <v>24615935.02</v>
      </c>
      <c r="F236" s="147"/>
      <c r="G236" s="119">
        <f t="shared" si="214"/>
        <v>24123616.319600001</v>
      </c>
      <c r="H236" s="119">
        <f t="shared" si="215"/>
        <v>0</v>
      </c>
      <c r="I236" s="133" t="s">
        <v>169</v>
      </c>
      <c r="J236" s="85">
        <f t="shared" si="212"/>
        <v>80707.983672131144</v>
      </c>
      <c r="K236" s="79">
        <f t="shared" si="213"/>
        <v>79093.823998688531</v>
      </c>
      <c r="L236" s="80"/>
      <c r="M236" s="80"/>
      <c r="N236" s="80"/>
      <c r="O236" s="80"/>
      <c r="P236" s="80"/>
    </row>
    <row r="237" spans="2:21" s="161" customFormat="1" ht="20" customHeight="1">
      <c r="B237" s="157">
        <v>23.1</v>
      </c>
      <c r="C237" s="135" t="s">
        <v>170</v>
      </c>
      <c r="D237" s="186"/>
      <c r="E237" s="159">
        <f>$E$236*S237</f>
        <v>615398.37549999997</v>
      </c>
      <c r="F237" s="159">
        <f>$F$236*S237</f>
        <v>0</v>
      </c>
      <c r="G237" s="125">
        <f t="shared" si="214"/>
        <v>603090.40798999998</v>
      </c>
      <c r="H237" s="125">
        <f t="shared" si="215"/>
        <v>0</v>
      </c>
      <c r="I237" s="187"/>
      <c r="J237" s="98">
        <f t="shared" si="212"/>
        <v>2017.6995918032785</v>
      </c>
      <c r="K237" s="86">
        <f t="shared" si="213"/>
        <v>1977.345599967213</v>
      </c>
      <c r="L237" s="218">
        <f t="shared" ref="L237" si="232">E237-G237</f>
        <v>12307.967509999988</v>
      </c>
      <c r="M237" s="218">
        <f t="shared" ref="M237" si="233">F237-H237</f>
        <v>0</v>
      </c>
      <c r="N237" s="218">
        <f t="shared" ref="N237" si="234">L237/305+M237</f>
        <v>40.353991836065532</v>
      </c>
      <c r="O237" s="219"/>
      <c r="P237" s="219"/>
      <c r="Q237" s="220"/>
      <c r="R237" s="138"/>
      <c r="S237" s="92">
        <v>2.5000000000000001E-2</v>
      </c>
      <c r="T237" s="92">
        <v>2.5000000000000001E-2</v>
      </c>
      <c r="U237" s="188">
        <f>T237</f>
        <v>2.5000000000000001E-2</v>
      </c>
    </row>
    <row r="238" spans="2:21" s="161" customFormat="1" ht="20" customHeight="1">
      <c r="B238" s="157">
        <v>23.2</v>
      </c>
      <c r="C238" s="135" t="s">
        <v>171</v>
      </c>
      <c r="D238" s="186"/>
      <c r="E238" s="159">
        <f t="shared" ref="E238:E267" si="235">$E$236*S238</f>
        <v>615398.37549999997</v>
      </c>
      <c r="F238" s="159">
        <f t="shared" ref="F238:F267" si="236">$F$236*S238</f>
        <v>0</v>
      </c>
      <c r="G238" s="125">
        <f t="shared" si="214"/>
        <v>603090.40798999998</v>
      </c>
      <c r="H238" s="125">
        <f t="shared" si="215"/>
        <v>0</v>
      </c>
      <c r="I238" s="187"/>
      <c r="J238" s="98">
        <f t="shared" si="212"/>
        <v>2017.6995918032785</v>
      </c>
      <c r="K238" s="86">
        <f t="shared" si="213"/>
        <v>1977.345599967213</v>
      </c>
      <c r="L238" s="218">
        <f t="shared" ref="L238:L244" si="237">E238-G238</f>
        <v>12307.967509999988</v>
      </c>
      <c r="M238" s="218">
        <f t="shared" ref="M238:M244" si="238">F238-H238</f>
        <v>0</v>
      </c>
      <c r="N238" s="218">
        <f t="shared" ref="N238:N244" si="239">L238/305+M238</f>
        <v>40.353991836065532</v>
      </c>
      <c r="O238" s="219"/>
      <c r="P238" s="219"/>
      <c r="Q238" s="220"/>
      <c r="R238" s="138"/>
      <c r="S238" s="92">
        <v>2.5000000000000001E-2</v>
      </c>
      <c r="T238" s="92">
        <v>0.05</v>
      </c>
      <c r="U238" s="188">
        <f>T238-T237</f>
        <v>2.5000000000000001E-2</v>
      </c>
    </row>
    <row r="239" spans="2:21" s="161" customFormat="1" ht="20" customHeight="1">
      <c r="B239" s="157">
        <v>23.3</v>
      </c>
      <c r="C239" s="135" t="s">
        <v>172</v>
      </c>
      <c r="D239" s="186"/>
      <c r="E239" s="159">
        <f t="shared" si="235"/>
        <v>615398.37549999985</v>
      </c>
      <c r="F239" s="159">
        <f t="shared" si="236"/>
        <v>0</v>
      </c>
      <c r="G239" s="125">
        <f t="shared" si="214"/>
        <v>603090.40798999986</v>
      </c>
      <c r="H239" s="125">
        <f t="shared" si="215"/>
        <v>0</v>
      </c>
      <c r="I239" s="187"/>
      <c r="J239" s="98">
        <f t="shared" si="212"/>
        <v>2017.6995918032783</v>
      </c>
      <c r="K239" s="86">
        <f t="shared" si="213"/>
        <v>1977.3455999672126</v>
      </c>
      <c r="L239" s="218">
        <f t="shared" si="237"/>
        <v>12307.967509999988</v>
      </c>
      <c r="M239" s="218">
        <f t="shared" si="238"/>
        <v>0</v>
      </c>
      <c r="N239" s="218">
        <f t="shared" si="239"/>
        <v>40.353991836065532</v>
      </c>
      <c r="O239" s="219"/>
      <c r="P239" s="219"/>
      <c r="Q239" s="220"/>
      <c r="R239" s="138"/>
      <c r="S239" s="92">
        <v>2.4999999999999994E-2</v>
      </c>
      <c r="T239" s="92">
        <v>7.4999999999999997E-2</v>
      </c>
      <c r="U239" s="188">
        <f t="shared" ref="U239:U267" si="240">T239-T238</f>
        <v>2.4999999999999994E-2</v>
      </c>
    </row>
    <row r="240" spans="2:21" s="161" customFormat="1" ht="20" customHeight="1">
      <c r="B240" s="157">
        <v>23.4</v>
      </c>
      <c r="C240" s="135" t="s">
        <v>173</v>
      </c>
      <c r="D240" s="186"/>
      <c r="E240" s="159">
        <f t="shared" si="235"/>
        <v>615398.3755000002</v>
      </c>
      <c r="F240" s="159">
        <f t="shared" si="236"/>
        <v>0</v>
      </c>
      <c r="G240" s="125">
        <f t="shared" si="214"/>
        <v>603090.40799000021</v>
      </c>
      <c r="H240" s="125">
        <f t="shared" si="215"/>
        <v>0</v>
      </c>
      <c r="I240" s="187"/>
      <c r="J240" s="98">
        <f t="shared" si="212"/>
        <v>2017.6995918032794</v>
      </c>
      <c r="K240" s="86">
        <f t="shared" si="213"/>
        <v>1977.3455999672137</v>
      </c>
      <c r="L240" s="218">
        <f t="shared" si="237"/>
        <v>12307.967509999988</v>
      </c>
      <c r="M240" s="218">
        <f t="shared" si="238"/>
        <v>0</v>
      </c>
      <c r="N240" s="218">
        <f t="shared" si="239"/>
        <v>40.353991836065532</v>
      </c>
      <c r="O240" s="219"/>
      <c r="P240" s="219"/>
      <c r="Q240" s="220"/>
      <c r="R240" s="138"/>
      <c r="S240" s="92">
        <v>2.5000000000000008E-2</v>
      </c>
      <c r="T240" s="92">
        <v>0.1</v>
      </c>
      <c r="U240" s="188">
        <f t="shared" si="240"/>
        <v>2.5000000000000008E-2</v>
      </c>
    </row>
    <row r="241" spans="2:21" s="161" customFormat="1" ht="20" customHeight="1">
      <c r="B241" s="157">
        <v>23.5</v>
      </c>
      <c r="C241" s="135" t="s">
        <v>174</v>
      </c>
      <c r="D241" s="186"/>
      <c r="E241" s="159">
        <f t="shared" si="235"/>
        <v>615398.37549999985</v>
      </c>
      <c r="F241" s="159">
        <f t="shared" si="236"/>
        <v>0</v>
      </c>
      <c r="G241" s="125">
        <f t="shared" si="214"/>
        <v>603090.40798999986</v>
      </c>
      <c r="H241" s="125">
        <f t="shared" si="215"/>
        <v>0</v>
      </c>
      <c r="I241" s="187"/>
      <c r="J241" s="98">
        <f t="shared" si="212"/>
        <v>2017.6995918032783</v>
      </c>
      <c r="K241" s="86">
        <f t="shared" si="213"/>
        <v>1977.3455999672126</v>
      </c>
      <c r="L241" s="218">
        <f t="shared" si="237"/>
        <v>12307.967509999988</v>
      </c>
      <c r="M241" s="218">
        <f t="shared" si="238"/>
        <v>0</v>
      </c>
      <c r="N241" s="218">
        <f t="shared" si="239"/>
        <v>40.353991836065532</v>
      </c>
      <c r="O241" s="219"/>
      <c r="P241" s="219"/>
      <c r="Q241" s="220"/>
      <c r="R241" s="138"/>
      <c r="S241" s="92">
        <v>2.4999999999999994E-2</v>
      </c>
      <c r="T241" s="92">
        <v>0.125</v>
      </c>
      <c r="U241" s="188">
        <f t="shared" si="240"/>
        <v>2.4999999999999994E-2</v>
      </c>
    </row>
    <row r="242" spans="2:21" s="161" customFormat="1" ht="20" customHeight="1">
      <c r="B242" s="157">
        <v>23.6</v>
      </c>
      <c r="C242" s="135" t="s">
        <v>175</v>
      </c>
      <c r="D242" s="186"/>
      <c r="E242" s="159">
        <f t="shared" si="235"/>
        <v>615398.37549999985</v>
      </c>
      <c r="F242" s="159">
        <f t="shared" si="236"/>
        <v>0</v>
      </c>
      <c r="G242" s="125">
        <f t="shared" si="214"/>
        <v>603090.40798999986</v>
      </c>
      <c r="H242" s="125">
        <f t="shared" si="215"/>
        <v>0</v>
      </c>
      <c r="I242" s="187"/>
      <c r="J242" s="98">
        <f t="shared" si="212"/>
        <v>2017.6995918032783</v>
      </c>
      <c r="K242" s="86">
        <f t="shared" si="213"/>
        <v>1977.3455999672126</v>
      </c>
      <c r="L242" s="218">
        <f t="shared" si="237"/>
        <v>12307.967509999988</v>
      </c>
      <c r="M242" s="218">
        <f t="shared" si="238"/>
        <v>0</v>
      </c>
      <c r="N242" s="218">
        <f t="shared" si="239"/>
        <v>40.353991836065532</v>
      </c>
      <c r="O242" s="219"/>
      <c r="P242" s="219"/>
      <c r="Q242" s="220"/>
      <c r="R242" s="138"/>
      <c r="S242" s="92">
        <v>2.4999999999999994E-2</v>
      </c>
      <c r="T242" s="92">
        <v>0.15</v>
      </c>
      <c r="U242" s="188">
        <f t="shared" si="240"/>
        <v>2.4999999999999994E-2</v>
      </c>
    </row>
    <row r="243" spans="2:21" s="161" customFormat="1" ht="20" customHeight="1">
      <c r="B243" s="157">
        <v>23.7</v>
      </c>
      <c r="C243" s="135" t="s">
        <v>176</v>
      </c>
      <c r="D243" s="186"/>
      <c r="E243" s="159">
        <f t="shared" si="235"/>
        <v>615398.37549999985</v>
      </c>
      <c r="F243" s="159">
        <f t="shared" si="236"/>
        <v>0</v>
      </c>
      <c r="G243" s="125">
        <f t="shared" si="214"/>
        <v>603090.40798999986</v>
      </c>
      <c r="H243" s="125">
        <f t="shared" si="215"/>
        <v>0</v>
      </c>
      <c r="I243" s="187"/>
      <c r="J243" s="98">
        <f t="shared" si="212"/>
        <v>2017.6995918032783</v>
      </c>
      <c r="K243" s="86">
        <f t="shared" si="213"/>
        <v>1977.3455999672126</v>
      </c>
      <c r="L243" s="218">
        <f t="shared" si="237"/>
        <v>12307.967509999988</v>
      </c>
      <c r="M243" s="218">
        <f t="shared" si="238"/>
        <v>0</v>
      </c>
      <c r="N243" s="218">
        <f t="shared" si="239"/>
        <v>40.353991836065532</v>
      </c>
      <c r="O243" s="219"/>
      <c r="P243" s="219"/>
      <c r="Q243" s="220"/>
      <c r="R243" s="138"/>
      <c r="S243" s="92">
        <v>2.4999999999999994E-2</v>
      </c>
      <c r="T243" s="92">
        <v>0.17499999999999999</v>
      </c>
      <c r="U243" s="188">
        <f t="shared" si="240"/>
        <v>2.4999999999999994E-2</v>
      </c>
    </row>
    <row r="244" spans="2:21" s="161" customFormat="1" ht="20" customHeight="1">
      <c r="B244" s="157">
        <v>23.8</v>
      </c>
      <c r="C244" s="135" t="s">
        <v>177</v>
      </c>
      <c r="D244" s="186"/>
      <c r="E244" s="159">
        <f t="shared" si="235"/>
        <v>615398.37550000055</v>
      </c>
      <c r="F244" s="159">
        <f t="shared" si="236"/>
        <v>0</v>
      </c>
      <c r="G244" s="125">
        <f t="shared" si="214"/>
        <v>603090.40799000056</v>
      </c>
      <c r="H244" s="125">
        <f t="shared" si="215"/>
        <v>0</v>
      </c>
      <c r="I244" s="187"/>
      <c r="J244" s="98">
        <f t="shared" si="212"/>
        <v>2017.6995918032806</v>
      </c>
      <c r="K244" s="86">
        <f t="shared" si="213"/>
        <v>1977.3455999672149</v>
      </c>
      <c r="L244" s="218">
        <f t="shared" si="237"/>
        <v>12307.967509999988</v>
      </c>
      <c r="M244" s="218">
        <f t="shared" si="238"/>
        <v>0</v>
      </c>
      <c r="N244" s="218">
        <f t="shared" si="239"/>
        <v>40.353991836065532</v>
      </c>
      <c r="O244" s="219"/>
      <c r="P244" s="219"/>
      <c r="Q244" s="220"/>
      <c r="R244" s="138"/>
      <c r="S244" s="92">
        <v>2.5000000000000022E-2</v>
      </c>
      <c r="T244" s="92">
        <v>0.2</v>
      </c>
      <c r="U244" s="188">
        <f t="shared" si="240"/>
        <v>2.5000000000000022E-2</v>
      </c>
    </row>
    <row r="245" spans="2:21" s="161" customFormat="1" ht="20" customHeight="1">
      <c r="B245" s="157">
        <v>23.9</v>
      </c>
      <c r="C245" s="135" t="s">
        <v>178</v>
      </c>
      <c r="D245" s="186"/>
      <c r="E245" s="159">
        <f t="shared" si="235"/>
        <v>615398.37549999985</v>
      </c>
      <c r="F245" s="159">
        <f t="shared" si="236"/>
        <v>0</v>
      </c>
      <c r="G245" s="125">
        <f t="shared" si="214"/>
        <v>603090.40798999986</v>
      </c>
      <c r="H245" s="125">
        <f t="shared" si="215"/>
        <v>0</v>
      </c>
      <c r="I245" s="187"/>
      <c r="J245" s="98">
        <f t="shared" si="212"/>
        <v>2017.6995918032783</v>
      </c>
      <c r="K245" s="86">
        <f t="shared" si="213"/>
        <v>1977.3455999672126</v>
      </c>
      <c r="L245" s="219"/>
      <c r="M245" s="219"/>
      <c r="N245" s="219"/>
      <c r="O245" s="218">
        <f t="shared" ref="O245" si="241">E242-G242</f>
        <v>12307.967509999988</v>
      </c>
      <c r="P245" s="218">
        <f t="shared" ref="P245" si="242">F242-H242</f>
        <v>0</v>
      </c>
      <c r="Q245" s="218">
        <f t="shared" ref="Q245" si="243">O245/305+P245</f>
        <v>40.353991836065532</v>
      </c>
      <c r="R245" s="138"/>
      <c r="S245" s="92">
        <v>2.4999999999999994E-2</v>
      </c>
      <c r="T245" s="92">
        <v>0.22500000000000001</v>
      </c>
      <c r="U245" s="188">
        <f t="shared" si="240"/>
        <v>2.4999999999999994E-2</v>
      </c>
    </row>
    <row r="246" spans="2:21" s="161" customFormat="1" ht="20" customHeight="1">
      <c r="B246" s="189" t="s">
        <v>310</v>
      </c>
      <c r="C246" s="135" t="s">
        <v>180</v>
      </c>
      <c r="D246" s="186"/>
      <c r="E246" s="159">
        <f t="shared" si="235"/>
        <v>615398.37549999985</v>
      </c>
      <c r="F246" s="159">
        <f t="shared" si="236"/>
        <v>0</v>
      </c>
      <c r="G246" s="125">
        <f t="shared" si="214"/>
        <v>603090.40798999986</v>
      </c>
      <c r="H246" s="125">
        <f t="shared" si="215"/>
        <v>0</v>
      </c>
      <c r="I246" s="187"/>
      <c r="J246" s="98">
        <f t="shared" si="212"/>
        <v>2017.6995918032783</v>
      </c>
      <c r="K246" s="86">
        <f t="shared" si="213"/>
        <v>1977.3455999672126</v>
      </c>
      <c r="L246" s="219"/>
      <c r="M246" s="219"/>
      <c r="N246" s="219"/>
      <c r="O246" s="218">
        <f t="shared" ref="O246:O267" si="244">E243-G243</f>
        <v>12307.967509999988</v>
      </c>
      <c r="P246" s="218">
        <f t="shared" ref="P246:P267" si="245">F243-H243</f>
        <v>0</v>
      </c>
      <c r="Q246" s="218">
        <f t="shared" ref="Q246:Q267" si="246">O246/305+P246</f>
        <v>40.353991836065532</v>
      </c>
      <c r="R246" s="138"/>
      <c r="S246" s="92">
        <v>2.4999999999999994E-2</v>
      </c>
      <c r="T246" s="92">
        <v>0.25</v>
      </c>
      <c r="U246" s="188">
        <f t="shared" si="240"/>
        <v>2.4999999999999994E-2</v>
      </c>
    </row>
    <row r="247" spans="2:21" s="161" customFormat="1" ht="20" customHeight="1">
      <c r="B247" s="157">
        <v>23.11</v>
      </c>
      <c r="C247" s="135" t="s">
        <v>181</v>
      </c>
      <c r="D247" s="186"/>
      <c r="E247" s="159">
        <f t="shared" si="235"/>
        <v>1230796.7509999997</v>
      </c>
      <c r="F247" s="159">
        <f t="shared" si="236"/>
        <v>0</v>
      </c>
      <c r="G247" s="125">
        <f t="shared" si="214"/>
        <v>1206180.8159799997</v>
      </c>
      <c r="H247" s="125">
        <f t="shared" si="215"/>
        <v>0</v>
      </c>
      <c r="I247" s="187"/>
      <c r="J247" s="98">
        <f t="shared" si="212"/>
        <v>4035.3991836065566</v>
      </c>
      <c r="K247" s="86">
        <f t="shared" si="213"/>
        <v>3954.6911999344252</v>
      </c>
      <c r="L247" s="219"/>
      <c r="M247" s="219"/>
      <c r="N247" s="219"/>
      <c r="O247" s="218">
        <f t="shared" si="244"/>
        <v>12307.967509999988</v>
      </c>
      <c r="P247" s="218">
        <f t="shared" si="245"/>
        <v>0</v>
      </c>
      <c r="Q247" s="218">
        <f t="shared" si="246"/>
        <v>40.353991836065532</v>
      </c>
      <c r="R247" s="138"/>
      <c r="S247" s="92">
        <v>4.9999999999999989E-2</v>
      </c>
      <c r="T247" s="92">
        <v>0.3</v>
      </c>
      <c r="U247" s="188">
        <f t="shared" si="240"/>
        <v>4.9999999999999989E-2</v>
      </c>
    </row>
    <row r="248" spans="2:21" s="161" customFormat="1" ht="20" customHeight="1">
      <c r="B248" s="157">
        <v>23.12</v>
      </c>
      <c r="C248" s="135" t="s">
        <v>182</v>
      </c>
      <c r="D248" s="186"/>
      <c r="E248" s="159">
        <f t="shared" si="235"/>
        <v>1230796.7509999997</v>
      </c>
      <c r="F248" s="159">
        <f t="shared" si="236"/>
        <v>0</v>
      </c>
      <c r="G248" s="125">
        <f t="shared" si="214"/>
        <v>1206180.8159799997</v>
      </c>
      <c r="H248" s="125">
        <f t="shared" si="215"/>
        <v>0</v>
      </c>
      <c r="I248" s="187"/>
      <c r="J248" s="98">
        <f t="shared" si="212"/>
        <v>4035.3991836065566</v>
      </c>
      <c r="K248" s="86">
        <f t="shared" si="213"/>
        <v>3954.6911999344252</v>
      </c>
      <c r="L248" s="219"/>
      <c r="M248" s="219"/>
      <c r="N248" s="219"/>
      <c r="O248" s="218">
        <f t="shared" si="244"/>
        <v>12307.967509999988</v>
      </c>
      <c r="P248" s="218">
        <f t="shared" si="245"/>
        <v>0</v>
      </c>
      <c r="Q248" s="218">
        <f t="shared" si="246"/>
        <v>40.353991836065532</v>
      </c>
      <c r="R248" s="138"/>
      <c r="S248" s="92">
        <v>4.9999999999999989E-2</v>
      </c>
      <c r="T248" s="92">
        <v>0.35</v>
      </c>
      <c r="U248" s="188">
        <f t="shared" si="240"/>
        <v>4.9999999999999989E-2</v>
      </c>
    </row>
    <row r="249" spans="2:21" s="161" customFormat="1" ht="20" customHeight="1">
      <c r="B249" s="157">
        <v>23.13</v>
      </c>
      <c r="C249" s="135" t="s">
        <v>183</v>
      </c>
      <c r="D249" s="186"/>
      <c r="E249" s="159">
        <f t="shared" si="235"/>
        <v>1230796.7510000011</v>
      </c>
      <c r="F249" s="159">
        <f t="shared" si="236"/>
        <v>0</v>
      </c>
      <c r="G249" s="125">
        <f t="shared" si="214"/>
        <v>1206180.8159800011</v>
      </c>
      <c r="H249" s="125">
        <f t="shared" si="215"/>
        <v>0</v>
      </c>
      <c r="I249" s="187"/>
      <c r="J249" s="98">
        <f t="shared" si="212"/>
        <v>4035.3991836065611</v>
      </c>
      <c r="K249" s="86">
        <f t="shared" si="213"/>
        <v>3954.6911999344297</v>
      </c>
      <c r="L249" s="219"/>
      <c r="M249" s="219"/>
      <c r="N249" s="219"/>
      <c r="O249" s="218">
        <f t="shared" si="244"/>
        <v>12307.967509999988</v>
      </c>
      <c r="P249" s="218">
        <f t="shared" si="245"/>
        <v>0</v>
      </c>
      <c r="Q249" s="218">
        <f t="shared" si="246"/>
        <v>40.353991836065532</v>
      </c>
      <c r="R249" s="138"/>
      <c r="S249" s="92">
        <v>5.0000000000000044E-2</v>
      </c>
      <c r="T249" s="92">
        <v>0.4</v>
      </c>
      <c r="U249" s="188">
        <f t="shared" si="240"/>
        <v>5.0000000000000044E-2</v>
      </c>
    </row>
    <row r="250" spans="2:21" s="161" customFormat="1" ht="20" customHeight="1">
      <c r="B250" s="162">
        <v>23.14</v>
      </c>
      <c r="C250" s="142" t="s">
        <v>184</v>
      </c>
      <c r="D250" s="190"/>
      <c r="E250" s="164">
        <f t="shared" si="235"/>
        <v>1230796.7509999997</v>
      </c>
      <c r="F250" s="164">
        <f t="shared" si="236"/>
        <v>0</v>
      </c>
      <c r="G250" s="125">
        <f t="shared" si="214"/>
        <v>1206180.8159799997</v>
      </c>
      <c r="H250" s="125">
        <f t="shared" si="215"/>
        <v>0</v>
      </c>
      <c r="I250" s="191"/>
      <c r="J250" s="99">
        <f t="shared" si="212"/>
        <v>4035.3991836065566</v>
      </c>
      <c r="K250" s="86">
        <f t="shared" si="213"/>
        <v>3954.6911999344252</v>
      </c>
      <c r="L250" s="219"/>
      <c r="M250" s="219"/>
      <c r="N250" s="219"/>
      <c r="O250" s="218">
        <f t="shared" si="244"/>
        <v>24615.935019999975</v>
      </c>
      <c r="P250" s="218">
        <f t="shared" si="245"/>
        <v>0</v>
      </c>
      <c r="Q250" s="218">
        <f t="shared" si="246"/>
        <v>80.707983672131064</v>
      </c>
      <c r="R250" s="138"/>
      <c r="S250" s="92">
        <v>4.9999999999999989E-2</v>
      </c>
      <c r="T250" s="92">
        <v>0.45</v>
      </c>
      <c r="U250" s="188">
        <f t="shared" si="240"/>
        <v>4.9999999999999989E-2</v>
      </c>
    </row>
    <row r="251" spans="2:21" s="161" customFormat="1" ht="20" customHeight="1">
      <c r="B251" s="162">
        <v>23.15</v>
      </c>
      <c r="C251" s="142" t="s">
        <v>185</v>
      </c>
      <c r="D251" s="190"/>
      <c r="E251" s="164">
        <f t="shared" si="235"/>
        <v>1230796.7509999997</v>
      </c>
      <c r="F251" s="164">
        <f t="shared" si="236"/>
        <v>0</v>
      </c>
      <c r="G251" s="125">
        <f t="shared" si="214"/>
        <v>1206180.8159799997</v>
      </c>
      <c r="H251" s="125">
        <f t="shared" si="215"/>
        <v>0</v>
      </c>
      <c r="I251" s="191"/>
      <c r="J251" s="99">
        <f t="shared" si="212"/>
        <v>4035.3991836065566</v>
      </c>
      <c r="K251" s="86">
        <f t="shared" si="213"/>
        <v>3954.6911999344252</v>
      </c>
      <c r="L251" s="219"/>
      <c r="M251" s="219"/>
      <c r="N251" s="219"/>
      <c r="O251" s="218">
        <f t="shared" si="244"/>
        <v>24615.935019999975</v>
      </c>
      <c r="P251" s="218">
        <f t="shared" si="245"/>
        <v>0</v>
      </c>
      <c r="Q251" s="218">
        <f t="shared" si="246"/>
        <v>80.707983672131064</v>
      </c>
      <c r="R251" s="138"/>
      <c r="S251" s="92">
        <v>4.9999999999999989E-2</v>
      </c>
      <c r="T251" s="92">
        <v>0.5</v>
      </c>
      <c r="U251" s="188">
        <f t="shared" si="240"/>
        <v>4.9999999999999989E-2</v>
      </c>
    </row>
    <row r="252" spans="2:21" s="161" customFormat="1" ht="20" customHeight="1">
      <c r="B252" s="162">
        <v>23.16</v>
      </c>
      <c r="C252" s="142" t="s">
        <v>186</v>
      </c>
      <c r="D252" s="190"/>
      <c r="E252" s="164">
        <f t="shared" si="235"/>
        <v>1230796.7510000011</v>
      </c>
      <c r="F252" s="164">
        <f t="shared" si="236"/>
        <v>0</v>
      </c>
      <c r="G252" s="125">
        <f t="shared" si="214"/>
        <v>1206180.8159800011</v>
      </c>
      <c r="H252" s="125">
        <f t="shared" si="215"/>
        <v>0</v>
      </c>
      <c r="I252" s="191"/>
      <c r="J252" s="99">
        <f t="shared" si="212"/>
        <v>4035.3991836065611</v>
      </c>
      <c r="K252" s="86">
        <f t="shared" si="213"/>
        <v>3954.6911999344297</v>
      </c>
      <c r="L252" s="219"/>
      <c r="M252" s="219"/>
      <c r="N252" s="219"/>
      <c r="O252" s="218">
        <f t="shared" si="244"/>
        <v>24615.935019999975</v>
      </c>
      <c r="P252" s="218">
        <f t="shared" si="245"/>
        <v>0</v>
      </c>
      <c r="Q252" s="218">
        <f t="shared" si="246"/>
        <v>80.707983672131064</v>
      </c>
      <c r="R252" s="138"/>
      <c r="S252" s="92">
        <v>5.0000000000000044E-2</v>
      </c>
      <c r="T252" s="92">
        <v>0.55000000000000004</v>
      </c>
      <c r="U252" s="188">
        <f t="shared" si="240"/>
        <v>5.0000000000000044E-2</v>
      </c>
    </row>
    <row r="253" spans="2:21" s="161" customFormat="1" ht="20" customHeight="1">
      <c r="B253" s="162">
        <v>23.17</v>
      </c>
      <c r="C253" s="142" t="s">
        <v>187</v>
      </c>
      <c r="D253" s="190"/>
      <c r="E253" s="164">
        <f t="shared" si="235"/>
        <v>1230796.7509999983</v>
      </c>
      <c r="F253" s="164">
        <f t="shared" si="236"/>
        <v>0</v>
      </c>
      <c r="G253" s="125">
        <f t="shared" si="214"/>
        <v>1206180.8159799983</v>
      </c>
      <c r="H253" s="125">
        <f t="shared" si="215"/>
        <v>0</v>
      </c>
      <c r="I253" s="191"/>
      <c r="J253" s="99">
        <f t="shared" si="212"/>
        <v>4035.399183606552</v>
      </c>
      <c r="K253" s="86">
        <f t="shared" si="213"/>
        <v>3954.6911999344206</v>
      </c>
      <c r="L253" s="219"/>
      <c r="M253" s="219"/>
      <c r="N253" s="219"/>
      <c r="O253" s="218">
        <f t="shared" si="244"/>
        <v>24615.935019999975</v>
      </c>
      <c r="P253" s="218">
        <f t="shared" si="245"/>
        <v>0</v>
      </c>
      <c r="Q253" s="218">
        <f t="shared" si="246"/>
        <v>80.707983672131064</v>
      </c>
      <c r="R253" s="138"/>
      <c r="S253" s="92">
        <v>4.9999999999999933E-2</v>
      </c>
      <c r="T253" s="92">
        <v>0.6</v>
      </c>
      <c r="U253" s="188">
        <f t="shared" si="240"/>
        <v>4.9999999999999933E-2</v>
      </c>
    </row>
    <row r="254" spans="2:21" s="161" customFormat="1" ht="20" customHeight="1">
      <c r="B254" s="162">
        <v>23.18</v>
      </c>
      <c r="C254" s="142" t="s">
        <v>188</v>
      </c>
      <c r="D254" s="190"/>
      <c r="E254" s="164">
        <f t="shared" si="235"/>
        <v>1230796.7510000011</v>
      </c>
      <c r="F254" s="164">
        <f t="shared" si="236"/>
        <v>0</v>
      </c>
      <c r="G254" s="125">
        <f t="shared" si="214"/>
        <v>1206180.8159800011</v>
      </c>
      <c r="H254" s="125">
        <f t="shared" si="215"/>
        <v>0</v>
      </c>
      <c r="I254" s="191"/>
      <c r="J254" s="99">
        <f t="shared" si="212"/>
        <v>4035.3991836065611</v>
      </c>
      <c r="K254" s="86">
        <f t="shared" si="213"/>
        <v>3954.6911999344297</v>
      </c>
      <c r="L254" s="219"/>
      <c r="M254" s="219"/>
      <c r="N254" s="219"/>
      <c r="O254" s="218">
        <f t="shared" si="244"/>
        <v>24615.935019999975</v>
      </c>
      <c r="P254" s="218">
        <f t="shared" si="245"/>
        <v>0</v>
      </c>
      <c r="Q254" s="218">
        <f t="shared" si="246"/>
        <v>80.707983672131064</v>
      </c>
      <c r="R254" s="138"/>
      <c r="S254" s="92">
        <v>5.0000000000000044E-2</v>
      </c>
      <c r="T254" s="92">
        <v>0.65</v>
      </c>
      <c r="U254" s="188">
        <f t="shared" si="240"/>
        <v>5.0000000000000044E-2</v>
      </c>
    </row>
    <row r="255" spans="2:21" s="161" customFormat="1" ht="20" customHeight="1">
      <c r="B255" s="162">
        <v>23.19</v>
      </c>
      <c r="C255" s="142" t="s">
        <v>189</v>
      </c>
      <c r="D255" s="190"/>
      <c r="E255" s="164">
        <f t="shared" si="235"/>
        <v>1230796.7509999983</v>
      </c>
      <c r="F255" s="164">
        <f t="shared" si="236"/>
        <v>0</v>
      </c>
      <c r="G255" s="125">
        <f t="shared" si="214"/>
        <v>1206180.8159799983</v>
      </c>
      <c r="H255" s="125">
        <f t="shared" si="215"/>
        <v>0</v>
      </c>
      <c r="I255" s="191"/>
      <c r="J255" s="99">
        <f t="shared" si="212"/>
        <v>4035.399183606552</v>
      </c>
      <c r="K255" s="86">
        <f t="shared" si="213"/>
        <v>3954.6911999344206</v>
      </c>
      <c r="L255" s="219"/>
      <c r="M255" s="219"/>
      <c r="N255" s="219"/>
      <c r="O255" s="218">
        <f t="shared" si="244"/>
        <v>24615.935019999975</v>
      </c>
      <c r="P255" s="218">
        <f t="shared" si="245"/>
        <v>0</v>
      </c>
      <c r="Q255" s="218">
        <f t="shared" si="246"/>
        <v>80.707983672131064</v>
      </c>
      <c r="R255" s="138"/>
      <c r="S255" s="92">
        <v>4.9999999999999933E-2</v>
      </c>
      <c r="T255" s="92">
        <v>0.7</v>
      </c>
      <c r="U255" s="188">
        <f t="shared" si="240"/>
        <v>4.9999999999999933E-2</v>
      </c>
    </row>
    <row r="256" spans="2:21" s="161" customFormat="1" ht="20" customHeight="1">
      <c r="B256" s="166" t="s">
        <v>311</v>
      </c>
      <c r="C256" s="142" t="s">
        <v>191</v>
      </c>
      <c r="D256" s="190"/>
      <c r="E256" s="164">
        <f t="shared" si="235"/>
        <v>615398.37550000055</v>
      </c>
      <c r="F256" s="164">
        <f t="shared" si="236"/>
        <v>0</v>
      </c>
      <c r="G256" s="125">
        <f t="shared" si="214"/>
        <v>603090.40799000056</v>
      </c>
      <c r="H256" s="125">
        <f t="shared" si="215"/>
        <v>0</v>
      </c>
      <c r="I256" s="191"/>
      <c r="J256" s="99">
        <f t="shared" si="212"/>
        <v>2017.6995918032806</v>
      </c>
      <c r="K256" s="86">
        <f t="shared" si="213"/>
        <v>1977.3455999672149</v>
      </c>
      <c r="L256" s="219"/>
      <c r="M256" s="219"/>
      <c r="N256" s="219"/>
      <c r="O256" s="218">
        <f t="shared" si="244"/>
        <v>24615.935019999975</v>
      </c>
      <c r="P256" s="218">
        <f t="shared" si="245"/>
        <v>0</v>
      </c>
      <c r="Q256" s="218">
        <f t="shared" si="246"/>
        <v>80.707983672131064</v>
      </c>
      <c r="R256" s="138"/>
      <c r="S256" s="92">
        <v>2.5000000000000022E-2</v>
      </c>
      <c r="T256" s="92">
        <v>0.72499999999999998</v>
      </c>
      <c r="U256" s="188">
        <f t="shared" si="240"/>
        <v>2.5000000000000022E-2</v>
      </c>
    </row>
    <row r="257" spans="2:21" s="161" customFormat="1" ht="20" customHeight="1">
      <c r="B257" s="162">
        <v>23.21</v>
      </c>
      <c r="C257" s="142" t="s">
        <v>192</v>
      </c>
      <c r="D257" s="190"/>
      <c r="E257" s="164">
        <f t="shared" si="235"/>
        <v>615398.37550000055</v>
      </c>
      <c r="F257" s="164">
        <f t="shared" si="236"/>
        <v>0</v>
      </c>
      <c r="G257" s="125">
        <f t="shared" si="214"/>
        <v>603090.40799000056</v>
      </c>
      <c r="H257" s="125">
        <f t="shared" si="215"/>
        <v>0</v>
      </c>
      <c r="I257" s="191"/>
      <c r="J257" s="99">
        <f t="shared" si="212"/>
        <v>2017.6995918032806</v>
      </c>
      <c r="K257" s="86">
        <f t="shared" si="213"/>
        <v>1977.3455999672149</v>
      </c>
      <c r="L257" s="219"/>
      <c r="M257" s="219"/>
      <c r="N257" s="219"/>
      <c r="O257" s="218">
        <f t="shared" si="244"/>
        <v>24615.935019999975</v>
      </c>
      <c r="P257" s="218">
        <f t="shared" si="245"/>
        <v>0</v>
      </c>
      <c r="Q257" s="218">
        <f t="shared" si="246"/>
        <v>80.707983672131064</v>
      </c>
      <c r="R257" s="138"/>
      <c r="S257" s="92">
        <v>2.5000000000000022E-2</v>
      </c>
      <c r="T257" s="92">
        <v>0.75</v>
      </c>
      <c r="U257" s="188">
        <f t="shared" si="240"/>
        <v>2.5000000000000022E-2</v>
      </c>
    </row>
    <row r="258" spans="2:21" s="161" customFormat="1" ht="20" customHeight="1">
      <c r="B258" s="162">
        <v>23.22</v>
      </c>
      <c r="C258" s="142" t="s">
        <v>193</v>
      </c>
      <c r="D258" s="190"/>
      <c r="E258" s="164">
        <f t="shared" si="235"/>
        <v>615398.37550000055</v>
      </c>
      <c r="F258" s="164">
        <f t="shared" si="236"/>
        <v>0</v>
      </c>
      <c r="G258" s="125">
        <f t="shared" si="214"/>
        <v>603090.40799000056</v>
      </c>
      <c r="H258" s="125">
        <f t="shared" si="215"/>
        <v>0</v>
      </c>
      <c r="I258" s="191"/>
      <c r="J258" s="99">
        <f t="shared" si="212"/>
        <v>2017.6995918032806</v>
      </c>
      <c r="K258" s="86">
        <f t="shared" si="213"/>
        <v>1977.3455999672149</v>
      </c>
      <c r="L258" s="219"/>
      <c r="M258" s="219"/>
      <c r="N258" s="219"/>
      <c r="O258" s="218">
        <f t="shared" si="244"/>
        <v>24615.935019999975</v>
      </c>
      <c r="P258" s="218">
        <f t="shared" si="245"/>
        <v>0</v>
      </c>
      <c r="Q258" s="218">
        <f t="shared" si="246"/>
        <v>80.707983672131064</v>
      </c>
      <c r="R258" s="138"/>
      <c r="S258" s="92">
        <v>2.5000000000000022E-2</v>
      </c>
      <c r="T258" s="92">
        <v>0.77500000000000002</v>
      </c>
      <c r="U258" s="188">
        <f t="shared" si="240"/>
        <v>2.5000000000000022E-2</v>
      </c>
    </row>
    <row r="259" spans="2:21" s="161" customFormat="1" ht="20" customHeight="1">
      <c r="B259" s="162">
        <v>23.23</v>
      </c>
      <c r="C259" s="142" t="s">
        <v>194</v>
      </c>
      <c r="D259" s="190"/>
      <c r="E259" s="164">
        <f t="shared" si="235"/>
        <v>615398.37550000055</v>
      </c>
      <c r="F259" s="164">
        <f t="shared" si="236"/>
        <v>0</v>
      </c>
      <c r="G259" s="125">
        <f t="shared" si="214"/>
        <v>603090.40799000056</v>
      </c>
      <c r="H259" s="125">
        <f t="shared" si="215"/>
        <v>0</v>
      </c>
      <c r="I259" s="191"/>
      <c r="J259" s="99">
        <f t="shared" si="212"/>
        <v>2017.6995918032806</v>
      </c>
      <c r="K259" s="86">
        <f t="shared" si="213"/>
        <v>1977.3455999672149</v>
      </c>
      <c r="L259" s="219"/>
      <c r="M259" s="219"/>
      <c r="N259" s="219"/>
      <c r="O259" s="218">
        <f t="shared" si="244"/>
        <v>12307.967509999988</v>
      </c>
      <c r="P259" s="218">
        <f t="shared" si="245"/>
        <v>0</v>
      </c>
      <c r="Q259" s="218">
        <f t="shared" si="246"/>
        <v>40.353991836065532</v>
      </c>
      <c r="R259" s="138"/>
      <c r="S259" s="92">
        <v>2.5000000000000022E-2</v>
      </c>
      <c r="T259" s="92">
        <v>0.8</v>
      </c>
      <c r="U259" s="188">
        <f t="shared" si="240"/>
        <v>2.5000000000000022E-2</v>
      </c>
    </row>
    <row r="260" spans="2:21" s="161" customFormat="1" ht="20" customHeight="1">
      <c r="B260" s="162">
        <v>23.24</v>
      </c>
      <c r="C260" s="142" t="s">
        <v>195</v>
      </c>
      <c r="D260" s="190"/>
      <c r="E260" s="164">
        <f t="shared" si="235"/>
        <v>615398.37549999775</v>
      </c>
      <c r="F260" s="164">
        <f t="shared" si="236"/>
        <v>0</v>
      </c>
      <c r="G260" s="125">
        <f t="shared" si="214"/>
        <v>603090.40798999777</v>
      </c>
      <c r="H260" s="125">
        <f t="shared" si="215"/>
        <v>0</v>
      </c>
      <c r="I260" s="191"/>
      <c r="J260" s="99">
        <f t="shared" si="212"/>
        <v>2017.6995918032712</v>
      </c>
      <c r="K260" s="86">
        <f t="shared" si="213"/>
        <v>1977.3455999672058</v>
      </c>
      <c r="L260" s="219"/>
      <c r="M260" s="219"/>
      <c r="N260" s="219"/>
      <c r="O260" s="218">
        <f t="shared" si="244"/>
        <v>12307.967509999988</v>
      </c>
      <c r="P260" s="218">
        <f t="shared" si="245"/>
        <v>0</v>
      </c>
      <c r="Q260" s="218">
        <f t="shared" si="246"/>
        <v>40.353991836065532</v>
      </c>
      <c r="R260" s="138"/>
      <c r="S260" s="92">
        <v>2.4999999999999911E-2</v>
      </c>
      <c r="T260" s="92">
        <v>0.82499999999999996</v>
      </c>
      <c r="U260" s="188">
        <f t="shared" si="240"/>
        <v>2.4999999999999911E-2</v>
      </c>
    </row>
    <row r="261" spans="2:21" s="161" customFormat="1" ht="20" customHeight="1">
      <c r="B261" s="162">
        <v>23.25</v>
      </c>
      <c r="C261" s="142" t="s">
        <v>196</v>
      </c>
      <c r="D261" s="190"/>
      <c r="E261" s="164">
        <f t="shared" si="235"/>
        <v>615398.37550000055</v>
      </c>
      <c r="F261" s="164">
        <f t="shared" si="236"/>
        <v>0</v>
      </c>
      <c r="G261" s="125">
        <f t="shared" si="214"/>
        <v>603090.40799000056</v>
      </c>
      <c r="H261" s="125">
        <f t="shared" si="215"/>
        <v>0</v>
      </c>
      <c r="I261" s="191"/>
      <c r="J261" s="99">
        <f t="shared" si="212"/>
        <v>2017.6995918032806</v>
      </c>
      <c r="K261" s="86">
        <f t="shared" si="213"/>
        <v>1977.3455999672149</v>
      </c>
      <c r="L261" s="219"/>
      <c r="M261" s="219"/>
      <c r="N261" s="219"/>
      <c r="O261" s="218">
        <f t="shared" si="244"/>
        <v>12307.967509999988</v>
      </c>
      <c r="P261" s="218">
        <f t="shared" si="245"/>
        <v>0</v>
      </c>
      <c r="Q261" s="218">
        <f t="shared" si="246"/>
        <v>40.353991836065532</v>
      </c>
      <c r="R261" s="138"/>
      <c r="S261" s="92">
        <v>2.5000000000000022E-2</v>
      </c>
      <c r="T261" s="92">
        <v>0.85</v>
      </c>
      <c r="U261" s="188">
        <f t="shared" si="240"/>
        <v>2.5000000000000022E-2</v>
      </c>
    </row>
    <row r="262" spans="2:21" s="161" customFormat="1" ht="20" customHeight="1">
      <c r="B262" s="162">
        <v>23.26</v>
      </c>
      <c r="C262" s="142" t="s">
        <v>197</v>
      </c>
      <c r="D262" s="190"/>
      <c r="E262" s="164">
        <f t="shared" si="235"/>
        <v>615398.37550000055</v>
      </c>
      <c r="F262" s="164">
        <f t="shared" si="236"/>
        <v>0</v>
      </c>
      <c r="G262" s="125">
        <f t="shared" si="214"/>
        <v>603090.40799000056</v>
      </c>
      <c r="H262" s="125">
        <f t="shared" si="215"/>
        <v>0</v>
      </c>
      <c r="I262" s="191"/>
      <c r="J262" s="99">
        <f t="shared" si="212"/>
        <v>2017.6995918032806</v>
      </c>
      <c r="K262" s="86">
        <f t="shared" si="213"/>
        <v>1977.3455999672149</v>
      </c>
      <c r="L262" s="219"/>
      <c r="M262" s="219"/>
      <c r="N262" s="219"/>
      <c r="O262" s="218">
        <f t="shared" si="244"/>
        <v>12307.967509999988</v>
      </c>
      <c r="P262" s="218">
        <f t="shared" si="245"/>
        <v>0</v>
      </c>
      <c r="Q262" s="218">
        <f t="shared" si="246"/>
        <v>40.353991836065532</v>
      </c>
      <c r="R262" s="138"/>
      <c r="S262" s="92">
        <v>2.5000000000000022E-2</v>
      </c>
      <c r="T262" s="92">
        <v>0.875</v>
      </c>
      <c r="U262" s="188">
        <f t="shared" si="240"/>
        <v>2.5000000000000022E-2</v>
      </c>
    </row>
    <row r="263" spans="2:21" s="161" customFormat="1" ht="20" customHeight="1">
      <c r="B263" s="162">
        <v>23.27</v>
      </c>
      <c r="C263" s="142" t="s">
        <v>198</v>
      </c>
      <c r="D263" s="190"/>
      <c r="E263" s="164">
        <f t="shared" si="235"/>
        <v>615398.37550000055</v>
      </c>
      <c r="F263" s="164">
        <f t="shared" si="236"/>
        <v>0</v>
      </c>
      <c r="G263" s="125">
        <f t="shared" si="214"/>
        <v>603090.40799000056</v>
      </c>
      <c r="H263" s="125">
        <f t="shared" si="215"/>
        <v>0</v>
      </c>
      <c r="I263" s="191"/>
      <c r="J263" s="99">
        <f t="shared" si="212"/>
        <v>2017.6995918032806</v>
      </c>
      <c r="K263" s="86">
        <f t="shared" si="213"/>
        <v>1977.3455999672149</v>
      </c>
      <c r="L263" s="219"/>
      <c r="M263" s="219"/>
      <c r="N263" s="219"/>
      <c r="O263" s="218">
        <f t="shared" si="244"/>
        <v>12307.967509999988</v>
      </c>
      <c r="P263" s="218">
        <f t="shared" si="245"/>
        <v>0</v>
      </c>
      <c r="Q263" s="218">
        <f t="shared" si="246"/>
        <v>40.353991836065532</v>
      </c>
      <c r="R263" s="138"/>
      <c r="S263" s="92">
        <v>2.5000000000000022E-2</v>
      </c>
      <c r="T263" s="92">
        <v>0.9</v>
      </c>
      <c r="U263" s="188">
        <f t="shared" si="240"/>
        <v>2.5000000000000022E-2</v>
      </c>
    </row>
    <row r="264" spans="2:21" s="161" customFormat="1" ht="20" customHeight="1">
      <c r="B264" s="162">
        <v>23.28</v>
      </c>
      <c r="C264" s="142" t="s">
        <v>199</v>
      </c>
      <c r="D264" s="190"/>
      <c r="E264" s="164">
        <f t="shared" si="235"/>
        <v>615398.37550000055</v>
      </c>
      <c r="F264" s="164">
        <f t="shared" si="236"/>
        <v>0</v>
      </c>
      <c r="G264" s="125">
        <f t="shared" si="214"/>
        <v>603090.40799000056</v>
      </c>
      <c r="H264" s="125">
        <f t="shared" si="215"/>
        <v>0</v>
      </c>
      <c r="I264" s="191"/>
      <c r="J264" s="99">
        <f t="shared" ref="J264:J309" si="247">E264/305+F264</f>
        <v>2017.6995918032806</v>
      </c>
      <c r="K264" s="86">
        <f t="shared" ref="K264:K309" si="248">G264/305+H264</f>
        <v>1977.3455999672149</v>
      </c>
      <c r="L264" s="219"/>
      <c r="M264" s="219"/>
      <c r="N264" s="219"/>
      <c r="O264" s="218">
        <f t="shared" si="244"/>
        <v>12307.967509999988</v>
      </c>
      <c r="P264" s="218">
        <f t="shared" si="245"/>
        <v>0</v>
      </c>
      <c r="Q264" s="218">
        <f t="shared" si="246"/>
        <v>40.353991836065532</v>
      </c>
      <c r="R264" s="138"/>
      <c r="S264" s="92">
        <v>2.5000000000000022E-2</v>
      </c>
      <c r="T264" s="92">
        <v>0.92500000000000004</v>
      </c>
      <c r="U264" s="188">
        <f t="shared" si="240"/>
        <v>2.5000000000000022E-2</v>
      </c>
    </row>
    <row r="265" spans="2:21" s="161" customFormat="1" ht="20" customHeight="1">
      <c r="B265" s="162">
        <v>23.29</v>
      </c>
      <c r="C265" s="142" t="s">
        <v>200</v>
      </c>
      <c r="D265" s="190"/>
      <c r="E265" s="164">
        <f t="shared" si="235"/>
        <v>615398.37549999775</v>
      </c>
      <c r="F265" s="164">
        <f t="shared" si="236"/>
        <v>0</v>
      </c>
      <c r="G265" s="125">
        <f t="shared" ref="G265:G309" si="249">E265*0.98</f>
        <v>603090.40798999777</v>
      </c>
      <c r="H265" s="125">
        <f t="shared" ref="H265:H309" si="250">F265*0.99</f>
        <v>0</v>
      </c>
      <c r="I265" s="191"/>
      <c r="J265" s="99">
        <f t="shared" si="247"/>
        <v>2017.6995918032712</v>
      </c>
      <c r="K265" s="86">
        <f t="shared" si="248"/>
        <v>1977.3455999672058</v>
      </c>
      <c r="L265" s="219"/>
      <c r="M265" s="219"/>
      <c r="N265" s="219"/>
      <c r="O265" s="218">
        <f t="shared" si="244"/>
        <v>12307.967509999988</v>
      </c>
      <c r="P265" s="218">
        <f t="shared" si="245"/>
        <v>0</v>
      </c>
      <c r="Q265" s="218">
        <f t="shared" si="246"/>
        <v>40.353991836065532</v>
      </c>
      <c r="R265" s="138"/>
      <c r="S265" s="92">
        <v>2.4999999999999911E-2</v>
      </c>
      <c r="T265" s="92">
        <v>0.95</v>
      </c>
      <c r="U265" s="188">
        <f t="shared" si="240"/>
        <v>2.4999999999999911E-2</v>
      </c>
    </row>
    <row r="266" spans="2:21" s="161" customFormat="1" ht="20" customHeight="1">
      <c r="B266" s="166" t="s">
        <v>312</v>
      </c>
      <c r="C266" s="142" t="s">
        <v>202</v>
      </c>
      <c r="D266" s="190"/>
      <c r="E266" s="164">
        <f t="shared" si="235"/>
        <v>615398.37550000055</v>
      </c>
      <c r="F266" s="164">
        <f t="shared" si="236"/>
        <v>0</v>
      </c>
      <c r="G266" s="125">
        <f t="shared" si="249"/>
        <v>603090.40799000056</v>
      </c>
      <c r="H266" s="125">
        <f t="shared" si="250"/>
        <v>0</v>
      </c>
      <c r="I266" s="191"/>
      <c r="J266" s="99">
        <f t="shared" si="247"/>
        <v>2017.6995918032806</v>
      </c>
      <c r="K266" s="86">
        <f t="shared" si="248"/>
        <v>1977.3455999672149</v>
      </c>
      <c r="L266" s="219"/>
      <c r="M266" s="219"/>
      <c r="N266" s="219"/>
      <c r="O266" s="218">
        <f t="shared" si="244"/>
        <v>12307.967509999988</v>
      </c>
      <c r="P266" s="218">
        <f t="shared" si="245"/>
        <v>0</v>
      </c>
      <c r="Q266" s="218">
        <f t="shared" si="246"/>
        <v>40.353991836065532</v>
      </c>
      <c r="R266" s="138"/>
      <c r="S266" s="92">
        <v>2.5000000000000022E-2</v>
      </c>
      <c r="T266" s="92">
        <v>0.97499999999999998</v>
      </c>
      <c r="U266" s="188">
        <f t="shared" si="240"/>
        <v>2.5000000000000022E-2</v>
      </c>
    </row>
    <row r="267" spans="2:21" s="161" customFormat="1" ht="20" customHeight="1">
      <c r="B267" s="162">
        <v>23.31</v>
      </c>
      <c r="C267" s="142" t="s">
        <v>203</v>
      </c>
      <c r="D267" s="190"/>
      <c r="E267" s="164">
        <f t="shared" si="235"/>
        <v>615398.37550000055</v>
      </c>
      <c r="F267" s="164">
        <f t="shared" si="236"/>
        <v>0</v>
      </c>
      <c r="G267" s="125">
        <f t="shared" si="249"/>
        <v>603090.40799000056</v>
      </c>
      <c r="H267" s="125">
        <f t="shared" si="250"/>
        <v>0</v>
      </c>
      <c r="I267" s="191"/>
      <c r="J267" s="99">
        <f t="shared" si="247"/>
        <v>2017.6995918032806</v>
      </c>
      <c r="K267" s="86">
        <f t="shared" si="248"/>
        <v>1977.3455999672149</v>
      </c>
      <c r="L267" s="219"/>
      <c r="M267" s="219"/>
      <c r="N267" s="219"/>
      <c r="O267" s="218">
        <f t="shared" si="244"/>
        <v>12307.967509999988</v>
      </c>
      <c r="P267" s="218">
        <f t="shared" si="245"/>
        <v>0</v>
      </c>
      <c r="Q267" s="218">
        <f t="shared" si="246"/>
        <v>40.353991836065532</v>
      </c>
      <c r="R267" s="138"/>
      <c r="S267" s="92">
        <v>2.5000000000000022E-2</v>
      </c>
      <c r="T267" s="92">
        <v>1</v>
      </c>
      <c r="U267" s="188">
        <f t="shared" si="240"/>
        <v>2.5000000000000022E-2</v>
      </c>
    </row>
    <row r="268" spans="2:21" ht="39">
      <c r="B268" s="114">
        <v>24</v>
      </c>
      <c r="C268" s="115" t="s">
        <v>313</v>
      </c>
      <c r="D268" s="116" t="s">
        <v>150</v>
      </c>
      <c r="E268" s="117">
        <v>133301289.26000001</v>
      </c>
      <c r="F268" s="117">
        <v>225369</v>
      </c>
      <c r="G268" s="119">
        <f t="shared" si="249"/>
        <v>130635263.47480001</v>
      </c>
      <c r="H268" s="119">
        <f t="shared" si="250"/>
        <v>223115.31</v>
      </c>
      <c r="I268" s="133" t="s">
        <v>205</v>
      </c>
      <c r="J268" s="79">
        <f t="shared" si="247"/>
        <v>662422.40740983607</v>
      </c>
      <c r="K268" s="79">
        <f t="shared" si="248"/>
        <v>651427.64926163934</v>
      </c>
      <c r="L268" s="80"/>
      <c r="M268" s="80"/>
      <c r="N268" s="80"/>
      <c r="O268" s="80"/>
      <c r="P268" s="80"/>
    </row>
    <row r="269" spans="2:21" ht="39" customHeight="1">
      <c r="B269" s="192"/>
      <c r="C269" s="128" t="s">
        <v>314</v>
      </c>
      <c r="D269" s="194"/>
      <c r="E269" s="159">
        <f>$E$268*S269</f>
        <v>79980773.555999994</v>
      </c>
      <c r="F269" s="159">
        <f>$F$268*S269</f>
        <v>135221.4</v>
      </c>
      <c r="G269" s="125">
        <f t="shared" si="249"/>
        <v>78381158.084879994</v>
      </c>
      <c r="H269" s="125">
        <f t="shared" si="250"/>
        <v>133869.18599999999</v>
      </c>
      <c r="I269" s="197"/>
      <c r="J269" s="88">
        <f t="shared" si="247"/>
        <v>397453.44444590167</v>
      </c>
      <c r="K269" s="86">
        <f t="shared" si="248"/>
        <v>390856.58955698356</v>
      </c>
      <c r="L269" s="219"/>
      <c r="M269" s="219"/>
      <c r="N269" s="219"/>
      <c r="O269" s="218">
        <f t="shared" ref="O269" si="251">E266-G266</f>
        <v>12307.967509999988</v>
      </c>
      <c r="P269" s="218">
        <f t="shared" ref="P269" si="252">F266-H266</f>
        <v>0</v>
      </c>
      <c r="Q269" s="218">
        <f t="shared" ref="Q269" si="253">O269/305+P269</f>
        <v>40.353991836065532</v>
      </c>
      <c r="S269" s="92">
        <v>0.6</v>
      </c>
    </row>
    <row r="270" spans="2:21" ht="30.75" customHeight="1">
      <c r="B270" s="192"/>
      <c r="C270" s="128" t="s">
        <v>315</v>
      </c>
      <c r="D270" s="194"/>
      <c r="E270" s="159">
        <f>$E$268*S270</f>
        <v>26660257.852000002</v>
      </c>
      <c r="F270" s="159">
        <f t="shared" ref="F270:F271" si="254">$F$268*S270</f>
        <v>45073.8</v>
      </c>
      <c r="G270" s="125">
        <f t="shared" si="249"/>
        <v>26127052.694960002</v>
      </c>
      <c r="H270" s="125">
        <f t="shared" si="250"/>
        <v>44623.062000000005</v>
      </c>
      <c r="I270" s="197"/>
      <c r="J270" s="88">
        <f t="shared" si="247"/>
        <v>132484.4814819672</v>
      </c>
      <c r="K270" s="86">
        <f t="shared" si="248"/>
        <v>130285.52985232788</v>
      </c>
      <c r="L270" s="219"/>
      <c r="M270" s="219"/>
      <c r="N270" s="219"/>
      <c r="O270" s="218">
        <f t="shared" ref="O270:O271" si="255">E267-G267</f>
        <v>12307.967509999988</v>
      </c>
      <c r="P270" s="218">
        <f t="shared" ref="P270:P271" si="256">F267-H267</f>
        <v>0</v>
      </c>
      <c r="Q270" s="218">
        <f t="shared" ref="Q270:Q271" si="257">O270/305+P270</f>
        <v>40.353991836065532</v>
      </c>
      <c r="S270" s="92">
        <v>0.2</v>
      </c>
    </row>
    <row r="271" spans="2:21" ht="19.5" customHeight="1">
      <c r="B271" s="192"/>
      <c r="C271" s="128" t="s">
        <v>316</v>
      </c>
      <c r="D271" s="194"/>
      <c r="E271" s="159">
        <f>$E$268*S271</f>
        <v>26660257.852000002</v>
      </c>
      <c r="F271" s="159">
        <f t="shared" si="254"/>
        <v>45073.8</v>
      </c>
      <c r="G271" s="125">
        <f t="shared" si="249"/>
        <v>26127052.694960002</v>
      </c>
      <c r="H271" s="125">
        <f t="shared" si="250"/>
        <v>44623.062000000005</v>
      </c>
      <c r="I271" s="197"/>
      <c r="J271" s="88">
        <f t="shared" si="247"/>
        <v>132484.4814819672</v>
      </c>
      <c r="K271" s="86">
        <f t="shared" si="248"/>
        <v>130285.52985232788</v>
      </c>
      <c r="L271" s="219"/>
      <c r="M271" s="219"/>
      <c r="N271" s="219"/>
      <c r="O271" s="218">
        <f t="shared" si="255"/>
        <v>2666025.7851999998</v>
      </c>
      <c r="P271" s="218">
        <f t="shared" si="256"/>
        <v>2253.6900000000023</v>
      </c>
      <c r="Q271" s="218">
        <f t="shared" si="257"/>
        <v>10994.758148196723</v>
      </c>
      <c r="S271" s="92">
        <v>0.2</v>
      </c>
    </row>
    <row r="272" spans="2:21" ht="78">
      <c r="B272" s="114">
        <v>25</v>
      </c>
      <c r="C272" s="115" t="s">
        <v>317</v>
      </c>
      <c r="D272" s="116" t="s">
        <v>150</v>
      </c>
      <c r="E272" s="117">
        <v>364890622.80000001</v>
      </c>
      <c r="F272" s="117">
        <v>55927.97</v>
      </c>
      <c r="G272" s="119">
        <f t="shared" si="249"/>
        <v>357592810.34399998</v>
      </c>
      <c r="H272" s="119">
        <f t="shared" si="250"/>
        <v>55368.690300000002</v>
      </c>
      <c r="I272" s="133" t="s">
        <v>205</v>
      </c>
      <c r="J272" s="85">
        <f t="shared" si="247"/>
        <v>1252290.667704918</v>
      </c>
      <c r="K272" s="79">
        <f t="shared" si="248"/>
        <v>1227804.1340508196</v>
      </c>
      <c r="L272" s="80"/>
      <c r="M272" s="80"/>
      <c r="N272" s="80"/>
      <c r="O272" s="80"/>
      <c r="P272" s="80"/>
    </row>
    <row r="273" spans="2:19" ht="52">
      <c r="B273" s="149">
        <v>25.1</v>
      </c>
      <c r="C273" s="128" t="s">
        <v>318</v>
      </c>
      <c r="D273" s="129"/>
      <c r="E273" s="130">
        <f>$E$272*S273</f>
        <v>91222655.700000003</v>
      </c>
      <c r="F273" s="130">
        <f>$F$272*S273</f>
        <v>13981.9925</v>
      </c>
      <c r="G273" s="125">
        <f t="shared" si="249"/>
        <v>89398202.585999995</v>
      </c>
      <c r="H273" s="125">
        <f t="shared" si="250"/>
        <v>13842.172575000001</v>
      </c>
      <c r="I273" s="198"/>
      <c r="J273" s="84">
        <f t="shared" si="247"/>
        <v>313072.66692622949</v>
      </c>
      <c r="K273" s="86">
        <f t="shared" si="248"/>
        <v>306951.03351270489</v>
      </c>
      <c r="L273" s="218">
        <f t="shared" ref="L273" si="258">E273-G273</f>
        <v>1824453.1140000075</v>
      </c>
      <c r="M273" s="218">
        <f t="shared" ref="M273" si="259">F273-H273</f>
        <v>139.81992499999978</v>
      </c>
      <c r="N273" s="218">
        <f t="shared" ref="N273" si="260">L273/305+M273</f>
        <v>6121.6334135246143</v>
      </c>
      <c r="O273" s="219"/>
      <c r="P273" s="219"/>
      <c r="Q273" s="217"/>
      <c r="R273" s="132"/>
      <c r="S273" s="83">
        <v>0.25</v>
      </c>
    </row>
    <row r="274" spans="2:19" ht="59.25" customHeight="1">
      <c r="B274" s="149">
        <v>25.2</v>
      </c>
      <c r="C274" s="128" t="s">
        <v>319</v>
      </c>
      <c r="D274" s="129"/>
      <c r="E274" s="130">
        <f t="shared" ref="E274:E276" si="261">$E$272*S274</f>
        <v>91222655.700000003</v>
      </c>
      <c r="F274" s="130">
        <f t="shared" ref="F274:F276" si="262">$F$272*S274</f>
        <v>13981.9925</v>
      </c>
      <c r="G274" s="125">
        <f t="shared" si="249"/>
        <v>89398202.585999995</v>
      </c>
      <c r="H274" s="125">
        <f t="shared" si="250"/>
        <v>13842.172575000001</v>
      </c>
      <c r="I274" s="198"/>
      <c r="J274" s="84">
        <f t="shared" si="247"/>
        <v>313072.66692622949</v>
      </c>
      <c r="K274" s="86">
        <f t="shared" si="248"/>
        <v>306951.03351270489</v>
      </c>
      <c r="L274" s="218">
        <f t="shared" ref="L274:L275" si="263">E274-G274</f>
        <v>1824453.1140000075</v>
      </c>
      <c r="M274" s="218">
        <f t="shared" ref="M274:M276" si="264">F274-H274</f>
        <v>139.81992499999978</v>
      </c>
      <c r="N274" s="218">
        <f t="shared" ref="N274:N276" si="265">L274/305+M274</f>
        <v>6121.6334135246143</v>
      </c>
      <c r="O274" s="219"/>
      <c r="P274" s="219"/>
      <c r="Q274" s="217"/>
      <c r="R274" s="132"/>
      <c r="S274" s="83">
        <v>0.25</v>
      </c>
    </row>
    <row r="275" spans="2:19" ht="51" customHeight="1">
      <c r="B275" s="149">
        <v>25.3</v>
      </c>
      <c r="C275" s="128" t="s">
        <v>320</v>
      </c>
      <c r="D275" s="129"/>
      <c r="E275" s="130">
        <f t="shared" si="261"/>
        <v>91222655.700000003</v>
      </c>
      <c r="F275" s="130">
        <f t="shared" si="262"/>
        <v>13981.9925</v>
      </c>
      <c r="G275" s="125">
        <f t="shared" si="249"/>
        <v>89398202.585999995</v>
      </c>
      <c r="H275" s="125">
        <f t="shared" si="250"/>
        <v>13842.172575000001</v>
      </c>
      <c r="I275" s="198"/>
      <c r="J275" s="84">
        <f t="shared" si="247"/>
        <v>313072.66692622949</v>
      </c>
      <c r="K275" s="86">
        <f t="shared" si="248"/>
        <v>306951.03351270489</v>
      </c>
      <c r="L275" s="218">
        <f t="shared" si="263"/>
        <v>1824453.1140000075</v>
      </c>
      <c r="M275" s="218">
        <f t="shared" si="264"/>
        <v>139.81992499999978</v>
      </c>
      <c r="N275" s="218">
        <f t="shared" si="265"/>
        <v>6121.6334135246143</v>
      </c>
      <c r="O275" s="219"/>
      <c r="P275" s="219"/>
      <c r="Q275" s="217"/>
      <c r="R275" s="132"/>
      <c r="S275" s="83">
        <v>0.25</v>
      </c>
    </row>
    <row r="276" spans="2:19" ht="54.75" customHeight="1">
      <c r="B276" s="149">
        <v>25.4</v>
      </c>
      <c r="C276" s="128" t="s">
        <v>321</v>
      </c>
      <c r="D276" s="129"/>
      <c r="E276" s="130">
        <f t="shared" si="261"/>
        <v>91222655.700000003</v>
      </c>
      <c r="F276" s="130">
        <f t="shared" si="262"/>
        <v>13981.9925</v>
      </c>
      <c r="G276" s="125">
        <f t="shared" si="249"/>
        <v>89398202.585999995</v>
      </c>
      <c r="H276" s="125">
        <f t="shared" si="250"/>
        <v>13842.172575000001</v>
      </c>
      <c r="I276" s="198"/>
      <c r="J276" s="84">
        <f t="shared" si="247"/>
        <v>313072.66692622949</v>
      </c>
      <c r="K276" s="86">
        <f t="shared" si="248"/>
        <v>306951.03351270489</v>
      </c>
      <c r="L276" s="218">
        <f>E276-G276</f>
        <v>1824453.1140000075</v>
      </c>
      <c r="M276" s="218">
        <f t="shared" si="264"/>
        <v>139.81992499999978</v>
      </c>
      <c r="N276" s="218">
        <f t="shared" si="265"/>
        <v>6121.6334135246143</v>
      </c>
      <c r="O276" s="219"/>
      <c r="P276" s="219"/>
      <c r="Q276" s="132"/>
      <c r="R276" s="132"/>
      <c r="S276" s="83">
        <v>0.25</v>
      </c>
    </row>
    <row r="277" spans="2:19" ht="44.5" customHeight="1">
      <c r="B277" s="114">
        <v>26</v>
      </c>
      <c r="C277" s="115" t="s">
        <v>322</v>
      </c>
      <c r="D277" s="116" t="s">
        <v>150</v>
      </c>
      <c r="E277" s="117">
        <v>119971160.34</v>
      </c>
      <c r="F277" s="117">
        <v>202832.1</v>
      </c>
      <c r="G277" s="119">
        <f t="shared" si="249"/>
        <v>117571737.1332</v>
      </c>
      <c r="H277" s="119">
        <f t="shared" si="250"/>
        <v>200803.77900000001</v>
      </c>
      <c r="I277" s="133" t="s">
        <v>205</v>
      </c>
      <c r="J277" s="85">
        <f t="shared" si="247"/>
        <v>596180.16668852465</v>
      </c>
      <c r="K277" s="79">
        <f t="shared" si="248"/>
        <v>586284.88435475412</v>
      </c>
      <c r="L277" s="80"/>
      <c r="M277" s="80"/>
      <c r="N277" s="80"/>
      <c r="O277" s="80"/>
      <c r="P277" s="80"/>
    </row>
    <row r="278" spans="2:19" ht="20" customHeight="1">
      <c r="B278" s="134">
        <v>26.1</v>
      </c>
      <c r="C278" s="122" t="s">
        <v>323</v>
      </c>
      <c r="D278" s="123"/>
      <c r="E278" s="124">
        <f>$E$277*S278</f>
        <v>29992790.085000001</v>
      </c>
      <c r="F278" s="124">
        <f>$F$277*S278</f>
        <v>50708.025000000001</v>
      </c>
      <c r="G278" s="125">
        <f t="shared" si="249"/>
        <v>29392934.283300001</v>
      </c>
      <c r="H278" s="125">
        <f t="shared" si="250"/>
        <v>50200.944750000002</v>
      </c>
      <c r="I278" s="137"/>
      <c r="J278" s="81">
        <f t="shared" si="247"/>
        <v>149045.04167213116</v>
      </c>
      <c r="K278" s="86">
        <f t="shared" si="248"/>
        <v>146571.22108868853</v>
      </c>
      <c r="L278" s="219">
        <f>E278-G278</f>
        <v>599855.80169999972</v>
      </c>
      <c r="M278" s="219">
        <f t="shared" ref="M278" si="266">F278-H278</f>
        <v>507.08024999999907</v>
      </c>
      <c r="N278" s="219">
        <f t="shared" ref="N278" si="267">L278/305+M278</f>
        <v>2473.8205834426208</v>
      </c>
      <c r="O278" s="219"/>
      <c r="P278" s="219"/>
      <c r="Q278" s="222" t="s">
        <v>324</v>
      </c>
      <c r="R278" s="199"/>
      <c r="S278" s="83">
        <v>0.25</v>
      </c>
    </row>
    <row r="279" spans="2:19" ht="20" customHeight="1">
      <c r="B279" s="134">
        <v>26.2</v>
      </c>
      <c r="C279" s="122" t="s">
        <v>325</v>
      </c>
      <c r="D279" s="123"/>
      <c r="E279" s="124">
        <f t="shared" ref="E279:E281" si="268">$E$277*S279</f>
        <v>29992790.085000001</v>
      </c>
      <c r="F279" s="124">
        <f t="shared" ref="F279:F281" si="269">$F$277*S279</f>
        <v>50708.025000000001</v>
      </c>
      <c r="G279" s="125">
        <f t="shared" si="249"/>
        <v>29392934.283300001</v>
      </c>
      <c r="H279" s="125">
        <f t="shared" si="250"/>
        <v>50200.944750000002</v>
      </c>
      <c r="I279" s="137"/>
      <c r="J279" s="81">
        <f t="shared" si="247"/>
        <v>149045.04167213116</v>
      </c>
      <c r="K279" s="86">
        <f t="shared" si="248"/>
        <v>146571.22108868853</v>
      </c>
      <c r="L279" s="219">
        <f t="shared" ref="L279:L280" si="270">E279-G279</f>
        <v>599855.80169999972</v>
      </c>
      <c r="M279" s="219">
        <f t="shared" ref="M279:M281" si="271">F279-H279</f>
        <v>507.08024999999907</v>
      </c>
      <c r="N279" s="219">
        <f t="shared" ref="N279:N281" si="272">L279/305+M279</f>
        <v>2473.8205834426208</v>
      </c>
      <c r="O279" s="219"/>
      <c r="P279" s="219"/>
      <c r="Q279" s="222"/>
      <c r="R279" s="199"/>
      <c r="S279" s="83">
        <v>0.25</v>
      </c>
    </row>
    <row r="280" spans="2:19" ht="20" customHeight="1">
      <c r="B280" s="134">
        <v>26.3</v>
      </c>
      <c r="C280" s="122" t="s">
        <v>326</v>
      </c>
      <c r="D280" s="123"/>
      <c r="E280" s="124">
        <f t="shared" si="268"/>
        <v>29992790.085000001</v>
      </c>
      <c r="F280" s="124">
        <f t="shared" si="269"/>
        <v>50708.025000000001</v>
      </c>
      <c r="G280" s="125">
        <f t="shared" si="249"/>
        <v>29392934.283300001</v>
      </c>
      <c r="H280" s="125">
        <f t="shared" si="250"/>
        <v>50200.944750000002</v>
      </c>
      <c r="I280" s="137"/>
      <c r="J280" s="81">
        <f t="shared" si="247"/>
        <v>149045.04167213116</v>
      </c>
      <c r="K280" s="86">
        <f t="shared" si="248"/>
        <v>146571.22108868853</v>
      </c>
      <c r="L280" s="219">
        <f t="shared" si="270"/>
        <v>599855.80169999972</v>
      </c>
      <c r="M280" s="219">
        <f t="shared" si="271"/>
        <v>507.08024999999907</v>
      </c>
      <c r="N280" s="219">
        <f t="shared" si="272"/>
        <v>2473.8205834426208</v>
      </c>
      <c r="O280" s="219"/>
      <c r="P280" s="219"/>
      <c r="Q280" s="222"/>
      <c r="R280" s="199"/>
      <c r="S280" s="83">
        <v>0.25</v>
      </c>
    </row>
    <row r="281" spans="2:19" ht="20" customHeight="1">
      <c r="B281" s="134">
        <v>26.4</v>
      </c>
      <c r="C281" s="122" t="s">
        <v>327</v>
      </c>
      <c r="D281" s="123"/>
      <c r="E281" s="124">
        <f t="shared" si="268"/>
        <v>29992790.085000001</v>
      </c>
      <c r="F281" s="124">
        <f t="shared" si="269"/>
        <v>50708.025000000001</v>
      </c>
      <c r="G281" s="125">
        <f t="shared" si="249"/>
        <v>29392934.283300001</v>
      </c>
      <c r="H281" s="125">
        <f t="shared" si="250"/>
        <v>50200.944750000002</v>
      </c>
      <c r="I281" s="137"/>
      <c r="J281" s="81">
        <f t="shared" si="247"/>
        <v>149045.04167213116</v>
      </c>
      <c r="K281" s="86">
        <f t="shared" si="248"/>
        <v>146571.22108868853</v>
      </c>
      <c r="L281" s="219">
        <f>E281-G281</f>
        <v>599855.80169999972</v>
      </c>
      <c r="M281" s="219">
        <f t="shared" si="271"/>
        <v>507.08024999999907</v>
      </c>
      <c r="N281" s="219">
        <f t="shared" si="272"/>
        <v>2473.8205834426208</v>
      </c>
      <c r="O281" s="219"/>
      <c r="P281" s="219"/>
      <c r="Q281" s="222"/>
      <c r="R281" s="199"/>
      <c r="S281" s="83">
        <v>0.25</v>
      </c>
    </row>
    <row r="282" spans="2:19" ht="92" customHeight="1">
      <c r="B282" s="114">
        <v>27</v>
      </c>
      <c r="C282" s="115" t="s">
        <v>328</v>
      </c>
      <c r="D282" s="116" t="s">
        <v>150</v>
      </c>
      <c r="E282" s="117">
        <v>119971160.34</v>
      </c>
      <c r="F282" s="117">
        <v>202832.1</v>
      </c>
      <c r="G282" s="119">
        <f t="shared" si="249"/>
        <v>117571737.1332</v>
      </c>
      <c r="H282" s="119">
        <f t="shared" si="250"/>
        <v>200803.77900000001</v>
      </c>
      <c r="I282" s="200" t="s">
        <v>329</v>
      </c>
      <c r="J282" s="101">
        <f>E282/305+F282</f>
        <v>596180.16668852465</v>
      </c>
      <c r="K282" s="79">
        <f t="shared" si="248"/>
        <v>586284.88435475412</v>
      </c>
      <c r="L282" s="80"/>
      <c r="M282" s="80"/>
      <c r="N282" s="80"/>
      <c r="O282" s="80"/>
      <c r="P282" s="80"/>
    </row>
    <row r="283" spans="2:19" ht="30.75" customHeight="1">
      <c r="B283" s="149">
        <v>27.1</v>
      </c>
      <c r="C283" s="128" t="s">
        <v>330</v>
      </c>
      <c r="D283" s="129"/>
      <c r="E283" s="130">
        <f>$E$282*S283</f>
        <v>23994232.068000004</v>
      </c>
      <c r="F283" s="130">
        <f>$F$282*S283</f>
        <v>40566.420000000006</v>
      </c>
      <c r="G283" s="125">
        <f t="shared" si="249"/>
        <v>23514347.426640004</v>
      </c>
      <c r="H283" s="125">
        <f t="shared" si="250"/>
        <v>40160.755800000006</v>
      </c>
      <c r="I283" s="201"/>
      <c r="J283" s="102">
        <f t="shared" si="247"/>
        <v>119236.03333770492</v>
      </c>
      <c r="K283" s="86">
        <f t="shared" si="248"/>
        <v>117256.97687095084</v>
      </c>
      <c r="L283" s="219"/>
      <c r="M283" s="219"/>
      <c r="N283" s="219"/>
      <c r="O283" s="219">
        <f t="shared" ref="O283" si="273">E280-G280</f>
        <v>599855.80169999972</v>
      </c>
      <c r="P283" s="219">
        <f t="shared" ref="P283" si="274">F280-H280</f>
        <v>507.08024999999907</v>
      </c>
      <c r="Q283" s="223">
        <f>O283/305+P283</f>
        <v>2473.8205834426208</v>
      </c>
      <c r="R283" s="132"/>
      <c r="S283" s="83">
        <v>0.2</v>
      </c>
    </row>
    <row r="284" spans="2:19" ht="29.25" customHeight="1">
      <c r="B284" s="149">
        <v>27.2</v>
      </c>
      <c r="C284" s="128" t="s">
        <v>331</v>
      </c>
      <c r="D284" s="129"/>
      <c r="E284" s="130">
        <f t="shared" ref="E284:E286" si="275">$E$282*S284</f>
        <v>35991348.101999998</v>
      </c>
      <c r="F284" s="130">
        <f t="shared" ref="F284:F286" si="276">$F$282*S284</f>
        <v>60849.63</v>
      </c>
      <c r="G284" s="125">
        <f t="shared" si="249"/>
        <v>35271521.139959998</v>
      </c>
      <c r="H284" s="125">
        <f t="shared" si="250"/>
        <v>60241.133699999998</v>
      </c>
      <c r="I284" s="201"/>
      <c r="J284" s="102">
        <f t="shared" si="247"/>
        <v>178854.05000655737</v>
      </c>
      <c r="K284" s="86">
        <f t="shared" si="248"/>
        <v>175885.46530642622</v>
      </c>
      <c r="L284" s="219"/>
      <c r="M284" s="219"/>
      <c r="N284" s="219"/>
      <c r="O284" s="219">
        <f t="shared" ref="O284:O286" si="277">E281-G281</f>
        <v>599855.80169999972</v>
      </c>
      <c r="P284" s="219">
        <f t="shared" ref="P284:P286" si="278">F281-H281</f>
        <v>507.08024999999907</v>
      </c>
      <c r="Q284" s="223">
        <f t="shared" ref="Q284:Q286" si="279">O284/305+P284</f>
        <v>2473.8205834426208</v>
      </c>
      <c r="R284" s="132"/>
      <c r="S284" s="83">
        <v>0.3</v>
      </c>
    </row>
    <row r="285" spans="2:19" ht="27.75" customHeight="1">
      <c r="B285" s="149">
        <v>27.3</v>
      </c>
      <c r="C285" s="128" t="s">
        <v>332</v>
      </c>
      <c r="D285" s="129"/>
      <c r="E285" s="130">
        <f t="shared" si="275"/>
        <v>23994232.068000004</v>
      </c>
      <c r="F285" s="130">
        <f t="shared" si="276"/>
        <v>40566.420000000006</v>
      </c>
      <c r="G285" s="125">
        <f t="shared" si="249"/>
        <v>23514347.426640004</v>
      </c>
      <c r="H285" s="125">
        <f t="shared" si="250"/>
        <v>40160.755800000006</v>
      </c>
      <c r="I285" s="201"/>
      <c r="J285" s="102">
        <f t="shared" si="247"/>
        <v>119236.03333770492</v>
      </c>
      <c r="K285" s="86">
        <f t="shared" si="248"/>
        <v>117256.97687095084</v>
      </c>
      <c r="L285" s="219"/>
      <c r="M285" s="219"/>
      <c r="N285" s="219"/>
      <c r="O285" s="219">
        <f t="shared" si="277"/>
        <v>2399423.2067999989</v>
      </c>
      <c r="P285" s="219">
        <f t="shared" si="278"/>
        <v>2028.3209999999963</v>
      </c>
      <c r="Q285" s="223">
        <f t="shared" si="279"/>
        <v>9895.2823337704831</v>
      </c>
      <c r="R285" s="132"/>
      <c r="S285" s="83">
        <v>0.2</v>
      </c>
    </row>
    <row r="286" spans="2:19" ht="30.75" customHeight="1">
      <c r="B286" s="149">
        <v>27.4</v>
      </c>
      <c r="C286" s="128" t="s">
        <v>333</v>
      </c>
      <c r="D286" s="129"/>
      <c r="E286" s="130">
        <f t="shared" si="275"/>
        <v>35991348.101999998</v>
      </c>
      <c r="F286" s="130">
        <f t="shared" si="276"/>
        <v>60849.63</v>
      </c>
      <c r="G286" s="125">
        <f t="shared" si="249"/>
        <v>35271521.139959998</v>
      </c>
      <c r="H286" s="125">
        <f t="shared" si="250"/>
        <v>60241.133699999998</v>
      </c>
      <c r="I286" s="201"/>
      <c r="J286" s="102">
        <f t="shared" si="247"/>
        <v>178854.05000655737</v>
      </c>
      <c r="K286" s="86">
        <f t="shared" si="248"/>
        <v>175885.46530642622</v>
      </c>
      <c r="L286" s="219"/>
      <c r="M286" s="219"/>
      <c r="N286" s="219"/>
      <c r="O286" s="219">
        <f t="shared" si="277"/>
        <v>479884.64135999978</v>
      </c>
      <c r="P286" s="219">
        <f t="shared" si="278"/>
        <v>405.66419999999925</v>
      </c>
      <c r="Q286" s="223">
        <f t="shared" si="279"/>
        <v>1979.0564667540968</v>
      </c>
      <c r="R286" s="132"/>
      <c r="S286" s="83">
        <v>0.3</v>
      </c>
    </row>
    <row r="287" spans="2:19" ht="26.5" customHeight="1">
      <c r="B287" s="114">
        <v>28</v>
      </c>
      <c r="C287" s="115" t="s">
        <v>334</v>
      </c>
      <c r="D287" s="116" t="s">
        <v>150</v>
      </c>
      <c r="E287" s="117">
        <v>119971160.34</v>
      </c>
      <c r="F287" s="117">
        <v>202832.1</v>
      </c>
      <c r="G287" s="119">
        <f t="shared" si="249"/>
        <v>117571737.1332</v>
      </c>
      <c r="H287" s="119">
        <f t="shared" si="250"/>
        <v>200803.77900000001</v>
      </c>
      <c r="I287" s="133" t="s">
        <v>205</v>
      </c>
      <c r="J287" s="85">
        <f t="shared" si="247"/>
        <v>596180.16668852465</v>
      </c>
      <c r="K287" s="79">
        <f t="shared" si="248"/>
        <v>586284.88435475412</v>
      </c>
      <c r="L287" s="80"/>
      <c r="M287" s="80"/>
      <c r="N287" s="80"/>
      <c r="O287" s="80"/>
      <c r="P287" s="80"/>
    </row>
    <row r="288" spans="2:19" ht="20" customHeight="1">
      <c r="B288" s="134">
        <v>28.1</v>
      </c>
      <c r="C288" s="122" t="s">
        <v>335</v>
      </c>
      <c r="D288" s="123"/>
      <c r="E288" s="124">
        <f>$E$287*S288</f>
        <v>35991348.101999998</v>
      </c>
      <c r="F288" s="124">
        <f>$F$287*S288</f>
        <v>60849.63</v>
      </c>
      <c r="G288" s="125">
        <f t="shared" si="249"/>
        <v>35271521.139959998</v>
      </c>
      <c r="H288" s="125">
        <f t="shared" si="250"/>
        <v>60241.133699999998</v>
      </c>
      <c r="I288" s="137"/>
      <c r="J288" s="81">
        <f t="shared" si="247"/>
        <v>178854.05000655737</v>
      </c>
      <c r="K288" s="86">
        <f t="shared" si="248"/>
        <v>175885.46530642622</v>
      </c>
      <c r="L288" s="219"/>
      <c r="M288" s="219"/>
      <c r="N288" s="219"/>
      <c r="O288" s="219">
        <f t="shared" ref="O288" si="280">E285-G285</f>
        <v>479884.64135999978</v>
      </c>
      <c r="P288" s="219">
        <f t="shared" ref="P288" si="281">F285-H285</f>
        <v>405.66419999999925</v>
      </c>
      <c r="Q288" s="223">
        <f t="shared" ref="Q288" si="282">O288/305+P288</f>
        <v>1979.0564667540968</v>
      </c>
      <c r="S288" s="83">
        <v>0.3</v>
      </c>
    </row>
    <row r="289" spans="2:24" ht="20" customHeight="1">
      <c r="B289" s="134">
        <v>28.2</v>
      </c>
      <c r="C289" s="122" t="s">
        <v>336</v>
      </c>
      <c r="D289" s="123"/>
      <c r="E289" s="124">
        <f>$E$287*S289</f>
        <v>83979812.237999991</v>
      </c>
      <c r="F289" s="124">
        <f>$F$287*S289</f>
        <v>141982.47</v>
      </c>
      <c r="G289" s="125">
        <f t="shared" si="249"/>
        <v>82300215.993239984</v>
      </c>
      <c r="H289" s="125">
        <f t="shared" si="250"/>
        <v>140562.6453</v>
      </c>
      <c r="I289" s="137"/>
      <c r="J289" s="81">
        <f t="shared" si="247"/>
        <v>417326.11668196716</v>
      </c>
      <c r="K289" s="86">
        <f t="shared" si="248"/>
        <v>410399.41904832784</v>
      </c>
      <c r="L289" s="219"/>
      <c r="M289" s="219"/>
      <c r="N289" s="219"/>
      <c r="O289" s="219">
        <f t="shared" ref="O289" si="283">E286-G286</f>
        <v>719826.96203999966</v>
      </c>
      <c r="P289" s="219">
        <f t="shared" ref="P289" si="284">F286-H286</f>
        <v>608.49629999999888</v>
      </c>
      <c r="Q289" s="223">
        <f t="shared" ref="Q289" si="285">O289/305+P289</f>
        <v>2968.5847001311454</v>
      </c>
      <c r="S289" s="83">
        <v>0.7</v>
      </c>
    </row>
    <row r="290" spans="2:24" ht="28" customHeight="1">
      <c r="B290" s="114">
        <v>30</v>
      </c>
      <c r="C290" s="115" t="s">
        <v>337</v>
      </c>
      <c r="D290" s="116" t="s">
        <v>150</v>
      </c>
      <c r="E290" s="117">
        <v>119971160.34</v>
      </c>
      <c r="F290" s="117">
        <v>202832.1</v>
      </c>
      <c r="G290" s="119">
        <f t="shared" si="249"/>
        <v>117571737.1332</v>
      </c>
      <c r="H290" s="119">
        <f t="shared" si="250"/>
        <v>200803.77900000001</v>
      </c>
      <c r="I290" s="133" t="s">
        <v>205</v>
      </c>
      <c r="J290" s="85">
        <f t="shared" si="247"/>
        <v>596180.16668852465</v>
      </c>
      <c r="K290" s="79">
        <f t="shared" si="248"/>
        <v>586284.88435475412</v>
      </c>
      <c r="L290" s="80"/>
      <c r="M290" s="80"/>
      <c r="N290" s="80"/>
      <c r="O290" s="80"/>
      <c r="P290" s="80"/>
    </row>
    <row r="291" spans="2:24" ht="37.5" customHeight="1">
      <c r="B291" s="149">
        <v>30.1</v>
      </c>
      <c r="C291" s="128" t="s">
        <v>338</v>
      </c>
      <c r="D291" s="129"/>
      <c r="E291" s="130">
        <f>$E$290*S291</f>
        <v>17995674.050999999</v>
      </c>
      <c r="F291" s="130">
        <f>$F$290*S291</f>
        <v>30424.814999999999</v>
      </c>
      <c r="G291" s="125">
        <f t="shared" si="249"/>
        <v>17635760.569979999</v>
      </c>
      <c r="H291" s="125">
        <f t="shared" si="250"/>
        <v>30120.566849999999</v>
      </c>
      <c r="I291" s="198"/>
      <c r="J291" s="84">
        <f t="shared" si="247"/>
        <v>89427.025003278686</v>
      </c>
      <c r="K291" s="86">
        <f t="shared" si="248"/>
        <v>87942.732653213112</v>
      </c>
      <c r="L291" s="219"/>
      <c r="M291" s="219"/>
      <c r="N291" s="219"/>
      <c r="O291" s="219">
        <f t="shared" ref="O291" si="286">E288-G288</f>
        <v>719826.96203999966</v>
      </c>
      <c r="P291" s="219">
        <f t="shared" ref="P291" si="287">F288-H288</f>
        <v>608.49629999999888</v>
      </c>
      <c r="Q291" s="223">
        <f t="shared" ref="Q291" si="288">O291/305+P291</f>
        <v>2968.5847001311454</v>
      </c>
      <c r="R291" s="132"/>
      <c r="S291" s="83">
        <v>0.15</v>
      </c>
    </row>
    <row r="292" spans="2:24" ht="37.5" customHeight="1">
      <c r="B292" s="149">
        <v>30.2</v>
      </c>
      <c r="C292" s="128" t="s">
        <v>339</v>
      </c>
      <c r="D292" s="129"/>
      <c r="E292" s="130">
        <f>$E$290*S292</f>
        <v>23994232.068000004</v>
      </c>
      <c r="F292" s="130">
        <f>$F$290*S292</f>
        <v>40566.420000000006</v>
      </c>
      <c r="G292" s="125">
        <f t="shared" si="249"/>
        <v>23514347.426640004</v>
      </c>
      <c r="H292" s="125">
        <f t="shared" si="250"/>
        <v>40160.755800000006</v>
      </c>
      <c r="I292" s="198"/>
      <c r="J292" s="84">
        <f t="shared" si="247"/>
        <v>119236.03333770492</v>
      </c>
      <c r="K292" s="86">
        <f t="shared" si="248"/>
        <v>117256.97687095084</v>
      </c>
      <c r="L292" s="219">
        <f>E292-G292</f>
        <v>479884.64135999978</v>
      </c>
      <c r="M292" s="219">
        <f t="shared" ref="M292" si="289">F292-H292</f>
        <v>405.66419999999925</v>
      </c>
      <c r="N292" s="219">
        <f t="shared" ref="N292" si="290">L292/305+M292</f>
        <v>1979.0564667540968</v>
      </c>
      <c r="R292" s="132"/>
      <c r="S292" s="83">
        <v>0.2</v>
      </c>
    </row>
    <row r="293" spans="2:24" ht="20" customHeight="1">
      <c r="B293" s="149">
        <v>30.3</v>
      </c>
      <c r="C293" s="128" t="s">
        <v>340</v>
      </c>
      <c r="D293" s="129"/>
      <c r="E293" s="130">
        <f t="shared" ref="E293:E294" si="291">$E$290*S293</f>
        <v>35991348.101999998</v>
      </c>
      <c r="F293" s="130">
        <f t="shared" ref="F293:F294" si="292">$F$290*S293</f>
        <v>60849.63</v>
      </c>
      <c r="G293" s="125">
        <f t="shared" si="249"/>
        <v>35271521.139959998</v>
      </c>
      <c r="H293" s="125">
        <f t="shared" si="250"/>
        <v>60241.133699999998</v>
      </c>
      <c r="I293" s="198"/>
      <c r="J293" s="84">
        <f t="shared" si="247"/>
        <v>178854.05000655737</v>
      </c>
      <c r="K293" s="86">
        <f t="shared" si="248"/>
        <v>175885.46530642622</v>
      </c>
      <c r="L293" s="219"/>
      <c r="M293" s="219"/>
      <c r="N293" s="219"/>
      <c r="O293" s="219">
        <f t="shared" ref="O293:O295" si="293">E290-G290</f>
        <v>2399423.2067999989</v>
      </c>
      <c r="P293" s="219">
        <f t="shared" ref="P293:P295" si="294">F290-H290</f>
        <v>2028.3209999999963</v>
      </c>
      <c r="Q293" s="223">
        <f t="shared" ref="Q293:Q295" si="295">O293/305+P293</f>
        <v>9895.2823337704831</v>
      </c>
      <c r="S293" s="83">
        <v>0.3</v>
      </c>
      <c r="X293" s="105">
        <f>J293</f>
        <v>178854.05000655737</v>
      </c>
    </row>
    <row r="294" spans="2:24" ht="20" customHeight="1">
      <c r="B294" s="149">
        <v>30.4</v>
      </c>
      <c r="C294" s="128" t="s">
        <v>341</v>
      </c>
      <c r="D294" s="129"/>
      <c r="E294" s="130">
        <f t="shared" si="291"/>
        <v>17995674.050999999</v>
      </c>
      <c r="F294" s="130">
        <f t="shared" si="292"/>
        <v>30424.814999999999</v>
      </c>
      <c r="G294" s="125">
        <f t="shared" si="249"/>
        <v>17635760.569979999</v>
      </c>
      <c r="H294" s="125">
        <f t="shared" si="250"/>
        <v>30120.566849999999</v>
      </c>
      <c r="I294" s="131"/>
      <c r="J294" s="88">
        <f t="shared" si="247"/>
        <v>89427.025003278686</v>
      </c>
      <c r="K294" s="86">
        <f t="shared" si="248"/>
        <v>87942.732653213112</v>
      </c>
      <c r="L294" s="219"/>
      <c r="M294" s="219"/>
      <c r="N294" s="219"/>
      <c r="O294" s="219">
        <f t="shared" si="293"/>
        <v>359913.48101999983</v>
      </c>
      <c r="P294" s="219">
        <f t="shared" si="294"/>
        <v>304.24814999999944</v>
      </c>
      <c r="Q294" s="223">
        <f t="shared" si="295"/>
        <v>1484.2923500655727</v>
      </c>
      <c r="R294" s="132"/>
      <c r="S294" s="83">
        <v>0.15</v>
      </c>
      <c r="X294" s="105">
        <f t="shared" ref="X294:X295" si="296">J294</f>
        <v>89427.025003278686</v>
      </c>
    </row>
    <row r="295" spans="2:24" ht="20" customHeight="1">
      <c r="B295" s="149">
        <v>30.5</v>
      </c>
      <c r="C295" s="128" t="s">
        <v>342</v>
      </c>
      <c r="D295" s="129"/>
      <c r="E295" s="130">
        <f>$E$290*S295</f>
        <v>23994232.068000004</v>
      </c>
      <c r="F295" s="130">
        <f>$F$290*S295</f>
        <v>40566.420000000006</v>
      </c>
      <c r="G295" s="125">
        <f t="shared" si="249"/>
        <v>23514347.426640004</v>
      </c>
      <c r="H295" s="125">
        <f t="shared" si="250"/>
        <v>40160.755800000006</v>
      </c>
      <c r="I295" s="131"/>
      <c r="J295" s="88">
        <f t="shared" si="247"/>
        <v>119236.03333770492</v>
      </c>
      <c r="K295" s="86">
        <f t="shared" si="248"/>
        <v>117256.97687095084</v>
      </c>
      <c r="L295" s="219"/>
      <c r="M295" s="219"/>
      <c r="N295" s="219"/>
      <c r="O295" s="219">
        <f t="shared" si="293"/>
        <v>479884.64135999978</v>
      </c>
      <c r="P295" s="219">
        <f t="shared" si="294"/>
        <v>405.66419999999925</v>
      </c>
      <c r="Q295" s="223">
        <f t="shared" si="295"/>
        <v>1979.0564667540968</v>
      </c>
      <c r="R295" s="132"/>
      <c r="S295" s="83">
        <v>0.2</v>
      </c>
      <c r="X295" s="105">
        <f t="shared" si="296"/>
        <v>119236.03333770492</v>
      </c>
    </row>
    <row r="296" spans="2:24" ht="20.5" customHeight="1">
      <c r="B296" s="114">
        <v>32</v>
      </c>
      <c r="C296" s="115" t="s">
        <v>343</v>
      </c>
      <c r="D296" s="116" t="s">
        <v>150</v>
      </c>
      <c r="E296" s="117">
        <v>119971160.34</v>
      </c>
      <c r="F296" s="117">
        <v>202832.1</v>
      </c>
      <c r="G296" s="119">
        <f t="shared" si="249"/>
        <v>117571737.1332</v>
      </c>
      <c r="H296" s="119">
        <f t="shared" si="250"/>
        <v>200803.77900000001</v>
      </c>
      <c r="I296" s="120" t="s">
        <v>205</v>
      </c>
      <c r="J296" s="79">
        <f>E296/305+F296</f>
        <v>596180.16668852465</v>
      </c>
      <c r="K296" s="79">
        <f t="shared" si="248"/>
        <v>586284.88435475412</v>
      </c>
      <c r="L296" s="80"/>
      <c r="M296" s="80"/>
      <c r="N296" s="80"/>
      <c r="O296" s="80"/>
      <c r="P296" s="80"/>
    </row>
    <row r="297" spans="2:24" s="106" customFormat="1" ht="20" customHeight="1">
      <c r="B297" s="157">
        <v>32.1</v>
      </c>
      <c r="C297" s="135" t="s">
        <v>344</v>
      </c>
      <c r="D297" s="158"/>
      <c r="E297" s="159">
        <f>$E$296*S297</f>
        <v>35991348.101999998</v>
      </c>
      <c r="F297" s="159">
        <f>$F$296*S297</f>
        <v>60849.63</v>
      </c>
      <c r="G297" s="125">
        <f t="shared" si="249"/>
        <v>35271521.139959998</v>
      </c>
      <c r="H297" s="125">
        <f t="shared" si="250"/>
        <v>60241.133699999998</v>
      </c>
      <c r="I297" s="160"/>
      <c r="J297" s="91">
        <f t="shared" si="247"/>
        <v>178854.05000655737</v>
      </c>
      <c r="K297" s="86">
        <f t="shared" si="248"/>
        <v>175885.46530642622</v>
      </c>
      <c r="L297" s="219">
        <f>E297-G297</f>
        <v>719826.96203999966</v>
      </c>
      <c r="M297" s="219">
        <f t="shared" ref="M297" si="297">F297-H297</f>
        <v>608.49629999999888</v>
      </c>
      <c r="N297" s="219">
        <f t="shared" ref="N297" si="298">L297/305+M297</f>
        <v>2968.5847001311454</v>
      </c>
      <c r="S297" s="83">
        <v>0.3</v>
      </c>
      <c r="X297" s="106">
        <f>J297</f>
        <v>178854.05000655737</v>
      </c>
    </row>
    <row r="298" spans="2:24" s="106" customFormat="1" ht="20" customHeight="1">
      <c r="B298" s="157">
        <v>32.200000000000003</v>
      </c>
      <c r="C298" s="135" t="s">
        <v>345</v>
      </c>
      <c r="D298" s="158"/>
      <c r="E298" s="159">
        <f t="shared" ref="E298:E299" si="299">$E$296*S298</f>
        <v>35991348.101999998</v>
      </c>
      <c r="F298" s="159">
        <f t="shared" ref="F298:F299" si="300">$F$296*S298</f>
        <v>60849.63</v>
      </c>
      <c r="G298" s="125">
        <f t="shared" si="249"/>
        <v>35271521.139959998</v>
      </c>
      <c r="H298" s="125">
        <f t="shared" si="250"/>
        <v>60241.133699999998</v>
      </c>
      <c r="I298" s="160"/>
      <c r="J298" s="91">
        <f t="shared" si="247"/>
        <v>178854.05000655737</v>
      </c>
      <c r="K298" s="86">
        <f t="shared" si="248"/>
        <v>175885.46530642622</v>
      </c>
      <c r="L298" s="219"/>
      <c r="M298" s="219"/>
      <c r="N298" s="219"/>
      <c r="O298" s="219">
        <f t="shared" ref="O298" si="301">E295-G295</f>
        <v>479884.64135999978</v>
      </c>
      <c r="P298" s="219">
        <f t="shared" ref="P298" si="302">F295-H295</f>
        <v>405.66419999999925</v>
      </c>
      <c r="Q298" s="223">
        <f t="shared" ref="Q298" si="303">O298/305+P298</f>
        <v>1979.0564667540968</v>
      </c>
      <c r="S298" s="83">
        <v>0.3</v>
      </c>
      <c r="X298" s="106">
        <f t="shared" ref="X298:X299" si="304">J298</f>
        <v>178854.05000655737</v>
      </c>
    </row>
    <row r="299" spans="2:24" s="106" customFormat="1" ht="20" customHeight="1">
      <c r="B299" s="162">
        <v>32.299999999999997</v>
      </c>
      <c r="C299" s="142" t="s">
        <v>346</v>
      </c>
      <c r="D299" s="163"/>
      <c r="E299" s="164">
        <f t="shared" si="299"/>
        <v>47988464.136000007</v>
      </c>
      <c r="F299" s="164">
        <f t="shared" si="300"/>
        <v>81132.840000000011</v>
      </c>
      <c r="G299" s="125">
        <f t="shared" si="249"/>
        <v>47028694.853280008</v>
      </c>
      <c r="H299" s="125">
        <f t="shared" si="250"/>
        <v>80321.511600000013</v>
      </c>
      <c r="I299" s="165"/>
      <c r="J299" s="93">
        <f t="shared" si="247"/>
        <v>238472.06667540985</v>
      </c>
      <c r="K299" s="86">
        <f t="shared" si="248"/>
        <v>234513.95374190167</v>
      </c>
      <c r="L299" s="219"/>
      <c r="M299" s="219"/>
      <c r="N299" s="219"/>
      <c r="O299" s="219">
        <f t="shared" ref="O299" si="305">E296-G296</f>
        <v>2399423.2067999989</v>
      </c>
      <c r="P299" s="219">
        <f t="shared" ref="P299" si="306">F296-H296</f>
        <v>2028.3209999999963</v>
      </c>
      <c r="Q299" s="223">
        <f t="shared" ref="Q299" si="307">O299/305+P299</f>
        <v>9895.2823337704831</v>
      </c>
      <c r="S299" s="83">
        <v>0.4</v>
      </c>
      <c r="X299" s="106">
        <f t="shared" si="304"/>
        <v>238472.06667540985</v>
      </c>
    </row>
    <row r="300" spans="2:24" ht="53.5" customHeight="1">
      <c r="B300" s="114">
        <v>33</v>
      </c>
      <c r="C300" s="115" t="s">
        <v>347</v>
      </c>
      <c r="D300" s="116" t="s">
        <v>150</v>
      </c>
      <c r="E300" s="117">
        <v>20000000</v>
      </c>
      <c r="F300" s="117">
        <v>15950</v>
      </c>
      <c r="G300" s="119">
        <f t="shared" si="249"/>
        <v>19600000</v>
      </c>
      <c r="H300" s="119">
        <f t="shared" si="250"/>
        <v>15790.5</v>
      </c>
      <c r="I300" s="120" t="s">
        <v>205</v>
      </c>
      <c r="J300" s="79">
        <f t="shared" si="247"/>
        <v>81523.770491803283</v>
      </c>
      <c r="K300" s="79">
        <f t="shared" si="248"/>
        <v>80052.795081967211</v>
      </c>
      <c r="L300" s="80"/>
      <c r="M300" s="80"/>
      <c r="N300" s="80"/>
      <c r="O300" s="80"/>
      <c r="P300" s="80"/>
    </row>
    <row r="301" spans="2:24" ht="20" customHeight="1">
      <c r="B301" s="157">
        <v>33.1</v>
      </c>
      <c r="C301" s="135" t="s">
        <v>348</v>
      </c>
      <c r="D301" s="202"/>
      <c r="E301" s="159">
        <f>$E$300*S301</f>
        <v>10000000</v>
      </c>
      <c r="F301" s="159">
        <f>$F$300*S301</f>
        <v>7975</v>
      </c>
      <c r="G301" s="125">
        <f t="shared" si="249"/>
        <v>9800000</v>
      </c>
      <c r="H301" s="125">
        <f t="shared" si="250"/>
        <v>7895.25</v>
      </c>
      <c r="I301" s="203"/>
      <c r="J301" s="86">
        <f t="shared" si="247"/>
        <v>40761.885245901642</v>
      </c>
      <c r="K301" s="86">
        <f t="shared" si="248"/>
        <v>40026.397540983606</v>
      </c>
      <c r="L301" s="219"/>
      <c r="M301" s="219"/>
      <c r="N301" s="219"/>
      <c r="O301" s="219">
        <f t="shared" ref="O301" si="308">E298-G298</f>
        <v>719826.96203999966</v>
      </c>
      <c r="P301" s="219">
        <f t="shared" ref="P301" si="309">F298-H298</f>
        <v>608.49629999999888</v>
      </c>
      <c r="Q301" s="223">
        <f t="shared" ref="Q301" si="310">O301/305+P301</f>
        <v>2968.5847001311454</v>
      </c>
      <c r="S301" s="83">
        <v>0.5</v>
      </c>
    </row>
    <row r="302" spans="2:24" ht="20" customHeight="1">
      <c r="B302" s="157">
        <v>33.200000000000003</v>
      </c>
      <c r="C302" s="135" t="s">
        <v>349</v>
      </c>
      <c r="D302" s="202"/>
      <c r="E302" s="159">
        <f t="shared" ref="E302:E303" si="311">$E$300*S302</f>
        <v>5000000</v>
      </c>
      <c r="F302" s="159">
        <f t="shared" ref="F302:F303" si="312">$F$300*S302</f>
        <v>3987.5</v>
      </c>
      <c r="G302" s="125">
        <f t="shared" si="249"/>
        <v>4900000</v>
      </c>
      <c r="H302" s="125">
        <f t="shared" si="250"/>
        <v>3947.625</v>
      </c>
      <c r="I302" s="203"/>
      <c r="J302" s="86">
        <f t="shared" si="247"/>
        <v>20380.942622950821</v>
      </c>
      <c r="K302" s="86">
        <f t="shared" si="248"/>
        <v>20013.198770491803</v>
      </c>
      <c r="L302" s="219"/>
      <c r="M302" s="219"/>
      <c r="N302" s="219"/>
      <c r="O302" s="219">
        <f t="shared" ref="O302:O303" si="313">E299-G299</f>
        <v>959769.28271999955</v>
      </c>
      <c r="P302" s="219">
        <f t="shared" ref="P302:P303" si="314">F299-H299</f>
        <v>811.32839999999851</v>
      </c>
      <c r="Q302" s="223">
        <f t="shared" ref="Q302:Q303" si="315">O302/305+P302</f>
        <v>3958.1129335081937</v>
      </c>
      <c r="S302" s="83">
        <v>0.25</v>
      </c>
    </row>
    <row r="303" spans="2:24" ht="20" customHeight="1">
      <c r="B303" s="162">
        <v>33.299999999999997</v>
      </c>
      <c r="C303" s="142" t="s">
        <v>350</v>
      </c>
      <c r="D303" s="204"/>
      <c r="E303" s="164">
        <f t="shared" si="311"/>
        <v>5000000</v>
      </c>
      <c r="F303" s="164">
        <f t="shared" si="312"/>
        <v>3987.5</v>
      </c>
      <c r="G303" s="125">
        <f t="shared" si="249"/>
        <v>4900000</v>
      </c>
      <c r="H303" s="125">
        <f t="shared" si="250"/>
        <v>3947.625</v>
      </c>
      <c r="I303" s="205"/>
      <c r="J303" s="103">
        <f t="shared" si="247"/>
        <v>20380.942622950821</v>
      </c>
      <c r="K303" s="86">
        <f t="shared" si="248"/>
        <v>20013.198770491803</v>
      </c>
      <c r="L303" s="219"/>
      <c r="M303" s="219"/>
      <c r="N303" s="219"/>
      <c r="O303" s="219">
        <f t="shared" si="313"/>
        <v>400000</v>
      </c>
      <c r="P303" s="219">
        <f t="shared" si="314"/>
        <v>159.5</v>
      </c>
      <c r="Q303" s="223">
        <f t="shared" si="315"/>
        <v>1470.9754098360656</v>
      </c>
      <c r="S303" s="83">
        <v>0.25</v>
      </c>
    </row>
    <row r="304" spans="2:24" ht="26">
      <c r="B304" s="114">
        <v>34</v>
      </c>
      <c r="C304" s="115" t="s">
        <v>351</v>
      </c>
      <c r="D304" s="116" t="s">
        <v>150</v>
      </c>
      <c r="E304" s="117">
        <v>9000000</v>
      </c>
      <c r="F304" s="118">
        <v>10854</v>
      </c>
      <c r="G304" s="119">
        <f t="shared" si="249"/>
        <v>8820000</v>
      </c>
      <c r="H304" s="119">
        <f t="shared" si="250"/>
        <v>10745.46</v>
      </c>
      <c r="I304" s="120" t="s">
        <v>205</v>
      </c>
      <c r="J304" s="79">
        <f t="shared" si="247"/>
        <v>40362.196721311477</v>
      </c>
      <c r="K304" s="79">
        <f t="shared" si="248"/>
        <v>39663.492786885246</v>
      </c>
      <c r="L304" s="80"/>
      <c r="M304" s="80"/>
      <c r="N304" s="80"/>
      <c r="O304" s="80"/>
      <c r="P304" s="80"/>
    </row>
    <row r="305" spans="2:24" ht="26">
      <c r="B305" s="206">
        <v>34.1</v>
      </c>
      <c r="C305" s="122" t="s">
        <v>352</v>
      </c>
      <c r="D305" s="207"/>
      <c r="E305" s="159">
        <f>$E$304*S305</f>
        <v>2250000</v>
      </c>
      <c r="F305" s="159">
        <f>$F$304*S305</f>
        <v>2713.5</v>
      </c>
      <c r="G305" s="125">
        <f t="shared" si="249"/>
        <v>2205000</v>
      </c>
      <c r="H305" s="125">
        <f t="shared" si="250"/>
        <v>2686.3649999999998</v>
      </c>
      <c r="I305" s="208"/>
      <c r="J305" s="90">
        <f t="shared" si="247"/>
        <v>10090.549180327869</v>
      </c>
      <c r="K305" s="86">
        <f t="shared" si="248"/>
        <v>9915.8731967213116</v>
      </c>
      <c r="L305" s="219">
        <f>E305-G305</f>
        <v>45000</v>
      </c>
      <c r="M305" s="219">
        <f t="shared" ref="M305" si="316">F305-H305</f>
        <v>27.135000000000218</v>
      </c>
      <c r="N305" s="219">
        <f t="shared" ref="N305" si="317">L305/305+M305</f>
        <v>174.67598360655759</v>
      </c>
      <c r="O305" s="219"/>
      <c r="P305" s="219"/>
      <c r="S305" s="83">
        <v>0.25</v>
      </c>
    </row>
    <row r="306" spans="2:24" ht="26">
      <c r="B306" s="206">
        <v>34.200000000000003</v>
      </c>
      <c r="C306" s="122" t="s">
        <v>353</v>
      </c>
      <c r="D306" s="207"/>
      <c r="E306" s="159">
        <f t="shared" ref="E306:E308" si="318">$E$304*S306</f>
        <v>2250000</v>
      </c>
      <c r="F306" s="159">
        <f t="shared" ref="F306:F308" si="319">$F$304*S306</f>
        <v>2713.5</v>
      </c>
      <c r="G306" s="125">
        <f t="shared" si="249"/>
        <v>2205000</v>
      </c>
      <c r="H306" s="125">
        <f t="shared" si="250"/>
        <v>2686.3649999999998</v>
      </c>
      <c r="I306" s="208"/>
      <c r="J306" s="90">
        <f t="shared" si="247"/>
        <v>10090.549180327869</v>
      </c>
      <c r="K306" s="86">
        <f t="shared" si="248"/>
        <v>9915.8731967213116</v>
      </c>
      <c r="L306" s="219"/>
      <c r="M306" s="219"/>
      <c r="N306" s="219"/>
      <c r="O306" s="219">
        <f t="shared" ref="O306:O308" si="320">E303-G303</f>
        <v>100000</v>
      </c>
      <c r="P306" s="219">
        <f t="shared" ref="P306:P308" si="321">F303-H303</f>
        <v>39.875</v>
      </c>
      <c r="Q306" s="223">
        <f t="shared" ref="Q306:Q308" si="322">O306/305+P306</f>
        <v>367.74385245901641</v>
      </c>
      <c r="S306" s="83">
        <v>0.25</v>
      </c>
    </row>
    <row r="307" spans="2:24" ht="26">
      <c r="B307" s="206">
        <v>34.299999999999997</v>
      </c>
      <c r="C307" s="122" t="s">
        <v>354</v>
      </c>
      <c r="D307" s="207"/>
      <c r="E307" s="159">
        <f t="shared" si="318"/>
        <v>2250000</v>
      </c>
      <c r="F307" s="159">
        <f t="shared" si="319"/>
        <v>2713.5</v>
      </c>
      <c r="G307" s="125">
        <f t="shared" si="249"/>
        <v>2205000</v>
      </c>
      <c r="H307" s="125">
        <f t="shared" si="250"/>
        <v>2686.3649999999998</v>
      </c>
      <c r="I307" s="208"/>
      <c r="J307" s="90">
        <f t="shared" si="247"/>
        <v>10090.549180327869</v>
      </c>
      <c r="K307" s="86">
        <f t="shared" si="248"/>
        <v>9915.8731967213116</v>
      </c>
      <c r="L307" s="219"/>
      <c r="M307" s="219"/>
      <c r="N307" s="219"/>
      <c r="O307" s="219">
        <f t="shared" si="320"/>
        <v>180000</v>
      </c>
      <c r="P307" s="219">
        <f t="shared" si="321"/>
        <v>108.54000000000087</v>
      </c>
      <c r="Q307" s="223">
        <f t="shared" si="322"/>
        <v>698.70393442623038</v>
      </c>
      <c r="S307" s="83">
        <v>0.25</v>
      </c>
    </row>
    <row r="308" spans="2:24" ht="26">
      <c r="B308" s="206">
        <v>34.4</v>
      </c>
      <c r="C308" s="122" t="s">
        <v>355</v>
      </c>
      <c r="D308" s="207"/>
      <c r="E308" s="159">
        <f t="shared" si="318"/>
        <v>2250000</v>
      </c>
      <c r="F308" s="159">
        <f t="shared" si="319"/>
        <v>2713.5</v>
      </c>
      <c r="G308" s="125">
        <f t="shared" si="249"/>
        <v>2205000</v>
      </c>
      <c r="H308" s="125">
        <f t="shared" si="250"/>
        <v>2686.3649999999998</v>
      </c>
      <c r="I308" s="208"/>
      <c r="J308" s="90">
        <f t="shared" si="247"/>
        <v>10090.549180327869</v>
      </c>
      <c r="K308" s="86">
        <f t="shared" si="248"/>
        <v>9915.8731967213116</v>
      </c>
      <c r="L308" s="219"/>
      <c r="M308" s="219"/>
      <c r="N308" s="219"/>
      <c r="O308" s="219">
        <f t="shared" si="320"/>
        <v>45000</v>
      </c>
      <c r="P308" s="219">
        <f t="shared" si="321"/>
        <v>27.135000000000218</v>
      </c>
      <c r="Q308" s="223">
        <f t="shared" si="322"/>
        <v>174.67598360655759</v>
      </c>
      <c r="S308" s="83">
        <v>0.25</v>
      </c>
    </row>
    <row r="309" spans="2:24" ht="15" thickBot="1">
      <c r="B309" s="209"/>
      <c r="C309" s="210" t="s">
        <v>356</v>
      </c>
      <c r="D309" s="211"/>
      <c r="E309" s="212">
        <f>E304+E300+E296+E290+E287+(0.4*E282)+E277+E272+E236+E233+E201+E195+E187+E161+E152+E145+E139+E127+E115+E83+E76+E69+E52+E47+E15+E7</f>
        <v>3478107566.0759997</v>
      </c>
      <c r="F309" s="212">
        <f>F304+F300+F296+F290+F287+(0.4*F282)+F277+F272+F236+F233+F201+F195+F187+F161+F152+F145+F139+F127+F115+F83+F76+F69+F52+F47+F15+F7</f>
        <v>2568973.0299999998</v>
      </c>
      <c r="G309" s="125">
        <f t="shared" si="249"/>
        <v>3408545414.7544799</v>
      </c>
      <c r="H309" s="125">
        <f t="shared" si="250"/>
        <v>2543283.2996999999</v>
      </c>
      <c r="I309" s="213"/>
      <c r="J309" s="104">
        <f t="shared" si="247"/>
        <v>13972604.394183606</v>
      </c>
      <c r="K309" s="79">
        <f t="shared" si="248"/>
        <v>13718842.036599934</v>
      </c>
      <c r="L309" s="80"/>
      <c r="M309" s="80"/>
      <c r="N309" s="80"/>
      <c r="O309" s="80"/>
      <c r="P309" s="80"/>
      <c r="Q309" s="214"/>
      <c r="R309" s="214"/>
      <c r="S309" s="75">
        <f>E309/305+F309</f>
        <v>13972604.394183606</v>
      </c>
      <c r="W309" s="105">
        <f>SUM(W8:W308)</f>
        <v>1045978.684545082</v>
      </c>
      <c r="X309" s="105">
        <f>SUM(X8:X308)</f>
        <v>1529601.8234950819</v>
      </c>
    </row>
    <row r="310" spans="2:24">
      <c r="N310" s="75">
        <f>SUM(N7:N309)</f>
        <v>101089.69697195911</v>
      </c>
      <c r="Q310" s="75">
        <f>SUM(Q7:Q309)</f>
        <v>206865.80701041792</v>
      </c>
      <c r="R310" s="169">
        <f>Q310*305</f>
        <v>63094071.138177469</v>
      </c>
      <c r="W310" s="83">
        <f>W309/J309</f>
        <v>7.4859249931994998E-2</v>
      </c>
      <c r="X310" s="83">
        <f>X309/J309</f>
        <v>0.1094714900918408</v>
      </c>
    </row>
    <row r="311" spans="2:24">
      <c r="E311" s="106"/>
      <c r="F311" s="215">
        <f>E309/305+F309</f>
        <v>13972604.394183606</v>
      </c>
      <c r="G311" s="106"/>
      <c r="H311" s="215">
        <f>G309/305+H309</f>
        <v>13718842.036599934</v>
      </c>
    </row>
    <row r="313" spans="2:24">
      <c r="H313" s="216">
        <f>F311-H311</f>
        <v>253762.35758367181</v>
      </c>
    </row>
    <row r="317" spans="2:24">
      <c r="E317" s="75"/>
    </row>
  </sheetData>
  <mergeCells count="7">
    <mergeCell ref="L5:N5"/>
    <mergeCell ref="L4:N4"/>
    <mergeCell ref="O4:Q4"/>
    <mergeCell ref="O5:Q5"/>
    <mergeCell ref="B5:D5"/>
    <mergeCell ref="E5:F5"/>
    <mergeCell ref="G5:H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I&amp;C Milestone loading</vt:lpstr>
      <vt:lpstr>PO_3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2018-03-21T10:33:05Z</dcterms:created>
  <dcterms:modified xsi:type="dcterms:W3CDTF">2020-02-25T15:53:54Z</dcterms:modified>
</cp:coreProperties>
</file>