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BRRKAZ-S-50003\Okiemute.Odudu$\cached\My Documents\NLNG Supplies CAPEX Efficiency\IDEC Savings\Epu 2\"/>
    </mc:Choice>
  </mc:AlternateContent>
  <xr:revisionPtr revIDLastSave="0" documentId="13_ncr:1_{E2822A22-473A-4F18-A16C-6E5601005A24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H39" i="5"/>
  <c r="E24" i="5"/>
  <c r="K30" i="5" s="1"/>
  <c r="K28" i="5" s="1"/>
  <c r="F24" i="5" l="1"/>
  <c r="E31" i="5"/>
  <c r="E30" i="5"/>
  <c r="E29" i="5"/>
  <c r="E28" i="5"/>
  <c r="F31" i="5" l="1"/>
  <c r="J31" i="5" s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<sst xmlns="http://schemas.openxmlformats.org/spreadsheetml/2006/main" count="305" uniqueCount="136">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</sst>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B18" zoomScale="90" zoomScaleNormal="90" workbookViewId="0">
      <selection activeCell="J30" sqref="J30"/>
    </sheetView>
  </sheetViews>
  <sheetFormatPr defaultColWidth="9.08984375" defaultRowHeight="14.5"/>
  <cols>
    <col min="1" max="1" width="8.6328125" style="72"/>
    <col min="2" max="2" width="14.36328125" style="72" customWidth="1"/>
    <col min="3" max="3" width="68.6328125" style="72" customWidth="1"/>
    <col min="4" max="4" width="28.36328125" style="72" customWidth="1"/>
    <col min="5" max="5" width="1.453125" style="72" hidden="1" customWidth="1"/>
    <col min="6" max="6" width="28.54296875" style="107" customWidth="1"/>
    <col min="7" max="7" width="4.36328125" style="72" customWidth="1"/>
    <col min="8" max="9" width="4.6328125" style="72" customWidth="1"/>
    <col min="10" max="10" width="18.54296875" style="72" customWidth="1"/>
    <col min="11" max="11" width="15.453125" style="72" customWidth="1"/>
    <col min="12" max="12" width="8.6328125" style="72"/>
    <col min="13" max="14" width="13.36328125" style="72" bestFit="1" customWidth="1"/>
    <col min="15" max="15" width="31.54296875" style="72" customWidth="1"/>
    <col min="16" max="16" width="8.6328125" customWidth="1"/>
    <col min="18" max="18" width="13.36328125" bestFit="1" customWidth="1"/>
    <col min="19" max="20" width="14.36328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5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4</v>
      </c>
      <c r="E22" s="91">
        <f>IF(D22=$K$4,(VLOOKUP(D24,$C$5:$F$17,2,FALSE)),(VLOOKUP(D24,$C$5:$F$17,4,FALSE)))</f>
        <v>1</v>
      </c>
      <c r="F22" s="113">
        <v>326962.46893600002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98088.740680800009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/>
      <c r="K28" s="141">
        <f>F22*K30</f>
        <v>98088.740680800009</v>
      </c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/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>
        <f>E24*E22</f>
        <v>0.3</v>
      </c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0</v>
      </c>
      <c r="G31" s="115"/>
      <c r="J31" s="115">
        <f>F31*1000</f>
        <v>0</v>
      </c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8" ht="8.75" customHeight="1" thickBot="1">
      <c r="C33" s="71"/>
      <c r="D33" s="78"/>
      <c r="E33" s="73"/>
      <c r="F33" s="110"/>
      <c r="G33" s="87"/>
    </row>
    <row r="34" spans="3:8" ht="7.5" customHeight="1">
      <c r="D34" s="73"/>
      <c r="E34" s="73"/>
      <c r="F34" s="110"/>
      <c r="G34" s="85"/>
    </row>
    <row r="35" spans="3:8" ht="11" customHeight="1">
      <c r="D35" s="93"/>
      <c r="E35" s="73"/>
      <c r="F35" s="110"/>
      <c r="G35" s="85"/>
    </row>
    <row r="36" spans="3:8" ht="8.75" customHeight="1" thickBot="1">
      <c r="D36" s="78"/>
      <c r="E36" s="73"/>
      <c r="F36" s="110"/>
      <c r="G36" s="88"/>
    </row>
    <row r="37" spans="3:8" ht="12.65" customHeight="1">
      <c r="C37" s="161" t="s">
        <v>59</v>
      </c>
      <c r="F37" s="114"/>
    </row>
    <row r="38" spans="3:8" ht="15" thickBot="1">
      <c r="C38" s="162"/>
      <c r="D38" s="78"/>
      <c r="E38" s="73"/>
      <c r="F38" s="110"/>
      <c r="G38" s="87"/>
    </row>
    <row r="39" spans="3:8">
      <c r="D39" s="73"/>
      <c r="E39" s="73"/>
      <c r="F39" s="110"/>
      <c r="G39" s="85"/>
      <c r="H39" s="72" t="e">
        <f>F39/F29</f>
        <v>#DIV/0!</v>
      </c>
    </row>
    <row r="40" spans="3:8">
      <c r="D40" s="93"/>
      <c r="E40" s="73"/>
      <c r="F40" s="110"/>
      <c r="G40" s="85"/>
    </row>
    <row r="41" spans="3:8">
      <c r="D41" s="78"/>
      <c r="E41" s="73"/>
      <c r="F41" s="110"/>
      <c r="G41" s="88"/>
    </row>
    <row r="42" spans="3:8">
      <c r="F42" s="114"/>
    </row>
    <row r="43" spans="3:8">
      <c r="F43" s="114"/>
    </row>
    <row r="44" spans="3:8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7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Odudu, Okiemute SPDC-PTP/O/NN</cp:lastModifiedBy>
  <cp:revision/>
  <dcterms:created xsi:type="dcterms:W3CDTF">2019-03-08T09:08:42Z</dcterms:created>
  <dcterms:modified xsi:type="dcterms:W3CDTF">2024-12-18T14:34:47Z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