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2" documentId="8_{7B7D1AF7-49A5-418F-BCA0-CD2CAA1A1818}" xr6:coauthVersionLast="47" xr6:coauthVersionMax="47" xr10:uidLastSave="{EB483DB7-DB33-43CD-83D9-474D94D9B3CB}"/>
  <bookViews>
    <workbookView xWindow="-110" yWindow="-110" windowWidth="19420" windowHeight="10300" firstSheet="2" activeTab="6" xr2:uid="{DDF23A24-8FE2-40CB-9D35-00B580001FF4}"/>
  </bookViews>
  <sheets>
    <sheet name="Dec 2022 Invoices" sheetId="21" r:id="rId1"/>
    <sheet name="Sheet1" sheetId="22" r:id="rId2"/>
    <sheet name="31.12.2023" sheetId="20" r:id="rId3"/>
    <sheet name="31.12.2020" sheetId="2" state="hidden" r:id="rId4"/>
    <sheet name="Dec 2021" sheetId="19" state="hidden" r:id="rId5"/>
    <sheet name="Receivables 31.12.2021" sheetId="17" state="hidden" r:id="rId6"/>
    <sheet name="2024 Receipts to Bank" sheetId="1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Newcross_152_Invoiced_Cap">'2024 Receipts to Bank'!$G$27,'2024 Receipts to Bank'!$I$27</definedName>
    <definedName name="Newcross_152_Opex_total" localSheetId="6">'2024 Receipts to Bank'!$K$27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13"/>
    <pivotCache cacheId="1" r:id="rId14"/>
    <pivotCache cacheId="2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V15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8" i="1"/>
  <c r="V17" i="1"/>
  <c r="V16" i="1"/>
  <c r="V14" i="1"/>
  <c r="V13" i="1"/>
  <c r="V12" i="1"/>
  <c r="V11" i="1"/>
  <c r="V10" i="1"/>
  <c r="V9" i="1"/>
  <c r="V8" i="1"/>
  <c r="V7" i="1"/>
  <c r="V5" i="1"/>
  <c r="R36" i="1"/>
  <c r="U33" i="1" l="1"/>
  <c r="V33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5" i="1"/>
  <c r="S33" i="1"/>
  <c r="T33" i="1" l="1"/>
  <c r="R19" i="1" l="1"/>
  <c r="Q28" i="1"/>
  <c r="Q33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0" i="1"/>
  <c r="R21" i="1"/>
  <c r="R22" i="1"/>
  <c r="R23" i="1"/>
  <c r="R24" i="1"/>
  <c r="R25" i="1"/>
  <c r="R26" i="1"/>
  <c r="R27" i="1"/>
  <c r="R29" i="1"/>
  <c r="R30" i="1"/>
  <c r="R31" i="1"/>
  <c r="R32" i="1"/>
  <c r="R5" i="1"/>
  <c r="P6" i="1"/>
  <c r="P7" i="1"/>
  <c r="P8" i="1"/>
  <c r="P9" i="1"/>
  <c r="P10" i="1"/>
  <c r="P11" i="1"/>
  <c r="P12" i="1"/>
  <c r="P13" i="1"/>
  <c r="P14" i="1"/>
  <c r="P15" i="1"/>
  <c r="P16" i="1"/>
  <c r="P5" i="1"/>
  <c r="P32" i="1"/>
  <c r="P31" i="1"/>
  <c r="P30" i="1"/>
  <c r="P28" i="1"/>
  <c r="P27" i="1"/>
  <c r="P26" i="1"/>
  <c r="P25" i="1"/>
  <c r="P23" i="1"/>
  <c r="P22" i="1"/>
  <c r="P21" i="1"/>
  <c r="O29" i="1"/>
  <c r="P29" i="1" s="1"/>
  <c r="O24" i="1"/>
  <c r="P24" i="1" s="1"/>
  <c r="P20" i="1"/>
  <c r="K25" i="1"/>
  <c r="K21" i="1"/>
  <c r="K24" i="1"/>
  <c r="J15" i="1"/>
  <c r="J11" i="1"/>
  <c r="K9" i="1"/>
  <c r="J7" i="1"/>
  <c r="J25" i="1"/>
  <c r="J24" i="1"/>
  <c r="K27" i="1"/>
  <c r="K13" i="1"/>
  <c r="K20" i="1"/>
  <c r="K31" i="1"/>
  <c r="K5" i="1"/>
  <c r="K8" i="1"/>
  <c r="K30" i="1"/>
  <c r="J32" i="1"/>
  <c r="K26" i="1"/>
  <c r="J28" i="1"/>
  <c r="K14" i="1"/>
  <c r="J16" i="1"/>
  <c r="J30" i="1"/>
  <c r="J21" i="1"/>
  <c r="J13" i="1"/>
  <c r="J20" i="1"/>
  <c r="K10" i="1"/>
  <c r="K19" i="1"/>
  <c r="J9" i="1"/>
  <c r="J12" i="1"/>
  <c r="K6" i="1"/>
  <c r="J5" i="1"/>
  <c r="J8" i="1"/>
  <c r="J14" i="1"/>
  <c r="J19" i="1"/>
  <c r="J22" i="1"/>
  <c r="K15" i="1"/>
  <c r="K23" i="1"/>
  <c r="J10" i="1"/>
  <c r="K7" i="1"/>
  <c r="J29" i="1"/>
  <c r="J6" i="1"/>
  <c r="K11" i="1"/>
  <c r="K16" i="1"/>
  <c r="J31" i="1"/>
  <c r="K29" i="1"/>
  <c r="K32" i="1"/>
  <c r="J27" i="1"/>
  <c r="K28" i="1"/>
  <c r="J23" i="1"/>
  <c r="K12" i="1"/>
  <c r="K22" i="1"/>
  <c r="J26" i="1"/>
  <c r="L19" i="1" l="1"/>
  <c r="M19" i="1" s="1"/>
  <c r="N19" i="1" s="1"/>
  <c r="L16" i="1"/>
  <c r="R28" i="1"/>
  <c r="R33" i="1"/>
  <c r="O33" i="1"/>
  <c r="K33" i="1"/>
  <c r="J33" i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P33" i="1" l="1"/>
  <c r="M15" i="1"/>
  <c r="N15" i="1" s="1"/>
  <c r="I33" i="1"/>
  <c r="L18" i="1" l="1"/>
  <c r="M18" i="1" s="1"/>
  <c r="N18" i="1" s="1"/>
  <c r="M16" i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7" i="1" l="1"/>
  <c r="L7" i="1"/>
  <c r="L29" i="1"/>
  <c r="L31" i="1"/>
  <c r="L11" i="1"/>
  <c r="L13" i="1"/>
  <c r="M13" i="1" s="1"/>
  <c r="N13" i="1" s="1"/>
  <c r="L6" i="1"/>
  <c r="L28" i="1"/>
  <c r="L21" i="1"/>
  <c r="L8" i="1"/>
  <c r="M8" i="1" s="1"/>
  <c r="N8" i="1" s="1"/>
  <c r="L30" i="1"/>
  <c r="L5" i="1"/>
  <c r="L14" i="1"/>
  <c r="M14" i="1" s="1"/>
  <c r="L22" i="1"/>
  <c r="L9" i="1"/>
  <c r="L24" i="1"/>
  <c r="L26" i="1"/>
  <c r="L23" i="1"/>
  <c r="L10" i="1"/>
  <c r="L20" i="1"/>
  <c r="L25" i="1"/>
  <c r="M25" i="1" s="1"/>
  <c r="N25" i="1" s="1"/>
  <c r="L12" i="1"/>
  <c r="M12" i="1" s="1"/>
  <c r="N12" i="1" s="1"/>
  <c r="L32" i="1"/>
  <c r="L33" i="1" l="1"/>
  <c r="M9" i="1"/>
  <c r="N9" i="1" s="1"/>
  <c r="M11" i="1"/>
  <c r="N11" i="1" s="1"/>
  <c r="M26" i="1"/>
  <c r="N26" i="1" s="1"/>
  <c r="M10" i="1"/>
  <c r="N10" i="1" s="1"/>
  <c r="M30" i="1"/>
  <c r="N30" i="1" s="1"/>
  <c r="M27" i="1"/>
  <c r="N27" i="1" s="1"/>
  <c r="M29" i="1"/>
  <c r="N29" i="1" s="1"/>
  <c r="M31" i="1"/>
  <c r="N31" i="1" s="1"/>
  <c r="M24" i="1"/>
  <c r="N24" i="1" s="1"/>
  <c r="M23" i="1"/>
  <c r="N23" i="1" s="1"/>
  <c r="M22" i="1"/>
  <c r="N22" i="1" s="1"/>
  <c r="M21" i="1"/>
  <c r="N21" i="1" s="1"/>
  <c r="M6" i="1"/>
  <c r="N6" i="1" s="1"/>
  <c r="M20" i="1"/>
  <c r="N20" i="1" s="1"/>
  <c r="M32" i="1"/>
  <c r="N32" i="1" s="1"/>
  <c r="N14" i="1" l="1"/>
  <c r="M7" i="1"/>
  <c r="N7" i="1" s="1"/>
  <c r="M28" i="1" l="1"/>
  <c r="N28" i="1" s="1"/>
  <c r="M5" i="1" l="1"/>
  <c r="N5" i="1" l="1"/>
  <c r="N33" i="1" s="1"/>
  <c r="M33" i="1"/>
</calcChain>
</file>

<file path=xl/sharedStrings.xml><?xml version="1.0" encoding="utf-8"?>
<sst xmlns="http://schemas.openxmlformats.org/spreadsheetml/2006/main" count="707" uniqueCount="243">
  <si>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</si>
  <si>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</si>
  <si>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</si>
  <si>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</si>
  <si>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</si>
  <si>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</si>
  <si>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</si>
  <si>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</si>
  <si>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</si>
  <si>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</si>
  <si>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</si>
  <si>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</si>
  <si>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</si>
  <si>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</si>
  <si>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</si>
  <si>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</si>
  <si>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</si>
  <si>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</si>
  <si>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</si>
  <si>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</si>
  <si>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</si>
  <si>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</si>
  <si>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</si>
  <si>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</si>
  <si>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</si>
  <si>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</si>
  <si>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</si>
  <si>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</si>
  <si>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</si>
  <si>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</si>
  <si>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</si>
  <si>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</si>
  <si>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</si>
  <si>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</si>
  <si>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</si>
  <si>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</si>
  <si>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</si>
  <si>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</si>
  <si>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</si>
  <si>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</si>
  <si>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</si>
  <si>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</si>
  <si>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</si>
  <si>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</si>
  <si>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</si>
  <si>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</si>
  <si>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</si>
  <si>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</si>
  <si>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</si>
  <si>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</si>
  <si>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</si>
  <si>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</si>
  <si>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</si>
  <si>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</si>
  <si>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</si>
  <si>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</si>
  <si>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</si>
  <si>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</si>
  <si>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</si>
  <si>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</si>
  <si>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</si>
  <si>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</si>
  <si>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</si>
  <si>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</si>
  <si>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</si>
  <si>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</si>
  <si>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</si>
  <si>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</si>
  <si>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</si>
  <si>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</si>
  <si>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</si>
  <si>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</si>
  <si>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</si>
  <si>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</si>
  <si>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</si>
  <si>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</si>
  <si>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</si>
  <si>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</si>
  <si>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</si>
  <si>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</si>
  <si>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</si>
  <si>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</si>
  <si>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</si>
  <si>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</si>
  <si>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</si>
  <si>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</si>
  <si>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</si>
  <si>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</si>
  <si>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</si>
  <si>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</si>
  <si>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</si>
  <si>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</si>
  <si>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</si>
  <si>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</si>
  <si>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</si>
  <si>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</si>
  <si>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</si>
  <si>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</si>
  <si>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</si>
  <si>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</si>
  <si>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</si>
  <si>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</si>
  <si>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</si>
  <si>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</si>
  <si>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</si>
  <si>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</si>
  <si>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</si>
  <si>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</si>
  <si>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</si>
  <si>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</si>
  <si>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</si>
  <si>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</si>
  <si>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</si>
  <si>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</si>
  <si>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</si>
  <si>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</si>
  <si>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</si>
  <si>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</si>
  <si>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</si>
  <si>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</si>
  <si>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</si>
  <si>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</si>
  <si>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</si>
  <si>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</si>
  <si>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</si>
  <si>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</si>
  <si>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</si>
  <si>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</si>
  <si>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</si>
  <si>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</si>
  <si>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</si>
  <si>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</si>
  <si>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</si>
  <si>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</si>
  <si>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</si>
  <si>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</si>
  <si>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</si>
  <si>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</si>
  <si>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</si>
  <si>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</si>
  <si>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</si>
  <si>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</si>
  <si>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</si>
  <si>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</si>
  <si>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</si>
  <si>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</si>
  <si>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</si>
  <si>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</si>
  <si>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</si>
  <si>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</si>
  <si>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</si>
  <si>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</si>
  <si>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</si>
  <si>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</si>
  <si>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</si>
  <si>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</si>
  <si>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</si>
  <si>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</si>
  <si>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</si>
  <si>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</si>
  <si>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</si>
  <si>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</si>
  <si>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</si>
  <si>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</si>
  <si>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</si>
  <si>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</si>
  <si>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</si>
  <si>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</si>
  <si>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</si>
  <si>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</si>
  <si>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</si>
  <si>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</si>
  <si>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</si>
  <si>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</si>
  <si>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</si>
  <si>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</si>
  <si>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</si>
  <si>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</si>
  <si>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</si>
  <si>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</si>
  <si>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</si>
  <si>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</si>
  <si>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</si>
  <si>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</si>
  <si>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</si>
  <si>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</si>
  <si>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SPDC RECEIVABLES REPORT AS AT 31 DECEMBER 2023</t>
  </si>
  <si>
    <t>Payroll Reallocation Cost</t>
  </si>
  <si>
    <t>THE SHELL PETROLEUM DEVELOPMENT</t>
  </si>
  <si>
    <t>Payroll Reallocation Cost Total</t>
  </si>
  <si>
    <t>Service Fees</t>
  </si>
  <si>
    <t>Service Fees Total</t>
  </si>
  <si>
    <t>NNPC E&amp;P LIMITED (NEPL) OML 11</t>
  </si>
  <si>
    <t>Aradel Energy Ltd</t>
  </si>
  <si>
    <t>Newcross OML152</t>
  </si>
  <si>
    <t>ND WESTERN LIMITED</t>
  </si>
  <si>
    <t>NEWCROSS E&amp;P LIMITED (CONDENSATE)</t>
  </si>
  <si>
    <t>G/L</t>
  </si>
  <si>
    <t>DocumentNo</t>
  </si>
  <si>
    <t>WHT??</t>
  </si>
  <si>
    <t>Text</t>
  </si>
  <si>
    <t>Reference</t>
  </si>
  <si>
    <t>Type</t>
  </si>
  <si>
    <t>EGr</t>
  </si>
  <si>
    <t>Doc..Date</t>
  </si>
  <si>
    <t>Pstng Date</t>
  </si>
  <si>
    <t>Net due dt</t>
  </si>
  <si>
    <t>Curr.</t>
  </si>
  <si>
    <t>Amount in DC</t>
  </si>
  <si>
    <t>Arrear</t>
  </si>
  <si>
    <t>Age in Days</t>
  </si>
  <si>
    <t>Age</t>
  </si>
  <si>
    <t>Age1</t>
  </si>
  <si>
    <t>Debts Class1</t>
  </si>
  <si>
    <t>Debts Class2</t>
  </si>
  <si>
    <t>LCurr</t>
  </si>
  <si>
    <t>Amt in loc.cur.</t>
  </si>
  <si>
    <t>A2310000</t>
  </si>
  <si>
    <t>TOTAL  NOV 2023 Crude Handling</t>
  </si>
  <si>
    <t>454</t>
  </si>
  <si>
    <t>DR</t>
  </si>
  <si>
    <t/>
  </si>
  <si>
    <t>NGN</t>
  </si>
  <si>
    <t>Invoice</t>
  </si>
  <si>
    <t>USD</t>
  </si>
  <si>
    <t>468</t>
  </si>
  <si>
    <t>Not Overdue as at 31.12.2023 FUS$ mln</t>
  </si>
  <si>
    <t>Overdue as at 31.12.2023 FUS$</t>
  </si>
  <si>
    <t xml:space="preserve">Total Outstanding as at 31.12.2023 (without December 2023 invoices) </t>
  </si>
  <si>
    <t xml:space="preserve">94% Updated  Outstanding as at 31.12.2023 (without December 2023 invoices) </t>
  </si>
  <si>
    <t xml:space="preserve">SS of 94% Updated  Outstanding as at 31.12.2023 (without December 2023 invoices) </t>
  </si>
  <si>
    <t>100% value of receipts as at 31 JAN 2023 FUS$</t>
  </si>
  <si>
    <t>NEPL OML 11</t>
  </si>
  <si>
    <t>MATCHING OF 31.12.2023  OVERDUE INVOICES TO RECEIPTS FOR CRUDE HANDLING EAST $ WEST 31/01/2024</t>
  </si>
  <si>
    <t>SS value of receipts as at 31 JAN 2024 FUS$</t>
  </si>
  <si>
    <t>100% value of receipts as at 8th Feb 2024 FUS$</t>
  </si>
  <si>
    <t>SS value of receipts as at 8th Feb 2024 FUS$</t>
  </si>
  <si>
    <t>Newcross Petroleun (OML 152)</t>
  </si>
  <si>
    <t>100% value of receipts as at 22nd Feb 2024 FUS$</t>
  </si>
  <si>
    <t>SS value of receipts as at 22nd Feb 2024 FUS$</t>
  </si>
  <si>
    <t>100% value of receipts as at 7th March 2024 FUS$</t>
  </si>
  <si>
    <t>SS value of receipts as at 7th March 2024 FUS$</t>
  </si>
  <si>
    <t>•	Received the sum of US$2,683,027.86 and NGN1,479,607,140.79 (Total $4,471,713.00) being payment for Nov ’23 CHA invoice.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</si>
</sst>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  <numFmt numFmtId="167" formatCode="_*#,##0.00;[Red]_*\(#,##0.00\);_*\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7" fillId="13" borderId="1">
      <alignment horizontal="center" vertical="center"/>
    </xf>
  </cellStyleXfs>
  <cellXfs count="13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0" fontId="0" fillId="0" borderId="0" xfId="0" applyAlignment="1">
      <alignment horizontal="left"/>
    </xf>
    <xf numFmtId="8" fontId="7" fillId="0" borderId="18" xfId="0" applyNumberFormat="1" applyFont="1" applyBorder="1" applyAlignment="1">
      <alignment horizontal="center" vertical="center"/>
    </xf>
    <xf numFmtId="8" fontId="8" fillId="0" borderId="14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8" fontId="8" fillId="0" borderId="18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8" fontId="9" fillId="12" borderId="20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0" fillId="0" borderId="23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10" fillId="0" borderId="27" xfId="0" applyFont="1" applyBorder="1" applyAlignment="1">
      <alignment horizontal="left"/>
    </xf>
    <xf numFmtId="0" fontId="11" fillId="0" borderId="27" xfId="0" applyFont="1" applyBorder="1" applyAlignment="1">
      <alignment horizontal="left"/>
    </xf>
    <xf numFmtId="0" fontId="11" fillId="0" borderId="17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43" fontId="6" fillId="0" borderId="1" xfId="1" applyFont="1" applyBorder="1"/>
    <xf numFmtId="0" fontId="7" fillId="0" borderId="0" xfId="0" applyFont="1" applyAlignment="1">
      <alignment horizontal="center" vertical="center"/>
    </xf>
    <xf numFmtId="8" fontId="8" fillId="0" borderId="25" xfId="0" applyNumberFormat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5" fillId="0" borderId="1" xfId="0" applyFont="1" applyBorder="1"/>
    <xf numFmtId="43" fontId="5" fillId="0" borderId="1" xfId="1" applyFont="1" applyFill="1" applyBorder="1"/>
    <xf numFmtId="0" fontId="6" fillId="0" borderId="1" xfId="0" pivotButton="1" applyFont="1" applyBorder="1"/>
    <xf numFmtId="43" fontId="6" fillId="0" borderId="1" xfId="1" pivotButton="1" applyFont="1" applyBorder="1"/>
    <xf numFmtId="14" fontId="0" fillId="0" borderId="0" xfId="0" applyNumberFormat="1"/>
    <xf numFmtId="43" fontId="6" fillId="9" borderId="1" xfId="1" applyFont="1" applyFill="1" applyBorder="1"/>
    <xf numFmtId="4" fontId="14" fillId="0" borderId="17" xfId="0" applyNumberFormat="1" applyFont="1" applyBorder="1" applyAlignment="1">
      <alignment horizontal="right" vertical="center"/>
    </xf>
    <xf numFmtId="43" fontId="15" fillId="0" borderId="2" xfId="1" applyFont="1" applyFill="1" applyBorder="1" applyAlignment="1">
      <alignment vertical="center"/>
    </xf>
    <xf numFmtId="4" fontId="16" fillId="0" borderId="0" xfId="0" applyNumberFormat="1" applyFont="1"/>
    <xf numFmtId="0" fontId="0" fillId="10" borderId="1" xfId="0" applyFill="1" applyBorder="1" applyAlignment="1">
      <alignment vertical="center"/>
    </xf>
    <xf numFmtId="0" fontId="0" fillId="0" borderId="1" xfId="0" applyFill="1" applyBorder="1"/>
    <xf numFmtId="0" fontId="7" fillId="11" borderId="14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8" fillId="11" borderId="19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Sum 3" xfId="2" xr:uid="{857D2EE2-4CBB-4062-8B22-0176A38AC5DC}"/>
  </cellStyles>
  <dxfs count="81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8" formatCode="dd/mm/yyyy"/>
    </dxf>
    <dxf>
      <numFmt numFmtId="168" formatCode="dd/mm/yyyy"/>
    </dxf>
    <dxf>
      <numFmt numFmtId="168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Q362YOV\SPDC%20Receivables%20Report%20as%20at%2031%20December%202023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N SNBO-FUP/CGC" refreshedDate="45299.429246874999" createdVersion="8" refreshedVersion="8" minRefreshableVersion="3" recordCount="3843" xr:uid="{78185974-A162-4C04-B6A2-B3F80F338774}">
  <cacheSource type="worksheet">
    <worksheetSource ref="A1:AA3844" sheet="Details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80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5"/>
        <n v="110056"/>
        <n v="110070"/>
        <n v="110084"/>
        <n v="110090"/>
        <n v="110111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48"/>
        <n v="110749"/>
        <n v="110750"/>
        <n v="110762"/>
        <n v="110773"/>
        <n v="600010"/>
        <n v="600014"/>
        <n v="600021"/>
        <n v="600027"/>
        <n v="600033"/>
        <n v="600036"/>
        <n v="600068"/>
        <n v="600085"/>
        <n v="600106"/>
        <n v="600183"/>
        <n v="600187"/>
        <n v="600332"/>
        <n v="601102"/>
        <n v="601157"/>
        <n v="601403"/>
        <n v="601406"/>
      </sharedItems>
    </cacheField>
    <cacheField name="Customer" numFmtId="0">
      <sharedItems count="80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SHELL NIGERIA CLOSED PENSION FUND"/>
        <s v="Aradel Energy Ltd"/>
        <s v="Julius Berger Nigeria PLC"/>
        <s v="Walter Smith Petroman Oil Ltd."/>
        <s v="Power Holding Company of Nigeria PLC"/>
        <s v="CENTURY ENERGY SERVICES LIMITED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ewcross OML152"/>
        <s v="NNPC E&amp;P LIMITED (NEPL) OML 11"/>
        <s v="NNPC E&amp;P LIMITED OML 98"/>
        <s v="ND WESTERN LIMITED"/>
        <s v="NEWCROSS E&amp;P LIMITED (CONDENSATE)"/>
        <s v="SHELL INT EXPLORATION PRODUCTION B.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SHELL EXPLORATION AND PRODUCTION AFRICA"/>
        <s v="SHELL POLSKA SP. ZO.O. ODDZIAL W"/>
        <s v="SHELL INDIA MARKETS PRIVATE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1800030552"/>
    </cacheField>
    <cacheField name="Venture" numFmtId="0">
      <sharedItems count="3">
        <s v="JV"/>
        <s v="OML 11"/>
        <s v="Exclusive"/>
      </sharedItems>
    </cacheField>
    <cacheField name="Category" numFmtId="0">
      <sharedItems count="2">
        <s v="Recoveries"/>
        <s v="Revenue"/>
      </sharedItems>
    </cacheField>
    <cacheField name="sub-category" numFmtId="0">
      <sharedItems count="12">
        <s v="NOV"/>
        <s v="Crude Handling"/>
        <s v="Other Recoveries"/>
        <s v="DomGas"/>
        <s v="NLNG Secondee Costs"/>
        <s v="Other Revenue"/>
        <s v="Shell Companies"/>
        <s v="Power"/>
        <s v="ToA CashCalls"/>
        <s v="Crude Sales"/>
        <s v="Payroll Reallocation Cost"/>
        <s v="Service Fees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2004-04-29T00:00:00" maxDate="2024-01-01T00:00:00"/>
    </cacheField>
    <cacheField name="Pstng Date" numFmtId="166">
      <sharedItems containsSemiMixedTypes="0" containsNonDate="0" containsDate="1" containsString="0" minDate="2004-04-29T00:00:00" maxDate="2024-01-01T00:00:00"/>
    </cacheField>
    <cacheField name="Net due dt" numFmtId="166">
      <sharedItems containsSemiMixedTypes="0" containsNonDate="0" containsDate="1" containsString="0" minDate="2003-11-19T00:00:00" maxDate="2024-03-05T00:00:00"/>
    </cacheField>
    <cacheField name="Curr." numFmtId="49">
      <sharedItems/>
    </cacheField>
    <cacheField name="Amount in DC" numFmtId="4">
      <sharedItems containsSemiMixedTypes="0" containsString="0" containsNumber="1" minValue="-1763062496.5799999" maxValue="2639927748.02"/>
    </cacheField>
    <cacheField name="Arrear" numFmtId="3">
      <sharedItems containsSemiMixedTypes="0" containsString="0" containsNumber="1" containsInteger="1" minValue="-59" maxValue="7347"/>
    </cacheField>
    <cacheField name="Age in Days" numFmtId="3">
      <sharedItems count="6">
        <s v="Not Overdue"/>
        <s v="1-30days"/>
        <s v="31-60days"/>
        <s v="61-90days "/>
        <s v="91-180days "/>
        <s v="Above 180days "/>
      </sharedItems>
    </cacheField>
    <cacheField name="Age" numFmtId="3">
      <sharedItems containsMixedTypes="1" containsNumber="1" minValue="-1.4666666666666666" maxValue="244.9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unt="3">
        <s v="Not Overdue"/>
        <s v="Overdue"/>
        <s v="WHT"/>
      </sharedItems>
    </cacheField>
    <cacheField name="Debts Class1" numFmtId="3">
      <sharedItems/>
    </cacheField>
    <cacheField name="Debts Class2" numFmtId="3">
      <sharedItems/>
    </cacheField>
    <cacheField name="LCurr" numFmtId="49">
      <sharedItems/>
    </cacheField>
    <cacheField name="Amt in loc.cur." numFmtId="4">
      <sharedItems containsSemiMixedTypes="0" containsString="0" containsNumber="1" minValue="-35460833.270000003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3">
  <r>
    <s v="A2310000"/>
    <x v="0"/>
    <x v="0"/>
    <n v="1800030541"/>
    <x v="0"/>
    <x v="0"/>
    <x v="0"/>
    <s v="Okorigba, Celestine"/>
    <n v="0"/>
    <s v="DEC 2023 DIRECT FIELD SERVICES"/>
    <s v="473"/>
    <s v="DR"/>
    <s v=""/>
    <d v="2023-12-30T00:00:00"/>
    <d v="2023-12-30T00:00:00"/>
    <d v="2024-01-29T00:00:00"/>
    <s v="NGN"/>
    <n v="22947465.899999999"/>
    <n v="-29"/>
    <x v="0"/>
    <n v="-0.96666666666666667"/>
    <x v="0"/>
    <x v="0"/>
    <s v="Not Overdue"/>
    <s v="Invoice"/>
    <s v="USD"/>
    <n v="26015.54"/>
  </r>
  <r>
    <s v="A2310000"/>
    <x v="0"/>
    <x v="0"/>
    <n v="1800030542"/>
    <x v="0"/>
    <x v="0"/>
    <x v="0"/>
    <s v="Okorigba, Celestine"/>
    <n v="0"/>
    <s v="DEC 2023 DIRECT FIELD SERVICES"/>
    <s v="467"/>
    <s v="DR"/>
    <s v=""/>
    <d v="2023-12-30T00:00:00"/>
    <d v="2023-12-30T00:00:00"/>
    <d v="2024-01-29T00:00:00"/>
    <s v="USD"/>
    <n v="2290.59"/>
    <n v="-29"/>
    <x v="0"/>
    <n v="-0.96666666666666667"/>
    <x v="0"/>
    <x v="0"/>
    <s v="Not Overdue"/>
    <s v="Invoice"/>
    <s v="USD"/>
    <n v="2290.59"/>
  </r>
  <r>
    <s v="A2310000"/>
    <x v="0"/>
    <x v="0"/>
    <n v="1800030381"/>
    <x v="0"/>
    <x v="0"/>
    <x v="0"/>
    <s v="Okorigba, Celestine"/>
    <n v="0"/>
    <s v="Q2  2023 SHARED SERVICES"/>
    <s v="473"/>
    <s v="DR"/>
    <s v=""/>
    <d v="2023-12-06T00:00:00"/>
    <d v="2023-12-06T00:00:00"/>
    <d v="2024-01-05T00:00:00"/>
    <s v="NGN"/>
    <n v="10878335.33"/>
    <n v="-5"/>
    <x v="0"/>
    <n v="-0.16666666666666666"/>
    <x v="0"/>
    <x v="0"/>
    <s v="Not Overdue"/>
    <s v="Invoice"/>
    <s v="USD"/>
    <n v="13316.17"/>
  </r>
  <r>
    <s v="A2310000"/>
    <x v="0"/>
    <x v="0"/>
    <n v="1800030382"/>
    <x v="0"/>
    <x v="0"/>
    <x v="0"/>
    <s v="Okorigba, Celestine"/>
    <n v="0"/>
    <s v="Q2  2023 SHARED SERVICES"/>
    <s v="467"/>
    <s v="DR"/>
    <s v=""/>
    <d v="2023-12-06T00:00:00"/>
    <d v="2023-12-06T00:00:00"/>
    <d v="2024-01-05T00:00:00"/>
    <s v="USD"/>
    <n v="68587.08"/>
    <n v="-5"/>
    <x v="0"/>
    <n v="-0.16666666666666666"/>
    <x v="0"/>
    <x v="0"/>
    <s v="Not Overdue"/>
    <s v="Invoice"/>
    <s v="USD"/>
    <n v="68587.08"/>
  </r>
  <r>
    <s v="A2310000"/>
    <x v="0"/>
    <x v="0"/>
    <n v="1800030369"/>
    <x v="0"/>
    <x v="0"/>
    <x v="0"/>
    <s v="Okorigba, Celestine"/>
    <n v="0"/>
    <s v="Nov 2023 DIRECT FIELD SERVICES"/>
    <s v="473"/>
    <s v="DR"/>
    <s v=""/>
    <d v="2023-12-01T00:00:00"/>
    <d v="2023-12-01T00:00:00"/>
    <d v="2023-12-31T00:00:00"/>
    <s v="NGN"/>
    <n v="22179275.34"/>
    <n v="0"/>
    <x v="0"/>
    <n v="0"/>
    <x v="0"/>
    <x v="0"/>
    <s v="Not Overdue"/>
    <s v="Invoice"/>
    <s v="USD"/>
    <n v="23529.99"/>
  </r>
  <r>
    <s v="A2310000"/>
    <x v="0"/>
    <x v="0"/>
    <n v="1800030370"/>
    <x v="0"/>
    <x v="0"/>
    <x v="0"/>
    <s v="Okorigba, Celestine"/>
    <n v="0"/>
    <s v="Nov 2023 DIRECT FIELD SERVICES"/>
    <s v="467"/>
    <s v="DR"/>
    <s v=""/>
    <d v="2023-12-01T00:00:00"/>
    <d v="2023-12-01T00:00:00"/>
    <d v="2023-12-31T00:00:00"/>
    <s v="USD"/>
    <n v="2011.5"/>
    <n v="0"/>
    <x v="0"/>
    <n v="0"/>
    <x v="0"/>
    <x v="0"/>
    <s v="Not Overdue"/>
    <s v="Invoice"/>
    <s v="USD"/>
    <n v="2011.5"/>
  </r>
  <r>
    <s v="A2310000"/>
    <x v="0"/>
    <x v="0"/>
    <n v="1800030371"/>
    <x v="0"/>
    <x v="0"/>
    <x v="0"/>
    <s v="Okorigba, Celestine"/>
    <n v="0"/>
    <s v="Nov 2023 DIRECT FIELD SERVICES"/>
    <s v="467"/>
    <s v="DR"/>
    <s v=""/>
    <d v="2023-12-01T00:00:00"/>
    <d v="2023-12-01T00:00:00"/>
    <d v="2023-12-31T00:00:00"/>
    <s v="USD"/>
    <n v="16.100000000000001"/>
    <n v="0"/>
    <x v="0"/>
    <n v="0"/>
    <x v="0"/>
    <x v="0"/>
    <s v="Not Overdue"/>
    <s v="Invoice"/>
    <s v="USD"/>
    <n v="16.100000000000001"/>
  </r>
  <r>
    <s v="A2310000"/>
    <x v="0"/>
    <x v="0"/>
    <n v="104492696"/>
    <x v="0"/>
    <x v="0"/>
    <x v="0"/>
    <s v="Okorigba, Celestine"/>
    <n v="0"/>
    <s v="Pmt on A/C bal on FIFO"/>
    <s v=""/>
    <s v="AB"/>
    <s v=""/>
    <d v="2023-12-19T00:00:00"/>
    <d v="2023-12-19T00:00:00"/>
    <d v="2023-12-19T00:00:00"/>
    <s v="NGN"/>
    <n v="-141659.9"/>
    <n v="12"/>
    <x v="1"/>
    <n v="0.4"/>
    <x v="1"/>
    <x v="1"/>
    <s v="Overdue"/>
    <s v="Invoice"/>
    <s v="USD"/>
    <n v="-164.31"/>
  </r>
  <r>
    <s v="A2310000"/>
    <x v="0"/>
    <x v="0"/>
    <n v="104492676"/>
    <x v="0"/>
    <x v="0"/>
    <x v="0"/>
    <s v="Okorigba, Celestine"/>
    <n v="0"/>
    <s v="WHT_10%_1800019824 JAN  2018 DIRECT FIELD SERVICES"/>
    <s v=""/>
    <s v="AB"/>
    <s v=""/>
    <d v="2023-12-18T00:00:00"/>
    <d v="2023-12-18T00:00:00"/>
    <d v="2023-12-18T00:00:00"/>
    <s v="NGN"/>
    <n v="539053.31000000006"/>
    <n v="13"/>
    <x v="0"/>
    <s v="Not Overdue"/>
    <x v="0"/>
    <x v="0"/>
    <s v="Not Overdue"/>
    <s v="WHT"/>
    <s v="USD"/>
    <n v="625.25"/>
  </r>
  <r>
    <s v="A2310000"/>
    <x v="0"/>
    <x v="0"/>
    <n v="104492677"/>
    <x v="0"/>
    <x v="0"/>
    <x v="0"/>
    <s v="Okorigba, Celestine"/>
    <n v="0"/>
    <s v="WHT_10%_1800019825 JAN  2018 DIRECT FIELD SERVICES"/>
    <s v=""/>
    <s v="AB"/>
    <s v=""/>
    <d v="2023-12-18T00:00:00"/>
    <d v="2023-12-18T00:00:00"/>
    <d v="2023-12-18T00:00:00"/>
    <s v="NGN"/>
    <n v="48935.22"/>
    <n v="13"/>
    <x v="0"/>
    <s v="Not Overdue"/>
    <x v="0"/>
    <x v="0"/>
    <s v="Not Overdue"/>
    <s v="WHT"/>
    <s v="USD"/>
    <n v="56.76"/>
  </r>
  <r>
    <s v="A2310000"/>
    <x v="0"/>
    <x v="0"/>
    <n v="104492678"/>
    <x v="0"/>
    <x v="0"/>
    <x v="0"/>
    <s v="Okorigba, Celestine"/>
    <n v="0"/>
    <s v="WHT_10%_1800019828 FEB  2018 DIRECT FIELD SERVICES"/>
    <s v=""/>
    <s v="AB"/>
    <s v=""/>
    <d v="2023-12-18T00:00:00"/>
    <d v="2023-12-18T00:00:00"/>
    <d v="2023-12-18T00:00:00"/>
    <s v="NGN"/>
    <n v="49281.56"/>
    <n v="13"/>
    <x v="0"/>
    <s v="Not Overdue"/>
    <x v="0"/>
    <x v="0"/>
    <s v="Not Overdue"/>
    <s v="WHT"/>
    <s v="USD"/>
    <n v="57.16"/>
  </r>
  <r>
    <s v="A2310000"/>
    <x v="0"/>
    <x v="0"/>
    <n v="104492679"/>
    <x v="0"/>
    <x v="0"/>
    <x v="0"/>
    <s v="Okorigba, Celestine"/>
    <n v="0"/>
    <s v="WHT_10%_1800019829 JAN  2018 DIRECT FIELD SERVICES"/>
    <s v=""/>
    <s v="AB"/>
    <s v=""/>
    <d v="2023-12-18T00:00:00"/>
    <d v="2023-12-18T00:00:00"/>
    <d v="2023-12-18T00:00:00"/>
    <s v="NGN"/>
    <n v="31361"/>
    <n v="13"/>
    <x v="0"/>
    <s v="Not Overdue"/>
    <x v="0"/>
    <x v="0"/>
    <s v="Not Overdue"/>
    <s v="WHT"/>
    <s v="USD"/>
    <n v="36.380000000000003"/>
  </r>
  <r>
    <s v="A2310000"/>
    <x v="0"/>
    <x v="0"/>
    <n v="1800030146"/>
    <x v="0"/>
    <x v="0"/>
    <x v="0"/>
    <s v="Okorigba, Celestine"/>
    <n v="0"/>
    <s v="Oct 2023 DIRECT FIELD SERVICES"/>
    <s v="473"/>
    <s v="DR"/>
    <s v=""/>
    <d v="2023-11-01T00:00:00"/>
    <d v="2023-11-01T00:00:00"/>
    <d v="2023-12-01T00:00:00"/>
    <s v="NGN"/>
    <n v="26734459.5"/>
    <n v="30"/>
    <x v="1"/>
    <n v="1"/>
    <x v="1"/>
    <x v="1"/>
    <s v="Overdue"/>
    <s v="Invoice"/>
    <s v="USD"/>
    <n v="33316.480000000003"/>
  </r>
  <r>
    <s v="A2310000"/>
    <x v="0"/>
    <x v="0"/>
    <n v="1800030147"/>
    <x v="0"/>
    <x v="0"/>
    <x v="0"/>
    <s v="Okorigba, Celestine"/>
    <n v="0"/>
    <s v="Oct 2023 DIRECT FIELD SERVICES"/>
    <s v="467"/>
    <s v="DR"/>
    <s v=""/>
    <d v="2023-11-01T00:00:00"/>
    <d v="2023-11-01T00:00:00"/>
    <d v="2023-12-01T00:00:00"/>
    <s v="USD"/>
    <n v="3030.54"/>
    <n v="30"/>
    <x v="1"/>
    <n v="1"/>
    <x v="1"/>
    <x v="1"/>
    <s v="Overdue"/>
    <s v="Invoice"/>
    <s v="USD"/>
    <n v="3030.54"/>
  </r>
  <r>
    <s v="A2310000"/>
    <x v="0"/>
    <x v="0"/>
    <n v="1800029941"/>
    <x v="0"/>
    <x v="0"/>
    <x v="0"/>
    <s v="Okorigba, Celestine"/>
    <n v="0"/>
    <s v="AGO Consumed by Rumuahia Q3 2023"/>
    <s v="467"/>
    <s v="DR"/>
    <s v=""/>
    <d v="2023-10-10T00:00:00"/>
    <d v="2023-10-10T00:00:00"/>
    <d v="2023-11-09T00:00:00"/>
    <s v="USD"/>
    <n v="60467.55"/>
    <n v="52"/>
    <x v="2"/>
    <n v="1.7333333333333334"/>
    <x v="1"/>
    <x v="1"/>
    <s v="Overdue"/>
    <s v="Invoice"/>
    <s v="USD"/>
    <n v="60467.55"/>
  </r>
  <r>
    <s v="A2310000"/>
    <x v="0"/>
    <x v="0"/>
    <n v="1800029940"/>
    <x v="0"/>
    <x v="0"/>
    <x v="0"/>
    <s v="Okorigba, Celestine"/>
    <n v="0"/>
    <s v="Rumuahia (Egbema)Q3  2023 SHARED SERVICES"/>
    <s v="473"/>
    <s v="DR"/>
    <s v=""/>
    <d v="2023-10-10T00:00:00"/>
    <d v="2023-10-10T00:00:00"/>
    <d v="2023-11-09T00:00:00"/>
    <s v="NGN"/>
    <n v="10878335.33"/>
    <n v="52"/>
    <x v="2"/>
    <n v="1.7333333333333334"/>
    <x v="1"/>
    <x v="1"/>
    <s v="Overdue"/>
    <s v="Invoice"/>
    <s v="USD"/>
    <n v="14319.15"/>
  </r>
  <r>
    <s v="A2310000"/>
    <x v="0"/>
    <x v="0"/>
    <n v="1800029906"/>
    <x v="0"/>
    <x v="0"/>
    <x v="0"/>
    <s v="Okorigba, Celestine"/>
    <n v="0"/>
    <s v="Sept 2023 DIRECT FIELD SERVICES"/>
    <s v="473"/>
    <s v="DR"/>
    <s v=""/>
    <d v="2023-10-03T00:00:00"/>
    <d v="2023-10-03T00:00:00"/>
    <d v="2023-11-02T00:00:00"/>
    <s v="NGN"/>
    <n v="14379634"/>
    <n v="59"/>
    <x v="2"/>
    <n v="1.9666666666666666"/>
    <x v="1"/>
    <x v="1"/>
    <s v="Overdue"/>
    <s v="Invoice"/>
    <s v="USD"/>
    <n v="18692.09"/>
  </r>
  <r>
    <s v="A2310000"/>
    <x v="0"/>
    <x v="0"/>
    <n v="1800029907"/>
    <x v="0"/>
    <x v="0"/>
    <x v="0"/>
    <s v="Okorigba, Celestine"/>
    <n v="0"/>
    <s v="Sept 2023 DIRECT FIELD SERVICES"/>
    <s v="467"/>
    <s v="DR"/>
    <s v=""/>
    <d v="2023-10-03T00:00:00"/>
    <d v="2023-10-03T00:00:00"/>
    <d v="2023-11-02T00:00:00"/>
    <s v="USD"/>
    <n v="2730.97"/>
    <n v="59"/>
    <x v="2"/>
    <n v="1.9666666666666666"/>
    <x v="1"/>
    <x v="1"/>
    <s v="Overdue"/>
    <s v="Invoice"/>
    <s v="USD"/>
    <n v="2730.97"/>
  </r>
  <r>
    <s v="A2310000"/>
    <x v="0"/>
    <x v="0"/>
    <n v="1800029775"/>
    <x v="0"/>
    <x v="0"/>
    <x v="0"/>
    <s v="Okorigba, Celestine"/>
    <n v="0"/>
    <s v="August 2023 DIRECT FIELD SERVICES"/>
    <s v="473"/>
    <s v="DR"/>
    <s v=""/>
    <d v="2023-09-11T00:00:00"/>
    <d v="2023-09-11T00:00:00"/>
    <d v="2023-10-11T00:00:00"/>
    <s v="NGN"/>
    <n v="11068527"/>
    <n v="81"/>
    <x v="3"/>
    <n v="2.7"/>
    <x v="1"/>
    <x v="1"/>
    <s v="Overdue"/>
    <s v="Invoice"/>
    <s v="USD"/>
    <n v="14986.79"/>
  </r>
  <r>
    <s v="A2310000"/>
    <x v="0"/>
    <x v="0"/>
    <n v="1800029776"/>
    <x v="0"/>
    <x v="0"/>
    <x v="0"/>
    <s v="Okorigba, Celestine"/>
    <n v="0"/>
    <s v="August 2023 DIRECT FIELD SERVICES"/>
    <s v="467"/>
    <s v="DR"/>
    <s v=""/>
    <d v="2023-09-11T00:00:00"/>
    <d v="2023-09-11T00:00:00"/>
    <d v="2023-10-11T00:00:00"/>
    <s v="USD"/>
    <n v="2949.2"/>
    <n v="81"/>
    <x v="3"/>
    <n v="2.7"/>
    <x v="1"/>
    <x v="1"/>
    <s v="Overdue"/>
    <s v="Invoice"/>
    <s v="USD"/>
    <n v="2949.2"/>
  </r>
  <r>
    <s v="A2310000"/>
    <x v="0"/>
    <x v="0"/>
    <n v="1800029576"/>
    <x v="0"/>
    <x v="0"/>
    <x v="0"/>
    <s v="Okorigba, Celestine"/>
    <n v="0"/>
    <s v="July 2023 Direct field services recovery"/>
    <s v="473"/>
    <s v="DR"/>
    <s v=""/>
    <d v="2023-07-26T00:00:00"/>
    <d v="2023-07-26T00:00:00"/>
    <d v="2023-08-25T00:00:00"/>
    <s v="NGN"/>
    <n v="10193774"/>
    <n v="128"/>
    <x v="4"/>
    <n v="4.2666666666666666"/>
    <x v="1"/>
    <x v="1"/>
    <s v="Overdue"/>
    <s v="Invoice"/>
    <s v="USD"/>
    <n v="13029.68"/>
  </r>
  <r>
    <s v="A2310000"/>
    <x v="0"/>
    <x v="0"/>
    <n v="1800029577"/>
    <x v="0"/>
    <x v="0"/>
    <x v="0"/>
    <s v="Okorigba, Celestine"/>
    <n v="0"/>
    <s v="July 2023 Direct field services recovery"/>
    <s v="467"/>
    <s v="DR"/>
    <s v=""/>
    <d v="2023-07-26T00:00:00"/>
    <d v="2023-07-26T00:00:00"/>
    <d v="2023-08-25T00:00:00"/>
    <s v="USD"/>
    <n v="4272.3"/>
    <n v="128"/>
    <x v="4"/>
    <n v="4.2666666666666666"/>
    <x v="1"/>
    <x v="1"/>
    <s v="Overdue"/>
    <s v="Invoice"/>
    <s v="USD"/>
    <n v="4272.3"/>
  </r>
  <r>
    <s v="A2310000"/>
    <x v="0"/>
    <x v="0"/>
    <n v="1800029291"/>
    <x v="0"/>
    <x v="0"/>
    <x v="0"/>
    <s v="Okorigba, Celestine"/>
    <n v="0"/>
    <s v="May 2023 DIRECT FIELD SERVICES RECOVERY"/>
    <s v="473"/>
    <s v="DR"/>
    <s v=""/>
    <d v="2023-05-28T00:00:00"/>
    <d v="2023-05-28T00:00:00"/>
    <d v="2023-06-27T00:00:00"/>
    <s v="NGN"/>
    <n v="10485579"/>
    <n v="187"/>
    <x v="5"/>
    <n v="6.2333333333333334"/>
    <x v="2"/>
    <x v="1"/>
    <s v="Overdue"/>
    <s v="Invoice"/>
    <s v="USD"/>
    <n v="22754.75"/>
  </r>
  <r>
    <s v="A2310000"/>
    <x v="0"/>
    <x v="0"/>
    <n v="1800029292"/>
    <x v="0"/>
    <x v="0"/>
    <x v="0"/>
    <s v="Okorigba, Celestine"/>
    <n v="0"/>
    <s v="May 2023 DIRECT FIELD SERVICES RECOVERY"/>
    <s v="467"/>
    <s v="DR"/>
    <s v=""/>
    <d v="2023-05-28T00:00:00"/>
    <d v="2023-05-28T00:00:00"/>
    <d v="2023-06-27T00:00:00"/>
    <s v="USD"/>
    <n v="3936.76"/>
    <n v="187"/>
    <x v="5"/>
    <n v="6.2333333333333334"/>
    <x v="2"/>
    <x v="1"/>
    <s v="Overdue"/>
    <s v="Invoice"/>
    <s v="USD"/>
    <n v="3936.76"/>
  </r>
  <r>
    <s v="A2310000"/>
    <x v="0"/>
    <x v="0"/>
    <n v="1800029119"/>
    <x v="0"/>
    <x v="0"/>
    <x v="0"/>
    <s v="Okorigba, Celestine"/>
    <n v="0"/>
    <s v="APRIL 2023 DIRECT FIELD SERVICES-COST RECOVERY"/>
    <s v="473"/>
    <s v="DR"/>
    <s v=""/>
    <d v="2023-05-10T00:00:00"/>
    <d v="2023-05-10T00:00:00"/>
    <d v="2023-06-09T00:00:00"/>
    <s v="NGN"/>
    <n v="10022224.5"/>
    <n v="205"/>
    <x v="5"/>
    <n v="6.833333333333333"/>
    <x v="2"/>
    <x v="1"/>
    <s v="Overdue"/>
    <s v="Invoice"/>
    <s v="USD"/>
    <n v="21766.27"/>
  </r>
  <r>
    <s v="A2310000"/>
    <x v="0"/>
    <x v="0"/>
    <n v="1800029120"/>
    <x v="0"/>
    <x v="0"/>
    <x v="0"/>
    <s v="Okorigba, Celestine"/>
    <n v="0"/>
    <s v="APRIL 2023 DIRECT FIELD SERVICES-COST RECOVERY"/>
    <s v="467"/>
    <s v="DR"/>
    <s v=""/>
    <d v="2023-05-10T00:00:00"/>
    <d v="2023-05-10T00:00:00"/>
    <d v="2023-06-09T00:00:00"/>
    <s v="USD"/>
    <n v="3924.19"/>
    <n v="205"/>
    <x v="5"/>
    <n v="6.833333333333333"/>
    <x v="2"/>
    <x v="1"/>
    <s v="Overdue"/>
    <s v="Invoice"/>
    <s v="USD"/>
    <n v="3924.19"/>
  </r>
  <r>
    <s v="A2310000"/>
    <x v="0"/>
    <x v="0"/>
    <n v="1800029088"/>
    <x v="0"/>
    <x v="0"/>
    <x v="0"/>
    <s v="Okorigba, Celestine"/>
    <n v="0"/>
    <s v="Q1 2023 SHARED SERVICES COST RECOVERY"/>
    <s v="473"/>
    <s v="DR"/>
    <s v=""/>
    <d v="2023-04-21T00:00:00"/>
    <d v="2023-04-21T00:00:00"/>
    <d v="2023-05-21T00:00:00"/>
    <s v="NGN"/>
    <n v="10158335.33"/>
    <n v="224"/>
    <x v="5"/>
    <n v="7.4666666666666668"/>
    <x v="2"/>
    <x v="1"/>
    <s v="Overdue"/>
    <s v="Invoice"/>
    <s v="USD"/>
    <n v="22057.81"/>
  </r>
  <r>
    <s v="A2310000"/>
    <x v="0"/>
    <x v="0"/>
    <n v="1800029089"/>
    <x v="0"/>
    <x v="0"/>
    <x v="0"/>
    <s v="Okorigba, Celestine"/>
    <n v="0"/>
    <s v="Q1 2023 SHARED SERVICES COST RECOVERY"/>
    <s v="467"/>
    <s v="DR"/>
    <s v=""/>
    <d v="2023-04-21T00:00:00"/>
    <d v="2023-04-21T00:00:00"/>
    <d v="2023-05-21T00:00:00"/>
    <s v="USD"/>
    <n v="53049.96"/>
    <n v="224"/>
    <x v="5"/>
    <n v="7.4666666666666668"/>
    <x v="2"/>
    <x v="1"/>
    <s v="Overdue"/>
    <s v="Invoice"/>
    <s v="USD"/>
    <n v="53049.96"/>
  </r>
  <r>
    <s v="A2310000"/>
    <x v="0"/>
    <x v="0"/>
    <n v="1800029082"/>
    <x v="0"/>
    <x v="0"/>
    <x v="0"/>
    <s v="Okorigba, Celestine"/>
    <n v="0"/>
    <s v="MAR 2023 DIRECT FIELD SERVICES"/>
    <s v="473"/>
    <s v="DR"/>
    <s v=""/>
    <d v="2023-04-20T00:00:00"/>
    <d v="2023-04-20T00:00:00"/>
    <d v="2023-05-20T00:00:00"/>
    <s v="NGN"/>
    <n v="6127730"/>
    <n v="225"/>
    <x v="5"/>
    <n v="7.5"/>
    <x v="2"/>
    <x v="1"/>
    <s v="Overdue"/>
    <s v="Invoice"/>
    <s v="USD"/>
    <n v="13305.75"/>
  </r>
  <r>
    <s v="A2310000"/>
    <x v="0"/>
    <x v="0"/>
    <n v="1800029083"/>
    <x v="0"/>
    <x v="0"/>
    <x v="0"/>
    <s v="Okorigba, Celestine"/>
    <n v="0"/>
    <s v="MAR 2023 DIRECT FIELD SERVICES"/>
    <s v="467"/>
    <s v="DR"/>
    <s v=""/>
    <d v="2023-04-20T00:00:00"/>
    <d v="2023-04-20T00:00:00"/>
    <d v="2023-05-20T00:00:00"/>
    <s v="USD"/>
    <n v="2396.87"/>
    <n v="225"/>
    <x v="5"/>
    <n v="7.5"/>
    <x v="2"/>
    <x v="1"/>
    <s v="Overdue"/>
    <s v="Invoice"/>
    <s v="USD"/>
    <n v="2396.87"/>
  </r>
  <r>
    <s v="A2310000"/>
    <x v="0"/>
    <x v="0"/>
    <n v="1800029079"/>
    <x v="0"/>
    <x v="0"/>
    <x v="0"/>
    <s v="Okorigba, Celestine"/>
    <n v="0"/>
    <s v="FEB 2023 DIRECT FIELD SERVICES"/>
    <s v="473"/>
    <s v="DR"/>
    <s v=""/>
    <d v="2023-04-19T00:00:00"/>
    <d v="2023-04-19T00:00:00"/>
    <d v="2023-05-19T00:00:00"/>
    <s v="NGN"/>
    <n v="8986870"/>
    <n v="226"/>
    <x v="5"/>
    <n v="7.5333333333333332"/>
    <x v="2"/>
    <x v="1"/>
    <s v="Overdue"/>
    <s v="Invoice"/>
    <s v="USD"/>
    <n v="19518.580000000002"/>
  </r>
  <r>
    <s v="A2310000"/>
    <x v="0"/>
    <x v="0"/>
    <n v="1800029080"/>
    <x v="0"/>
    <x v="0"/>
    <x v="0"/>
    <s v="Okorigba, Celestine"/>
    <n v="0"/>
    <s v="FEB 2023 DIRECT FIELD SERVICES"/>
    <s v="467"/>
    <s v="DR"/>
    <s v=""/>
    <d v="2023-04-19T00:00:00"/>
    <d v="2023-04-19T00:00:00"/>
    <d v="2023-05-19T00:00:00"/>
    <s v="USD"/>
    <n v="5159.67"/>
    <n v="226"/>
    <x v="5"/>
    <n v="7.5333333333333332"/>
    <x v="2"/>
    <x v="1"/>
    <s v="Overdue"/>
    <s v="Invoice"/>
    <s v="USD"/>
    <n v="5159.67"/>
  </r>
  <r>
    <s v="A2310000"/>
    <x v="0"/>
    <x v="0"/>
    <n v="1800028804"/>
    <x v="0"/>
    <x v="0"/>
    <x v="0"/>
    <s v="Okorigba, Celestine"/>
    <n v="0"/>
    <s v="JAN 2023 DIRECT FIELD SERVICES"/>
    <s v="473"/>
    <s v="DR"/>
    <s v=""/>
    <d v="2023-01-31T00:00:00"/>
    <d v="2023-01-31T00:00:00"/>
    <d v="2023-03-02T00:00:00"/>
    <s v="NGN"/>
    <n v="10829750"/>
    <n v="304"/>
    <x v="5"/>
    <n v="10.133333333333333"/>
    <x v="2"/>
    <x v="1"/>
    <s v="Overdue"/>
    <s v="Invoice"/>
    <s v="USD"/>
    <n v="23522.22"/>
  </r>
  <r>
    <s v="A2310000"/>
    <x v="0"/>
    <x v="0"/>
    <n v="1800028805"/>
    <x v="0"/>
    <x v="0"/>
    <x v="0"/>
    <s v="Okorigba, Celestine"/>
    <n v="0"/>
    <s v="JAN 2023 DIRECT FIELD SERVICES"/>
    <s v="467"/>
    <s v="DR"/>
    <s v=""/>
    <d v="2023-01-31T00:00:00"/>
    <d v="2023-01-31T00:00:00"/>
    <d v="2023-03-02T00:00:00"/>
    <s v="USD"/>
    <n v="4274.2"/>
    <n v="304"/>
    <x v="5"/>
    <n v="10.133333333333333"/>
    <x v="2"/>
    <x v="1"/>
    <s v="Overdue"/>
    <s v="Invoice"/>
    <s v="USD"/>
    <n v="4274.2"/>
  </r>
  <r>
    <s v="A2310000"/>
    <x v="0"/>
    <x v="0"/>
    <n v="1800028806"/>
    <x v="0"/>
    <x v="0"/>
    <x v="0"/>
    <s v="Okorigba, Celestine"/>
    <n v="0"/>
    <s v="JAN 2023 DIRECT FIELD SERVICES"/>
    <s v="467"/>
    <s v="DR"/>
    <s v=""/>
    <d v="2023-01-31T00:00:00"/>
    <d v="2023-01-31T00:00:00"/>
    <d v="2023-03-02T00:00:00"/>
    <s v="USD"/>
    <n v="660.95"/>
    <n v="304"/>
    <x v="5"/>
    <n v="10.133333333333333"/>
    <x v="2"/>
    <x v="1"/>
    <s v="Overdue"/>
    <s v="Invoice"/>
    <s v="USD"/>
    <n v="660.95"/>
  </r>
  <r>
    <s v="A2310000"/>
    <x v="0"/>
    <x v="0"/>
    <n v="1800028706"/>
    <x v="0"/>
    <x v="0"/>
    <x v="0"/>
    <s v="Okorigba, Celestine"/>
    <n v="0"/>
    <s v="DEC 2022 DIRECT FIELD SERVICES-RECOVERY"/>
    <s v="473"/>
    <s v="DR"/>
    <s v=""/>
    <d v="2022-12-23T00:00:00"/>
    <d v="2022-12-23T00:00:00"/>
    <d v="2023-01-22T00:00:00"/>
    <s v="NGN"/>
    <n v="7188874"/>
    <n v="343"/>
    <x v="5"/>
    <n v="11.433333333333334"/>
    <x v="2"/>
    <x v="1"/>
    <s v="Overdue"/>
    <s v="Invoice"/>
    <s v="USD"/>
    <n v="16095.89"/>
  </r>
  <r>
    <s v="A2310000"/>
    <x v="0"/>
    <x v="0"/>
    <n v="1800028707"/>
    <x v="0"/>
    <x v="0"/>
    <x v="0"/>
    <s v="Okorigba, Celestine"/>
    <n v="0"/>
    <s v="DEC 2022 DIRECT FIELD SERVICES-RECOVERY"/>
    <s v="467"/>
    <s v="DR"/>
    <s v=""/>
    <d v="2022-12-23T00:00:00"/>
    <d v="2022-12-23T00:00:00"/>
    <d v="2023-01-22T00:00:00"/>
    <s v="USD"/>
    <n v="3397"/>
    <n v="343"/>
    <x v="5"/>
    <n v="11.433333333333334"/>
    <x v="2"/>
    <x v="1"/>
    <s v="Overdue"/>
    <s v="Invoice"/>
    <s v="USD"/>
    <n v="3397"/>
  </r>
  <r>
    <s v="A2310000"/>
    <x v="0"/>
    <x v="0"/>
    <n v="1800028708"/>
    <x v="0"/>
    <x v="0"/>
    <x v="0"/>
    <s v="Okorigba, Celestine"/>
    <n v="0"/>
    <s v="DEC 2022 DIRECT FIELD SERVICES-RECOVERY"/>
    <s v="467"/>
    <s v="DR"/>
    <s v=""/>
    <d v="2022-12-23T00:00:00"/>
    <d v="2022-12-23T00:00:00"/>
    <d v="2023-01-22T00:00:00"/>
    <s v="USD"/>
    <n v="208.06"/>
    <n v="343"/>
    <x v="5"/>
    <n v="11.433333333333334"/>
    <x v="2"/>
    <x v="1"/>
    <s v="Overdue"/>
    <s v="Invoice"/>
    <s v="USD"/>
    <n v="208.06"/>
  </r>
  <r>
    <s v="A2310000"/>
    <x v="0"/>
    <x v="0"/>
    <n v="1800028550"/>
    <x v="0"/>
    <x v="0"/>
    <x v="0"/>
    <s v="Okorigba, Celestine"/>
    <n v="0"/>
    <s v="NOV 2022 DIRECT FIELD SERVICES-RECOVERY"/>
    <s v="473"/>
    <s v="DR"/>
    <s v=""/>
    <d v="2022-12-13T00:00:00"/>
    <d v="2022-12-13T00:00:00"/>
    <d v="2023-01-12T00:00:00"/>
    <s v="NGN"/>
    <n v="6802268"/>
    <n v="353"/>
    <x v="5"/>
    <n v="11.766666666666667"/>
    <x v="2"/>
    <x v="1"/>
    <s v="Overdue"/>
    <s v="Invoice"/>
    <s v="USD"/>
    <n v="15280.61"/>
  </r>
  <r>
    <s v="A2310000"/>
    <x v="0"/>
    <x v="0"/>
    <n v="1800028551"/>
    <x v="0"/>
    <x v="0"/>
    <x v="0"/>
    <s v="Okorigba, Celestine"/>
    <n v="0"/>
    <s v="NOV 2022 DIRECT FIELD SERVICES-RECOVERY"/>
    <s v="467"/>
    <s v="DR"/>
    <s v=""/>
    <d v="2022-12-13T00:00:00"/>
    <d v="2022-12-13T00:00:00"/>
    <d v="2023-01-12T00:00:00"/>
    <s v="USD"/>
    <n v="3182"/>
    <n v="353"/>
    <x v="5"/>
    <n v="11.766666666666667"/>
    <x v="2"/>
    <x v="1"/>
    <s v="Overdue"/>
    <s v="Invoice"/>
    <s v="USD"/>
    <n v="3182"/>
  </r>
  <r>
    <s v="A2310000"/>
    <x v="0"/>
    <x v="0"/>
    <n v="1800028552"/>
    <x v="0"/>
    <x v="0"/>
    <x v="0"/>
    <s v="Okorigba, Celestine"/>
    <n v="0"/>
    <s v="NOV 2022 DIRECT FIELD SERVICES-RECOVERY"/>
    <s v="467"/>
    <s v="DR"/>
    <s v=""/>
    <d v="2022-12-13T00:00:00"/>
    <d v="2022-12-13T00:00:00"/>
    <d v="2023-01-12T00:00:00"/>
    <s v="USD"/>
    <n v="398.12"/>
    <n v="353"/>
    <x v="5"/>
    <n v="11.766666666666667"/>
    <x v="2"/>
    <x v="1"/>
    <s v="Overdue"/>
    <s v="Invoice"/>
    <s v="USD"/>
    <n v="398.12"/>
  </r>
  <r>
    <s v="A2310000"/>
    <x v="0"/>
    <x v="0"/>
    <n v="1800028533"/>
    <x v="0"/>
    <x v="0"/>
    <x v="0"/>
    <s v="Okorigba, Celestine"/>
    <n v="0"/>
    <s v="OCT 2022 DIRECT FIELD SERVICES-RECOVERY"/>
    <s v="473"/>
    <s v="DR"/>
    <s v=""/>
    <d v="2022-12-09T00:00:00"/>
    <d v="2022-12-09T00:00:00"/>
    <d v="2023-01-08T00:00:00"/>
    <s v="NGN"/>
    <n v="7770520"/>
    <n v="357"/>
    <x v="5"/>
    <n v="11.9"/>
    <x v="2"/>
    <x v="1"/>
    <s v="Overdue"/>
    <s v="Invoice"/>
    <s v="USD"/>
    <n v="17494.55"/>
  </r>
  <r>
    <s v="A2310000"/>
    <x v="0"/>
    <x v="0"/>
    <n v="1800028534"/>
    <x v="0"/>
    <x v="0"/>
    <x v="0"/>
    <s v="Okorigba, Celestine"/>
    <n v="0"/>
    <s v="OCT 2022 DIRECT FIELD SERVICES-RECOVERY"/>
    <s v="467"/>
    <s v="DR"/>
    <s v=""/>
    <d v="2022-12-09T00:00:00"/>
    <d v="2022-12-09T00:00:00"/>
    <d v="2023-01-08T00:00:00"/>
    <s v="USD"/>
    <n v="3350.56"/>
    <n v="357"/>
    <x v="5"/>
    <n v="11.9"/>
    <x v="2"/>
    <x v="1"/>
    <s v="Overdue"/>
    <s v="Invoice"/>
    <s v="USD"/>
    <n v="3350.56"/>
  </r>
  <r>
    <s v="A2310000"/>
    <x v="0"/>
    <x v="0"/>
    <n v="1800028535"/>
    <x v="0"/>
    <x v="0"/>
    <x v="0"/>
    <s v="Okorigba, Celestine"/>
    <n v="0"/>
    <s v="OCT 2022 DIRECT FIELD SERVICES-RECOVERY"/>
    <s v="467"/>
    <s v="DR"/>
    <s v=""/>
    <d v="2022-12-09T00:00:00"/>
    <d v="2022-12-09T00:00:00"/>
    <d v="2023-01-08T00:00:00"/>
    <s v="USD"/>
    <n v="1980.35"/>
    <n v="357"/>
    <x v="5"/>
    <n v="11.9"/>
    <x v="2"/>
    <x v="1"/>
    <s v="Overdue"/>
    <s v="Invoice"/>
    <s v="USD"/>
    <n v="1980.35"/>
  </r>
  <r>
    <s v="A2310000"/>
    <x v="0"/>
    <x v="0"/>
    <n v="1800028305"/>
    <x v="0"/>
    <x v="0"/>
    <x v="0"/>
    <s v="Okorigba, Celestine"/>
    <n v="0"/>
    <s v="Q3  2022 SHARED SERVICES-RECOVERY"/>
    <s v="473"/>
    <s v="DR"/>
    <s v=""/>
    <d v="2022-10-26T00:00:00"/>
    <d v="2022-10-26T00:00:00"/>
    <d v="2022-11-25T00:00:00"/>
    <s v="NGN"/>
    <n v="10158335.33"/>
    <n v="401"/>
    <x v="5"/>
    <n v="13.366666666666667"/>
    <x v="3"/>
    <x v="1"/>
    <s v="Overdue"/>
    <s v="Invoice"/>
    <s v="USD"/>
    <n v="23236.18"/>
  </r>
  <r>
    <s v="A2310000"/>
    <x v="0"/>
    <x v="0"/>
    <n v="1800028306"/>
    <x v="0"/>
    <x v="0"/>
    <x v="0"/>
    <s v="Okorigba, Celestine"/>
    <n v="0"/>
    <s v="Q3  2022 SHARED SERVICES-RECOVERY"/>
    <s v="467"/>
    <s v="DR"/>
    <s v=""/>
    <d v="2022-10-26T00:00:00"/>
    <d v="2022-10-26T00:00:00"/>
    <d v="2022-11-25T00:00:00"/>
    <s v="USD"/>
    <n v="43479.42"/>
    <n v="401"/>
    <x v="5"/>
    <n v="13.366666666666667"/>
    <x v="3"/>
    <x v="1"/>
    <s v="Overdue"/>
    <s v="Invoice"/>
    <s v="USD"/>
    <n v="43479.42"/>
  </r>
  <r>
    <s v="A2310000"/>
    <x v="0"/>
    <x v="0"/>
    <n v="1800028226"/>
    <x v="0"/>
    <x v="0"/>
    <x v="0"/>
    <s v="Okorigba, Celestine"/>
    <n v="0"/>
    <s v="SEPT 2022 DIRECT FIELD SERVICES"/>
    <s v="473"/>
    <s v="DR"/>
    <s v=""/>
    <d v="2022-09-30T00:00:00"/>
    <d v="2022-09-30T00:00:00"/>
    <d v="2022-10-30T00:00:00"/>
    <s v="NGN"/>
    <n v="7346828"/>
    <n v="427"/>
    <x v="5"/>
    <n v="14.233333333333333"/>
    <x v="3"/>
    <x v="1"/>
    <s v="Overdue"/>
    <s v="Invoice"/>
    <s v="USD"/>
    <n v="16991.740000000002"/>
  </r>
  <r>
    <s v="A2310000"/>
    <x v="0"/>
    <x v="0"/>
    <n v="1800028227"/>
    <x v="0"/>
    <x v="0"/>
    <x v="0"/>
    <s v="Okorigba, Celestine"/>
    <n v="0"/>
    <s v="SEPT 2022 DIRECT FIELD SERVICES"/>
    <s v="467"/>
    <s v="DR"/>
    <s v=""/>
    <d v="2022-09-30T00:00:00"/>
    <d v="2022-09-30T00:00:00"/>
    <d v="2022-10-30T00:00:00"/>
    <s v="USD"/>
    <n v="3371.84"/>
    <n v="427"/>
    <x v="5"/>
    <n v="14.233333333333333"/>
    <x v="3"/>
    <x v="1"/>
    <s v="Overdue"/>
    <s v="Invoice"/>
    <s v="USD"/>
    <n v="3371.84"/>
  </r>
  <r>
    <s v="A2310000"/>
    <x v="0"/>
    <x v="0"/>
    <n v="1800028228"/>
    <x v="0"/>
    <x v="0"/>
    <x v="0"/>
    <s v="Okorigba, Celestine"/>
    <n v="0"/>
    <s v="SEPT 2022 DIRECT FIELD SERVICES"/>
    <s v="467"/>
    <s v="DR"/>
    <s v=""/>
    <d v="2022-09-30T00:00:00"/>
    <d v="2022-09-30T00:00:00"/>
    <d v="2022-10-30T00:00:00"/>
    <s v="USD"/>
    <n v="504.45"/>
    <n v="427"/>
    <x v="5"/>
    <n v="14.233333333333333"/>
    <x v="3"/>
    <x v="1"/>
    <s v="Overdue"/>
    <s v="Invoice"/>
    <s v="USD"/>
    <n v="504.45"/>
  </r>
  <r>
    <s v="A2310000"/>
    <x v="0"/>
    <x v="0"/>
    <n v="1800028130"/>
    <x v="0"/>
    <x v="0"/>
    <x v="0"/>
    <s v="Okorigba, Celestine"/>
    <n v="0"/>
    <s v="AUGUST 2022 DIRECT FIELD SERVICES RECOVERY"/>
    <s v="473"/>
    <s v="DR"/>
    <s v=""/>
    <d v="2022-09-07T00:00:00"/>
    <d v="2022-09-07T00:00:00"/>
    <d v="2022-10-07T00:00:00"/>
    <s v="NGN"/>
    <n v="8272702"/>
    <n v="450"/>
    <x v="5"/>
    <n v="15"/>
    <x v="3"/>
    <x v="1"/>
    <s v="Overdue"/>
    <s v="Invoice"/>
    <s v="USD"/>
    <n v="19414.38"/>
  </r>
  <r>
    <s v="A2310000"/>
    <x v="0"/>
    <x v="0"/>
    <n v="1800028131"/>
    <x v="0"/>
    <x v="0"/>
    <x v="0"/>
    <s v="Okorigba, Celestine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450"/>
    <x v="5"/>
    <n v="15"/>
    <x v="3"/>
    <x v="1"/>
    <s v="Overdue"/>
    <s v="Invoice"/>
    <s v="USD"/>
    <n v="4245.6000000000004"/>
  </r>
  <r>
    <s v="A2310000"/>
    <x v="0"/>
    <x v="0"/>
    <n v="1800028132"/>
    <x v="0"/>
    <x v="0"/>
    <x v="0"/>
    <s v="Okorigba, Celestine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450"/>
    <x v="5"/>
    <n v="15"/>
    <x v="3"/>
    <x v="1"/>
    <s v="Overdue"/>
    <s v="Invoice"/>
    <s v="USD"/>
    <n v="326.41000000000003"/>
  </r>
  <r>
    <s v="A2310000"/>
    <x v="0"/>
    <x v="0"/>
    <n v="1800028011"/>
    <x v="0"/>
    <x v="0"/>
    <x v="0"/>
    <s v="Okorigba, Celestine"/>
    <n v="0"/>
    <s v="JULY 2022 DIRECT FIELD SERVICES-RECOVERY"/>
    <s v="473"/>
    <s v="DR"/>
    <s v=""/>
    <d v="2022-08-09T00:00:00"/>
    <d v="2022-08-09T00:00:00"/>
    <d v="2022-09-08T00:00:00"/>
    <s v="NGN"/>
    <n v="8325651"/>
    <n v="479"/>
    <x v="5"/>
    <n v="15.966666666666667"/>
    <x v="3"/>
    <x v="1"/>
    <s v="Overdue"/>
    <s v="Invoice"/>
    <s v="USD"/>
    <n v="19919.12"/>
  </r>
  <r>
    <s v="A2310000"/>
    <x v="0"/>
    <x v="0"/>
    <n v="1800028012"/>
    <x v="0"/>
    <x v="0"/>
    <x v="0"/>
    <s v="Okorigba, Celestine"/>
    <n v="0"/>
    <s v="JULY 2022 DIRECT FIELD SERVICES-RECOVERY"/>
    <s v="467"/>
    <s v="DR"/>
    <s v=""/>
    <d v="2022-08-09T00:00:00"/>
    <d v="2022-08-09T00:00:00"/>
    <d v="2022-09-08T00:00:00"/>
    <s v="USD"/>
    <n v="2632"/>
    <n v="479"/>
    <x v="5"/>
    <n v="15.966666666666667"/>
    <x v="3"/>
    <x v="1"/>
    <s v="Overdue"/>
    <s v="Invoice"/>
    <s v="USD"/>
    <n v="2632"/>
  </r>
  <r>
    <s v="A2310000"/>
    <x v="0"/>
    <x v="0"/>
    <n v="1800028013"/>
    <x v="0"/>
    <x v="0"/>
    <x v="0"/>
    <s v="Okorigba, Celestine"/>
    <n v="0"/>
    <s v="JULY 2022 DIRECT FIELD SERVICES-RECOVERY"/>
    <s v="467"/>
    <s v="DR"/>
    <s v=""/>
    <d v="2022-08-09T00:00:00"/>
    <d v="2022-08-09T00:00:00"/>
    <d v="2022-09-08T00:00:00"/>
    <s v="USD"/>
    <n v="742.39"/>
    <n v="479"/>
    <x v="5"/>
    <n v="15.966666666666667"/>
    <x v="3"/>
    <x v="1"/>
    <s v="Overdue"/>
    <s v="Invoice"/>
    <s v="USD"/>
    <n v="742.39"/>
  </r>
  <r>
    <s v="A2310000"/>
    <x v="0"/>
    <x v="0"/>
    <n v="104281507"/>
    <x v="0"/>
    <x v="0"/>
    <x v="0"/>
    <s v="Okorigba, Celestine"/>
    <n v="0"/>
    <s v="WHT C/N ref 1600002671_R/N00143482_Bal"/>
    <s v=""/>
    <s v="AB"/>
    <s v=""/>
    <d v="2022-08-29T00:00:00"/>
    <d v="2022-08-29T00:00:00"/>
    <d v="2022-08-29T00:00:00"/>
    <s v="NGN"/>
    <n v="-7136.39"/>
    <n v="489"/>
    <x v="5"/>
    <n v="16.3"/>
    <x v="3"/>
    <x v="2"/>
    <s v="Overdue"/>
    <s v="WHT"/>
    <s v="USD"/>
    <n v="-16.899999999999999"/>
  </r>
  <r>
    <s v="A2310000"/>
    <x v="0"/>
    <x v="0"/>
    <n v="1800027934"/>
    <x v="0"/>
    <x v="0"/>
    <x v="0"/>
    <s v="Okorigba, Celestine"/>
    <n v="0"/>
    <s v="June 2021 DIRECT FIELD SERVICES"/>
    <s v="473"/>
    <s v="DR"/>
    <s v=""/>
    <d v="2022-07-13T00:00:00"/>
    <d v="2022-07-13T00:00:00"/>
    <d v="2022-08-12T00:00:00"/>
    <s v="NGN"/>
    <n v="1242730"/>
    <n v="506"/>
    <x v="5"/>
    <n v="16.866666666666667"/>
    <x v="3"/>
    <x v="1"/>
    <s v="Overdue"/>
    <s v="Invoice"/>
    <s v="USD"/>
    <n v="2995.72"/>
  </r>
  <r>
    <s v="A2310000"/>
    <x v="0"/>
    <x v="0"/>
    <n v="1800027935"/>
    <x v="0"/>
    <x v="0"/>
    <x v="0"/>
    <s v="Okorigba, Celestine"/>
    <n v="0"/>
    <s v="June 2021 DIRECT FIELD SERVICES"/>
    <s v="473"/>
    <s v="DR"/>
    <s v=""/>
    <d v="2022-07-13T00:00:00"/>
    <d v="2022-07-13T00:00:00"/>
    <d v="2022-08-12T00:00:00"/>
    <s v="NGN"/>
    <n v="1169750"/>
    <n v="506"/>
    <x v="5"/>
    <n v="16.866666666666667"/>
    <x v="3"/>
    <x v="1"/>
    <s v="Overdue"/>
    <s v="Invoice"/>
    <s v="USD"/>
    <n v="2819.8"/>
  </r>
  <r>
    <s v="A2310000"/>
    <x v="0"/>
    <x v="0"/>
    <n v="1800027921"/>
    <x v="0"/>
    <x v="0"/>
    <x v="0"/>
    <s v="Okorigba, Celestine"/>
    <n v="0"/>
    <s v="JUNE 2022 DIRECT FIELD SERVICES"/>
    <s v="473"/>
    <s v="DR"/>
    <s v=""/>
    <d v="2022-07-12T00:00:00"/>
    <d v="2022-07-12T00:00:00"/>
    <d v="2022-08-11T00:00:00"/>
    <s v="NGN"/>
    <n v="6415393.75"/>
    <n v="507"/>
    <x v="5"/>
    <n v="16.899999999999999"/>
    <x v="3"/>
    <x v="1"/>
    <s v="Overdue"/>
    <s v="Invoice"/>
    <s v="USD"/>
    <n v="15464.95"/>
  </r>
  <r>
    <s v="A2310000"/>
    <x v="0"/>
    <x v="0"/>
    <n v="1800027922"/>
    <x v="0"/>
    <x v="0"/>
    <x v="0"/>
    <s v="Okorigba, Celestine"/>
    <n v="0"/>
    <s v="JUNE 2022 DIRECT FIELD SERVICES"/>
    <s v="467"/>
    <s v="DR"/>
    <s v=""/>
    <d v="2022-07-12T00:00:00"/>
    <d v="2022-07-12T00:00:00"/>
    <d v="2022-08-11T00:00:00"/>
    <s v="USD"/>
    <n v="1733.16"/>
    <n v="507"/>
    <x v="5"/>
    <n v="16.899999999999999"/>
    <x v="3"/>
    <x v="1"/>
    <s v="Overdue"/>
    <s v="Invoice"/>
    <s v="USD"/>
    <n v="1733.16"/>
  </r>
  <r>
    <s v="A2310000"/>
    <x v="0"/>
    <x v="0"/>
    <n v="1800027923"/>
    <x v="0"/>
    <x v="0"/>
    <x v="0"/>
    <s v="Okorigba, Celestine"/>
    <n v="0"/>
    <s v="JUNE 2022 DIRECT FIELD SERVICES"/>
    <s v="467"/>
    <s v="DR"/>
    <s v=""/>
    <d v="2022-07-12T00:00:00"/>
    <d v="2022-07-12T00:00:00"/>
    <d v="2022-08-11T00:00:00"/>
    <s v="USD"/>
    <n v="734.71"/>
    <n v="507"/>
    <x v="5"/>
    <n v="16.899999999999999"/>
    <x v="3"/>
    <x v="1"/>
    <s v="Overdue"/>
    <s v="Invoice"/>
    <s v="USD"/>
    <n v="734.71"/>
  </r>
  <r>
    <s v="A2310000"/>
    <x v="0"/>
    <x v="0"/>
    <n v="1800027924"/>
    <x v="0"/>
    <x v="0"/>
    <x v="0"/>
    <s v="Okorigba, Celestine"/>
    <n v="0"/>
    <s v="Q2  2022 SHARED SERVICES"/>
    <s v="473"/>
    <s v="DR"/>
    <s v=""/>
    <d v="2022-07-12T00:00:00"/>
    <d v="2022-07-12T00:00:00"/>
    <d v="2022-08-11T00:00:00"/>
    <s v="NGN"/>
    <n v="10158335.33"/>
    <n v="507"/>
    <x v="5"/>
    <n v="16.899999999999999"/>
    <x v="3"/>
    <x v="1"/>
    <s v="Overdue"/>
    <s v="Invoice"/>
    <s v="USD"/>
    <n v="24487.68"/>
  </r>
  <r>
    <s v="A2310000"/>
    <x v="0"/>
    <x v="0"/>
    <n v="1800027925"/>
    <x v="0"/>
    <x v="0"/>
    <x v="0"/>
    <s v="Okorigba, Celestine"/>
    <n v="0"/>
    <s v="Q2  2022 SHARED SERVICES"/>
    <s v="467"/>
    <s v="DR"/>
    <s v=""/>
    <d v="2022-07-12T00:00:00"/>
    <d v="2022-07-12T00:00:00"/>
    <d v="2022-08-11T00:00:00"/>
    <s v="USD"/>
    <n v="35617.71"/>
    <n v="507"/>
    <x v="5"/>
    <n v="16.899999999999999"/>
    <x v="3"/>
    <x v="1"/>
    <s v="Overdue"/>
    <s v="Invoice"/>
    <s v="USD"/>
    <n v="35617.71"/>
  </r>
  <r>
    <s v="A2310000"/>
    <x v="0"/>
    <x v="0"/>
    <n v="1800027804"/>
    <x v="0"/>
    <x v="0"/>
    <x v="0"/>
    <s v="Okorigba, Celestine"/>
    <n v="0"/>
    <s v="MAY 2022 DIRECT FIELD SERVICES"/>
    <s v="473"/>
    <s v="DR"/>
    <s v=""/>
    <d v="2022-06-16T00:00:00"/>
    <d v="2022-06-16T00:00:00"/>
    <d v="2022-07-16T00:00:00"/>
    <s v="NGN"/>
    <n v="7436187.5"/>
    <n v="533"/>
    <x v="5"/>
    <n v="17.766666666666666"/>
    <x v="3"/>
    <x v="1"/>
    <s v="Overdue"/>
    <s v="Invoice"/>
    <s v="USD"/>
    <n v="17909.310000000001"/>
  </r>
  <r>
    <s v="A2310000"/>
    <x v="0"/>
    <x v="0"/>
    <n v="1800027805"/>
    <x v="0"/>
    <x v="0"/>
    <x v="0"/>
    <s v="Okorigba, Celestine"/>
    <n v="0"/>
    <s v="MAY 2022 DIRECT FIELD SERVICES"/>
    <s v="467"/>
    <s v="DR"/>
    <s v=""/>
    <d v="2022-06-16T00:00:00"/>
    <d v="2022-06-16T00:00:00"/>
    <d v="2022-07-16T00:00:00"/>
    <s v="USD"/>
    <n v="3486.12"/>
    <n v="533"/>
    <x v="5"/>
    <n v="17.766666666666666"/>
    <x v="3"/>
    <x v="1"/>
    <s v="Overdue"/>
    <s v="Invoice"/>
    <s v="USD"/>
    <n v="3486.12"/>
  </r>
  <r>
    <s v="A2310000"/>
    <x v="0"/>
    <x v="0"/>
    <n v="1800027806"/>
    <x v="0"/>
    <x v="0"/>
    <x v="0"/>
    <s v="Okorigba, Celestine"/>
    <n v="0"/>
    <s v="MAY 2022 DIRECT FIELD SERVICES"/>
    <s v="467"/>
    <s v="DR"/>
    <s v=""/>
    <d v="2022-06-16T00:00:00"/>
    <d v="2022-06-16T00:00:00"/>
    <d v="2022-07-16T00:00:00"/>
    <s v="USD"/>
    <n v="798.29"/>
    <n v="533"/>
    <x v="5"/>
    <n v="17.766666666666666"/>
    <x v="3"/>
    <x v="1"/>
    <s v="Overdue"/>
    <s v="Invoice"/>
    <s v="USD"/>
    <n v="798.29"/>
  </r>
  <r>
    <s v="A2310000"/>
    <x v="0"/>
    <x v="0"/>
    <n v="1800027674"/>
    <x v="0"/>
    <x v="0"/>
    <x v="0"/>
    <s v="Okorigba, Celestine"/>
    <n v="0"/>
    <s v="APRIL 2022 DIRECT FIELD SERVICES COST RECOVERY"/>
    <s v="473"/>
    <s v="DR"/>
    <s v=""/>
    <d v="2022-05-09T00:00:00"/>
    <d v="2022-05-09T00:00:00"/>
    <d v="2022-06-08T00:00:00"/>
    <s v="NGN"/>
    <n v="8607393.75"/>
    <n v="571"/>
    <x v="5"/>
    <n v="19.033333333333335"/>
    <x v="4"/>
    <x v="1"/>
    <s v="Overdue"/>
    <s v="Invoice"/>
    <s v="USD"/>
    <n v="20725.740000000002"/>
  </r>
  <r>
    <s v="A2310000"/>
    <x v="0"/>
    <x v="0"/>
    <n v="1800027675"/>
    <x v="0"/>
    <x v="0"/>
    <x v="0"/>
    <s v="Okorigba, Celestine"/>
    <n v="0"/>
    <s v="APRIL 2022 DIRECT FIELD SERVICES COST RECOVERY"/>
    <s v="467"/>
    <s v="DR"/>
    <s v=""/>
    <d v="2022-05-09T00:00:00"/>
    <d v="2022-05-09T00:00:00"/>
    <d v="2022-06-08T00:00:00"/>
    <s v="USD"/>
    <n v="2234.5"/>
    <n v="571"/>
    <x v="5"/>
    <n v="19.033333333333335"/>
    <x v="4"/>
    <x v="1"/>
    <s v="Overdue"/>
    <s v="Invoice"/>
    <s v="USD"/>
    <n v="2234.5"/>
  </r>
  <r>
    <s v="A2310000"/>
    <x v="0"/>
    <x v="0"/>
    <n v="1800027676"/>
    <x v="0"/>
    <x v="0"/>
    <x v="0"/>
    <s v="Okorigba, Celestine"/>
    <n v="0"/>
    <s v="APRIL 2022 DIRECT FIELD SERVICES COST RECOVERY"/>
    <s v="467"/>
    <s v="DR"/>
    <s v=""/>
    <d v="2022-05-09T00:00:00"/>
    <d v="2022-05-09T00:00:00"/>
    <d v="2022-06-08T00:00:00"/>
    <s v="USD"/>
    <n v="1775.72"/>
    <n v="571"/>
    <x v="5"/>
    <n v="19.033333333333335"/>
    <x v="4"/>
    <x v="1"/>
    <s v="Overdue"/>
    <s v="Invoice"/>
    <s v="USD"/>
    <n v="1775.72"/>
  </r>
  <r>
    <s v="A2310000"/>
    <x v="0"/>
    <x v="0"/>
    <n v="1800027531"/>
    <x v="0"/>
    <x v="0"/>
    <x v="0"/>
    <s v="Okorigba, Celestine"/>
    <n v="0"/>
    <s v="March 2022 DIRECT FIELD SERVICES COST RECOVERY"/>
    <s v="473"/>
    <s v="DR"/>
    <s v=""/>
    <d v="2022-03-29T00:00:00"/>
    <d v="2022-03-29T00:00:00"/>
    <d v="2022-04-28T00:00:00"/>
    <s v="NGN"/>
    <n v="8181643.75"/>
    <n v="612"/>
    <x v="5"/>
    <n v="20.399999999999999"/>
    <x v="4"/>
    <x v="1"/>
    <s v="Overdue"/>
    <s v="Invoice"/>
    <s v="USD"/>
    <n v="19679.310000000001"/>
  </r>
  <r>
    <s v="A2310000"/>
    <x v="0"/>
    <x v="0"/>
    <n v="1800027532"/>
    <x v="0"/>
    <x v="0"/>
    <x v="0"/>
    <s v="Okorigba, Celestine"/>
    <n v="0"/>
    <s v="March 2022 DIRECT FIELD SERVICES COST RECOVERY"/>
    <s v="467"/>
    <s v="DR"/>
    <s v=""/>
    <d v="2022-03-29T00:00:00"/>
    <d v="2022-03-29T00:00:00"/>
    <d v="2022-04-28T00:00:00"/>
    <s v="USD"/>
    <n v="1422.12"/>
    <n v="612"/>
    <x v="5"/>
    <n v="20.399999999999999"/>
    <x v="4"/>
    <x v="1"/>
    <s v="Overdue"/>
    <s v="Invoice"/>
    <s v="USD"/>
    <n v="1422.12"/>
  </r>
  <r>
    <s v="A2310000"/>
    <x v="0"/>
    <x v="0"/>
    <n v="1800027533"/>
    <x v="0"/>
    <x v="0"/>
    <x v="0"/>
    <s v="Okorigba, Celestine"/>
    <n v="0"/>
    <s v="March 2022 DIRECT FIELD SERVICES COST RECOVERY"/>
    <s v="467"/>
    <s v="DR"/>
    <s v=""/>
    <d v="2022-03-29T00:00:00"/>
    <d v="2022-03-29T00:00:00"/>
    <d v="2022-04-28T00:00:00"/>
    <s v="USD"/>
    <n v="3263.6"/>
    <n v="612"/>
    <x v="5"/>
    <n v="20.399999999999999"/>
    <x v="4"/>
    <x v="1"/>
    <s v="Overdue"/>
    <s v="Invoice"/>
    <s v="USD"/>
    <n v="3263.6"/>
  </r>
  <r>
    <s v="A2310000"/>
    <x v="0"/>
    <x v="0"/>
    <n v="1800027529"/>
    <x v="0"/>
    <x v="0"/>
    <x v="0"/>
    <s v="Okorigba, Celestine"/>
    <n v="0"/>
    <s v="Q1 2022 SHARED SERVICES COST RECOVERY"/>
    <s v="473"/>
    <s v="DR"/>
    <s v=""/>
    <d v="2022-03-29T00:00:00"/>
    <d v="2022-03-29T00:00:00"/>
    <d v="2022-04-28T00:00:00"/>
    <s v="NGN"/>
    <n v="10158335.33"/>
    <n v="612"/>
    <x v="5"/>
    <n v="20.399999999999999"/>
    <x v="4"/>
    <x v="1"/>
    <s v="Overdue"/>
    <s v="Invoice"/>
    <s v="USD"/>
    <n v="24433.84"/>
  </r>
  <r>
    <s v="A2310000"/>
    <x v="0"/>
    <x v="0"/>
    <n v="1800027530"/>
    <x v="0"/>
    <x v="0"/>
    <x v="0"/>
    <s v="Okorigba, Celestine"/>
    <n v="0"/>
    <s v="Q1 2022 SHARED SERVICES COST RECOVERY"/>
    <s v="467"/>
    <s v="DR"/>
    <s v=""/>
    <d v="2022-03-29T00:00:00"/>
    <d v="2022-03-29T00:00:00"/>
    <d v="2022-04-28T00:00:00"/>
    <s v="USD"/>
    <n v="15638.67"/>
    <n v="612"/>
    <x v="5"/>
    <n v="20.399999999999999"/>
    <x v="4"/>
    <x v="1"/>
    <s v="Overdue"/>
    <s v="Invoice"/>
    <s v="USD"/>
    <n v="15638.67"/>
  </r>
  <r>
    <s v="A2310000"/>
    <x v="0"/>
    <x v="0"/>
    <n v="1800027399"/>
    <x v="0"/>
    <x v="0"/>
    <x v="0"/>
    <s v="Okorigba, Celestine"/>
    <n v="0"/>
    <s v="Feb 2022 DIRECT FIELD SERVICES"/>
    <s v="473"/>
    <s v="DR"/>
    <s v=""/>
    <d v="2022-02-28T00:00:00"/>
    <d v="2022-02-28T00:00:00"/>
    <d v="2022-03-30T00:00:00"/>
    <s v="NGN"/>
    <n v="8868031.25"/>
    <n v="641"/>
    <x v="5"/>
    <n v="21.366666666666667"/>
    <x v="4"/>
    <x v="1"/>
    <s v="Overdue"/>
    <s v="Invoice"/>
    <s v="USD"/>
    <n v="21316.09"/>
  </r>
  <r>
    <s v="A2310000"/>
    <x v="0"/>
    <x v="0"/>
    <n v="1800027400"/>
    <x v="0"/>
    <x v="0"/>
    <x v="0"/>
    <s v="Okorigba, Celestine"/>
    <n v="0"/>
    <s v="Feb 2022 DIRECT FIELD SERVICES"/>
    <s v="467"/>
    <s v="DR"/>
    <s v=""/>
    <d v="2022-02-28T00:00:00"/>
    <d v="2022-02-28T00:00:00"/>
    <d v="2022-03-30T00:00:00"/>
    <s v="USD"/>
    <n v="2280.84"/>
    <n v="641"/>
    <x v="5"/>
    <n v="21.366666666666667"/>
    <x v="4"/>
    <x v="1"/>
    <s v="Overdue"/>
    <s v="Invoice"/>
    <s v="USD"/>
    <n v="2280.84"/>
  </r>
  <r>
    <s v="A2310000"/>
    <x v="0"/>
    <x v="0"/>
    <n v="1800027401"/>
    <x v="0"/>
    <x v="0"/>
    <x v="0"/>
    <s v="Okorigba, Celestine"/>
    <n v="0"/>
    <s v="Feb 2022 DIRECT FIELD SERVICES"/>
    <s v="467"/>
    <s v="DR"/>
    <s v=""/>
    <d v="2022-02-28T00:00:00"/>
    <d v="2022-02-28T00:00:00"/>
    <d v="2022-03-30T00:00:00"/>
    <s v="USD"/>
    <n v="3628.02"/>
    <n v="641"/>
    <x v="5"/>
    <n v="21.366666666666667"/>
    <x v="4"/>
    <x v="1"/>
    <s v="Overdue"/>
    <s v="Invoice"/>
    <s v="USD"/>
    <n v="3628.02"/>
  </r>
  <r>
    <s v="A2310000"/>
    <x v="0"/>
    <x v="0"/>
    <n v="1800027386"/>
    <x v="0"/>
    <x v="0"/>
    <x v="0"/>
    <s v="Okorigba, Celestine"/>
    <n v="0"/>
    <s v="Q3  2021 SHARED SERVICES"/>
    <s v="473"/>
    <s v="DR"/>
    <s v=""/>
    <d v="2022-02-24T00:00:00"/>
    <d v="2022-02-24T00:00:00"/>
    <d v="2022-03-26T00:00:00"/>
    <s v="NGN"/>
    <n v="10181032"/>
    <n v="645"/>
    <x v="5"/>
    <n v="21.5"/>
    <x v="4"/>
    <x v="1"/>
    <s v="Overdue"/>
    <s v="Invoice"/>
    <s v="USD"/>
    <n v="24480.29"/>
  </r>
  <r>
    <s v="A2310000"/>
    <x v="0"/>
    <x v="0"/>
    <n v="1800027387"/>
    <x v="0"/>
    <x v="0"/>
    <x v="0"/>
    <s v="Okorigba, Celestine"/>
    <n v="0"/>
    <s v="Q3  2021 SHARED SERVICES"/>
    <s v="467"/>
    <s v="DR"/>
    <s v=""/>
    <d v="2022-02-24T00:00:00"/>
    <d v="2022-02-24T00:00:00"/>
    <d v="2022-03-26T00:00:00"/>
    <s v="USD"/>
    <n v="5010.3"/>
    <n v="645"/>
    <x v="5"/>
    <n v="21.5"/>
    <x v="4"/>
    <x v="1"/>
    <s v="Overdue"/>
    <s v="Invoice"/>
    <s v="USD"/>
    <n v="5010.3"/>
  </r>
  <r>
    <s v="A2310000"/>
    <x v="0"/>
    <x v="0"/>
    <n v="1800027388"/>
    <x v="0"/>
    <x v="0"/>
    <x v="0"/>
    <s v="Okorigba, Celestine"/>
    <n v="0"/>
    <s v="Q4  2021 SHARED SERVICES"/>
    <s v="473"/>
    <s v="DR"/>
    <s v=""/>
    <d v="2022-02-24T00:00:00"/>
    <d v="2022-02-24T00:00:00"/>
    <d v="2022-03-26T00:00:00"/>
    <s v="NGN"/>
    <n v="10158335.33"/>
    <n v="645"/>
    <x v="5"/>
    <n v="21.5"/>
    <x v="4"/>
    <x v="1"/>
    <s v="Overdue"/>
    <s v="Invoice"/>
    <s v="USD"/>
    <n v="24425.72"/>
  </r>
  <r>
    <s v="A2310000"/>
    <x v="0"/>
    <x v="0"/>
    <n v="1800027389"/>
    <x v="0"/>
    <x v="0"/>
    <x v="0"/>
    <s v="Okorigba, Celestine"/>
    <n v="0"/>
    <s v="Q4  2021 SHARED SERVICES"/>
    <s v="467"/>
    <s v="DR"/>
    <s v=""/>
    <d v="2022-02-24T00:00:00"/>
    <d v="2022-02-24T00:00:00"/>
    <d v="2022-03-26T00:00:00"/>
    <s v="USD"/>
    <n v="6459.3"/>
    <n v="645"/>
    <x v="5"/>
    <n v="21.5"/>
    <x v="4"/>
    <x v="1"/>
    <s v="Overdue"/>
    <s v="Invoice"/>
    <s v="USD"/>
    <n v="6459.3"/>
  </r>
  <r>
    <s v="A2310000"/>
    <x v="0"/>
    <x v="0"/>
    <n v="1800027260"/>
    <x v="0"/>
    <x v="0"/>
    <x v="0"/>
    <s v="Okorigba, Celestine"/>
    <n v="0"/>
    <s v="Jan 2022 DIRECT FIELD SERVICES"/>
    <s v="473"/>
    <s v="DR"/>
    <s v=""/>
    <d v="2022-01-26T00:00:00"/>
    <d v="2022-01-26T00:00:00"/>
    <d v="2022-02-25T00:00:00"/>
    <s v="NGN"/>
    <n v="9448250"/>
    <n v="674"/>
    <x v="5"/>
    <n v="22.466666666666665"/>
    <x v="4"/>
    <x v="1"/>
    <s v="Overdue"/>
    <s v="Invoice"/>
    <s v="USD"/>
    <n v="22758.94"/>
  </r>
  <r>
    <s v="A2310000"/>
    <x v="0"/>
    <x v="0"/>
    <n v="1800027261"/>
    <x v="0"/>
    <x v="0"/>
    <x v="0"/>
    <s v="Okorigba, Celestine"/>
    <n v="0"/>
    <s v="Jan 2022 DIRECT FIELD SERVICES"/>
    <s v="467"/>
    <s v="DR"/>
    <s v=""/>
    <d v="2022-01-26T00:00:00"/>
    <d v="2022-01-26T00:00:00"/>
    <d v="2022-02-25T00:00:00"/>
    <s v="USD"/>
    <n v="2714.1"/>
    <n v="674"/>
    <x v="5"/>
    <n v="22.466666666666665"/>
    <x v="4"/>
    <x v="1"/>
    <s v="Overdue"/>
    <s v="Invoice"/>
    <s v="USD"/>
    <n v="2714.1"/>
  </r>
  <r>
    <s v="A2310000"/>
    <x v="0"/>
    <x v="0"/>
    <n v="1800027262"/>
    <x v="0"/>
    <x v="0"/>
    <x v="0"/>
    <s v="Okorigba, Celestine"/>
    <n v="0"/>
    <s v="Jan 2022 DIRECT FIELD SERVICES"/>
    <s v="467"/>
    <s v="DR"/>
    <s v=""/>
    <d v="2022-01-26T00:00:00"/>
    <d v="2022-01-26T00:00:00"/>
    <d v="2022-02-25T00:00:00"/>
    <s v="USD"/>
    <n v="2096.0700000000002"/>
    <n v="674"/>
    <x v="5"/>
    <n v="22.466666666666665"/>
    <x v="4"/>
    <x v="1"/>
    <s v="Overdue"/>
    <s v="Invoice"/>
    <s v="USD"/>
    <n v="2096.0700000000002"/>
  </r>
  <r>
    <s v="A2310000"/>
    <x v="0"/>
    <x v="0"/>
    <n v="1800027159"/>
    <x v="0"/>
    <x v="0"/>
    <x v="0"/>
    <s v="Okorigba, Celestine"/>
    <n v="0"/>
    <s v="Dec 2021 DIRECT FIELD SERVICES-Recovery"/>
    <s v="473"/>
    <s v="DR"/>
    <s v=""/>
    <d v="2021-12-31T00:00:00"/>
    <d v="2021-12-31T00:00:00"/>
    <d v="2022-01-30T00:00:00"/>
    <s v="NGN"/>
    <n v="7898050"/>
    <n v="700"/>
    <x v="5"/>
    <n v="23.333333333333332"/>
    <x v="4"/>
    <x v="1"/>
    <s v="Overdue"/>
    <s v="Invoice"/>
    <s v="USD"/>
    <n v="19195.419999999998"/>
  </r>
  <r>
    <s v="A2310000"/>
    <x v="0"/>
    <x v="0"/>
    <n v="1800027160"/>
    <x v="0"/>
    <x v="0"/>
    <x v="0"/>
    <s v="Okorigba, Celestine"/>
    <n v="0"/>
    <s v="Dec 2021 DIRECT FIELD SERVICES-Recovery"/>
    <s v="467"/>
    <s v="DR"/>
    <s v=""/>
    <d v="2021-12-31T00:00:00"/>
    <d v="2021-12-31T00:00:00"/>
    <d v="2022-01-30T00:00:00"/>
    <s v="USD"/>
    <n v="1994.3"/>
    <n v="700"/>
    <x v="5"/>
    <n v="23.333333333333332"/>
    <x v="4"/>
    <x v="1"/>
    <s v="Overdue"/>
    <s v="Invoice"/>
    <s v="USD"/>
    <n v="1994.3"/>
  </r>
  <r>
    <s v="A2310000"/>
    <x v="0"/>
    <x v="0"/>
    <n v="1800027161"/>
    <x v="0"/>
    <x v="0"/>
    <x v="0"/>
    <s v="Okorigba, Celestine"/>
    <n v="0"/>
    <s v="Dec 2021 DIRECT FIELD SERVICES-Recovery"/>
    <s v="467"/>
    <s v="DR"/>
    <s v=""/>
    <d v="2021-12-31T00:00:00"/>
    <d v="2021-12-31T00:00:00"/>
    <d v="2022-01-30T00:00:00"/>
    <s v="USD"/>
    <n v="2665.27"/>
    <n v="700"/>
    <x v="5"/>
    <n v="23.333333333333332"/>
    <x v="4"/>
    <x v="1"/>
    <s v="Overdue"/>
    <s v="Invoice"/>
    <s v="USD"/>
    <n v="2665.27"/>
  </r>
  <r>
    <s v="A2310000"/>
    <x v="0"/>
    <x v="0"/>
    <n v="1800026984"/>
    <x v="0"/>
    <x v="0"/>
    <x v="0"/>
    <s v="Okorigba, Celestine"/>
    <n v="0"/>
    <s v="Oct-Nov 2021 DIRECT FIELD SERVICES-RECOVERY"/>
    <s v="473"/>
    <s v="DR"/>
    <s v=""/>
    <d v="2021-11-30T00:00:00"/>
    <d v="2021-11-30T00:00:00"/>
    <d v="2021-12-30T00:00:00"/>
    <s v="NGN"/>
    <n v="8790868.75"/>
    <n v="731"/>
    <x v="5"/>
    <n v="24.366666666666667"/>
    <x v="4"/>
    <x v="1"/>
    <s v="Overdue"/>
    <s v="Invoice"/>
    <s v="USD"/>
    <n v="21407.52"/>
  </r>
  <r>
    <s v="A2310000"/>
    <x v="0"/>
    <x v="0"/>
    <n v="1800026985"/>
    <x v="0"/>
    <x v="0"/>
    <x v="0"/>
    <s v="Okorigba, Celestine"/>
    <n v="0"/>
    <s v="Oct-Nov 2021 DIRECT FIELD SERVICES-RECOVERY"/>
    <s v="467"/>
    <s v="DR"/>
    <s v=""/>
    <d v="2021-11-30T00:00:00"/>
    <d v="2021-11-30T00:00:00"/>
    <d v="2021-12-30T00:00:00"/>
    <s v="USD"/>
    <n v="2140.6"/>
    <n v="731"/>
    <x v="5"/>
    <n v="24.366666666666667"/>
    <x v="4"/>
    <x v="1"/>
    <s v="Overdue"/>
    <s v="Invoice"/>
    <s v="USD"/>
    <n v="2140.6"/>
  </r>
  <r>
    <s v="A2310000"/>
    <x v="0"/>
    <x v="0"/>
    <n v="1800026986"/>
    <x v="0"/>
    <x v="0"/>
    <x v="0"/>
    <s v="Okorigba, Celestine"/>
    <n v="0"/>
    <s v="Oct-Nov 2021 DIRECT FIELD SERVICES-RECOVERY"/>
    <s v="467"/>
    <s v="DR"/>
    <s v=""/>
    <d v="2021-11-30T00:00:00"/>
    <d v="2021-11-30T00:00:00"/>
    <d v="2021-12-30T00:00:00"/>
    <s v="USD"/>
    <n v="2202.42"/>
    <n v="731"/>
    <x v="5"/>
    <n v="24.366666666666667"/>
    <x v="4"/>
    <x v="1"/>
    <s v="Overdue"/>
    <s v="Invoice"/>
    <s v="USD"/>
    <n v="2202.42"/>
  </r>
  <r>
    <s v="A2310000"/>
    <x v="0"/>
    <x v="0"/>
    <n v="1800026881"/>
    <x v="0"/>
    <x v="0"/>
    <x v="0"/>
    <s v="Okorigba, Celestine"/>
    <n v="0"/>
    <s v="Aug 2021 DIRECT FIELD SERVICES"/>
    <s v="473"/>
    <s v="DR"/>
    <s v=""/>
    <d v="2021-11-17T00:00:00"/>
    <d v="2021-11-17T00:00:00"/>
    <d v="2021-12-17T00:00:00"/>
    <s v="NGN"/>
    <n v="6796540"/>
    <n v="744"/>
    <x v="5"/>
    <n v="24.8"/>
    <x v="4"/>
    <x v="1"/>
    <s v="Overdue"/>
    <s v="Invoice"/>
    <s v="USD"/>
    <n v="16540.060000000001"/>
  </r>
  <r>
    <s v="A2310000"/>
    <x v="0"/>
    <x v="0"/>
    <n v="1800026882"/>
    <x v="0"/>
    <x v="0"/>
    <x v="0"/>
    <s v="Okorigba, Celestine"/>
    <n v="0"/>
    <s v="Aug 2021 DIRECT FIELD SERVICES"/>
    <s v="467"/>
    <s v="DR"/>
    <s v=""/>
    <d v="2021-11-17T00:00:00"/>
    <d v="2021-11-17T00:00:00"/>
    <d v="2021-12-17T00:00:00"/>
    <s v="USD"/>
    <n v="1036.2"/>
    <n v="744"/>
    <x v="5"/>
    <n v="24.8"/>
    <x v="4"/>
    <x v="1"/>
    <s v="Overdue"/>
    <s v="Invoice"/>
    <s v="USD"/>
    <n v="1036.2"/>
  </r>
  <r>
    <s v="A2310000"/>
    <x v="0"/>
    <x v="0"/>
    <n v="1800026883"/>
    <x v="0"/>
    <x v="0"/>
    <x v="0"/>
    <s v="Okorigba, Celestine"/>
    <n v="0"/>
    <s v="Aug 2021 DIRECT FIELD SERVICES"/>
    <s v="467"/>
    <s v="DR"/>
    <s v=""/>
    <d v="2021-11-17T00:00:00"/>
    <d v="2021-11-17T00:00:00"/>
    <d v="2021-12-17T00:00:00"/>
    <s v="USD"/>
    <n v="4252.8500000000004"/>
    <n v="744"/>
    <x v="5"/>
    <n v="24.8"/>
    <x v="4"/>
    <x v="1"/>
    <s v="Overdue"/>
    <s v="Invoice"/>
    <s v="USD"/>
    <n v="4252.8500000000004"/>
  </r>
  <r>
    <s v="A2310000"/>
    <x v="0"/>
    <x v="0"/>
    <n v="1800026824"/>
    <x v="0"/>
    <x v="0"/>
    <x v="0"/>
    <s v="Okorigba, Celestine"/>
    <n v="0"/>
    <s v="Oct 2021 DIRECT FIELD SERVICES"/>
    <s v="473"/>
    <s v="DR"/>
    <s v=""/>
    <d v="2021-11-11T00:00:00"/>
    <d v="2021-11-11T00:00:00"/>
    <d v="2021-12-11T00:00:00"/>
    <s v="NGN"/>
    <n v="7784916.25"/>
    <n v="750"/>
    <x v="5"/>
    <n v="25"/>
    <x v="4"/>
    <x v="1"/>
    <s v="Overdue"/>
    <s v="Invoice"/>
    <s v="USD"/>
    <n v="18947.71"/>
  </r>
  <r>
    <s v="A2310000"/>
    <x v="0"/>
    <x v="0"/>
    <n v="1800026825"/>
    <x v="0"/>
    <x v="0"/>
    <x v="0"/>
    <s v="Okorigba, Celestine"/>
    <n v="0"/>
    <s v="Oct 2021 DIRECT FIELD SERVICES"/>
    <s v="467"/>
    <s v="DR"/>
    <s v=""/>
    <d v="2021-11-11T00:00:00"/>
    <d v="2021-11-11T00:00:00"/>
    <d v="2021-12-11T00:00:00"/>
    <s v="USD"/>
    <n v="1751.75"/>
    <n v="750"/>
    <x v="5"/>
    <n v="25"/>
    <x v="4"/>
    <x v="1"/>
    <s v="Overdue"/>
    <s v="Invoice"/>
    <s v="USD"/>
    <n v="1751.75"/>
  </r>
  <r>
    <s v="A2310000"/>
    <x v="0"/>
    <x v="0"/>
    <n v="1800026826"/>
    <x v="0"/>
    <x v="0"/>
    <x v="0"/>
    <s v="Okorigba, Celestine"/>
    <n v="0"/>
    <s v="Oct 2021 DIRECT FIELD SERVICES"/>
    <s v="467"/>
    <s v="DR"/>
    <s v=""/>
    <d v="2021-11-11T00:00:00"/>
    <d v="2021-11-11T00:00:00"/>
    <d v="2021-12-11T00:00:00"/>
    <s v="USD"/>
    <n v="3349.52"/>
    <n v="750"/>
    <x v="5"/>
    <n v="25"/>
    <x v="4"/>
    <x v="1"/>
    <s v="Overdue"/>
    <s v="Invoice"/>
    <s v="USD"/>
    <n v="3349.52"/>
  </r>
  <r>
    <s v="A2310000"/>
    <x v="0"/>
    <x v="0"/>
    <n v="1800026821"/>
    <x v="0"/>
    <x v="0"/>
    <x v="0"/>
    <s v="Okorigba, Celestine"/>
    <n v="0"/>
    <s v="Sept 2021 DIRECT FIELD SERVICES"/>
    <s v="473"/>
    <s v="DR"/>
    <s v=""/>
    <d v="2021-11-11T00:00:00"/>
    <d v="2021-11-11T00:00:00"/>
    <d v="2021-12-11T00:00:00"/>
    <s v="NGN"/>
    <n v="6460260"/>
    <n v="750"/>
    <x v="5"/>
    <n v="25"/>
    <x v="4"/>
    <x v="1"/>
    <s v="Overdue"/>
    <s v="Invoice"/>
    <s v="USD"/>
    <n v="15724.27"/>
  </r>
  <r>
    <s v="A2310000"/>
    <x v="0"/>
    <x v="0"/>
    <n v="1800026822"/>
    <x v="0"/>
    <x v="0"/>
    <x v="0"/>
    <s v="Okorigba, Celestine"/>
    <n v="0"/>
    <s v="Sept 2021 DIRECT FIELD SERVICES"/>
    <s v="467"/>
    <s v="DR"/>
    <s v=""/>
    <d v="2021-11-11T00:00:00"/>
    <d v="2021-11-11T00:00:00"/>
    <d v="2021-12-11T00:00:00"/>
    <s v="USD"/>
    <n v="1586.2"/>
    <n v="750"/>
    <x v="5"/>
    <n v="25"/>
    <x v="4"/>
    <x v="1"/>
    <s v="Overdue"/>
    <s v="Invoice"/>
    <s v="USD"/>
    <n v="1586.2"/>
  </r>
  <r>
    <s v="A2310000"/>
    <x v="0"/>
    <x v="0"/>
    <n v="1800026823"/>
    <x v="0"/>
    <x v="0"/>
    <x v="0"/>
    <s v="Okorigba, Celestine"/>
    <n v="0"/>
    <s v="Sept 2021 DIRECT FIELD SERVICES"/>
    <s v="467"/>
    <s v="DR"/>
    <s v=""/>
    <d v="2021-11-11T00:00:00"/>
    <d v="2021-11-11T00:00:00"/>
    <d v="2021-12-11T00:00:00"/>
    <s v="USD"/>
    <n v="2551.67"/>
    <n v="750"/>
    <x v="5"/>
    <n v="25"/>
    <x v="4"/>
    <x v="1"/>
    <s v="Overdue"/>
    <s v="Invoice"/>
    <s v="USD"/>
    <n v="2551.67"/>
  </r>
  <r>
    <s v="A2310000"/>
    <x v="0"/>
    <x v="0"/>
    <n v="1800026397"/>
    <x v="0"/>
    <x v="0"/>
    <x v="0"/>
    <s v="Okorigba, Celestine"/>
    <n v="0"/>
    <s v="July 2021 DIRECT FIELD SERVICES"/>
    <s v="473"/>
    <s v="DR"/>
    <s v=""/>
    <d v="2021-07-30T00:00:00"/>
    <d v="2021-07-30T00:00:00"/>
    <d v="2021-08-29T00:00:00"/>
    <s v="NGN"/>
    <n v="6636170"/>
    <n v="854"/>
    <x v="5"/>
    <n v="28.466666666666665"/>
    <x v="4"/>
    <x v="1"/>
    <s v="Overdue"/>
    <s v="Invoice"/>
    <s v="USD"/>
    <n v="16198.89"/>
  </r>
  <r>
    <s v="A2310000"/>
    <x v="0"/>
    <x v="0"/>
    <n v="1800026398"/>
    <x v="0"/>
    <x v="0"/>
    <x v="0"/>
    <s v="Okorigba, Celestine"/>
    <n v="0"/>
    <s v="July 2021 DIRECT FIELD SERVICES"/>
    <s v="467"/>
    <s v="DR"/>
    <s v=""/>
    <d v="2021-07-30T00:00:00"/>
    <d v="2021-07-30T00:00:00"/>
    <d v="2021-08-29T00:00:00"/>
    <s v="USD"/>
    <n v="1343.1"/>
    <n v="854"/>
    <x v="5"/>
    <n v="28.466666666666665"/>
    <x v="4"/>
    <x v="1"/>
    <s v="Overdue"/>
    <s v="Invoice"/>
    <s v="USD"/>
    <n v="1343.1"/>
  </r>
  <r>
    <s v="A2310000"/>
    <x v="0"/>
    <x v="0"/>
    <n v="1800026399"/>
    <x v="0"/>
    <x v="0"/>
    <x v="0"/>
    <s v="Okorigba, Celestine"/>
    <n v="0"/>
    <s v="July 2021 DIRECT FIELD SERVICES"/>
    <s v="467"/>
    <s v="DR"/>
    <s v=""/>
    <d v="2021-07-30T00:00:00"/>
    <d v="2021-07-30T00:00:00"/>
    <d v="2021-08-29T00:00:00"/>
    <s v="USD"/>
    <n v="5372.09"/>
    <n v="854"/>
    <x v="5"/>
    <n v="28.466666666666665"/>
    <x v="4"/>
    <x v="1"/>
    <s v="Overdue"/>
    <s v="Invoice"/>
    <s v="USD"/>
    <n v="5372.09"/>
  </r>
  <r>
    <s v="A2310000"/>
    <x v="0"/>
    <x v="0"/>
    <n v="1800026374"/>
    <x v="0"/>
    <x v="0"/>
    <x v="0"/>
    <s v="Okorigba, Celestine"/>
    <n v="0"/>
    <s v="Q2  2021 SHARED SERVICES"/>
    <s v="473"/>
    <s v="DR"/>
    <s v=""/>
    <d v="2021-07-23T00:00:00"/>
    <d v="2021-07-23T00:00:00"/>
    <d v="2021-08-22T00:00:00"/>
    <s v="NGN"/>
    <n v="11682936"/>
    <n v="861"/>
    <x v="5"/>
    <n v="28.7"/>
    <x v="4"/>
    <x v="1"/>
    <s v="Overdue"/>
    <s v="Invoice"/>
    <s v="USD"/>
    <n v="28520.38"/>
  </r>
  <r>
    <s v="A2310000"/>
    <x v="0"/>
    <x v="0"/>
    <n v="1800026375"/>
    <x v="0"/>
    <x v="0"/>
    <x v="0"/>
    <s v="Okorigba, Celestine"/>
    <n v="0"/>
    <s v="Q2  2021 SHARED SERVICES"/>
    <s v="467"/>
    <s v="DR"/>
    <s v=""/>
    <d v="2021-07-23T00:00:00"/>
    <d v="2021-07-23T00:00:00"/>
    <d v="2021-08-22T00:00:00"/>
    <s v="USD"/>
    <n v="6171.45"/>
    <n v="861"/>
    <x v="5"/>
    <n v="28.7"/>
    <x v="4"/>
    <x v="1"/>
    <s v="Overdue"/>
    <s v="Invoice"/>
    <s v="USD"/>
    <n v="6171.45"/>
  </r>
  <r>
    <s v="A2310000"/>
    <x v="0"/>
    <x v="0"/>
    <n v="1800026270"/>
    <x v="0"/>
    <x v="0"/>
    <x v="0"/>
    <s v="Okorigba, Celestine"/>
    <n v="0"/>
    <s v="June 2021 DIRECT FIELD SERVICES"/>
    <s v="473"/>
    <s v="DR"/>
    <s v=""/>
    <d v="2021-07-01T00:00:00"/>
    <d v="2021-07-01T00:00:00"/>
    <d v="2021-07-31T00:00:00"/>
    <s v="NGN"/>
    <n v="6782060"/>
    <n v="883"/>
    <x v="5"/>
    <n v="29.433333333333334"/>
    <x v="4"/>
    <x v="1"/>
    <s v="Overdue"/>
    <s v="Invoice"/>
    <s v="USD"/>
    <n v="16555.009999999998"/>
  </r>
  <r>
    <s v="A2310000"/>
    <x v="0"/>
    <x v="0"/>
    <n v="1800026271"/>
    <x v="0"/>
    <x v="0"/>
    <x v="0"/>
    <s v="Okorigba, Celestine"/>
    <n v="0"/>
    <s v="June 2021 DIRECT FIELD SERVICES"/>
    <s v="467"/>
    <s v="DR"/>
    <s v=""/>
    <d v="2021-07-01T00:00:00"/>
    <d v="2021-07-01T00:00:00"/>
    <d v="2021-07-31T00:00:00"/>
    <s v="USD"/>
    <n v="1544.4"/>
    <n v="883"/>
    <x v="5"/>
    <n v="29.433333333333334"/>
    <x v="4"/>
    <x v="1"/>
    <s v="Overdue"/>
    <s v="Invoice"/>
    <s v="USD"/>
    <n v="1544.4"/>
  </r>
  <r>
    <s v="A2310000"/>
    <x v="0"/>
    <x v="0"/>
    <n v="1800026272"/>
    <x v="0"/>
    <x v="0"/>
    <x v="0"/>
    <s v="Okorigba, Celestine"/>
    <n v="0"/>
    <s v="June 2021 DIRECT FIELD SERVICES"/>
    <s v="467"/>
    <s v="DR"/>
    <s v=""/>
    <d v="2021-07-01T00:00:00"/>
    <d v="2021-07-01T00:00:00"/>
    <d v="2021-07-31T00:00:00"/>
    <s v="USD"/>
    <n v="2238.4899999999998"/>
    <n v="883"/>
    <x v="5"/>
    <n v="29.433333333333334"/>
    <x v="4"/>
    <x v="1"/>
    <s v="Overdue"/>
    <s v="Invoice"/>
    <s v="USD"/>
    <n v="2238.4899999999998"/>
  </r>
  <r>
    <s v="A2310000"/>
    <x v="0"/>
    <x v="0"/>
    <n v="1800026059"/>
    <x v="0"/>
    <x v="0"/>
    <x v="0"/>
    <s v="Okorigba, Celestine"/>
    <n v="0"/>
    <s v="May 2021 DIRECT FIELD SERVICES"/>
    <s v="473"/>
    <s v="DR"/>
    <s v=""/>
    <d v="2021-05-26T00:00:00"/>
    <d v="2021-05-26T00:00:00"/>
    <d v="2021-06-25T00:00:00"/>
    <s v="NGN"/>
    <n v="8562890"/>
    <n v="919"/>
    <x v="5"/>
    <n v="30.633333333333333"/>
    <x v="4"/>
    <x v="1"/>
    <s v="Overdue"/>
    <s v="Invoice"/>
    <s v="USD"/>
    <n v="20897.73"/>
  </r>
  <r>
    <s v="A2310000"/>
    <x v="0"/>
    <x v="0"/>
    <n v="1800026060"/>
    <x v="0"/>
    <x v="0"/>
    <x v="0"/>
    <s v="Okorigba, Celestine"/>
    <n v="0"/>
    <s v="MAY 2021 DIRECT FIELD SERVICES"/>
    <s v="467"/>
    <s v="DR"/>
    <s v=""/>
    <d v="2021-05-26T00:00:00"/>
    <d v="2021-05-26T00:00:00"/>
    <d v="2021-06-25T00:00:00"/>
    <s v="USD"/>
    <n v="2197.8000000000002"/>
    <n v="919"/>
    <x v="5"/>
    <n v="30.633333333333333"/>
    <x v="4"/>
    <x v="1"/>
    <s v="Overdue"/>
    <s v="Invoice"/>
    <s v="USD"/>
    <n v="2197.8000000000002"/>
  </r>
  <r>
    <s v="A2310000"/>
    <x v="0"/>
    <x v="0"/>
    <n v="1800026061"/>
    <x v="0"/>
    <x v="0"/>
    <x v="0"/>
    <s v="Okorigba, Celestine"/>
    <n v="0"/>
    <s v="May 2021 DIRECT FIELD SERVICES"/>
    <s v="467"/>
    <s v="DR"/>
    <s v=""/>
    <d v="2021-05-26T00:00:00"/>
    <d v="2021-05-26T00:00:00"/>
    <d v="2021-06-25T00:00:00"/>
    <s v="USD"/>
    <n v="2857.7"/>
    <n v="919"/>
    <x v="5"/>
    <n v="30.633333333333333"/>
    <x v="4"/>
    <x v="1"/>
    <s v="Overdue"/>
    <s v="Invoice"/>
    <s v="USD"/>
    <n v="2857.7"/>
  </r>
  <r>
    <s v="A2310000"/>
    <x v="0"/>
    <x v="0"/>
    <n v="1800025940"/>
    <x v="0"/>
    <x v="0"/>
    <x v="0"/>
    <s v="Okorigba, Celestine"/>
    <n v="0"/>
    <s v="April 2021 DIRECT FIELD SERVICES"/>
    <s v="473"/>
    <s v="DR"/>
    <s v=""/>
    <d v="2021-04-29T00:00:00"/>
    <d v="2021-04-29T00:00:00"/>
    <d v="2021-05-29T00:00:00"/>
    <s v="NGN"/>
    <n v="6648455"/>
    <n v="946"/>
    <x v="5"/>
    <n v="31.533333333333335"/>
    <x v="4"/>
    <x v="1"/>
    <s v="Overdue"/>
    <s v="Invoice"/>
    <s v="USD"/>
    <n v="17518.68"/>
  </r>
  <r>
    <s v="A2310000"/>
    <x v="0"/>
    <x v="0"/>
    <n v="1800025941"/>
    <x v="0"/>
    <x v="0"/>
    <x v="0"/>
    <s v="Okorigba, Celestine"/>
    <n v="0"/>
    <s v="April 2021 DIRECT FIELD SERVICES"/>
    <s v="467"/>
    <s v="DR"/>
    <s v=""/>
    <d v="2021-04-29T00:00:00"/>
    <d v="2021-04-29T00:00:00"/>
    <d v="2021-05-29T00:00:00"/>
    <s v="USD"/>
    <n v="1768.8"/>
    <n v="946"/>
    <x v="5"/>
    <n v="31.533333333333335"/>
    <x v="4"/>
    <x v="1"/>
    <s v="Overdue"/>
    <s v="Invoice"/>
    <s v="USD"/>
    <n v="1768.8"/>
  </r>
  <r>
    <s v="A2310000"/>
    <x v="0"/>
    <x v="0"/>
    <n v="1800025942"/>
    <x v="0"/>
    <x v="0"/>
    <x v="0"/>
    <s v="Okorigba, Celestine"/>
    <n v="0"/>
    <s v="April 2021 DIRECT FIELD SERVICES"/>
    <s v="467"/>
    <s v="DR"/>
    <s v=""/>
    <d v="2021-04-29T00:00:00"/>
    <d v="2021-04-29T00:00:00"/>
    <d v="2021-05-29T00:00:00"/>
    <s v="USD"/>
    <n v="3162.46"/>
    <n v="946"/>
    <x v="5"/>
    <n v="31.533333333333335"/>
    <x v="4"/>
    <x v="1"/>
    <s v="Overdue"/>
    <s v="Invoice"/>
    <s v="USD"/>
    <n v="3162.46"/>
  </r>
  <r>
    <s v="A2310000"/>
    <x v="0"/>
    <x v="0"/>
    <n v="1800025779"/>
    <x v="0"/>
    <x v="0"/>
    <x v="0"/>
    <s v="Okorigba, Celestine"/>
    <n v="0"/>
    <s v="March 2021 DIRECT FIELD SERVICES - Recovery"/>
    <s v="473"/>
    <s v="DR"/>
    <s v=""/>
    <d v="2021-03-26T00:00:00"/>
    <d v="2021-03-26T00:00:00"/>
    <d v="2021-04-25T00:00:00"/>
    <s v="NGN"/>
    <n v="5954905"/>
    <n v="980"/>
    <x v="5"/>
    <n v="32.666666666666664"/>
    <x v="4"/>
    <x v="1"/>
    <s v="Overdue"/>
    <s v="Invoice"/>
    <s v="USD"/>
    <n v="15691.17"/>
  </r>
  <r>
    <s v="A2310000"/>
    <x v="0"/>
    <x v="0"/>
    <n v="1800025781"/>
    <x v="0"/>
    <x v="0"/>
    <x v="0"/>
    <s v="Okorigba, Celestine"/>
    <n v="0"/>
    <s v="March 2021 DIRECT FIELD SERVICES- recovery"/>
    <s v="467"/>
    <s v="DR"/>
    <s v=""/>
    <d v="2021-03-26T00:00:00"/>
    <d v="2021-03-26T00:00:00"/>
    <d v="2021-04-25T00:00:00"/>
    <s v="USD"/>
    <n v="3601.61"/>
    <n v="980"/>
    <x v="5"/>
    <n v="32.666666666666664"/>
    <x v="4"/>
    <x v="1"/>
    <s v="Overdue"/>
    <s v="Invoice"/>
    <s v="USD"/>
    <n v="3601.61"/>
  </r>
  <r>
    <s v="A2310000"/>
    <x v="0"/>
    <x v="0"/>
    <n v="1800025780"/>
    <x v="0"/>
    <x v="0"/>
    <x v="0"/>
    <s v="Okorigba, Celestine"/>
    <n v="0"/>
    <s v="March 2021 DIRECT FIELD SERVICES-Recovery"/>
    <s v="467"/>
    <s v="DR"/>
    <s v=""/>
    <d v="2021-03-26T00:00:00"/>
    <d v="2021-03-26T00:00:00"/>
    <d v="2021-04-25T00:00:00"/>
    <s v="USD"/>
    <n v="1042.1400000000001"/>
    <n v="980"/>
    <x v="5"/>
    <n v="32.666666666666664"/>
    <x v="4"/>
    <x v="1"/>
    <s v="Overdue"/>
    <s v="Invoice"/>
    <s v="USD"/>
    <n v="1042.1400000000001"/>
  </r>
  <r>
    <s v="A2310000"/>
    <x v="0"/>
    <x v="0"/>
    <n v="1800025782"/>
    <x v="0"/>
    <x v="0"/>
    <x v="0"/>
    <s v="Okorigba, Celestine"/>
    <n v="0"/>
    <s v="Q1  2021 SHARED SERVICES"/>
    <s v="473"/>
    <s v="DR"/>
    <s v=""/>
    <d v="2021-03-26T00:00:00"/>
    <d v="2021-03-26T00:00:00"/>
    <d v="2021-04-25T00:00:00"/>
    <s v="NGN"/>
    <n v="11682936"/>
    <n v="980"/>
    <x v="5"/>
    <n v="32.666666666666664"/>
    <x v="4"/>
    <x v="1"/>
    <s v="Overdue"/>
    <s v="Invoice"/>
    <s v="USD"/>
    <n v="30784.54"/>
  </r>
  <r>
    <s v="A2310000"/>
    <x v="0"/>
    <x v="0"/>
    <n v="1800025783"/>
    <x v="0"/>
    <x v="0"/>
    <x v="0"/>
    <s v="Okorigba, Celestine"/>
    <n v="0"/>
    <s v="Q1  2021 SHARED SERVICES"/>
    <s v="467"/>
    <s v="DR"/>
    <s v=""/>
    <d v="2021-03-26T00:00:00"/>
    <d v="2021-03-26T00:00:00"/>
    <d v="2021-04-25T00:00:00"/>
    <s v="USD"/>
    <n v="12085.69"/>
    <n v="980"/>
    <x v="5"/>
    <n v="32.666666666666664"/>
    <x v="4"/>
    <x v="1"/>
    <s v="Overdue"/>
    <s v="Invoice"/>
    <s v="USD"/>
    <n v="12085.69"/>
  </r>
  <r>
    <s v="A2310000"/>
    <x v="0"/>
    <x v="0"/>
    <n v="1800025740"/>
    <x v="0"/>
    <x v="0"/>
    <x v="0"/>
    <s v="Okorigba, Celestine"/>
    <n v="0"/>
    <s v="Feb 2021 DIRECT FIELD SERVICES"/>
    <s v="473"/>
    <s v="DR"/>
    <s v=""/>
    <d v="2021-03-16T00:00:00"/>
    <d v="2021-03-16T00:00:00"/>
    <d v="2021-04-15T00:00:00"/>
    <s v="NGN"/>
    <n v="7575085"/>
    <n v="990"/>
    <x v="5"/>
    <n v="33"/>
    <x v="4"/>
    <x v="1"/>
    <s v="Overdue"/>
    <s v="Invoice"/>
    <s v="USD"/>
    <n v="19960.349999999999"/>
  </r>
  <r>
    <s v="A2310000"/>
    <x v="0"/>
    <x v="0"/>
    <n v="1800025741"/>
    <x v="0"/>
    <x v="0"/>
    <x v="0"/>
    <s v="Okorigba, Celestine"/>
    <n v="0"/>
    <s v="Feb 2021 DIRECT FIELD SERVICES"/>
    <s v="467"/>
    <s v="DR"/>
    <s v=""/>
    <d v="2021-03-16T00:00:00"/>
    <d v="2021-03-16T00:00:00"/>
    <d v="2021-04-15T00:00:00"/>
    <s v="USD"/>
    <n v="1798.95"/>
    <n v="990"/>
    <x v="5"/>
    <n v="33"/>
    <x v="4"/>
    <x v="1"/>
    <s v="Overdue"/>
    <s v="Invoice"/>
    <s v="USD"/>
    <n v="1798.95"/>
  </r>
  <r>
    <s v="A2310000"/>
    <x v="0"/>
    <x v="0"/>
    <n v="1800025742"/>
    <x v="0"/>
    <x v="0"/>
    <x v="0"/>
    <s v="Okorigba, Celestine"/>
    <n v="0"/>
    <s v="Feb 2021 DIRECT FIELD SERVICES"/>
    <s v="467"/>
    <s v="DR"/>
    <s v=""/>
    <d v="2021-03-16T00:00:00"/>
    <d v="2021-03-16T00:00:00"/>
    <d v="2021-04-15T00:00:00"/>
    <s v="USD"/>
    <n v="3358.08"/>
    <n v="990"/>
    <x v="5"/>
    <n v="33"/>
    <x v="4"/>
    <x v="1"/>
    <s v="Overdue"/>
    <s v="Invoice"/>
    <s v="USD"/>
    <n v="3358.08"/>
  </r>
  <r>
    <s v="A2310000"/>
    <x v="0"/>
    <x v="0"/>
    <n v="1800025594"/>
    <x v="0"/>
    <x v="0"/>
    <x v="0"/>
    <s v="Okorigba, Celestine"/>
    <n v="0"/>
    <s v="20th Dec 2020 to Jan 19 2021 DIRECT FIELD SERVICES"/>
    <s v="467"/>
    <s v="DR"/>
    <s v=""/>
    <d v="2021-02-18T00:00:00"/>
    <d v="2021-02-18T00:00:00"/>
    <d v="2021-03-20T00:00:00"/>
    <s v="USD"/>
    <n v="1081.01"/>
    <n v="1016"/>
    <x v="5"/>
    <n v="33.866666666666667"/>
    <x v="4"/>
    <x v="1"/>
    <s v="Overdue"/>
    <s v="Invoice"/>
    <s v="USD"/>
    <n v="1081.01"/>
  </r>
  <r>
    <s v="A2310000"/>
    <x v="0"/>
    <x v="0"/>
    <n v="1800025592"/>
    <x v="0"/>
    <x v="0"/>
    <x v="0"/>
    <s v="Okorigba, Celestine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1016"/>
    <x v="5"/>
    <n v="33.866666666666667"/>
    <x v="4"/>
    <x v="1"/>
    <s v="Overdue"/>
    <s v="Invoice"/>
    <s v="USD"/>
    <n v="18025.66"/>
  </r>
  <r>
    <s v="A2310000"/>
    <x v="0"/>
    <x v="0"/>
    <n v="1800025593"/>
    <x v="0"/>
    <x v="0"/>
    <x v="0"/>
    <s v="Okorigba, Celestine"/>
    <n v="0"/>
    <s v="20th Dec 2020 to Jan19 2021 DIRECT FIELD SERVICES"/>
    <s v="467"/>
    <s v="DR"/>
    <s v=""/>
    <d v="2021-02-18T00:00:00"/>
    <d v="2021-02-18T00:00:00"/>
    <d v="2021-03-20T00:00:00"/>
    <s v="USD"/>
    <n v="1876"/>
    <n v="1016"/>
    <x v="5"/>
    <n v="33.866666666666667"/>
    <x v="4"/>
    <x v="1"/>
    <s v="Overdue"/>
    <s v="Invoice"/>
    <s v="USD"/>
    <n v="1876"/>
  </r>
  <r>
    <s v="A2310000"/>
    <x v="0"/>
    <x v="0"/>
    <n v="1600003552"/>
    <x v="0"/>
    <x v="0"/>
    <x v="0"/>
    <s v="Okorigba, Celestine"/>
    <n v="0"/>
    <s v="NPDC-WHT Payment on 1800016404"/>
    <s v="454"/>
    <s v="DG"/>
    <s v=""/>
    <d v="2021-02-03T00:00:00"/>
    <d v="2021-02-03T00:00:00"/>
    <d v="2021-02-03T00:00:00"/>
    <s v="NGN"/>
    <n v="-173727.52"/>
    <n v="1061"/>
    <x v="5"/>
    <n v="35.366666666666667"/>
    <x v="4"/>
    <x v="2"/>
    <s v="Overdue"/>
    <s v="WHT"/>
    <s v="USD"/>
    <n v="-457.77"/>
  </r>
  <r>
    <s v="A2310000"/>
    <x v="0"/>
    <x v="0"/>
    <n v="1800025372"/>
    <x v="0"/>
    <x v="0"/>
    <x v="0"/>
    <s v="Okorigba, Celestine"/>
    <n v="0"/>
    <s v="Dec 2020 DIRECT FIELD SERVICES"/>
    <s v="473"/>
    <s v="DR"/>
    <s v=""/>
    <d v="2020-12-31T00:00:00"/>
    <d v="2020-12-31T00:00:00"/>
    <d v="2021-01-30T00:00:00"/>
    <s v="NGN"/>
    <n v="5914076.5999999996"/>
    <n v="1065"/>
    <x v="5"/>
    <n v="35.5"/>
    <x v="4"/>
    <x v="1"/>
    <s v="Overdue"/>
    <s v="Invoice"/>
    <s v="USD"/>
    <n v="15583.59"/>
  </r>
  <r>
    <s v="A2310000"/>
    <x v="0"/>
    <x v="0"/>
    <n v="1800025373"/>
    <x v="0"/>
    <x v="0"/>
    <x v="0"/>
    <s v="Okorigba, Celestine"/>
    <n v="0"/>
    <s v="Dec 2020 DIRECT FIELD SERVICES"/>
    <s v="467"/>
    <s v="DR"/>
    <s v=""/>
    <d v="2020-12-31T00:00:00"/>
    <d v="2020-12-31T00:00:00"/>
    <d v="2021-01-30T00:00:00"/>
    <s v="USD"/>
    <n v="1815.7"/>
    <n v="1065"/>
    <x v="5"/>
    <n v="35.5"/>
    <x v="4"/>
    <x v="1"/>
    <s v="Overdue"/>
    <s v="Invoice"/>
    <s v="USD"/>
    <n v="1815.7"/>
  </r>
  <r>
    <s v="A2310000"/>
    <x v="0"/>
    <x v="0"/>
    <n v="1800025374"/>
    <x v="0"/>
    <x v="0"/>
    <x v="0"/>
    <s v="Okorigba, Celestine"/>
    <n v="0"/>
    <s v="Dec 2020 DIRECT FIELD SERVICES"/>
    <s v="467"/>
    <s v="DR"/>
    <s v=""/>
    <d v="2020-12-31T00:00:00"/>
    <d v="2020-12-31T00:00:00"/>
    <d v="2021-01-30T00:00:00"/>
    <s v="USD"/>
    <n v="1388.81"/>
    <n v="1065"/>
    <x v="5"/>
    <n v="35.5"/>
    <x v="4"/>
    <x v="1"/>
    <s v="Overdue"/>
    <s v="Invoice"/>
    <s v="USD"/>
    <n v="1388.81"/>
  </r>
  <r>
    <s v="A2310000"/>
    <x v="0"/>
    <x v="0"/>
    <n v="1800025370"/>
    <x v="0"/>
    <x v="0"/>
    <x v="0"/>
    <s v="Okorigba, Celestine"/>
    <n v="0"/>
    <s v="Q4  2020 SHARED SERVICES"/>
    <s v="473"/>
    <s v="DR"/>
    <s v=""/>
    <d v="2020-12-31T00:00:00"/>
    <d v="2020-12-31T00:00:00"/>
    <d v="2021-01-30T00:00:00"/>
    <s v="NGN"/>
    <n v="11682936"/>
    <n v="1065"/>
    <x v="5"/>
    <n v="35.5"/>
    <x v="4"/>
    <x v="1"/>
    <s v="Overdue"/>
    <s v="Invoice"/>
    <s v="USD"/>
    <n v="30784.54"/>
  </r>
  <r>
    <s v="A2310000"/>
    <x v="0"/>
    <x v="0"/>
    <n v="1800025371"/>
    <x v="0"/>
    <x v="0"/>
    <x v="0"/>
    <s v="Okorigba, Celestine"/>
    <n v="0"/>
    <s v="Q4  2020 SHARED SERVICES"/>
    <s v="467"/>
    <s v="DR"/>
    <s v=""/>
    <d v="2020-12-31T00:00:00"/>
    <d v="2020-12-31T00:00:00"/>
    <d v="2021-01-30T00:00:00"/>
    <s v="USD"/>
    <n v="8326.3799999999992"/>
    <n v="1065"/>
    <x v="5"/>
    <n v="35.5"/>
    <x v="4"/>
    <x v="1"/>
    <s v="Overdue"/>
    <s v="Invoice"/>
    <s v="USD"/>
    <n v="8326.3799999999992"/>
  </r>
  <r>
    <s v="A2310000"/>
    <x v="0"/>
    <x v="0"/>
    <n v="1800025150"/>
    <x v="0"/>
    <x v="0"/>
    <x v="0"/>
    <s v="Okorigba, Celestine"/>
    <n v="0"/>
    <s v="NOVEMBER  2020 DIRECT FIELD SERVICES"/>
    <s v="473"/>
    <s v="DR"/>
    <s v=""/>
    <d v="2020-11-30T00:00:00"/>
    <d v="2020-11-30T00:00:00"/>
    <d v="2020-12-30T00:00:00"/>
    <s v="NGN"/>
    <n v="5634193"/>
    <n v="1096"/>
    <x v="5"/>
    <n v="36.533333333333331"/>
    <x v="4"/>
    <x v="1"/>
    <s v="Overdue"/>
    <s v="Invoice"/>
    <s v="USD"/>
    <n v="14846.1"/>
  </r>
  <r>
    <s v="A2310000"/>
    <x v="0"/>
    <x v="0"/>
    <n v="1800025151"/>
    <x v="0"/>
    <x v="0"/>
    <x v="0"/>
    <s v="Okorigba, Celestine"/>
    <n v="0"/>
    <s v="NOVEMBER  2020 DIRECT FIELD SERVICES"/>
    <s v="467"/>
    <s v="DR"/>
    <s v=""/>
    <d v="2020-11-30T00:00:00"/>
    <d v="2020-11-30T00:00:00"/>
    <d v="2020-12-30T00:00:00"/>
    <s v="USD"/>
    <n v="1519.4"/>
    <n v="1096"/>
    <x v="5"/>
    <n v="36.533333333333331"/>
    <x v="4"/>
    <x v="1"/>
    <s v="Overdue"/>
    <s v="Invoice"/>
    <s v="USD"/>
    <n v="1519.4"/>
  </r>
  <r>
    <s v="A2310000"/>
    <x v="0"/>
    <x v="0"/>
    <n v="1800025152"/>
    <x v="0"/>
    <x v="0"/>
    <x v="0"/>
    <s v="Okorigba, Celestine"/>
    <n v="0"/>
    <s v="NOVEMBER  2020 DIRECT FIELD SERVICES"/>
    <s v="467"/>
    <s v="DR"/>
    <s v=""/>
    <d v="2020-11-30T00:00:00"/>
    <d v="2020-11-30T00:00:00"/>
    <d v="2020-12-30T00:00:00"/>
    <s v="USD"/>
    <n v="1866.06"/>
    <n v="1096"/>
    <x v="5"/>
    <n v="36.533333333333331"/>
    <x v="4"/>
    <x v="1"/>
    <s v="Overdue"/>
    <s v="Invoice"/>
    <s v="USD"/>
    <n v="1866.06"/>
  </r>
  <r>
    <s v="A2310000"/>
    <x v="0"/>
    <x v="0"/>
    <n v="1800024998"/>
    <x v="0"/>
    <x v="0"/>
    <x v="0"/>
    <s v="Okorigba, Celestine"/>
    <n v="0"/>
    <s v="Oct 2020 DIRECT FIELD SERVICES"/>
    <s v="473"/>
    <s v="DR"/>
    <s v=""/>
    <d v="2020-11-04T00:00:00"/>
    <d v="2020-11-04T00:00:00"/>
    <d v="2020-12-04T00:00:00"/>
    <s v="NGN"/>
    <n v="5314654.4000000004"/>
    <n v="1122"/>
    <x v="5"/>
    <n v="37.4"/>
    <x v="4"/>
    <x v="1"/>
    <s v="Overdue"/>
    <s v="Invoice"/>
    <s v="USD"/>
    <n v="14004.11"/>
  </r>
  <r>
    <s v="A2310000"/>
    <x v="0"/>
    <x v="0"/>
    <n v="1800024999"/>
    <x v="0"/>
    <x v="0"/>
    <x v="0"/>
    <s v="Okorigba, Celestine"/>
    <n v="0"/>
    <s v="Oct 2020 DIRECT FIELD SERVICES"/>
    <s v="467"/>
    <s v="DR"/>
    <s v=""/>
    <d v="2020-11-04T00:00:00"/>
    <d v="2020-11-04T00:00:00"/>
    <d v="2020-12-04T00:00:00"/>
    <s v="USD"/>
    <n v="1356.1"/>
    <n v="1122"/>
    <x v="5"/>
    <n v="37.4"/>
    <x v="4"/>
    <x v="1"/>
    <s v="Overdue"/>
    <s v="Invoice"/>
    <s v="USD"/>
    <n v="1356.1"/>
  </r>
  <r>
    <s v="A2310000"/>
    <x v="0"/>
    <x v="0"/>
    <n v="1800025000"/>
    <x v="0"/>
    <x v="0"/>
    <x v="0"/>
    <s v="Okorigba, Celestine"/>
    <n v="0"/>
    <s v="Oct 2020 DIRECT FIELD SERVICES"/>
    <s v="467"/>
    <s v="DR"/>
    <s v=""/>
    <d v="2020-11-04T00:00:00"/>
    <d v="2020-11-04T00:00:00"/>
    <d v="2020-12-04T00:00:00"/>
    <s v="USD"/>
    <n v="2754.87"/>
    <n v="1122"/>
    <x v="5"/>
    <n v="37.4"/>
    <x v="4"/>
    <x v="1"/>
    <s v="Overdue"/>
    <s v="Invoice"/>
    <s v="USD"/>
    <n v="2754.87"/>
  </r>
  <r>
    <s v="A2310000"/>
    <x v="0"/>
    <x v="0"/>
    <n v="1800024850"/>
    <x v="0"/>
    <x v="0"/>
    <x v="0"/>
    <s v="Okorigba, Celestine"/>
    <n v="0"/>
    <s v="Q3  2020 SHARED SERVICES"/>
    <s v="473"/>
    <s v="DR"/>
    <s v=""/>
    <d v="2020-09-30T00:00:00"/>
    <d v="2020-09-30T00:00:00"/>
    <d v="2020-10-30T00:00:00"/>
    <s v="NGN"/>
    <n v="11682936"/>
    <n v="1157"/>
    <x v="5"/>
    <n v="38.56666666666667"/>
    <x v="4"/>
    <x v="1"/>
    <s v="Overdue"/>
    <s v="Invoice"/>
    <s v="USD"/>
    <n v="30784.54"/>
  </r>
  <r>
    <s v="A2310000"/>
    <x v="0"/>
    <x v="0"/>
    <n v="1800024851"/>
    <x v="0"/>
    <x v="0"/>
    <x v="0"/>
    <s v="Okorigba, Celestine"/>
    <n v="0"/>
    <s v="Q3  2020 SHARED SERVICES"/>
    <s v="467"/>
    <s v="DR"/>
    <s v=""/>
    <d v="2020-09-30T00:00:00"/>
    <d v="2020-09-30T00:00:00"/>
    <d v="2020-10-30T00:00:00"/>
    <s v="USD"/>
    <n v="18235.560000000001"/>
    <n v="1157"/>
    <x v="5"/>
    <n v="38.56666666666667"/>
    <x v="4"/>
    <x v="1"/>
    <s v="Overdue"/>
    <s v="Invoice"/>
    <s v="USD"/>
    <n v="18235.560000000001"/>
  </r>
  <r>
    <s v="A2310000"/>
    <x v="0"/>
    <x v="0"/>
    <n v="1800024818"/>
    <x v="0"/>
    <x v="0"/>
    <x v="0"/>
    <s v="Okorigba, Celestine"/>
    <n v="0"/>
    <s v="Sept 2020 DIRECT FIELD SERVICES"/>
    <s v="473"/>
    <s v="DR"/>
    <s v=""/>
    <d v="2020-09-24T00:00:00"/>
    <d v="2020-09-24T00:00:00"/>
    <d v="2020-10-24T00:00:00"/>
    <s v="NGN"/>
    <n v="5683299.2000000002"/>
    <n v="1163"/>
    <x v="5"/>
    <n v="38.766666666666666"/>
    <x v="4"/>
    <x v="1"/>
    <s v="Overdue"/>
    <s v="Invoice"/>
    <s v="USD"/>
    <n v="14975.49"/>
  </r>
  <r>
    <s v="A2310000"/>
    <x v="0"/>
    <x v="0"/>
    <n v="1800024819"/>
    <x v="0"/>
    <x v="0"/>
    <x v="0"/>
    <s v="Okorigba, Celestine"/>
    <n v="0"/>
    <s v="Sept 2020 DIRECT FIELD SERVICES"/>
    <s v="467"/>
    <s v="DR"/>
    <s v=""/>
    <d v="2020-09-24T00:00:00"/>
    <d v="2020-09-24T00:00:00"/>
    <d v="2020-10-24T00:00:00"/>
    <s v="USD"/>
    <n v="1121.0899999999999"/>
    <n v="1163"/>
    <x v="5"/>
    <n v="38.766666666666666"/>
    <x v="4"/>
    <x v="1"/>
    <s v="Overdue"/>
    <s v="Invoice"/>
    <s v="USD"/>
    <n v="1121.0899999999999"/>
  </r>
  <r>
    <s v="A2310000"/>
    <x v="0"/>
    <x v="0"/>
    <n v="1800024820"/>
    <x v="0"/>
    <x v="0"/>
    <x v="0"/>
    <s v="Okorigba, Celestine"/>
    <n v="0"/>
    <s v="Sept 2020 DIRECT FIELD SERVICES"/>
    <s v="467"/>
    <s v="DR"/>
    <s v=""/>
    <d v="2020-09-24T00:00:00"/>
    <d v="2020-09-24T00:00:00"/>
    <d v="2020-10-24T00:00:00"/>
    <s v="USD"/>
    <n v="3611.17"/>
    <n v="1163"/>
    <x v="5"/>
    <n v="38.766666666666666"/>
    <x v="4"/>
    <x v="1"/>
    <s v="Overdue"/>
    <s v="Invoice"/>
    <s v="USD"/>
    <n v="3611.17"/>
  </r>
  <r>
    <s v="A2310000"/>
    <x v="0"/>
    <x v="0"/>
    <n v="1800024641"/>
    <x v="0"/>
    <x v="0"/>
    <x v="0"/>
    <s v="Okorigba, Celestine"/>
    <n v="0"/>
    <s v="August 2020 DIRECT FIELD SERVICES"/>
    <s v="473"/>
    <s v="DR"/>
    <s v=""/>
    <d v="2020-08-26T00:00:00"/>
    <d v="2020-08-26T00:00:00"/>
    <d v="2020-09-25T00:00:00"/>
    <s v="NGN"/>
    <n v="5855633.7999999998"/>
    <n v="1192"/>
    <x v="5"/>
    <n v="39.733333333333334"/>
    <x v="4"/>
    <x v="1"/>
    <s v="Overdue"/>
    <s v="Invoice"/>
    <s v="USD"/>
    <n v="15429.6"/>
  </r>
  <r>
    <s v="A2310000"/>
    <x v="0"/>
    <x v="0"/>
    <n v="1800024642"/>
    <x v="0"/>
    <x v="0"/>
    <x v="0"/>
    <s v="Okorigba, Celestine"/>
    <n v="0"/>
    <s v="August 2020 DIRECT FIELD SERVICES"/>
    <s v="467"/>
    <s v="DR"/>
    <s v=""/>
    <d v="2020-08-26T00:00:00"/>
    <d v="2020-08-26T00:00:00"/>
    <d v="2020-09-25T00:00:00"/>
    <s v="USD"/>
    <n v="1381.05"/>
    <n v="1192"/>
    <x v="5"/>
    <n v="39.733333333333334"/>
    <x v="4"/>
    <x v="1"/>
    <s v="Overdue"/>
    <s v="Invoice"/>
    <s v="USD"/>
    <n v="1381.05"/>
  </r>
  <r>
    <s v="A2310000"/>
    <x v="0"/>
    <x v="0"/>
    <n v="1800024643"/>
    <x v="0"/>
    <x v="0"/>
    <x v="0"/>
    <s v="Okorigba, Celestine"/>
    <n v="0"/>
    <s v="August 2020 DIRECT FIELD SERVICES"/>
    <s v="467"/>
    <s v="DR"/>
    <s v=""/>
    <d v="2020-08-26T00:00:00"/>
    <d v="2020-08-26T00:00:00"/>
    <d v="2020-09-25T00:00:00"/>
    <s v="USD"/>
    <n v="3109.17"/>
    <n v="1192"/>
    <x v="5"/>
    <n v="39.733333333333334"/>
    <x v="4"/>
    <x v="1"/>
    <s v="Overdue"/>
    <s v="Invoice"/>
    <s v="USD"/>
    <n v="3109.17"/>
  </r>
  <r>
    <s v="A2310000"/>
    <x v="0"/>
    <x v="0"/>
    <n v="1800024406"/>
    <x v="0"/>
    <x v="0"/>
    <x v="0"/>
    <s v="Okorigba, Celestine"/>
    <n v="0"/>
    <s v="Q2  2020 SHARED SERVICES"/>
    <s v="473"/>
    <s v="DR"/>
    <s v=""/>
    <d v="2020-07-16T00:00:00"/>
    <d v="2020-07-16T00:00:00"/>
    <d v="2020-08-15T00:00:00"/>
    <s v="NGN"/>
    <n v="11682936"/>
    <n v="1233"/>
    <x v="5"/>
    <n v="41.1"/>
    <x v="4"/>
    <x v="1"/>
    <s v="Overdue"/>
    <s v="Invoice"/>
    <s v="USD"/>
    <n v="32407.3"/>
  </r>
  <r>
    <s v="A2310000"/>
    <x v="0"/>
    <x v="0"/>
    <n v="1800024407"/>
    <x v="0"/>
    <x v="0"/>
    <x v="0"/>
    <s v="Okorigba, Celestine"/>
    <n v="0"/>
    <s v="Q2  2020 SHARED SERVICES"/>
    <s v="467"/>
    <s v="DR"/>
    <s v=""/>
    <d v="2020-07-16T00:00:00"/>
    <d v="2020-07-16T00:00:00"/>
    <d v="2020-08-15T00:00:00"/>
    <s v="USD"/>
    <n v="13249.58"/>
    <n v="1233"/>
    <x v="5"/>
    <n v="41.1"/>
    <x v="4"/>
    <x v="1"/>
    <s v="Overdue"/>
    <s v="Invoice"/>
    <s v="USD"/>
    <n v="13249.58"/>
  </r>
  <r>
    <s v="A2310000"/>
    <x v="0"/>
    <x v="0"/>
    <n v="1800024301"/>
    <x v="0"/>
    <x v="0"/>
    <x v="0"/>
    <s v="Okorigba, Celestine"/>
    <n v="0"/>
    <s v="June 2020 DIRECT FIELD SERVICES"/>
    <s v="473"/>
    <s v="DR"/>
    <s v=""/>
    <d v="2020-06-28T00:00:00"/>
    <d v="2020-06-28T00:00:00"/>
    <d v="2020-07-28T00:00:00"/>
    <s v="NGN"/>
    <n v="5529634"/>
    <n v="1251"/>
    <x v="5"/>
    <n v="41.7"/>
    <x v="4"/>
    <x v="1"/>
    <s v="Overdue"/>
    <s v="Invoice"/>
    <s v="USD"/>
    <n v="15338.65"/>
  </r>
  <r>
    <s v="A2310000"/>
    <x v="0"/>
    <x v="0"/>
    <n v="1800024302"/>
    <x v="0"/>
    <x v="0"/>
    <x v="0"/>
    <s v="Okorigba, Celestine"/>
    <n v="0"/>
    <s v="June 2020 DIRECT FIELD SERVICES"/>
    <s v="467"/>
    <s v="DR"/>
    <s v=""/>
    <d v="2020-06-28T00:00:00"/>
    <d v="2020-06-28T00:00:00"/>
    <d v="2020-07-28T00:00:00"/>
    <s v="USD"/>
    <n v="1036.8"/>
    <n v="1251"/>
    <x v="5"/>
    <n v="41.7"/>
    <x v="4"/>
    <x v="1"/>
    <s v="Overdue"/>
    <s v="Invoice"/>
    <s v="USD"/>
    <n v="1036.8"/>
  </r>
  <r>
    <s v="A2310000"/>
    <x v="0"/>
    <x v="0"/>
    <n v="1800024303"/>
    <x v="0"/>
    <x v="0"/>
    <x v="0"/>
    <s v="Okorigba, Celestine"/>
    <n v="0"/>
    <s v="June 2020 DIRECT FIELD SERVICES"/>
    <s v="467"/>
    <s v="DR"/>
    <s v=""/>
    <d v="2020-06-28T00:00:00"/>
    <d v="2020-06-28T00:00:00"/>
    <d v="2020-07-28T00:00:00"/>
    <s v="USD"/>
    <n v="3169.29"/>
    <n v="1251"/>
    <x v="5"/>
    <n v="41.7"/>
    <x v="4"/>
    <x v="1"/>
    <s v="Overdue"/>
    <s v="Invoice"/>
    <s v="USD"/>
    <n v="3169.29"/>
  </r>
  <r>
    <s v="A2310000"/>
    <x v="0"/>
    <x v="0"/>
    <n v="1800024115"/>
    <x v="0"/>
    <x v="0"/>
    <x v="0"/>
    <s v="Okorigba, Celestine"/>
    <n v="0"/>
    <s v="May  2020 DIRECT FIELD SERVICES"/>
    <s v="467"/>
    <s v="DR"/>
    <s v=""/>
    <d v="2020-05-29T00:00:00"/>
    <d v="2020-05-29T00:00:00"/>
    <d v="2020-06-28T00:00:00"/>
    <s v="USD"/>
    <n v="2930.21"/>
    <n v="1281"/>
    <x v="5"/>
    <n v="42.7"/>
    <x v="4"/>
    <x v="1"/>
    <s v="Overdue"/>
    <s v="Invoice"/>
    <s v="USD"/>
    <n v="2930.21"/>
  </r>
  <r>
    <s v="A2310000"/>
    <x v="0"/>
    <x v="0"/>
    <n v="1800024113"/>
    <x v="0"/>
    <x v="0"/>
    <x v="0"/>
    <s v="Okorigba, Celestine"/>
    <n v="0"/>
    <s v="May 2020 DIRECT FIELD SERVICES"/>
    <s v="473"/>
    <s v="DR"/>
    <s v=""/>
    <d v="2020-05-29T00:00:00"/>
    <d v="2020-05-29T00:00:00"/>
    <d v="2020-06-28T00:00:00"/>
    <s v="NGN"/>
    <n v="5160093.4000000004"/>
    <n v="1281"/>
    <x v="5"/>
    <n v="42.7"/>
    <x v="4"/>
    <x v="1"/>
    <s v="Overdue"/>
    <s v="Invoice"/>
    <s v="USD"/>
    <n v="14313.58"/>
  </r>
  <r>
    <s v="A2310000"/>
    <x v="0"/>
    <x v="0"/>
    <n v="1800024114"/>
    <x v="0"/>
    <x v="0"/>
    <x v="0"/>
    <s v="Okorigba, Celestine"/>
    <n v="0"/>
    <s v="May 2020 DIRECT FIELD SERVICES"/>
    <s v="467"/>
    <s v="DR"/>
    <s v=""/>
    <d v="2020-05-29T00:00:00"/>
    <d v="2020-05-29T00:00:00"/>
    <d v="2020-06-28T00:00:00"/>
    <s v="USD"/>
    <n v="972"/>
    <n v="1281"/>
    <x v="5"/>
    <n v="42.7"/>
    <x v="4"/>
    <x v="1"/>
    <s v="Overdue"/>
    <s v="Invoice"/>
    <s v="USD"/>
    <n v="972"/>
  </r>
  <r>
    <s v="A2310000"/>
    <x v="0"/>
    <x v="0"/>
    <n v="1800023964"/>
    <x v="0"/>
    <x v="0"/>
    <x v="0"/>
    <s v="Okorigba, Celestine"/>
    <n v="0"/>
    <s v="April  2020 DIRECT FIELD SERVICES"/>
    <s v="467"/>
    <s v="DR"/>
    <s v=""/>
    <d v="2020-04-29T00:00:00"/>
    <d v="2020-04-29T00:00:00"/>
    <d v="2020-05-30T00:00:00"/>
    <s v="USD"/>
    <n v="5225.24"/>
    <n v="1310"/>
    <x v="5"/>
    <n v="43.666666666666664"/>
    <x v="4"/>
    <x v="1"/>
    <s v="Overdue"/>
    <s v="Invoice"/>
    <s v="USD"/>
    <n v="5225.24"/>
  </r>
  <r>
    <s v="A2310000"/>
    <x v="0"/>
    <x v="0"/>
    <n v="1800023963"/>
    <x v="0"/>
    <x v="0"/>
    <x v="0"/>
    <s v="Okorigba, Celestine"/>
    <n v="0"/>
    <s v="April 2020 DIRECT FIELD SERVICES"/>
    <s v="467"/>
    <s v="DR"/>
    <s v=""/>
    <d v="2020-04-29T00:00:00"/>
    <d v="2020-04-29T00:00:00"/>
    <d v="2020-05-30T00:00:00"/>
    <s v="USD"/>
    <n v="1198.8"/>
    <n v="1310"/>
    <x v="5"/>
    <n v="43.666666666666664"/>
    <x v="4"/>
    <x v="1"/>
    <s v="Overdue"/>
    <s v="Invoice"/>
    <s v="USD"/>
    <n v="1198.8"/>
  </r>
  <r>
    <s v="A2310000"/>
    <x v="0"/>
    <x v="0"/>
    <n v="1800023962"/>
    <x v="0"/>
    <x v="0"/>
    <x v="0"/>
    <s v="Okorigba, Celestine"/>
    <n v="0"/>
    <s v="Mar 2020 DIRECT FIELD SERVICES"/>
    <s v="473"/>
    <s v="DR"/>
    <s v=""/>
    <d v="2020-04-29T00:00:00"/>
    <d v="2020-04-29T00:00:00"/>
    <d v="2020-05-30T00:00:00"/>
    <s v="NGN"/>
    <n v="6540729.7999999998"/>
    <n v="1310"/>
    <x v="5"/>
    <n v="43.666666666666664"/>
    <x v="4"/>
    <x v="1"/>
    <s v="Overdue"/>
    <s v="Invoice"/>
    <s v="USD"/>
    <n v="18143.330000000002"/>
  </r>
  <r>
    <s v="A2310000"/>
    <x v="0"/>
    <x v="0"/>
    <n v="1800023832"/>
    <x v="0"/>
    <x v="0"/>
    <x v="0"/>
    <s v="Okorigba, Celestine"/>
    <n v="0"/>
    <s v="Q1  2020 SHARED SERVICES"/>
    <s v="473"/>
    <s v="DR"/>
    <s v=""/>
    <d v="2020-04-08T00:00:00"/>
    <d v="2020-04-08T00:00:00"/>
    <d v="2020-05-08T00:00:00"/>
    <s v="NGN"/>
    <n v="11682936"/>
    <n v="1332"/>
    <x v="5"/>
    <n v="44.4"/>
    <x v="4"/>
    <x v="1"/>
    <s v="Overdue"/>
    <s v="Invoice"/>
    <s v="USD"/>
    <n v="32407.3"/>
  </r>
  <r>
    <s v="A2310000"/>
    <x v="0"/>
    <x v="0"/>
    <n v="1800023833"/>
    <x v="0"/>
    <x v="0"/>
    <x v="0"/>
    <s v="Okorigba, Celestine"/>
    <n v="0"/>
    <s v="Q1  2020 SHARED SERVICES"/>
    <s v="467"/>
    <s v="DR"/>
    <s v=""/>
    <d v="2020-04-08T00:00:00"/>
    <d v="2020-04-08T00:00:00"/>
    <d v="2020-05-08T00:00:00"/>
    <s v="USD"/>
    <n v="13253.58"/>
    <n v="1332"/>
    <x v="5"/>
    <n v="44.4"/>
    <x v="4"/>
    <x v="1"/>
    <s v="Overdue"/>
    <s v="Invoice"/>
    <s v="USD"/>
    <n v="13253.58"/>
  </r>
  <r>
    <s v="A2310000"/>
    <x v="0"/>
    <x v="0"/>
    <n v="1800023758"/>
    <x v="0"/>
    <x v="0"/>
    <x v="0"/>
    <s v="Okorigba, Celestine"/>
    <n v="0"/>
    <s v="Mar 2020 DIRECT FIELD SERVICES"/>
    <s v="473"/>
    <s v="DR"/>
    <s v=""/>
    <d v="2020-03-30T00:00:00"/>
    <d v="2020-03-30T00:00:00"/>
    <d v="2020-04-29T00:00:00"/>
    <s v="NGN"/>
    <n v="5088198.4000000004"/>
    <n v="1341"/>
    <x v="5"/>
    <n v="44.7"/>
    <x v="4"/>
    <x v="1"/>
    <s v="Overdue"/>
    <s v="Invoice"/>
    <s v="USD"/>
    <n v="14114.15"/>
  </r>
  <r>
    <s v="A2310000"/>
    <x v="0"/>
    <x v="0"/>
    <n v="1800023760"/>
    <x v="0"/>
    <x v="0"/>
    <x v="0"/>
    <s v="Okorigba, Celestine"/>
    <n v="0"/>
    <s v="March  2020 DIRECT FIELD SERVICES"/>
    <s v="467"/>
    <s v="DR"/>
    <s v=""/>
    <d v="2020-03-30T00:00:00"/>
    <d v="2020-03-30T00:00:00"/>
    <d v="2020-04-29T00:00:00"/>
    <s v="USD"/>
    <n v="3456.03"/>
    <n v="1341"/>
    <x v="5"/>
    <n v="44.7"/>
    <x v="4"/>
    <x v="1"/>
    <s v="Overdue"/>
    <s v="Invoice"/>
    <s v="USD"/>
    <n v="3456.03"/>
  </r>
  <r>
    <s v="A2310000"/>
    <x v="0"/>
    <x v="0"/>
    <n v="1800023759"/>
    <x v="0"/>
    <x v="0"/>
    <x v="0"/>
    <s v="Okorigba, Celestine"/>
    <n v="0"/>
    <s v="March 2020 DIRECT FIELD SERVICES"/>
    <s v="467"/>
    <s v="DR"/>
    <s v=""/>
    <d v="2020-03-30T00:00:00"/>
    <d v="2020-03-30T00:00:00"/>
    <d v="2020-04-29T00:00:00"/>
    <s v="USD"/>
    <n v="1360.8"/>
    <n v="1341"/>
    <x v="5"/>
    <n v="44.7"/>
    <x v="4"/>
    <x v="1"/>
    <s v="Overdue"/>
    <s v="Invoice"/>
    <s v="USD"/>
    <n v="1360.8"/>
  </r>
  <r>
    <s v="A2310000"/>
    <x v="0"/>
    <x v="0"/>
    <n v="1800023625"/>
    <x v="0"/>
    <x v="0"/>
    <x v="0"/>
    <s v="Okorigba, Celestine"/>
    <n v="0"/>
    <s v="Feb  2020 DIRECT FIELD SERVICES"/>
    <s v="467"/>
    <s v="DR"/>
    <s v=""/>
    <d v="2020-02-27T00:00:00"/>
    <d v="2020-02-27T00:00:00"/>
    <d v="2020-03-28T00:00:00"/>
    <s v="USD"/>
    <n v="5439.53"/>
    <n v="1373"/>
    <x v="5"/>
    <n v="45.766666666666666"/>
    <x v="4"/>
    <x v="1"/>
    <s v="Overdue"/>
    <s v="Invoice"/>
    <s v="USD"/>
    <n v="5439.53"/>
  </r>
  <r>
    <s v="A2310000"/>
    <x v="0"/>
    <x v="0"/>
    <n v="1800023623"/>
    <x v="0"/>
    <x v="0"/>
    <x v="0"/>
    <s v="Okorigba, Celestine"/>
    <n v="0"/>
    <s v="Feb 2020 DIRECT FIELD SERVICES"/>
    <s v="473"/>
    <s v="DR"/>
    <s v=""/>
    <d v="2020-02-27T00:00:00"/>
    <d v="2020-02-27T00:00:00"/>
    <d v="2020-03-28T00:00:00"/>
    <s v="NGN"/>
    <n v="4906302.2"/>
    <n v="1373"/>
    <x v="5"/>
    <n v="45.766666666666666"/>
    <x v="4"/>
    <x v="1"/>
    <s v="Overdue"/>
    <s v="Invoice"/>
    <s v="USD"/>
    <n v="16010.25"/>
  </r>
  <r>
    <s v="A2310000"/>
    <x v="0"/>
    <x v="0"/>
    <n v="1800023624"/>
    <x v="0"/>
    <x v="0"/>
    <x v="0"/>
    <s v="Okorigba, Celestine"/>
    <n v="0"/>
    <s v="February 2020 DIRECT FIELD SERVICES"/>
    <s v="467"/>
    <s v="DR"/>
    <s v=""/>
    <d v="2020-02-27T00:00:00"/>
    <d v="2020-02-27T00:00:00"/>
    <d v="2020-03-28T00:00:00"/>
    <s v="USD"/>
    <n v="946.8"/>
    <n v="1373"/>
    <x v="5"/>
    <n v="45.766666666666666"/>
    <x v="4"/>
    <x v="1"/>
    <s v="Overdue"/>
    <s v="Invoice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376"/>
    <x v="5"/>
    <n v="45.866666666666667"/>
    <x v="4"/>
    <x v="1"/>
    <s v="Overdue"/>
    <s v="Invoice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378"/>
    <x v="5"/>
    <n v="45.93333333333333"/>
    <x v="4"/>
    <x v="2"/>
    <s v="Overdue"/>
    <s v="WHT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378"/>
    <x v="5"/>
    <n v="45.93333333333333"/>
    <x v="4"/>
    <x v="2"/>
    <s v="Overdue"/>
    <s v="WHT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378"/>
    <x v="5"/>
    <n v="45.93333333333333"/>
    <x v="4"/>
    <x v="2"/>
    <s v="Overdue"/>
    <s v="WHT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378"/>
    <x v="5"/>
    <n v="45.93333333333333"/>
    <x v="4"/>
    <x v="2"/>
    <s v="Overdue"/>
    <s v="WHT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378"/>
    <x v="5"/>
    <n v="45.93333333333333"/>
    <x v="4"/>
    <x v="2"/>
    <s v="Overdue"/>
    <s v="WHT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378"/>
    <x v="5"/>
    <n v="45.93333333333333"/>
    <x v="4"/>
    <x v="2"/>
    <s v="Overdue"/>
    <s v="WHT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378"/>
    <x v="5"/>
    <n v="45.93333333333333"/>
    <x v="4"/>
    <x v="2"/>
    <s v="Overdue"/>
    <s v="WHT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378"/>
    <x v="5"/>
    <n v="45.93333333333333"/>
    <x v="4"/>
    <x v="2"/>
    <s v="Overdue"/>
    <s v="WHT"/>
    <s v="USD"/>
    <n v="9557.33"/>
  </r>
  <r>
    <s v="A2310000"/>
    <x v="0"/>
    <x v="0"/>
    <n v="1800023407"/>
    <x v="0"/>
    <x v="0"/>
    <x v="0"/>
    <s v="Okorigba, Celestine"/>
    <n v="0"/>
    <s v="Q4  2019 SHARED SERVICES"/>
    <s v="473"/>
    <s v="DR"/>
    <s v=""/>
    <d v="2020-01-24T00:00:00"/>
    <d v="2020-01-24T00:00:00"/>
    <d v="2020-02-23T00:00:00"/>
    <s v="NGN"/>
    <n v="7495834.4500000002"/>
    <n v="1407"/>
    <x v="5"/>
    <n v="46.9"/>
    <x v="4"/>
    <x v="1"/>
    <s v="Overdue"/>
    <s v="Invoice"/>
    <s v="USD"/>
    <n v="24460.41"/>
  </r>
  <r>
    <s v="A2310000"/>
    <x v="0"/>
    <x v="0"/>
    <n v="1800023408"/>
    <x v="0"/>
    <x v="0"/>
    <x v="0"/>
    <s v="Okorigba, Celestine"/>
    <n v="0"/>
    <s v="Q4 2019 SHARED SERVICES DIESEL _FLB"/>
    <s v="467"/>
    <s v="DR"/>
    <s v=""/>
    <d v="2020-01-24T00:00:00"/>
    <d v="2020-01-24T00:00:00"/>
    <d v="2020-02-23T00:00:00"/>
    <s v="USD"/>
    <n v="20491.02"/>
    <n v="1407"/>
    <x v="5"/>
    <n v="46.9"/>
    <x v="4"/>
    <x v="1"/>
    <s v="Overdue"/>
    <s v="Invoice"/>
    <s v="USD"/>
    <n v="20491.02"/>
  </r>
  <r>
    <s v="A2310000"/>
    <x v="0"/>
    <x v="0"/>
    <n v="1800023280"/>
    <x v="0"/>
    <x v="0"/>
    <x v="0"/>
    <s v="Okorigba, Celestine"/>
    <n v="0"/>
    <s v="Dec  2019 DIRECT FIELD SERVICES"/>
    <s v="467"/>
    <s v="DR"/>
    <s v=""/>
    <d v="2019-12-31T00:00:00"/>
    <d v="2019-12-31T00:00:00"/>
    <d v="2020-01-31T00:00:00"/>
    <s v="USD"/>
    <n v="775.67"/>
    <n v="1430"/>
    <x v="5"/>
    <n v="47.666666666666664"/>
    <x v="4"/>
    <x v="1"/>
    <s v="Overdue"/>
    <s v="Invoice"/>
    <s v="USD"/>
    <n v="775.67"/>
  </r>
  <r>
    <s v="A2310000"/>
    <x v="0"/>
    <x v="0"/>
    <n v="1800023279"/>
    <x v="0"/>
    <x v="0"/>
    <x v="0"/>
    <s v="Okorigba, Celestine"/>
    <n v="0"/>
    <s v="December 2019 DIRECT FIELD SERVICES"/>
    <s v="467"/>
    <s v="DR"/>
    <s v=""/>
    <d v="2019-12-31T00:00:00"/>
    <d v="2019-12-31T00:00:00"/>
    <d v="2020-01-31T00:00:00"/>
    <s v="USD"/>
    <n v="1381.05"/>
    <n v="1430"/>
    <x v="5"/>
    <n v="47.666666666666664"/>
    <x v="4"/>
    <x v="1"/>
    <s v="Overdue"/>
    <s v="Invoice"/>
    <s v="USD"/>
    <n v="1381.05"/>
  </r>
  <r>
    <s v="A2310000"/>
    <x v="0"/>
    <x v="0"/>
    <n v="1800023054"/>
    <x v="0"/>
    <x v="0"/>
    <x v="0"/>
    <s v="Okorigba, Celestine"/>
    <n v="0"/>
    <s v="Nov  2019 DIRECT FIELD SERVICES"/>
    <s v="467"/>
    <s v="DR"/>
    <s v=""/>
    <d v="2019-12-04T00:00:00"/>
    <d v="2019-12-04T00:00:00"/>
    <d v="2020-01-03T00:00:00"/>
    <s v="USD"/>
    <n v="430.46"/>
    <n v="1458"/>
    <x v="5"/>
    <n v="48.6"/>
    <x v="4"/>
    <x v="1"/>
    <s v="Overdue"/>
    <s v="Invoice"/>
    <s v="USD"/>
    <n v="430.46"/>
  </r>
  <r>
    <s v="A2310000"/>
    <x v="0"/>
    <x v="0"/>
    <n v="1800023052"/>
    <x v="0"/>
    <x v="0"/>
    <x v="0"/>
    <s v="Okorigba, Celestine"/>
    <n v="0"/>
    <s v="Nov 2019 DIRECT FIELD SERVICES"/>
    <s v="473"/>
    <s v="DR"/>
    <s v=""/>
    <d v="2019-12-04T00:00:00"/>
    <d v="2019-12-04T00:00:00"/>
    <d v="2020-01-03T00:00:00"/>
    <s v="NGN"/>
    <n v="4426069.2"/>
    <n v="1458"/>
    <x v="5"/>
    <n v="48.6"/>
    <x v="4"/>
    <x v="1"/>
    <s v="Overdue"/>
    <s v="Invoice"/>
    <s v="USD"/>
    <n v="14443.15"/>
  </r>
  <r>
    <s v="A2310000"/>
    <x v="0"/>
    <x v="0"/>
    <n v="1800023053"/>
    <x v="0"/>
    <x v="0"/>
    <x v="0"/>
    <s v="Okorigba, Celestine"/>
    <n v="0"/>
    <s v="November 2019 DIRECT FIELD SERVICES"/>
    <s v="467"/>
    <s v="DR"/>
    <s v=""/>
    <d v="2019-12-04T00:00:00"/>
    <d v="2019-12-04T00:00:00"/>
    <d v="2020-01-03T00:00:00"/>
    <s v="USD"/>
    <n v="1644.3"/>
    <n v="1458"/>
    <x v="5"/>
    <n v="48.6"/>
    <x v="4"/>
    <x v="1"/>
    <s v="Overdue"/>
    <s v="Invoice"/>
    <s v="USD"/>
    <n v="1644.3"/>
  </r>
  <r>
    <s v="A2310000"/>
    <x v="0"/>
    <x v="0"/>
    <n v="1800022701"/>
    <x v="0"/>
    <x v="0"/>
    <x v="0"/>
    <s v="Okorigba, Celestine"/>
    <n v="0"/>
    <s v="Q2  2019 SHARED SERVICES -DIESEL"/>
    <s v="467"/>
    <s v="DR"/>
    <s v=""/>
    <d v="2019-10-16T00:00:00"/>
    <d v="2019-10-16T00:00:00"/>
    <d v="2019-11-15T00:00:00"/>
    <s v="USD"/>
    <n v="20715.75"/>
    <n v="1507"/>
    <x v="5"/>
    <n v="50.233333333333334"/>
    <x v="4"/>
    <x v="1"/>
    <s v="Overdue"/>
    <s v="Invoice"/>
    <s v="USD"/>
    <n v="20715.75"/>
  </r>
  <r>
    <s v="A2310000"/>
    <x v="0"/>
    <x v="0"/>
    <n v="1800022702"/>
    <x v="0"/>
    <x v="0"/>
    <x v="0"/>
    <s v="Okorigba, Celestine"/>
    <n v="0"/>
    <s v="Q3  2019 SHARED SERVICES"/>
    <s v="473"/>
    <s v="DR"/>
    <s v=""/>
    <d v="2019-10-16T00:00:00"/>
    <d v="2019-10-16T00:00:00"/>
    <d v="2019-11-15T00:00:00"/>
    <s v="NGN"/>
    <n v="5656355"/>
    <n v="1507"/>
    <x v="5"/>
    <n v="50.233333333333334"/>
    <x v="4"/>
    <x v="1"/>
    <s v="Overdue"/>
    <s v="Invoice"/>
    <s v="USD"/>
    <n v="18457.82"/>
  </r>
  <r>
    <s v="A2310000"/>
    <x v="0"/>
    <x v="0"/>
    <n v="1800022703"/>
    <x v="0"/>
    <x v="0"/>
    <x v="0"/>
    <s v="Okorigba, Celestine"/>
    <n v="0"/>
    <s v="Q3  2019 SHARED SERVICES"/>
    <s v="467"/>
    <s v="DR"/>
    <s v=""/>
    <d v="2019-10-16T00:00:00"/>
    <d v="2019-10-16T00:00:00"/>
    <d v="2019-11-15T00:00:00"/>
    <s v="USD"/>
    <n v="15916.65"/>
    <n v="1507"/>
    <x v="5"/>
    <n v="50.233333333333334"/>
    <x v="4"/>
    <x v="1"/>
    <s v="Overdue"/>
    <s v="Invoice"/>
    <s v="USD"/>
    <n v="15916.65"/>
  </r>
  <r>
    <s v="A2310000"/>
    <x v="0"/>
    <x v="0"/>
    <n v="1800022042"/>
    <x v="0"/>
    <x v="0"/>
    <x v="0"/>
    <s v="Okorigba, Celestine"/>
    <n v="0"/>
    <s v="June  2019 DIRECT FIELD SERVICES"/>
    <s v="473"/>
    <s v="DR"/>
    <s v=""/>
    <d v="2019-06-28T00:00:00"/>
    <d v="2019-06-28T00:00:00"/>
    <d v="2019-07-28T00:00:00"/>
    <s v="NGN"/>
    <n v="6424564.4000000004"/>
    <n v="1617"/>
    <x v="5"/>
    <n v="53.9"/>
    <x v="4"/>
    <x v="1"/>
    <s v="Overdue"/>
    <s v="Invoice"/>
    <s v="USD"/>
    <n v="20967.849999999999"/>
  </r>
  <r>
    <s v="A2310000"/>
    <x v="0"/>
    <x v="0"/>
    <n v="1800021695"/>
    <x v="0"/>
    <x v="0"/>
    <x v="0"/>
    <s v="Okorigba, Celestine"/>
    <n v="0"/>
    <s v="APRIL  2019 DIRECT FIELD SERVICES"/>
    <s v="473"/>
    <s v="DR"/>
    <s v=""/>
    <d v="2019-04-24T00:00:00"/>
    <d v="2019-04-24T00:00:00"/>
    <d v="2019-05-25T00:00:00"/>
    <s v="NGN"/>
    <n v="5673130.5999999996"/>
    <n v="1681"/>
    <x v="5"/>
    <n v="56.033333333333331"/>
    <x v="4"/>
    <x v="1"/>
    <s v="Overdue"/>
    <s v="Invoice"/>
    <s v="USD"/>
    <n v="18515.400000000001"/>
  </r>
  <r>
    <s v="A2310000"/>
    <x v="0"/>
    <x v="0"/>
    <n v="1800021697"/>
    <x v="0"/>
    <x v="0"/>
    <x v="0"/>
    <s v="Okorigba, Celestine"/>
    <n v="0"/>
    <s v="APRIL  2019 DIRECT FIELD SERVICES"/>
    <s v="473"/>
    <s v="DR"/>
    <s v=""/>
    <d v="2019-04-24T00:00:00"/>
    <d v="2019-04-24T00:00:00"/>
    <d v="2019-05-25T00:00:00"/>
    <s v="USD"/>
    <n v="3711.52"/>
    <n v="1681"/>
    <x v="5"/>
    <n v="56.033333333333331"/>
    <x v="4"/>
    <x v="1"/>
    <s v="Overdue"/>
    <s v="Invoice"/>
    <s v="USD"/>
    <n v="3711.52"/>
  </r>
  <r>
    <s v="A2310000"/>
    <x v="0"/>
    <x v="0"/>
    <n v="1800021696"/>
    <x v="0"/>
    <x v="0"/>
    <x v="0"/>
    <s v="Okorigba, Celestine"/>
    <n v="0"/>
    <s v="APRIL 2019 DIRECT FIELD SERVICES"/>
    <s v="473"/>
    <s v="DR"/>
    <s v=""/>
    <d v="2019-04-24T00:00:00"/>
    <d v="2019-04-24T00:00:00"/>
    <d v="2019-05-25T00:00:00"/>
    <s v="USD"/>
    <n v="1883.2"/>
    <n v="1681"/>
    <x v="5"/>
    <n v="56.033333333333331"/>
    <x v="4"/>
    <x v="1"/>
    <s v="Overdue"/>
    <s v="Invoice"/>
    <s v="USD"/>
    <n v="1883.2"/>
  </r>
  <r>
    <s v="A2310000"/>
    <x v="0"/>
    <x v="0"/>
    <n v="1800021549"/>
    <x v="0"/>
    <x v="0"/>
    <x v="0"/>
    <s v="Okorigba, Celestine"/>
    <n v="0"/>
    <s v="MARCH  2019 DIRECT FIELD SERVICES"/>
    <s v="467"/>
    <s v="DR"/>
    <s v=""/>
    <d v="2019-03-27T00:00:00"/>
    <d v="2019-03-27T00:00:00"/>
    <d v="2019-04-26T00:00:00"/>
    <s v="USD"/>
    <n v="1799.12"/>
    <n v="1710"/>
    <x v="5"/>
    <n v="57"/>
    <x v="4"/>
    <x v="1"/>
    <s v="Overdue"/>
    <s v="Invoice"/>
    <s v="USD"/>
    <n v="1799.12"/>
  </r>
  <r>
    <s v="A2310000"/>
    <x v="0"/>
    <x v="0"/>
    <n v="1800021376"/>
    <x v="0"/>
    <x v="0"/>
    <x v="0"/>
    <s v="Okorigba, Celestine"/>
    <n v="0"/>
    <s v="FEBRUARY  2019 DIRECT FIELD SERVICES"/>
    <s v="473"/>
    <s v="DR"/>
    <s v=""/>
    <d v="2019-02-28T00:00:00"/>
    <d v="2019-02-28T00:00:00"/>
    <d v="2019-03-30T00:00:00"/>
    <s v="NGN"/>
    <n v="7519596"/>
    <n v="1737"/>
    <x v="5"/>
    <n v="57.9"/>
    <x v="4"/>
    <x v="1"/>
    <s v="Overdue"/>
    <s v="Invoice"/>
    <s v="USD"/>
    <n v="24545.47"/>
  </r>
  <r>
    <s v="A2310000"/>
    <x v="0"/>
    <x v="0"/>
    <n v="1800021374"/>
    <x v="0"/>
    <x v="0"/>
    <x v="0"/>
    <s v="Okorigba, Celestine"/>
    <n v="0"/>
    <s v="JANUARY  2019 DIRECT FIELD SERVICES"/>
    <s v="467"/>
    <s v="DR"/>
    <s v=""/>
    <d v="2019-02-28T00:00:00"/>
    <d v="2019-02-28T00:00:00"/>
    <d v="2019-03-30T00:00:00"/>
    <s v="USD"/>
    <n v="2425.3000000000002"/>
    <n v="1737"/>
    <x v="5"/>
    <n v="57.9"/>
    <x v="4"/>
    <x v="1"/>
    <s v="Overdue"/>
    <s v="Invoice"/>
    <s v="USD"/>
    <n v="2425.3000000000002"/>
  </r>
  <r>
    <s v="A2310000"/>
    <x v="0"/>
    <x v="0"/>
    <n v="1800021375"/>
    <x v="0"/>
    <x v="0"/>
    <x v="0"/>
    <s v="Okorigba, Celestine"/>
    <n v="0"/>
    <s v="JANUARY  2019 DIRECT FIELD SERVICES"/>
    <s v="467"/>
    <s v="DR"/>
    <s v=""/>
    <d v="2019-02-28T00:00:00"/>
    <d v="2019-02-28T00:00:00"/>
    <d v="2019-03-30T00:00:00"/>
    <s v="USD"/>
    <n v="7050.81"/>
    <n v="1737"/>
    <x v="5"/>
    <n v="57.9"/>
    <x v="4"/>
    <x v="1"/>
    <s v="Overdue"/>
    <s v="Invoice"/>
    <s v="USD"/>
    <n v="7050.81"/>
  </r>
  <r>
    <s v="A2310000"/>
    <x v="0"/>
    <x v="0"/>
    <n v="103949866"/>
    <x v="0"/>
    <x v="0"/>
    <x v="2"/>
    <s v="Okorigba, Celestine"/>
    <n v="0"/>
    <s v="Bal on inv 1800017519 NOGA -6 TRANSITION COST"/>
    <s v=""/>
    <s v="AB"/>
    <s v=""/>
    <d v="2020-07-31T00:00:00"/>
    <d v="2020-07-31T00:00:00"/>
    <d v="2017-01-31T00:00:00"/>
    <s v="NGN"/>
    <n v="13874137.23"/>
    <n v="2525"/>
    <x v="5"/>
    <n v="84.166666666666671"/>
    <x v="4"/>
    <x v="1"/>
    <s v="Overdue"/>
    <s v="Invoice"/>
    <s v="USD"/>
    <n v="38485.47"/>
  </r>
  <r>
    <s v="A2310000"/>
    <x v="0"/>
    <x v="0"/>
    <n v="103949867"/>
    <x v="0"/>
    <x v="0"/>
    <x v="2"/>
    <s v="Okorigba, Celestine"/>
    <n v="0"/>
    <s v="Bal on inv 1800017520 NOGA -6 TRANSITION COST"/>
    <s v=""/>
    <s v="AB"/>
    <s v=""/>
    <d v="2020-07-31T00:00:00"/>
    <d v="2020-07-31T00:00:00"/>
    <d v="2017-01-31T00:00:00"/>
    <s v="USD"/>
    <n v="12571.44"/>
    <n v="2525"/>
    <x v="5"/>
    <n v="84.166666666666671"/>
    <x v="4"/>
    <x v="1"/>
    <s v="Overdue"/>
    <s v="Invoice"/>
    <s v="USD"/>
    <n v="12571.44"/>
  </r>
  <r>
    <s v="A2450000"/>
    <x v="1"/>
    <x v="1"/>
    <n v="104452163"/>
    <x v="0"/>
    <x v="1"/>
    <x v="3"/>
    <s v="Ngwobia, Enam"/>
    <n v="0"/>
    <s v="FGN Subsidy (45%)"/>
    <s v=""/>
    <s v="AB"/>
    <s v=""/>
    <d v="2023-09-30T00:00:00"/>
    <d v="2023-09-30T00:00:00"/>
    <d v="2015-02-20T00:00:00"/>
    <s v="NGN"/>
    <n v="809630824.5"/>
    <n v="3236"/>
    <x v="5"/>
    <n v="107.86666666666666"/>
    <x v="4"/>
    <x v="1"/>
    <s v="Overdue"/>
    <s v="Invoice"/>
    <s v="USD"/>
    <n v="5116201.2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875"/>
    <x v="5"/>
    <n v="29.166666666666668"/>
    <x v="4"/>
    <x v="1"/>
    <s v="Overdue"/>
    <s v="Invoice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678"/>
    <x v="5"/>
    <n v="55.93333333333333"/>
    <x v="4"/>
    <x v="1"/>
    <s v="Overdue"/>
    <s v="Invoice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998"/>
    <x v="5"/>
    <n v="66.599999999999994"/>
    <x v="4"/>
    <x v="1"/>
    <s v="Overdue"/>
    <s v="Invoice"/>
    <s v="USD"/>
    <n v="65.44"/>
  </r>
  <r>
    <s v="A2450000"/>
    <x v="3"/>
    <x v="3"/>
    <n v="104420673"/>
    <x v="0"/>
    <x v="1"/>
    <x v="3"/>
    <s v="Ngwobia, Enam"/>
    <n v="0"/>
    <s v="Balance of inv 1800024393 JUN2020 - GAS_SALES"/>
    <s v=""/>
    <s v="AB"/>
    <s v=""/>
    <d v="2023-07-31T00:00:00"/>
    <d v="2023-07-31T00:00:00"/>
    <d v="2023-08-14T00:00:00"/>
    <s v="NGN"/>
    <n v="31750011.260000002"/>
    <n v="139"/>
    <x v="4"/>
    <n v="4.6333333333333337"/>
    <x v="1"/>
    <x v="1"/>
    <s v="Overdue"/>
    <s v="Invoice"/>
    <s v="USD"/>
    <n v="40954.339999999997"/>
  </r>
  <r>
    <s v="A2450000"/>
    <x v="3"/>
    <x v="3"/>
    <n v="104420646"/>
    <x v="1"/>
    <x v="1"/>
    <x v="3"/>
    <s v="Ngwobia, Enam"/>
    <n v="0"/>
    <s v="Bal_1800027830 OML 11 MAY2022 - GAS_SALES - FIRST"/>
    <s v=""/>
    <s v="AB"/>
    <s v=""/>
    <d v="2023-07-31T00:00:00"/>
    <d v="2023-07-31T00:00:00"/>
    <d v="2022-07-20T00:00:00"/>
    <s v="NGN"/>
    <n v="6735879.0899999999"/>
    <n v="529"/>
    <x v="5"/>
    <n v="17.633333333333333"/>
    <x v="3"/>
    <x v="1"/>
    <s v="Overdue"/>
    <s v="Invoice"/>
    <s v="USD"/>
    <n v="8688.61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549"/>
    <x v="5"/>
    <n v="18.3"/>
    <x v="4"/>
    <x v="1"/>
    <s v="Overdue"/>
    <s v="Invoice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549"/>
    <x v="5"/>
    <n v="18.3"/>
    <x v="4"/>
    <x v="1"/>
    <s v="Overdue"/>
    <s v="Invoice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549"/>
    <x v="5"/>
    <n v="18.3"/>
    <x v="4"/>
    <x v="1"/>
    <s v="Overdue"/>
    <s v="Invoice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549"/>
    <x v="5"/>
    <n v="18.3"/>
    <x v="4"/>
    <x v="1"/>
    <s v="Overdue"/>
    <s v="Invoice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549"/>
    <x v="5"/>
    <n v="18.3"/>
    <x v="4"/>
    <x v="1"/>
    <s v="Overdue"/>
    <s v="Invoice"/>
    <s v="USD"/>
    <n v="61197.74"/>
  </r>
  <r>
    <s v="A2450000"/>
    <x v="3"/>
    <x v="3"/>
    <n v="104420644"/>
    <x v="1"/>
    <x v="1"/>
    <x v="3"/>
    <s v="Ngwobia, Enam"/>
    <n v="0"/>
    <s v="Bal_1800027744 OML 11 APRIL 2022 - GAS_SALES - FIP"/>
    <s v=""/>
    <s v="AB"/>
    <s v=""/>
    <d v="2023-07-31T00:00:00"/>
    <d v="2023-07-31T00:00:00"/>
    <d v="2022-06-23T00:00:00"/>
    <s v="NGN"/>
    <n v="10216591.189999999"/>
    <n v="556"/>
    <x v="5"/>
    <n v="18.533333333333335"/>
    <x v="4"/>
    <x v="1"/>
    <s v="Overdue"/>
    <s v="Invoice"/>
    <s v="USD"/>
    <n v="13178.38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573"/>
    <x v="5"/>
    <n v="19.100000000000001"/>
    <x v="4"/>
    <x v="1"/>
    <s v="Overdue"/>
    <s v="Invoice"/>
    <s v="USD"/>
    <n v="126629.11"/>
  </r>
  <r>
    <s v="A2450000"/>
    <x v="3"/>
    <x v="3"/>
    <n v="104420647"/>
    <x v="1"/>
    <x v="1"/>
    <x v="3"/>
    <s v="Ngwobia, Enam"/>
    <n v="0"/>
    <s v="OML 11 Bal_1800027551 FEBRUARY 2022  - GAS_SALES -"/>
    <s v=""/>
    <s v="AB"/>
    <s v=""/>
    <d v="2023-07-31T00:00:00"/>
    <d v="2023-07-31T00:00:00"/>
    <d v="2022-04-30T00:00:00"/>
    <s v="NGN"/>
    <n v="8987198.7100000009"/>
    <n v="610"/>
    <x v="5"/>
    <n v="20.333333333333332"/>
    <x v="4"/>
    <x v="1"/>
    <s v="Overdue"/>
    <s v="Invoice"/>
    <s v="USD"/>
    <n v="11592.59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611"/>
    <x v="5"/>
    <n v="20.366666666666667"/>
    <x v="4"/>
    <x v="1"/>
    <s v="Overdue"/>
    <s v="Invoice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611"/>
    <x v="5"/>
    <n v="20.366666666666667"/>
    <x v="4"/>
    <x v="1"/>
    <s v="Overdue"/>
    <s v="Invoice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612"/>
    <x v="5"/>
    <n v="20.399999999999999"/>
    <x v="4"/>
    <x v="1"/>
    <s v="Overdue"/>
    <s v="Invoice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612"/>
    <x v="5"/>
    <n v="20.399999999999999"/>
    <x v="4"/>
    <x v="1"/>
    <s v="Overdue"/>
    <s v="Invoice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612"/>
    <x v="5"/>
    <n v="20.399999999999999"/>
    <x v="4"/>
    <x v="1"/>
    <s v="Overdue"/>
    <s v="Invoice"/>
    <s v="USD"/>
    <n v="1555.96"/>
  </r>
  <r>
    <s v="A2450000"/>
    <x v="3"/>
    <x v="3"/>
    <n v="104420648"/>
    <x v="0"/>
    <x v="1"/>
    <x v="3"/>
    <s v="Ngwobia, Enam"/>
    <n v="0"/>
    <s v="JV Bal_1800027338 JAN2022 - GAS_SALES - FIPL AFAM"/>
    <s v=""/>
    <s v="AB"/>
    <s v=""/>
    <d v="2023-07-31T00:00:00"/>
    <d v="2023-07-31T00:00:00"/>
    <d v="2022-03-17T00:00:00"/>
    <s v="NGN"/>
    <n v="36810022.909999996"/>
    <n v="654"/>
    <x v="5"/>
    <n v="21.8"/>
    <x v="4"/>
    <x v="1"/>
    <s v="Overdue"/>
    <s v="Invoice"/>
    <s v="USD"/>
    <n v="47481.25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724"/>
    <x v="5"/>
    <n v="24.133333333333333"/>
    <x v="4"/>
    <x v="1"/>
    <s v="Overdue"/>
    <s v="Invoice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724"/>
    <x v="5"/>
    <n v="24.133333333333333"/>
    <x v="4"/>
    <x v="1"/>
    <s v="Overdue"/>
    <s v="Invoice"/>
    <s v="USD"/>
    <n v="96990.44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730"/>
    <x v="5"/>
    <n v="24.333333333333332"/>
    <x v="4"/>
    <x v="1"/>
    <s v="Overdue"/>
    <s v="Invoice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730"/>
    <x v="5"/>
    <n v="24.333333333333332"/>
    <x v="4"/>
    <x v="1"/>
    <s v="Overdue"/>
    <s v="Invoice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732"/>
    <x v="5"/>
    <n v="24.4"/>
    <x v="4"/>
    <x v="1"/>
    <s v="Overdue"/>
    <s v="Invoice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732"/>
    <x v="5"/>
    <n v="24.4"/>
    <x v="4"/>
    <x v="1"/>
    <s v="Overdue"/>
    <s v="Invoice"/>
    <s v="USD"/>
    <n v="395.97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732"/>
    <x v="5"/>
    <n v="24.4"/>
    <x v="4"/>
    <x v="1"/>
    <s v="Overdue"/>
    <s v="Invoice"/>
    <s v="USD"/>
    <n v="43689.81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732"/>
    <x v="5"/>
    <n v="24.4"/>
    <x v="4"/>
    <x v="1"/>
    <s v="Overdue"/>
    <s v="Invoice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760"/>
    <x v="5"/>
    <n v="25.333333333333332"/>
    <x v="4"/>
    <x v="1"/>
    <s v="Overdue"/>
    <s v="Invoice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760"/>
    <x v="5"/>
    <n v="25.333333333333332"/>
    <x v="4"/>
    <x v="1"/>
    <s v="Overdue"/>
    <s v="Invoice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760"/>
    <x v="5"/>
    <n v="25.333333333333332"/>
    <x v="4"/>
    <x v="1"/>
    <s v="Overdue"/>
    <s v="Invoice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760"/>
    <x v="5"/>
    <n v="25.333333333333332"/>
    <x v="4"/>
    <x v="1"/>
    <s v="Overdue"/>
    <s v="Invoice"/>
    <s v="USD"/>
    <n v="78616.81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761"/>
    <x v="5"/>
    <n v="25.366666666666667"/>
    <x v="4"/>
    <x v="1"/>
    <s v="Overdue"/>
    <s v="Invoice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761"/>
    <x v="5"/>
    <n v="25.366666666666667"/>
    <x v="4"/>
    <x v="1"/>
    <s v="Overdue"/>
    <s v="Invoice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761"/>
    <x v="5"/>
    <n v="25.366666666666667"/>
    <x v="4"/>
    <x v="1"/>
    <s v="Overdue"/>
    <s v="Invoice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761"/>
    <x v="5"/>
    <n v="25.366666666666667"/>
    <x v="4"/>
    <x v="1"/>
    <s v="Overdue"/>
    <s v="Invoice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761"/>
    <x v="5"/>
    <n v="25.366666666666667"/>
    <x v="4"/>
    <x v="1"/>
    <s v="Overdue"/>
    <s v="Invoice"/>
    <s v="USD"/>
    <n v="211895.37"/>
  </r>
  <r>
    <s v="A2450000"/>
    <x v="3"/>
    <x v="3"/>
    <n v="104420673"/>
    <x v="0"/>
    <x v="1"/>
    <x v="3"/>
    <s v="Ngwobia, Enam"/>
    <n v="0"/>
    <s v="Balance of inv 1800024394 JUN2020_AFAM POWER PLANT"/>
    <s v=""/>
    <s v="AB"/>
    <s v=""/>
    <d v="2023-07-31T00:00:00"/>
    <d v="2023-07-31T00:00:00"/>
    <d v="2021-08-14T00:00:00"/>
    <s v="NGN"/>
    <n v="28873004.940000001"/>
    <n v="869"/>
    <x v="5"/>
    <n v="28.966666666666665"/>
    <x v="4"/>
    <x v="1"/>
    <s v="Overdue"/>
    <s v="Invoice"/>
    <s v="USD"/>
    <n v="37243.29"/>
  </r>
  <r>
    <s v="A2450000"/>
    <x v="3"/>
    <x v="3"/>
    <n v="104435016"/>
    <x v="0"/>
    <x v="1"/>
    <x v="3"/>
    <s v="Ngwobia, Enam"/>
    <n v="0"/>
    <s v="Balance of 1800024567 JULY 2020 - Transport"/>
    <s v=""/>
    <s v="AB"/>
    <s v=""/>
    <d v="2023-08-31T00:00:00"/>
    <d v="2023-08-31T00:00:00"/>
    <d v="2020-09-30T00:00:00"/>
    <s v="NGN"/>
    <n v="14107768.140000001"/>
    <n v="1187"/>
    <x v="5"/>
    <n v="39.56666666666667"/>
    <x v="4"/>
    <x v="1"/>
    <s v="Overdue"/>
    <s v="Invoice"/>
    <s v="USD"/>
    <n v="18308"/>
  </r>
  <r>
    <s v="A2450000"/>
    <x v="3"/>
    <x v="3"/>
    <n v="104435017"/>
    <x v="0"/>
    <x v="1"/>
    <x v="3"/>
    <s v="Ngwobia, Enam"/>
    <n v="0"/>
    <s v="Bal of inv 1800024221 MAY2020 - GAS_SALES - FIPL"/>
    <s v=""/>
    <s v="AB"/>
    <s v=""/>
    <d v="2023-08-31T00:00:00"/>
    <d v="2023-08-31T00:00:00"/>
    <d v="2020-07-23T00:00:00"/>
    <s v="NGN"/>
    <n v="119225898.16"/>
    <n v="1256"/>
    <x v="5"/>
    <n v="41.866666666666667"/>
    <x v="4"/>
    <x v="1"/>
    <s v="Overdue"/>
    <s v="Invoice"/>
    <s v="USD"/>
    <n v="499343.12"/>
  </r>
  <r>
    <s v="A2450000"/>
    <x v="3"/>
    <x v="3"/>
    <n v="104420673"/>
    <x v="0"/>
    <x v="1"/>
    <x v="3"/>
    <s v="Ngwobia, Enam"/>
    <n v="0"/>
    <s v="Balance of inv 1800024222 MAY2020_AFAM POWER PLANT"/>
    <s v=""/>
    <s v="AB"/>
    <s v=""/>
    <d v="2023-07-31T00:00:00"/>
    <d v="2023-07-31T00:00:00"/>
    <d v="2020-07-23T00:00:00"/>
    <s v="NGN"/>
    <n v="33254097.43"/>
    <n v="1256"/>
    <x v="5"/>
    <n v="41.866666666666667"/>
    <x v="4"/>
    <x v="1"/>
    <s v="Overdue"/>
    <s v="Invoice"/>
    <s v="USD"/>
    <n v="42894.46"/>
  </r>
  <r>
    <s v="A2450000"/>
    <x v="3"/>
    <x v="3"/>
    <n v="104420673"/>
    <x v="0"/>
    <x v="1"/>
    <x v="3"/>
    <s v="Ngwobia, Enam"/>
    <n v="0"/>
    <s v="Balance of 1800024042 APRIL2020 - GAS_SALES  POWER"/>
    <s v=""/>
    <s v="AB"/>
    <s v=""/>
    <d v="2023-07-31T00:00:00"/>
    <d v="2023-07-31T00:00:00"/>
    <d v="2020-06-18T00:00:00"/>
    <s v="NGN"/>
    <n v="34951730.789999999"/>
    <n v="1291"/>
    <x v="5"/>
    <n v="43.033333333333331"/>
    <x v="4"/>
    <x v="1"/>
    <s v="Overdue"/>
    <s v="Invoice"/>
    <s v="USD"/>
    <n v="45084.24"/>
  </r>
  <r>
    <s v="A2450000"/>
    <x v="3"/>
    <x v="3"/>
    <n v="104420673"/>
    <x v="0"/>
    <x v="1"/>
    <x v="3"/>
    <s v="Ngwobia, Enam"/>
    <n v="0"/>
    <s v="Balance of 1800023876 MAR2020  FIPL AFAM POWER P"/>
    <s v=""/>
    <s v="AB"/>
    <s v=""/>
    <d v="2023-07-31T00:00:00"/>
    <d v="2023-07-31T00:00:00"/>
    <d v="2020-05-20T00:00:00"/>
    <s v="NGN"/>
    <n v="19584655.800000001"/>
    <n v="1320"/>
    <x v="5"/>
    <n v="44"/>
    <x v="4"/>
    <x v="1"/>
    <s v="Overdue"/>
    <s v="Invoice"/>
    <s v="USD"/>
    <n v="25262.25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558"/>
    <x v="5"/>
    <n v="51.93333333333333"/>
    <x v="4"/>
    <x v="1"/>
    <s v="Overdue"/>
    <s v="Invoice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830"/>
    <x v="5"/>
    <n v="61"/>
    <x v="4"/>
    <x v="1"/>
    <s v="Overdue"/>
    <s v="Invoice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2119"/>
    <x v="5"/>
    <n v="70.63333333333334"/>
    <x v="4"/>
    <x v="1"/>
    <s v="Overdue"/>
    <s v="Invoice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2361"/>
    <x v="5"/>
    <n v="78.7"/>
    <x v="4"/>
    <x v="1"/>
    <s v="Overdue"/>
    <s v="Invoice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374"/>
    <x v="5"/>
    <n v="79.13333333333334"/>
    <x v="4"/>
    <x v="1"/>
    <s v="Overdue"/>
    <s v="Invoice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374"/>
    <x v="5"/>
    <n v="79.13333333333334"/>
    <x v="4"/>
    <x v="1"/>
    <s v="Overdue"/>
    <s v="Invoice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845"/>
    <x v="5"/>
    <n v="94.833333333333329"/>
    <x v="4"/>
    <x v="1"/>
    <s v="Overdue"/>
    <s v="Invoice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492"/>
    <x v="5"/>
    <n v="183.06666666666666"/>
    <x v="4"/>
    <x v="1"/>
    <s v="Overdue"/>
    <s v="Invoice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520"/>
    <x v="5"/>
    <n v="184"/>
    <x v="4"/>
    <x v="1"/>
    <s v="Overdue"/>
    <s v="Invoice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545"/>
    <x v="5"/>
    <n v="184.83333333333334"/>
    <x v="4"/>
    <x v="1"/>
    <s v="Overdue"/>
    <s v="Invoice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765"/>
    <x v="5"/>
    <n v="192.16666666666666"/>
    <x v="4"/>
    <x v="1"/>
    <s v="Overdue"/>
    <s v="Invoice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800"/>
    <x v="5"/>
    <n v="193.33333333333334"/>
    <x v="4"/>
    <x v="1"/>
    <s v="Overdue"/>
    <s v="Invoice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6289"/>
    <x v="5"/>
    <n v="209.63333333333333"/>
    <x v="4"/>
    <x v="1"/>
    <s v="Overdue"/>
    <s v="Invoice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6317"/>
    <x v="5"/>
    <n v="210.56666666666666"/>
    <x v="4"/>
    <x v="1"/>
    <s v="Overdue"/>
    <s v="Invoice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6346"/>
    <x v="5"/>
    <n v="211.53333333333333"/>
    <x v="4"/>
    <x v="1"/>
    <s v="Overdue"/>
    <s v="Invoice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372"/>
    <x v="5"/>
    <n v="212.4"/>
    <x v="4"/>
    <x v="1"/>
    <s v="Overdue"/>
    <s v="Invoice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406"/>
    <x v="5"/>
    <n v="213.53333333333333"/>
    <x v="4"/>
    <x v="1"/>
    <s v="Overdue"/>
    <s v="Invoice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433"/>
    <x v="5"/>
    <n v="214.43333333333334"/>
    <x v="4"/>
    <x v="1"/>
    <s v="Overdue"/>
    <s v="Invoice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469"/>
    <x v="5"/>
    <n v="215.63333333333333"/>
    <x v="4"/>
    <x v="1"/>
    <s v="Overdue"/>
    <s v="Invoice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486"/>
    <x v="5"/>
    <n v="216.2"/>
    <x v="4"/>
    <x v="1"/>
    <s v="Overdue"/>
    <s v="Invoice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528"/>
    <x v="5"/>
    <n v="217.6"/>
    <x v="4"/>
    <x v="1"/>
    <s v="Overdue"/>
    <s v="Invoice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556"/>
    <x v="5"/>
    <n v="218.53333333333333"/>
    <x v="4"/>
    <x v="1"/>
    <s v="Overdue"/>
    <s v="Invoice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577"/>
    <x v="5"/>
    <n v="219.23333333333332"/>
    <x v="4"/>
    <x v="1"/>
    <s v="Overdue"/>
    <s v="Invoice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619"/>
    <x v="5"/>
    <n v="220.63333333333333"/>
    <x v="4"/>
    <x v="1"/>
    <s v="Overdue"/>
    <s v="Invoice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650"/>
    <x v="5"/>
    <n v="221.66666666666666"/>
    <x v="4"/>
    <x v="1"/>
    <s v="Overdue"/>
    <s v="Invoice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804"/>
    <x v="5"/>
    <n v="226.8"/>
    <x v="4"/>
    <x v="1"/>
    <s v="Overdue"/>
    <s v="Invoice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835"/>
    <x v="5"/>
    <n v="227.83333333333334"/>
    <x v="4"/>
    <x v="1"/>
    <s v="Overdue"/>
    <s v="Invoice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856"/>
    <x v="5"/>
    <n v="228.53333333333333"/>
    <x v="4"/>
    <x v="1"/>
    <s v="Overdue"/>
    <s v="Invoice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882"/>
    <x v="5"/>
    <n v="229.4"/>
    <x v="4"/>
    <x v="1"/>
    <s v="Overdue"/>
    <s v="Invoice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925"/>
    <x v="5"/>
    <n v="230.83333333333334"/>
    <x v="4"/>
    <x v="1"/>
    <s v="Overdue"/>
    <s v="Invoice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941"/>
    <x v="5"/>
    <n v="231.36666666666667"/>
    <x v="4"/>
    <x v="1"/>
    <s v="Overdue"/>
    <s v="Invoice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974"/>
    <x v="5"/>
    <n v="232.46666666666667"/>
    <x v="4"/>
    <x v="1"/>
    <s v="Overdue"/>
    <s v="Invoice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7006"/>
    <x v="5"/>
    <n v="233.53333333333333"/>
    <x v="4"/>
    <x v="1"/>
    <s v="Overdue"/>
    <s v="Invoice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7008"/>
    <x v="5"/>
    <n v="233.6"/>
    <x v="4"/>
    <x v="1"/>
    <s v="Overdue"/>
    <s v="Invoice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7063"/>
    <x v="5"/>
    <n v="235.43333333333334"/>
    <x v="4"/>
    <x v="1"/>
    <s v="Overdue"/>
    <s v="Invoice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7098"/>
    <x v="5"/>
    <n v="236.6"/>
    <x v="4"/>
    <x v="1"/>
    <s v="Overdue"/>
    <s v="Invoice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7137"/>
    <x v="5"/>
    <n v="237.9"/>
    <x v="4"/>
    <x v="1"/>
    <s v="Overdue"/>
    <s v="Invoice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7155"/>
    <x v="5"/>
    <n v="238.5"/>
    <x v="4"/>
    <x v="1"/>
    <s v="Overdue"/>
    <s v="Invoice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7347"/>
    <x v="5"/>
    <n v="244.9"/>
    <x v="4"/>
    <x v="1"/>
    <s v="Overdue"/>
    <s v="Invoice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769"/>
    <x v="5"/>
    <n v="58.966666666666669"/>
    <x v="4"/>
    <x v="1"/>
    <s v="Overdue"/>
    <s v="Invoice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5277"/>
    <x v="5"/>
    <n v="175.9"/>
    <x v="4"/>
    <x v="1"/>
    <s v="Overdue"/>
    <s v="Invoice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5341"/>
    <x v="5"/>
    <n v="178.03333333333333"/>
    <x v="4"/>
    <x v="1"/>
    <s v="Overdue"/>
    <s v="Invoice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372"/>
    <x v="5"/>
    <n v="179.06666666666666"/>
    <x v="4"/>
    <x v="1"/>
    <s v="Overdue"/>
    <s v="Invoice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392"/>
    <x v="5"/>
    <n v="179.73333333333332"/>
    <x v="4"/>
    <x v="1"/>
    <s v="Overdue"/>
    <s v="Invoice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433"/>
    <x v="5"/>
    <n v="181.1"/>
    <x v="4"/>
    <x v="1"/>
    <s v="Overdue"/>
    <s v="Invoice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463"/>
    <x v="5"/>
    <n v="182.1"/>
    <x v="4"/>
    <x v="1"/>
    <s v="Overdue"/>
    <s v="Invoice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492"/>
    <x v="5"/>
    <n v="183.06666666666666"/>
    <x v="4"/>
    <x v="1"/>
    <s v="Overdue"/>
    <s v="Invoice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520"/>
    <x v="5"/>
    <n v="184"/>
    <x v="4"/>
    <x v="1"/>
    <s v="Overdue"/>
    <s v="Invoice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686"/>
    <x v="5"/>
    <n v="89.533333333333331"/>
    <x v="4"/>
    <x v="1"/>
    <s v="Overdue"/>
    <s v="Invoice"/>
    <s v="USD"/>
    <n v="-115.72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376"/>
    <x v="5"/>
    <n v="45.866666666666667"/>
    <x v="4"/>
    <x v="1"/>
    <s v="Overdue"/>
    <s v="Invoice"/>
    <s v="USD"/>
    <n v="-231831.48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376"/>
    <x v="5"/>
    <n v="45.866666666666667"/>
    <x v="4"/>
    <x v="1"/>
    <s v="Overdue"/>
    <s v="Invoice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376"/>
    <x v="5"/>
    <n v="45.866666666666667"/>
    <x v="4"/>
    <x v="1"/>
    <s v="Overdue"/>
    <s v="Invoice"/>
    <s v="USD"/>
    <n v="1253575.07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606"/>
    <x v="5"/>
    <n v="53.533333333333331"/>
    <x v="4"/>
    <x v="1"/>
    <s v="Overdue"/>
    <s v="Invoice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606"/>
    <x v="5"/>
    <n v="53.533333333333331"/>
    <x v="4"/>
    <x v="1"/>
    <s v="Overdue"/>
    <s v="Invoice"/>
    <s v="USD"/>
    <n v="-4623.04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752"/>
    <x v="5"/>
    <n v="58.4"/>
    <x v="4"/>
    <x v="1"/>
    <s v="Overdue"/>
    <s v="Invoice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752"/>
    <x v="5"/>
    <n v="58.4"/>
    <x v="4"/>
    <x v="2"/>
    <s v="Overdue"/>
    <s v="WHT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752"/>
    <x v="5"/>
    <n v="58.4"/>
    <x v="4"/>
    <x v="2"/>
    <s v="Overdue"/>
    <s v="WHT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752"/>
    <x v="5"/>
    <n v="58.4"/>
    <x v="4"/>
    <x v="2"/>
    <s v="Overdue"/>
    <s v="WHT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752"/>
    <x v="5"/>
    <n v="58.4"/>
    <x v="4"/>
    <x v="2"/>
    <s v="Overdue"/>
    <s v="WHT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752"/>
    <x v="5"/>
    <n v="58.4"/>
    <x v="4"/>
    <x v="2"/>
    <s v="Overdue"/>
    <s v="WHT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752"/>
    <x v="5"/>
    <n v="58.4"/>
    <x v="4"/>
    <x v="2"/>
    <s v="Overdue"/>
    <s v="WHT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752"/>
    <x v="5"/>
    <n v="58.4"/>
    <x v="4"/>
    <x v="2"/>
    <s v="Overdue"/>
    <s v="WHT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752"/>
    <x v="5"/>
    <n v="58.4"/>
    <x v="4"/>
    <x v="2"/>
    <s v="Overdue"/>
    <s v="WHT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752"/>
    <x v="5"/>
    <n v="58.4"/>
    <x v="4"/>
    <x v="2"/>
    <s v="Overdue"/>
    <s v="WHT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752"/>
    <x v="5"/>
    <n v="58.4"/>
    <x v="4"/>
    <x v="2"/>
    <s v="Overdue"/>
    <s v="WHT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752"/>
    <x v="5"/>
    <n v="58.4"/>
    <x v="4"/>
    <x v="2"/>
    <s v="Overdue"/>
    <s v="WHT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752"/>
    <x v="5"/>
    <n v="58.4"/>
    <x v="4"/>
    <x v="2"/>
    <s v="Overdue"/>
    <s v="WHT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752"/>
    <x v="5"/>
    <n v="58.4"/>
    <x v="4"/>
    <x v="2"/>
    <s v="Overdue"/>
    <s v="WHT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752"/>
    <x v="5"/>
    <n v="58.4"/>
    <x v="4"/>
    <x v="2"/>
    <s v="Overdue"/>
    <s v="WHT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752"/>
    <x v="5"/>
    <n v="58.4"/>
    <x v="4"/>
    <x v="2"/>
    <s v="Overdue"/>
    <s v="WHT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752"/>
    <x v="5"/>
    <n v="58.4"/>
    <x v="4"/>
    <x v="2"/>
    <s v="Overdue"/>
    <s v="WHT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752"/>
    <x v="5"/>
    <n v="58.4"/>
    <x v="4"/>
    <x v="2"/>
    <s v="Overdue"/>
    <s v="WHT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752"/>
    <x v="5"/>
    <n v="58.4"/>
    <x v="4"/>
    <x v="2"/>
    <s v="Overdue"/>
    <s v="WHT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752"/>
    <x v="5"/>
    <n v="58.4"/>
    <x v="4"/>
    <x v="2"/>
    <s v="Overdue"/>
    <s v="WHT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752"/>
    <x v="5"/>
    <n v="58.4"/>
    <x v="4"/>
    <x v="2"/>
    <s v="Overdue"/>
    <s v="WHT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752"/>
    <x v="5"/>
    <n v="58.4"/>
    <x v="4"/>
    <x v="2"/>
    <s v="Overdue"/>
    <s v="WHT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752"/>
    <x v="5"/>
    <n v="58.4"/>
    <x v="4"/>
    <x v="2"/>
    <s v="Overdue"/>
    <s v="WHT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752"/>
    <x v="5"/>
    <n v="58.4"/>
    <x v="4"/>
    <x v="2"/>
    <s v="Overdue"/>
    <s v="WHT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752"/>
    <x v="5"/>
    <n v="58.4"/>
    <x v="4"/>
    <x v="2"/>
    <s v="Overdue"/>
    <s v="WHT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752"/>
    <x v="5"/>
    <n v="58.4"/>
    <x v="4"/>
    <x v="2"/>
    <s v="Overdue"/>
    <s v="WHT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752"/>
    <x v="5"/>
    <n v="58.4"/>
    <x v="4"/>
    <x v="2"/>
    <s v="Overdue"/>
    <s v="WHT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887"/>
    <x v="5"/>
    <n v="129.56666666666666"/>
    <x v="4"/>
    <x v="2"/>
    <s v="Overdue"/>
    <s v="WHT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887"/>
    <x v="5"/>
    <n v="129.56666666666666"/>
    <x v="4"/>
    <x v="2"/>
    <s v="Overdue"/>
    <s v="WHT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887"/>
    <x v="5"/>
    <n v="129.56666666666666"/>
    <x v="4"/>
    <x v="2"/>
    <s v="Overdue"/>
    <s v="WHT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887"/>
    <x v="5"/>
    <n v="129.56666666666666"/>
    <x v="4"/>
    <x v="2"/>
    <s v="Overdue"/>
    <s v="WHT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887"/>
    <x v="5"/>
    <n v="129.56666666666666"/>
    <x v="4"/>
    <x v="2"/>
    <s v="Overdue"/>
    <s v="WHT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4359"/>
    <x v="5"/>
    <n v="145.30000000000001"/>
    <x v="4"/>
    <x v="2"/>
    <s v="Overdue"/>
    <s v="WHT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4359"/>
    <x v="5"/>
    <n v="145.30000000000001"/>
    <x v="4"/>
    <x v="2"/>
    <s v="Overdue"/>
    <s v="WHT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383"/>
    <x v="5"/>
    <n v="146.1"/>
    <x v="4"/>
    <x v="2"/>
    <s v="Overdue"/>
    <s v="WHT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383"/>
    <x v="5"/>
    <n v="146.1"/>
    <x v="4"/>
    <x v="2"/>
    <s v="Overdue"/>
    <s v="WHT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841"/>
    <x v="5"/>
    <n v="161.36666666666667"/>
    <x v="4"/>
    <x v="2"/>
    <s v="Overdue"/>
    <s v="WHT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841"/>
    <x v="5"/>
    <n v="161.36666666666667"/>
    <x v="4"/>
    <x v="2"/>
    <s v="Overdue"/>
    <s v="WHT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841"/>
    <x v="5"/>
    <n v="161.36666666666667"/>
    <x v="4"/>
    <x v="2"/>
    <s v="Overdue"/>
    <s v="WHT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841"/>
    <x v="5"/>
    <n v="161.36666666666667"/>
    <x v="4"/>
    <x v="2"/>
    <s v="Overdue"/>
    <s v="WHT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841"/>
    <x v="5"/>
    <n v="161.36666666666667"/>
    <x v="4"/>
    <x v="2"/>
    <s v="Overdue"/>
    <s v="WHT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841"/>
    <x v="5"/>
    <n v="161.36666666666667"/>
    <x v="4"/>
    <x v="2"/>
    <s v="Overdue"/>
    <s v="WHT"/>
    <s v="USD"/>
    <n v="31065.72"/>
  </r>
  <r>
    <s v="A2310000"/>
    <x v="10"/>
    <x v="10"/>
    <n v="1800030470"/>
    <x v="0"/>
    <x v="1"/>
    <x v="1"/>
    <s v="Orupabo, Amoni "/>
    <n v="0"/>
    <s v="TOTAL  NOV 2023 Crude Handling"/>
    <s v="468"/>
    <s v="DR"/>
    <s v=""/>
    <d v="2023-12-15T00:00:00"/>
    <d v="2023-12-15T00:00:00"/>
    <d v="2024-01-14T00:00:00"/>
    <s v="USD"/>
    <n v="717124.31"/>
    <n v="-14"/>
    <x v="0"/>
    <n v="-0.46666666666666667"/>
    <x v="0"/>
    <x v="0"/>
    <s v="Not Overdue"/>
    <s v="Invoice"/>
    <s v="USD"/>
    <n v="717124.31"/>
  </r>
  <r>
    <s v="A2310000"/>
    <x v="10"/>
    <x v="10"/>
    <n v="1800030471"/>
    <x v="0"/>
    <x v="1"/>
    <x v="1"/>
    <s v="Orupabo, Amoni "/>
    <n v="0"/>
    <s v="TOTAL  NOV 2023 Crude Handling"/>
    <s v="454"/>
    <s v="DR"/>
    <s v=""/>
    <d v="2023-12-15T00:00:00"/>
    <d v="2023-12-15T00:00:00"/>
    <d v="2024-01-14T00:00:00"/>
    <s v="NGN"/>
    <n v="395471942.94"/>
    <n v="-14"/>
    <x v="0"/>
    <n v="-0.46666666666666667"/>
    <x v="0"/>
    <x v="0"/>
    <s v="Not Overdue"/>
    <s v="Invoice"/>
    <s v="USD"/>
    <n v="454476.36"/>
  </r>
  <r>
    <s v="A2310000"/>
    <x v="10"/>
    <x v="10"/>
    <n v="1800030330"/>
    <x v="0"/>
    <x v="1"/>
    <x v="1"/>
    <s v="Orupabo, Amoni "/>
    <n v="0"/>
    <s v="TEPNG Cond Return from NLNG Charges October 2023"/>
    <s v="468"/>
    <s v="DR"/>
    <s v=""/>
    <d v="2023-11-17T00:00:00"/>
    <d v="2023-11-17T00:00:00"/>
    <d v="2023-12-17T00:00:00"/>
    <s v="USD"/>
    <n v="388512.8"/>
    <n v="14"/>
    <x v="1"/>
    <n v="0.46666666666666667"/>
    <x v="1"/>
    <x v="1"/>
    <s v="Overdue"/>
    <s v="Invoice"/>
    <s v="USD"/>
    <n v="388512.8"/>
  </r>
  <r>
    <s v="A2310000"/>
    <x v="10"/>
    <x v="10"/>
    <n v="1800030331"/>
    <x v="0"/>
    <x v="1"/>
    <x v="1"/>
    <s v="Orupabo, Amoni "/>
    <n v="0"/>
    <s v="TEPNG Cond Return from NLNG Charges October 2023"/>
    <s v="454"/>
    <s v="DR"/>
    <s v=""/>
    <d v="2023-11-17T00:00:00"/>
    <d v="2023-11-17T00:00:00"/>
    <d v="2023-12-17T00:00:00"/>
    <s v="NGN"/>
    <n v="205513401.91999999"/>
    <n v="14"/>
    <x v="1"/>
    <n v="0.46666666666666667"/>
    <x v="1"/>
    <x v="1"/>
    <s v="Overdue"/>
    <s v="Invoice"/>
    <s v="USD"/>
    <n v="248260.19"/>
  </r>
  <r>
    <s v="A2310000"/>
    <x v="10"/>
    <x v="10"/>
    <n v="1800030328"/>
    <x v="0"/>
    <x v="1"/>
    <x v="1"/>
    <s v="Orupabo, Amoni "/>
    <n v="0"/>
    <s v="TEPNG Crude Injection Charges October 2023"/>
    <s v="468"/>
    <s v="DR"/>
    <s v=""/>
    <d v="2023-11-17T00:00:00"/>
    <d v="2023-11-17T00:00:00"/>
    <d v="2023-12-17T00:00:00"/>
    <s v="USD"/>
    <n v="913670.8"/>
    <n v="14"/>
    <x v="1"/>
    <n v="0.46666666666666667"/>
    <x v="1"/>
    <x v="1"/>
    <s v="Overdue"/>
    <s v="Invoice"/>
    <s v="USD"/>
    <n v="913670.8"/>
  </r>
  <r>
    <s v="A2310000"/>
    <x v="10"/>
    <x v="10"/>
    <n v="1800030329"/>
    <x v="0"/>
    <x v="1"/>
    <x v="1"/>
    <s v="Orupabo, Amoni "/>
    <n v="0"/>
    <s v="TEPNG Crude Injection Charges October 2023"/>
    <s v="454"/>
    <s v="DR"/>
    <s v=""/>
    <d v="2023-11-17T00:00:00"/>
    <d v="2023-11-17T00:00:00"/>
    <d v="2023-12-17T00:00:00"/>
    <s v="NGN"/>
    <n v="483308647.39999998"/>
    <n v="14"/>
    <x v="1"/>
    <n v="0.46666666666666667"/>
    <x v="1"/>
    <x v="1"/>
    <s v="Overdue"/>
    <s v="Invoice"/>
    <s v="USD"/>
    <n v="583836.85"/>
  </r>
  <r>
    <s v="A2310000"/>
    <x v="10"/>
    <x v="10"/>
    <n v="1800030175"/>
    <x v="0"/>
    <x v="1"/>
    <x v="1"/>
    <s v="Orupabo, Amoni "/>
    <n v="0"/>
    <s v="TEPNG OML 58 Condendate Return Invoice Sept 2022"/>
    <s v="468"/>
    <s v="DR"/>
    <s v=""/>
    <d v="2023-11-08T00:00:00"/>
    <d v="2023-11-08T00:00:00"/>
    <d v="2023-12-08T00:00:00"/>
    <s v="USD"/>
    <n v="30042.45"/>
    <n v="23"/>
    <x v="1"/>
    <n v="0.76666666666666672"/>
    <x v="1"/>
    <x v="1"/>
    <s v="Overdue"/>
    <s v="Invoice"/>
    <s v="USD"/>
    <n v="30042.45"/>
  </r>
  <r>
    <s v="A2310000"/>
    <x v="10"/>
    <x v="10"/>
    <n v="1800030176"/>
    <x v="0"/>
    <x v="1"/>
    <x v="1"/>
    <s v="Orupabo, Amoni "/>
    <n v="0"/>
    <s v="TEPNG OML 58 Condendate Return Invoice Sept 2022"/>
    <s v="454"/>
    <s v="DR"/>
    <s v=""/>
    <d v="2023-11-08T00:00:00"/>
    <d v="2023-11-08T00:00:00"/>
    <d v="2023-12-08T00:00:00"/>
    <s v="NGN"/>
    <n v="8587122.9000000004"/>
    <n v="23"/>
    <x v="1"/>
    <n v="0.76666666666666672"/>
    <x v="1"/>
    <x v="1"/>
    <s v="Overdue"/>
    <s v="Invoice"/>
    <s v="USD"/>
    <n v="10901.35"/>
  </r>
  <r>
    <s v="A2310000"/>
    <x v="10"/>
    <x v="10"/>
    <n v="1800030173"/>
    <x v="0"/>
    <x v="1"/>
    <x v="1"/>
    <s v="Orupabo, Amoni "/>
    <n v="0"/>
    <s v="TEPNG OML 58 Crude Injection Invoice for Aug 2022"/>
    <s v="468"/>
    <s v="DR"/>
    <s v=""/>
    <d v="2023-11-08T00:00:00"/>
    <d v="2023-11-08T00:00:00"/>
    <d v="2023-12-08T00:00:00"/>
    <s v="USD"/>
    <n v="36586.879999999997"/>
    <n v="23"/>
    <x v="1"/>
    <n v="0.76666666666666672"/>
    <x v="1"/>
    <x v="1"/>
    <s v="Overdue"/>
    <s v="Invoice"/>
    <s v="USD"/>
    <n v="36586.879999999997"/>
  </r>
  <r>
    <s v="A2310000"/>
    <x v="10"/>
    <x v="10"/>
    <n v="1800030174"/>
    <x v="0"/>
    <x v="1"/>
    <x v="1"/>
    <s v="Orupabo, Amoni "/>
    <n v="0"/>
    <s v="TEPNG OML 58 Crude Injection Invoice for Aug 2022"/>
    <s v="454"/>
    <s v="DR"/>
    <s v=""/>
    <d v="2023-11-08T00:00:00"/>
    <d v="2023-11-08T00:00:00"/>
    <d v="2023-12-08T00:00:00"/>
    <s v="NGN"/>
    <n v="10243662.449999999"/>
    <n v="23"/>
    <x v="1"/>
    <n v="0.76666666666666672"/>
    <x v="1"/>
    <x v="1"/>
    <s v="Overdue"/>
    <s v="Invoice"/>
    <s v="USD"/>
    <n v="13004.33"/>
  </r>
  <r>
    <s v="A2310000"/>
    <x v="10"/>
    <x v="10"/>
    <n v="1800030171"/>
    <x v="0"/>
    <x v="1"/>
    <x v="1"/>
    <s v="Orupabo, Amoni "/>
    <n v="0"/>
    <s v="TEPNG OML 58 Crude Injection Invoice for June 2022"/>
    <s v="468"/>
    <s v="DR"/>
    <s v=""/>
    <d v="2023-11-08T00:00:00"/>
    <d v="2023-11-08T00:00:00"/>
    <d v="2023-12-08T00:00:00"/>
    <s v="USD"/>
    <n v="7375.62"/>
    <n v="23"/>
    <x v="1"/>
    <n v="0.76666666666666672"/>
    <x v="1"/>
    <x v="1"/>
    <s v="Overdue"/>
    <s v="Invoice"/>
    <s v="USD"/>
    <n v="7375.62"/>
  </r>
  <r>
    <s v="A2310000"/>
    <x v="10"/>
    <x v="10"/>
    <n v="1800030172"/>
    <x v="0"/>
    <x v="1"/>
    <x v="1"/>
    <s v="Orupabo, Amoni "/>
    <n v="0"/>
    <s v="TEPNG OML 58 Crude Injection Invoice for June 2022"/>
    <s v="454"/>
    <s v="DR"/>
    <s v=""/>
    <d v="2023-11-08T00:00:00"/>
    <d v="2023-11-08T00:00:00"/>
    <d v="2023-12-08T00:00:00"/>
    <s v="NGN"/>
    <n v="2040728.54"/>
    <n v="23"/>
    <x v="1"/>
    <n v="0.76666666666666672"/>
    <x v="1"/>
    <x v="1"/>
    <s v="Overdue"/>
    <s v="Invoice"/>
    <s v="USD"/>
    <n v="2590.6999999999998"/>
  </r>
  <r>
    <s v="A2310000"/>
    <x v="10"/>
    <x v="10"/>
    <n v="1800030169"/>
    <x v="0"/>
    <x v="1"/>
    <x v="1"/>
    <s v="Orupabo, Amoni "/>
    <n v="0"/>
    <s v="TEPNG OML 58 Crude Injection Invoice for May 2022"/>
    <s v="468"/>
    <s v="DR"/>
    <s v=""/>
    <d v="2023-11-08T00:00:00"/>
    <d v="2023-11-08T00:00:00"/>
    <d v="2023-12-08T00:00:00"/>
    <s v="USD"/>
    <n v="153809.57999999999"/>
    <n v="23"/>
    <x v="1"/>
    <n v="0.76666666666666672"/>
    <x v="1"/>
    <x v="1"/>
    <s v="Overdue"/>
    <s v="Invoice"/>
    <s v="USD"/>
    <n v="153809.57999999999"/>
  </r>
  <r>
    <s v="A2310000"/>
    <x v="10"/>
    <x v="10"/>
    <n v="1800030170"/>
    <x v="0"/>
    <x v="1"/>
    <x v="1"/>
    <s v="Orupabo, Amoni "/>
    <n v="0"/>
    <s v="TEPNG OML 58 Crude Injection Invoice for May 2022"/>
    <s v="454"/>
    <s v="DR"/>
    <s v=""/>
    <d v="2023-11-08T00:00:00"/>
    <d v="2023-11-08T00:00:00"/>
    <d v="2023-12-08T00:00:00"/>
    <s v="NGN"/>
    <n v="42562995.710000001"/>
    <n v="23"/>
    <x v="1"/>
    <n v="0.76666666666666672"/>
    <x v="1"/>
    <x v="1"/>
    <s v="Overdue"/>
    <s v="Invoice"/>
    <s v="USD"/>
    <n v="54033.72"/>
  </r>
  <r>
    <s v="A2310000"/>
    <x v="10"/>
    <x v="10"/>
    <n v="1800030048"/>
    <x v="0"/>
    <x v="1"/>
    <x v="1"/>
    <s v="Orupabo, Amoni "/>
    <n v="0"/>
    <s v="TOTAL  SEP 2023 Crude Handling"/>
    <s v="468"/>
    <s v="DR"/>
    <s v=""/>
    <d v="2023-10-19T00:00:00"/>
    <d v="2023-10-19T00:00:00"/>
    <d v="2023-11-18T00:00:00"/>
    <s v="USD"/>
    <n v="1357322.05"/>
    <n v="43"/>
    <x v="2"/>
    <n v="1.4333333333333333"/>
    <x v="1"/>
    <x v="1"/>
    <s v="Overdue"/>
    <s v="Invoice"/>
    <s v="USD"/>
    <n v="1357322.05"/>
  </r>
  <r>
    <s v="A2310000"/>
    <x v="10"/>
    <x v="10"/>
    <n v="1800030049"/>
    <x v="0"/>
    <x v="1"/>
    <x v="1"/>
    <s v="Orupabo, Amoni "/>
    <n v="0"/>
    <s v="TOTAL  SEP 2023 Crude Handling"/>
    <s v="454"/>
    <s v="DR"/>
    <s v=""/>
    <d v="2023-10-19T00:00:00"/>
    <d v="2023-10-19T00:00:00"/>
    <d v="2023-11-18T00:00:00"/>
    <s v="NGN"/>
    <n v="688537080.14999998"/>
    <n v="43"/>
    <x v="2"/>
    <n v="1.4333333333333333"/>
    <x v="1"/>
    <x v="1"/>
    <s v="Overdue"/>
    <s v="Invoice"/>
    <s v="USD"/>
    <n v="779286.27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630"/>
    <x v="5"/>
    <n v="21"/>
    <x v="4"/>
    <x v="1"/>
    <s v="Overdue"/>
    <s v="Invoice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671"/>
    <x v="5"/>
    <n v="22.366666666666667"/>
    <x v="4"/>
    <x v="2"/>
    <s v="Overdue"/>
    <s v="WHT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671"/>
    <x v="5"/>
    <n v="22.366666666666667"/>
    <x v="4"/>
    <x v="2"/>
    <s v="Overdue"/>
    <s v="WHT"/>
    <s v="USD"/>
    <n v="-2985.4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919"/>
    <x v="5"/>
    <n v="30.633333333333333"/>
    <x v="4"/>
    <x v="1"/>
    <s v="Overdue"/>
    <s v="Invoice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919"/>
    <x v="5"/>
    <n v="30.633333333333333"/>
    <x v="4"/>
    <x v="1"/>
    <s v="Overdue"/>
    <s v="Invoice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934"/>
    <x v="5"/>
    <n v="31.133333333333333"/>
    <x v="4"/>
    <x v="1"/>
    <s v="Overdue"/>
    <s v="Invoice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1081"/>
    <x v="5"/>
    <n v="36.033333333333331"/>
    <x v="4"/>
    <x v="1"/>
    <s v="Overdue"/>
    <s v="Invoice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1081"/>
    <x v="5"/>
    <n v="36.033333333333331"/>
    <x v="4"/>
    <x v="1"/>
    <s v="Overdue"/>
    <s v="Invoice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1167"/>
    <x v="5"/>
    <n v="38.9"/>
    <x v="4"/>
    <x v="1"/>
    <s v="Overdue"/>
    <s v="Invoice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1167"/>
    <x v="5"/>
    <n v="38.9"/>
    <x v="4"/>
    <x v="1"/>
    <s v="Overdue"/>
    <s v="Invoice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717"/>
    <x v="5"/>
    <n v="57.233333333333334"/>
    <x v="4"/>
    <x v="1"/>
    <s v="Overdue"/>
    <s v="Invoice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717"/>
    <x v="5"/>
    <n v="57.233333333333334"/>
    <x v="4"/>
    <x v="1"/>
    <s v="Overdue"/>
    <s v="Invoice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717"/>
    <x v="5"/>
    <n v="57.233333333333334"/>
    <x v="4"/>
    <x v="1"/>
    <s v="Overdue"/>
    <s v="Invoice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717"/>
    <x v="5"/>
    <n v="57.233333333333334"/>
    <x v="4"/>
    <x v="1"/>
    <s v="Overdue"/>
    <s v="Invoice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717"/>
    <x v="5"/>
    <n v="57.233333333333334"/>
    <x v="4"/>
    <x v="1"/>
    <s v="Overdue"/>
    <s v="Invoice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717"/>
    <x v="5"/>
    <n v="57.233333333333334"/>
    <x v="4"/>
    <x v="1"/>
    <s v="Overdue"/>
    <s v="Invoice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887"/>
    <x v="5"/>
    <n v="62.9"/>
    <x v="4"/>
    <x v="1"/>
    <s v="Overdue"/>
    <s v="Invoice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920"/>
    <x v="5"/>
    <n v="64"/>
    <x v="4"/>
    <x v="1"/>
    <s v="Overdue"/>
    <s v="Invoice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2003"/>
    <x v="5"/>
    <n v="66.766666666666666"/>
    <x v="4"/>
    <x v="1"/>
    <s v="Overdue"/>
    <s v="Invoice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2003"/>
    <x v="5"/>
    <n v="66.766666666666666"/>
    <x v="4"/>
    <x v="1"/>
    <s v="Overdue"/>
    <s v="Invoice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2003"/>
    <x v="5"/>
    <n v="66.766666666666666"/>
    <x v="4"/>
    <x v="1"/>
    <s v="Overdue"/>
    <s v="Invoice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2003"/>
    <x v="5"/>
    <n v="66.766666666666666"/>
    <x v="4"/>
    <x v="1"/>
    <s v="Overdue"/>
    <s v="Invoice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2003"/>
    <x v="5"/>
    <n v="66.766666666666666"/>
    <x v="4"/>
    <x v="1"/>
    <s v="Overdue"/>
    <s v="Invoice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2003"/>
    <x v="5"/>
    <n v="66.766666666666666"/>
    <x v="4"/>
    <x v="1"/>
    <s v="Overdue"/>
    <s v="Invoice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2257"/>
    <x v="5"/>
    <n v="75.233333333333334"/>
    <x v="4"/>
    <x v="1"/>
    <s v="Overdue"/>
    <s v="Invoice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564"/>
    <x v="5"/>
    <n v="85.466666666666669"/>
    <x v="4"/>
    <x v="1"/>
    <s v="Overdue"/>
    <s v="Invoice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3006"/>
    <x v="5"/>
    <n v="100.2"/>
    <x v="4"/>
    <x v="1"/>
    <s v="Overdue"/>
    <s v="Invoice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512"/>
    <x v="5"/>
    <n v="150.4"/>
    <x v="4"/>
    <x v="1"/>
    <s v="Overdue"/>
    <s v="Invoice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749"/>
    <x v="5"/>
    <n v="158.30000000000001"/>
    <x v="4"/>
    <x v="1"/>
    <s v="Overdue"/>
    <s v="Invoice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750"/>
    <x v="5"/>
    <n v="158.33333333333334"/>
    <x v="4"/>
    <x v="1"/>
    <s v="Overdue"/>
    <s v="Invoice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944"/>
    <x v="5"/>
    <n v="198.13333333333333"/>
    <x v="4"/>
    <x v="1"/>
    <s v="Overdue"/>
    <s v="Invoice"/>
    <s v="USD"/>
    <n v="150719.79999999999"/>
  </r>
  <r>
    <s v="A2680005"/>
    <x v="11"/>
    <x v="11"/>
    <n v="104435015"/>
    <x v="0"/>
    <x v="0"/>
    <x v="2"/>
    <s v="Odu, Osang"/>
    <n v="0"/>
    <s v="WHT_1800028054 Ball Valve Size 30 x 24 Class CL600"/>
    <s v=""/>
    <s v="AB"/>
    <s v=""/>
    <d v="2023-08-31T00:00:00"/>
    <d v="2023-08-31T00:00:00"/>
    <d v="2023-08-31T00:00:00"/>
    <s v="USD"/>
    <n v="4726.62"/>
    <n v="122"/>
    <x v="4"/>
    <n v="4.0666666666666664"/>
    <x v="1"/>
    <x v="2"/>
    <s v="Overdue"/>
    <s v="WHT"/>
    <s v="USD"/>
    <n v="4726.62"/>
  </r>
  <r>
    <s v="A2680005"/>
    <x v="12"/>
    <x v="12"/>
    <n v="1800030536"/>
    <x v="0"/>
    <x v="0"/>
    <x v="4"/>
    <s v="Oso, Joseph"/>
    <n v="0"/>
    <s v="NLNG - December 2023 ECP SALARY"/>
    <s v="467"/>
    <s v="DR"/>
    <s v=""/>
    <d v="2023-12-21T00:00:00"/>
    <d v="2023-12-21T00:00:00"/>
    <d v="2024-01-20T00:00:00"/>
    <s v="USD"/>
    <n v="931021.98"/>
    <n v="-20"/>
    <x v="0"/>
    <n v="-0.66666666666666663"/>
    <x v="0"/>
    <x v="0"/>
    <s v="Not Overdue"/>
    <s v="Invoice"/>
    <s v="USD"/>
    <n v="931021.98"/>
  </r>
  <r>
    <s v="A2680005"/>
    <x v="12"/>
    <x v="12"/>
    <n v="1800030529"/>
    <x v="0"/>
    <x v="0"/>
    <x v="4"/>
    <s v="Oso, Joseph"/>
    <n v="0"/>
    <s v="NLNG -December 2023 SALARY"/>
    <s v="473"/>
    <s v="DR"/>
    <s v=""/>
    <d v="2023-12-21T00:00:00"/>
    <d v="2023-12-21T00:00:00"/>
    <d v="2024-01-20T00:00:00"/>
    <s v="NGN"/>
    <n v="281537867.25999999"/>
    <n v="-20"/>
    <x v="0"/>
    <n v="-0.66666666666666663"/>
    <x v="0"/>
    <x v="0"/>
    <s v="Not Overdue"/>
    <s v="Invoice"/>
    <s v="USD"/>
    <n v="324219.01"/>
  </r>
  <r>
    <s v="A2680005"/>
    <x v="12"/>
    <x v="12"/>
    <n v="1800030414"/>
    <x v="0"/>
    <x v="0"/>
    <x v="4"/>
    <s v="Oso, Joseph"/>
    <n v="0"/>
    <s v="NLNG - November 2023 ECP SALARY"/>
    <s v="467"/>
    <s v="DR"/>
    <s v=""/>
    <d v="2023-12-11T00:00:00"/>
    <d v="2023-12-11T00:00:00"/>
    <d v="2024-01-10T00:00:00"/>
    <s v="USD"/>
    <n v="919026.5"/>
    <n v="-10"/>
    <x v="0"/>
    <n v="-0.33333333333333331"/>
    <x v="0"/>
    <x v="0"/>
    <s v="Not Overdue"/>
    <s v="Invoice"/>
    <s v="USD"/>
    <n v="919026.5"/>
  </r>
  <r>
    <s v="A2680005"/>
    <x v="12"/>
    <x v="12"/>
    <n v="1800030403"/>
    <x v="0"/>
    <x v="0"/>
    <x v="4"/>
    <s v="Oso, Joseph"/>
    <n v="0"/>
    <s v="2023 NOVEMBER EXPAT TAX"/>
    <s v="473"/>
    <s v="DR"/>
    <s v=""/>
    <d v="2023-12-08T00:00:00"/>
    <d v="2023-12-08T00:00:00"/>
    <d v="2024-01-07T00:00:00"/>
    <s v="NGN"/>
    <n v="181849187.02000001"/>
    <n v="-7"/>
    <x v="0"/>
    <n v="-0.23333333333333334"/>
    <x v="0"/>
    <x v="0"/>
    <s v="Not Overdue"/>
    <s v="Invoice"/>
    <s v="USD"/>
    <n v="204980.4"/>
  </r>
  <r>
    <s v="A2680005"/>
    <x v="12"/>
    <x v="12"/>
    <n v="1800030360"/>
    <x v="0"/>
    <x v="0"/>
    <x v="4"/>
    <s v="Oso, Joseph"/>
    <n v="0"/>
    <s v="NLNG -November 2023 SALARY"/>
    <s v="473"/>
    <s v="DR"/>
    <s v=""/>
    <d v="2023-11-28T00:00:00"/>
    <d v="2023-11-28T00:00:00"/>
    <d v="2023-12-28T00:00:00"/>
    <s v="NGN"/>
    <n v="395189639.04000002"/>
    <n v="3"/>
    <x v="1"/>
    <n v="0.1"/>
    <x v="1"/>
    <x v="0"/>
    <s v="Not Overdue"/>
    <s v="Invoice"/>
    <s v="USD"/>
    <n v="481301.46"/>
  </r>
  <r>
    <s v="A2680005"/>
    <x v="12"/>
    <x v="12"/>
    <n v="104493019"/>
    <x v="0"/>
    <x v="0"/>
    <x v="4"/>
    <s v="Oso, Joseph"/>
    <n v="0"/>
    <s v="CHETTY MERVIN Jul23 Expat Tax Rejection_1800029601"/>
    <s v=""/>
    <s v="AB"/>
    <s v=""/>
    <d v="2023-12-19T00:00:00"/>
    <d v="2023-12-19T00:00:00"/>
    <d v="2023-12-19T00:00:00"/>
    <s v="NGN"/>
    <n v="2367982.63"/>
    <n v="12"/>
    <x v="1"/>
    <n v="0.4"/>
    <x v="1"/>
    <x v="0"/>
    <s v="Not Overdue"/>
    <s v="Invoice"/>
    <s v="USD"/>
    <n v="2145.63"/>
  </r>
  <r>
    <s v="A2680005"/>
    <x v="12"/>
    <x v="12"/>
    <n v="104493019"/>
    <x v="0"/>
    <x v="0"/>
    <x v="4"/>
    <s v="Oso, Joseph"/>
    <n v="0"/>
    <s v="HEATON PAUL Jul23 Expat Tax Rejectn_1800029601"/>
    <s v=""/>
    <s v="AB"/>
    <s v=""/>
    <d v="2023-12-19T00:00:00"/>
    <d v="2023-12-19T00:00:00"/>
    <d v="2023-12-19T00:00:00"/>
    <s v="NGN"/>
    <n v="7793012.8399999999"/>
    <n v="12"/>
    <x v="1"/>
    <n v="0.4"/>
    <x v="1"/>
    <x v="0"/>
    <s v="Not Overdue"/>
    <s v="Invoice"/>
    <s v="USD"/>
    <n v="7061.25"/>
  </r>
  <r>
    <s v="A2680005"/>
    <x v="12"/>
    <x v="12"/>
    <n v="104493019"/>
    <x v="0"/>
    <x v="0"/>
    <x v="4"/>
    <s v="Oso, Joseph"/>
    <n v="0"/>
    <s v="HEATON PAUL jun23 Expat Tax rejection_1800029698"/>
    <s v=""/>
    <s v="AB"/>
    <s v=""/>
    <d v="2023-12-19T00:00:00"/>
    <d v="2023-12-19T00:00:00"/>
    <d v="2023-12-19T00:00:00"/>
    <s v="NGN"/>
    <n v="5671675.3899999997"/>
    <n v="12"/>
    <x v="1"/>
    <n v="0.4"/>
    <x v="1"/>
    <x v="0"/>
    <s v="Not Overdue"/>
    <s v="Invoice"/>
    <s v="USD"/>
    <n v="5139.1099999999997"/>
  </r>
  <r>
    <s v="A2680005"/>
    <x v="12"/>
    <x v="12"/>
    <n v="104493019"/>
    <x v="0"/>
    <x v="0"/>
    <x v="4"/>
    <s v="Oso, Joseph"/>
    <n v="0"/>
    <s v="KALWANIYAN SURENDRA Jul23 Expat Tax Rej_1800029601"/>
    <s v=""/>
    <s v="AB"/>
    <s v=""/>
    <d v="2023-12-19T00:00:00"/>
    <d v="2023-12-19T00:00:00"/>
    <d v="2023-12-19T00:00:00"/>
    <s v="NGN"/>
    <n v="6001703.7999999998"/>
    <n v="12"/>
    <x v="1"/>
    <n v="0.4"/>
    <x v="1"/>
    <x v="0"/>
    <s v="Not Overdue"/>
    <s v="Invoice"/>
    <s v="USD"/>
    <n v="5438.14"/>
  </r>
  <r>
    <s v="A2680005"/>
    <x v="12"/>
    <x v="12"/>
    <n v="104493019"/>
    <x v="0"/>
    <x v="0"/>
    <x v="4"/>
    <s v="Oso, Joseph"/>
    <n v="0"/>
    <s v="KRUTKOV ANDREI Jun23 Expat Tax Rejection_180002969"/>
    <s v=""/>
    <s v="AB"/>
    <s v=""/>
    <d v="2023-12-19T00:00:00"/>
    <d v="2023-12-19T00:00:00"/>
    <d v="2023-12-19T00:00:00"/>
    <s v="NGN"/>
    <n v="7043799.0899999999"/>
    <n v="12"/>
    <x v="1"/>
    <n v="0.4"/>
    <x v="1"/>
    <x v="0"/>
    <s v="Not Overdue"/>
    <s v="Invoice"/>
    <s v="USD"/>
    <n v="6382.39"/>
  </r>
  <r>
    <s v="A2680005"/>
    <x v="12"/>
    <x v="12"/>
    <n v="104493019"/>
    <x v="0"/>
    <x v="0"/>
    <x v="4"/>
    <s v="Oso, Joseph"/>
    <n v="0"/>
    <s v="MCAVOY STEPHEN Jun23 Expat Tax Rejection_180002969"/>
    <s v=""/>
    <s v="AB"/>
    <s v=""/>
    <d v="2023-12-19T00:00:00"/>
    <d v="2023-12-19T00:00:00"/>
    <d v="2023-12-19T00:00:00"/>
    <s v="NGN"/>
    <n v="8501818.9800000004"/>
    <n v="12"/>
    <x v="1"/>
    <n v="0.4"/>
    <x v="1"/>
    <x v="0"/>
    <s v="Not Overdue"/>
    <s v="Invoice"/>
    <s v="USD"/>
    <n v="7703.5"/>
  </r>
  <r>
    <s v="A2680005"/>
    <x v="12"/>
    <x v="12"/>
    <n v="104493019"/>
    <x v="0"/>
    <x v="0"/>
    <x v="4"/>
    <s v="Oso, Joseph"/>
    <n v="0"/>
    <s v="SOLIEMAN AYSER Jun23 Exp Tax Rejected_1800029698"/>
    <s v=""/>
    <s v="AB"/>
    <s v=""/>
    <d v="2023-12-19T00:00:00"/>
    <d v="2023-12-19T00:00:00"/>
    <d v="2023-12-19T00:00:00"/>
    <s v="NGN"/>
    <n v="9161459.2400000002"/>
    <n v="12"/>
    <x v="1"/>
    <n v="0.4"/>
    <x v="1"/>
    <x v="0"/>
    <s v="Not Overdue"/>
    <s v="Invoice"/>
    <s v="USD"/>
    <n v="8301.2000000000007"/>
  </r>
  <r>
    <s v="A2680005"/>
    <x v="12"/>
    <x v="12"/>
    <n v="104493019"/>
    <x v="0"/>
    <x v="0"/>
    <x v="4"/>
    <s v="Oso, Joseph"/>
    <n v="0"/>
    <s v="WAKE DAMIAN Jun23 Expat Tax Rejection_1800029698"/>
    <s v=""/>
    <s v="AB"/>
    <s v=""/>
    <d v="2023-12-19T00:00:00"/>
    <d v="2023-12-19T00:00:00"/>
    <d v="2023-12-19T00:00:00"/>
    <s v="NGN"/>
    <n v="2061312.47"/>
    <n v="12"/>
    <x v="1"/>
    <n v="0.4"/>
    <x v="1"/>
    <x v="0"/>
    <s v="Not Overdue"/>
    <s v="Invoice"/>
    <s v="USD"/>
    <n v="1867.76"/>
  </r>
  <r>
    <s v="A2680005"/>
    <x v="12"/>
    <x v="12"/>
    <n v="1800030159"/>
    <x v="0"/>
    <x v="0"/>
    <x v="4"/>
    <s v="Oso, Joseph"/>
    <n v="0"/>
    <s v="2023 OCTOBER EXPAT TAX"/>
    <s v="473"/>
    <s v="DR"/>
    <s v=""/>
    <d v="2023-11-06T00:00:00"/>
    <d v="2023-11-06T00:00:00"/>
    <d v="2023-12-06T00:00:00"/>
    <s v="NGN"/>
    <n v="217175358.66"/>
    <n v="25"/>
    <x v="1"/>
    <n v="0.83333333333333337"/>
    <x v="1"/>
    <x v="0"/>
    <s v="Not Overdue"/>
    <s v="Invoice"/>
    <s v="USD"/>
    <n v="269015.12"/>
  </r>
  <r>
    <s v="A2680005"/>
    <x v="12"/>
    <x v="12"/>
    <n v="1400017824"/>
    <x v="0"/>
    <x v="0"/>
    <x v="4"/>
    <s v="Oso, Joseph"/>
    <n v="0"/>
    <s v="NLNG Cost Recovery"/>
    <s v=""/>
    <s v="DZ"/>
    <s v=""/>
    <d v="2023-11-30T00:00:00"/>
    <d v="2023-11-29T00:00:00"/>
    <d v="2023-11-30T00:00:00"/>
    <s v="NGN"/>
    <n v="-1447953086.98"/>
    <n v="31"/>
    <x v="5"/>
    <n v="1.0333333333333334"/>
    <x v="1"/>
    <x v="1"/>
    <s v="Overdue"/>
    <s v="Invoice"/>
    <s v="USD"/>
    <n v="-1641544.41"/>
  </r>
  <r>
    <s v="A2680005"/>
    <x v="12"/>
    <x v="12"/>
    <n v="1400017821"/>
    <x v="0"/>
    <x v="0"/>
    <x v="4"/>
    <s v="Oso, Joseph"/>
    <n v="0"/>
    <s v="NLNG Cost Recovery"/>
    <s v=""/>
    <s v="DZ"/>
    <s v=""/>
    <d v="2023-11-28T00:00:00"/>
    <d v="2023-11-27T00:00:00"/>
    <d v="2023-11-28T00:00:00"/>
    <s v="USD"/>
    <n v="-3708507.51"/>
    <n v="33"/>
    <x v="5"/>
    <n v="1.1000000000000001"/>
    <x v="1"/>
    <x v="1"/>
    <s v="Overdue"/>
    <s v="Invoice"/>
    <s v="USD"/>
    <n v="-3708507.51"/>
  </r>
  <r>
    <s v="A2680005"/>
    <x v="12"/>
    <x v="12"/>
    <n v="1800030131"/>
    <x v="0"/>
    <x v="0"/>
    <x v="4"/>
    <s v="Oso, Joseph"/>
    <n v="0"/>
    <s v="NLNG - October 2023 ECP SALARY"/>
    <s v="467"/>
    <s v="DR"/>
    <s v=""/>
    <d v="2023-10-26T00:00:00"/>
    <d v="2023-10-26T00:00:00"/>
    <d v="2023-11-25T00:00:00"/>
    <s v="USD"/>
    <n v="1021125.6"/>
    <n v="36"/>
    <x v="2"/>
    <n v="1.2"/>
    <x v="1"/>
    <x v="0"/>
    <s v="Not Overdue"/>
    <s v="Invoice"/>
    <s v="USD"/>
    <n v="1021125.6"/>
  </r>
  <r>
    <s v="A2680005"/>
    <x v="12"/>
    <x v="12"/>
    <n v="1800030125"/>
    <x v="0"/>
    <x v="0"/>
    <x v="4"/>
    <s v="Oso, Joseph"/>
    <n v="0"/>
    <s v="NLNG - October 2023 SALARY"/>
    <s v="473"/>
    <s v="DR"/>
    <s v=""/>
    <d v="2023-10-26T00:00:00"/>
    <d v="2023-10-26T00:00:00"/>
    <d v="2023-11-25T00:00:00"/>
    <s v="NGN"/>
    <n v="249022351.96000001"/>
    <n v="36"/>
    <x v="2"/>
    <n v="1.2"/>
    <x v="1"/>
    <x v="0"/>
    <s v="Not Overdue"/>
    <s v="Invoice"/>
    <s v="USD"/>
    <n v="321139.21999999997"/>
  </r>
  <r>
    <s v="A2680005"/>
    <x v="12"/>
    <x v="12"/>
    <n v="1800030119"/>
    <x v="0"/>
    <x v="0"/>
    <x v="4"/>
    <s v="Oso, Joseph"/>
    <n v="0"/>
    <s v="NLNG Pass Through Costs Recovery"/>
    <s v="467"/>
    <s v="DR"/>
    <s v=""/>
    <d v="2023-10-25T00:00:00"/>
    <d v="2023-10-25T00:00:00"/>
    <d v="2023-11-24T00:00:00"/>
    <s v="USD"/>
    <n v="87750"/>
    <n v="37"/>
    <x v="2"/>
    <n v="1.2333333333333334"/>
    <x v="1"/>
    <x v="0"/>
    <s v="Not Overdue"/>
    <s v="Invoice"/>
    <s v="USD"/>
    <n v="87750"/>
  </r>
  <r>
    <s v="A2680005"/>
    <x v="12"/>
    <x v="12"/>
    <n v="1800030120"/>
    <x v="0"/>
    <x v="0"/>
    <x v="4"/>
    <s v="Oso, Joseph"/>
    <n v="0"/>
    <s v="NLNG Pass Through Costs Recovery"/>
    <s v="467"/>
    <s v="DR"/>
    <s v=""/>
    <d v="2023-10-25T00:00:00"/>
    <d v="2023-10-25T00:00:00"/>
    <d v="2023-11-24T00:00:00"/>
    <s v="USD"/>
    <n v="6600"/>
    <n v="37"/>
    <x v="2"/>
    <n v="1.2333333333333334"/>
    <x v="1"/>
    <x v="0"/>
    <s v="Not Overdue"/>
    <s v="Invoice"/>
    <s v="USD"/>
    <n v="6600"/>
  </r>
  <r>
    <s v="A2680005"/>
    <x v="12"/>
    <x v="12"/>
    <n v="1800030121"/>
    <x v="0"/>
    <x v="0"/>
    <x v="4"/>
    <s v="Oso, Joseph"/>
    <n v="0"/>
    <s v="NLNG Pass Through Costs Recovery"/>
    <s v="467"/>
    <s v="DR"/>
    <s v=""/>
    <d v="2023-10-25T00:00:00"/>
    <d v="2023-10-25T00:00:00"/>
    <d v="2023-11-24T00:00:00"/>
    <s v="USD"/>
    <n v="40440"/>
    <n v="37"/>
    <x v="2"/>
    <n v="1.2333333333333334"/>
    <x v="1"/>
    <x v="0"/>
    <s v="Not Overdue"/>
    <s v="Invoice"/>
    <s v="USD"/>
    <n v="40440"/>
  </r>
  <r>
    <s v="A2680005"/>
    <x v="12"/>
    <x v="12"/>
    <n v="1800029924"/>
    <x v="0"/>
    <x v="0"/>
    <x v="4"/>
    <s v="Oso, Joseph"/>
    <n v="0"/>
    <s v="2023 SEPTEMBER EXPAT TAX"/>
    <s v="473"/>
    <s v="DR"/>
    <s v=""/>
    <d v="2023-10-05T00:00:00"/>
    <d v="2023-10-05T00:00:00"/>
    <d v="2023-11-04T00:00:00"/>
    <s v="NGN"/>
    <n v="176070157.56"/>
    <n v="57"/>
    <x v="2"/>
    <n v="1.9"/>
    <x v="1"/>
    <x v="0"/>
    <s v="Not Overdue"/>
    <s v="Invoice"/>
    <s v="USD"/>
    <n v="230898.4"/>
  </r>
  <r>
    <s v="A2680005"/>
    <x v="12"/>
    <x v="12"/>
    <n v="1800029913"/>
    <x v="0"/>
    <x v="0"/>
    <x v="4"/>
    <s v="Oso, Joseph"/>
    <n v="0"/>
    <s v="NLNG  Septemebr 2023 ECP SALARY"/>
    <s v="467"/>
    <s v="DR"/>
    <s v=""/>
    <d v="2023-10-04T00:00:00"/>
    <d v="2023-10-04T00:00:00"/>
    <d v="2023-11-03T00:00:00"/>
    <s v="USD"/>
    <n v="1013403.91"/>
    <n v="58"/>
    <x v="2"/>
    <n v="1.9333333333333333"/>
    <x v="1"/>
    <x v="0"/>
    <s v="Not Overdue"/>
    <s v="Invoice"/>
    <s v="USD"/>
    <n v="1013403.91"/>
  </r>
  <r>
    <s v="A2680005"/>
    <x v="12"/>
    <x v="12"/>
    <n v="1800029902"/>
    <x v="0"/>
    <x v="0"/>
    <x v="4"/>
    <s v="Oso, Joseph"/>
    <n v="0"/>
    <s v="Insurance Pass through Costs"/>
    <s v="467"/>
    <s v="DR"/>
    <s v=""/>
    <d v="2023-09-28T00:00:00"/>
    <d v="2023-09-28T00:00:00"/>
    <d v="2023-10-28T00:00:00"/>
    <s v="USD"/>
    <n v="161721.76"/>
    <n v="64"/>
    <x v="3"/>
    <n v="2.1333333333333333"/>
    <x v="1"/>
    <x v="0"/>
    <s v="Not Overdue"/>
    <s v="Invoice"/>
    <s v="USD"/>
    <n v="161721.76"/>
  </r>
  <r>
    <s v="A2680005"/>
    <x v="12"/>
    <x v="12"/>
    <n v="1800029895"/>
    <x v="0"/>
    <x v="0"/>
    <x v="4"/>
    <s v="Oso, Joseph"/>
    <n v="0"/>
    <s v="NLNG September 2023 SALARY"/>
    <s v="473"/>
    <s v="DR"/>
    <s v=""/>
    <d v="2023-09-28T00:00:00"/>
    <d v="2023-09-28T00:00:00"/>
    <d v="2023-10-28T00:00:00"/>
    <s v="NGN"/>
    <n v="422268205.30000001"/>
    <n v="64"/>
    <x v="3"/>
    <n v="2.1333333333333333"/>
    <x v="1"/>
    <x v="0"/>
    <s v="Not Overdue"/>
    <s v="Invoice"/>
    <s v="USD"/>
    <n v="543923.61"/>
  </r>
  <r>
    <s v="A2680005"/>
    <x v="12"/>
    <x v="12"/>
    <n v="1800029864"/>
    <x v="0"/>
    <x v="0"/>
    <x v="4"/>
    <s v="Oso, Joseph"/>
    <n v="0"/>
    <s v="Elliott  Simon  et-al Pass Through cost."/>
    <s v="467"/>
    <s v="DR"/>
    <s v=""/>
    <d v="2023-09-20T00:00:00"/>
    <d v="2023-09-20T00:00:00"/>
    <d v="2023-10-20T00:00:00"/>
    <s v="USD"/>
    <n v="42752.73"/>
    <n v="72"/>
    <x v="3"/>
    <n v="2.4"/>
    <x v="1"/>
    <x v="0"/>
    <s v="Not Overdue"/>
    <s v="Invoice"/>
    <s v="USD"/>
    <n v="42752.73"/>
  </r>
  <r>
    <s v="A2680005"/>
    <x v="12"/>
    <x v="12"/>
    <n v="1800029866"/>
    <x v="0"/>
    <x v="0"/>
    <x v="4"/>
    <s v="Oso, Joseph"/>
    <n v="0"/>
    <s v="ELLIOTT/CATHERINE et-al Pass Through cost."/>
    <s v="467"/>
    <s v="DR"/>
    <s v=""/>
    <d v="2023-09-20T00:00:00"/>
    <d v="2023-09-20T00:00:00"/>
    <d v="2023-10-20T00:00:00"/>
    <s v="USD"/>
    <n v="13337.99"/>
    <n v="72"/>
    <x v="3"/>
    <n v="2.4"/>
    <x v="1"/>
    <x v="0"/>
    <s v="Not Overdue"/>
    <s v="Invoice"/>
    <s v="USD"/>
    <n v="13337.99"/>
  </r>
  <r>
    <s v="A2680005"/>
    <x v="12"/>
    <x v="12"/>
    <n v="1800029863"/>
    <x v="0"/>
    <x v="0"/>
    <x v="4"/>
    <s v="Oso, Joseph"/>
    <n v="0"/>
    <s v="Jose Ramon Diaz Zapico et-al Pass Through cost"/>
    <s v="467"/>
    <s v="DR"/>
    <s v=""/>
    <d v="2023-09-20T00:00:00"/>
    <d v="2023-09-20T00:00:00"/>
    <d v="2023-10-20T00:00:00"/>
    <s v="USD"/>
    <n v="54638.2"/>
    <n v="72"/>
    <x v="3"/>
    <n v="2.4"/>
    <x v="1"/>
    <x v="0"/>
    <s v="Not Overdue"/>
    <s v="Invoice"/>
    <s v="USD"/>
    <n v="54638.2"/>
  </r>
  <r>
    <s v="A2680005"/>
    <x v="12"/>
    <x v="12"/>
    <n v="1800029867"/>
    <x v="0"/>
    <x v="0"/>
    <x v="4"/>
    <s v="Oso, Joseph"/>
    <n v="0"/>
    <s v="Leslie Francis Welsh et-al Pass Through cost"/>
    <s v="467"/>
    <s v="DR"/>
    <s v=""/>
    <d v="2023-09-20T00:00:00"/>
    <d v="2023-09-20T00:00:00"/>
    <d v="2023-10-20T00:00:00"/>
    <s v="USD"/>
    <n v="21604.5"/>
    <n v="72"/>
    <x v="3"/>
    <n v="2.4"/>
    <x v="1"/>
    <x v="0"/>
    <s v="Not Overdue"/>
    <s v="Invoice"/>
    <s v="USD"/>
    <n v="21604.5"/>
  </r>
  <r>
    <s v="A2680005"/>
    <x v="12"/>
    <x v="12"/>
    <n v="1800029865"/>
    <x v="0"/>
    <x v="0"/>
    <x v="4"/>
    <s v="Oso, Joseph"/>
    <n v="0"/>
    <s v="Mohit Saxena et-al Pass Through cost"/>
    <s v="467"/>
    <s v="DR"/>
    <s v=""/>
    <d v="2023-09-20T00:00:00"/>
    <d v="2023-09-20T00:00:00"/>
    <d v="2023-10-20T00:00:00"/>
    <s v="USD"/>
    <n v="62044.92"/>
    <n v="72"/>
    <x v="3"/>
    <n v="2.4"/>
    <x v="1"/>
    <x v="0"/>
    <s v="Not Overdue"/>
    <s v="Invoice"/>
    <s v="USD"/>
    <n v="62044.92"/>
  </r>
  <r>
    <s v="A2680005"/>
    <x v="12"/>
    <x v="12"/>
    <n v="1800029798"/>
    <x v="0"/>
    <x v="0"/>
    <x v="4"/>
    <s v="Oso, Joseph"/>
    <n v="0"/>
    <s v="PWC NLNG ANNUAL TAX FILING"/>
    <s v="473"/>
    <s v="DR"/>
    <s v=""/>
    <d v="2023-09-14T00:00:00"/>
    <d v="2023-09-14T00:00:00"/>
    <d v="2023-10-14T00:00:00"/>
    <s v="NGN"/>
    <n v="1096500"/>
    <n v="78"/>
    <x v="3"/>
    <n v="2.6"/>
    <x v="1"/>
    <x v="0"/>
    <s v="Not Overdue"/>
    <s v="Invoice"/>
    <s v="USD"/>
    <n v="1467.56"/>
  </r>
  <r>
    <s v="A2680005"/>
    <x v="12"/>
    <x v="12"/>
    <n v="1800029779"/>
    <x v="0"/>
    <x v="0"/>
    <x v="4"/>
    <s v="Oso, Joseph"/>
    <n v="0"/>
    <s v="Falade/Gbolahan Adeleye July 2023 Comm Airlines"/>
    <s v="473"/>
    <s v="DR"/>
    <s v=""/>
    <d v="2023-09-12T00:00:00"/>
    <d v="2023-09-12T00:00:00"/>
    <d v="2023-10-12T00:00:00"/>
    <s v="NGN"/>
    <n v="185741"/>
    <n v="80"/>
    <x v="3"/>
    <n v="2.6666666666666665"/>
    <x v="1"/>
    <x v="0"/>
    <s v="Not Overdue"/>
    <s v="Invoice"/>
    <s v="USD"/>
    <n v="239.59"/>
  </r>
  <r>
    <s v="A2680005"/>
    <x v="12"/>
    <x v="12"/>
    <n v="1800029787"/>
    <x v="0"/>
    <x v="0"/>
    <x v="4"/>
    <s v="Oso, Joseph"/>
    <n v="0"/>
    <s v="PWC NLNG EXPAT TAX SERVICES FOR Q2 2022"/>
    <s v="473"/>
    <s v="DR"/>
    <s v=""/>
    <d v="2023-09-12T00:00:00"/>
    <d v="2023-09-12T00:00:00"/>
    <d v="2023-10-12T00:00:00"/>
    <s v="NGN"/>
    <n v="299120"/>
    <n v="80"/>
    <x v="3"/>
    <n v="2.6666666666666665"/>
    <x v="1"/>
    <x v="0"/>
    <s v="Not Overdue"/>
    <s v="Invoice"/>
    <s v="USD"/>
    <n v="387.81"/>
  </r>
  <r>
    <s v="A2680005"/>
    <x v="12"/>
    <x v="12"/>
    <n v="1800029786"/>
    <x v="0"/>
    <x v="0"/>
    <x v="4"/>
    <s v="Oso, Joseph"/>
    <n v="0"/>
    <s v="PWC NLNG EXPAT TAX SERVICES FOR Q3 2022"/>
    <s v="473"/>
    <s v="DR"/>
    <s v=""/>
    <d v="2023-09-12T00:00:00"/>
    <d v="2023-09-12T00:00:00"/>
    <d v="2023-10-12T00:00:00"/>
    <s v="NGN"/>
    <n v="356310"/>
    <n v="80"/>
    <x v="3"/>
    <n v="2.6666666666666665"/>
    <x v="1"/>
    <x v="0"/>
    <s v="Not Overdue"/>
    <s v="Invoice"/>
    <s v="USD"/>
    <n v="461.96"/>
  </r>
  <r>
    <s v="A2680005"/>
    <x v="12"/>
    <x v="12"/>
    <n v="1800029788"/>
    <x v="0"/>
    <x v="0"/>
    <x v="4"/>
    <s v="Oso, Joseph"/>
    <n v="0"/>
    <s v="PWC NLNG EXPAT TAX SERVICES FOR Q4 2021"/>
    <s v="473"/>
    <s v="DR"/>
    <s v=""/>
    <d v="2023-09-12T00:00:00"/>
    <d v="2023-09-12T00:00:00"/>
    <d v="2023-10-12T00:00:00"/>
    <s v="NGN"/>
    <n v="213335"/>
    <n v="80"/>
    <x v="3"/>
    <n v="2.6666666666666665"/>
    <x v="1"/>
    <x v="0"/>
    <s v="Not Overdue"/>
    <s v="Invoice"/>
    <s v="USD"/>
    <n v="276.58999999999997"/>
  </r>
  <r>
    <s v="A2680005"/>
    <x v="12"/>
    <x v="12"/>
    <n v="1800029750"/>
    <x v="0"/>
    <x v="0"/>
    <x v="4"/>
    <s v="Oso, Joseph"/>
    <n v="0"/>
    <s v="AUGUST 2023 EXPAT TAX"/>
    <s v="473"/>
    <s v="DR"/>
    <s v=""/>
    <d v="2023-09-07T00:00:00"/>
    <d v="2023-09-07T00:00:00"/>
    <d v="2023-10-07T00:00:00"/>
    <s v="NGN"/>
    <n v="152716153.13"/>
    <n v="85"/>
    <x v="3"/>
    <n v="2.8333333333333335"/>
    <x v="1"/>
    <x v="0"/>
    <s v="Not Overdue"/>
    <s v="Invoice"/>
    <s v="USD"/>
    <n v="202303.09"/>
  </r>
  <r>
    <s v="A2680005"/>
    <x v="12"/>
    <x v="12"/>
    <n v="1800029704"/>
    <x v="0"/>
    <x v="0"/>
    <x v="4"/>
    <s v="Oso, Joseph"/>
    <n v="0"/>
    <s v="NLNG - August 2023 ECP SALARY"/>
    <s v="467"/>
    <s v="DR"/>
    <s v=""/>
    <d v="2023-08-30T00:00:00"/>
    <d v="2023-08-30T00:00:00"/>
    <d v="2023-09-29T00:00:00"/>
    <s v="USD"/>
    <n v="877432.2"/>
    <n v="93"/>
    <x v="4"/>
    <n v="3.1"/>
    <x v="1"/>
    <x v="0"/>
    <s v="Not Overdue"/>
    <s v="Invoice"/>
    <s v="USD"/>
    <n v="877432.2"/>
  </r>
  <r>
    <s v="A2680005"/>
    <x v="12"/>
    <x v="12"/>
    <n v="1800029707"/>
    <x v="0"/>
    <x v="0"/>
    <x v="4"/>
    <s v="Oso, Joseph"/>
    <n v="0"/>
    <s v="NLNG - August 2023 SALARY"/>
    <s v="473"/>
    <s v="DR"/>
    <s v=""/>
    <d v="2023-08-30T00:00:00"/>
    <d v="2023-08-30T00:00:00"/>
    <d v="2023-09-29T00:00:00"/>
    <s v="NGN"/>
    <n v="255925307"/>
    <n v="93"/>
    <x v="4"/>
    <n v="3.1"/>
    <x v="1"/>
    <x v="0"/>
    <s v="Not Overdue"/>
    <s v="Invoice"/>
    <s v="USD"/>
    <n v="333470.7"/>
  </r>
  <r>
    <s v="A2680005"/>
    <x v="12"/>
    <x v="12"/>
    <n v="1400017623"/>
    <x v="0"/>
    <x v="0"/>
    <x v="4"/>
    <s v="Oso, Joseph"/>
    <n v="0"/>
    <s v="NLNG Cost Recovery Pmt"/>
    <s v=""/>
    <s v="DZ"/>
    <s v=""/>
    <d v="2023-09-20T00:00:00"/>
    <d v="2023-09-19T00:00:00"/>
    <d v="2023-09-20T00:00:00"/>
    <s v="USD"/>
    <n v="-1727324.99"/>
    <n v="102"/>
    <x v="4"/>
    <n v="3.4"/>
    <x v="1"/>
    <x v="1"/>
    <s v="Overdue"/>
    <s v="Invoice"/>
    <s v="USD"/>
    <n v="-1727324.99"/>
  </r>
  <r>
    <s v="A2680005"/>
    <x v="12"/>
    <x v="12"/>
    <n v="104435014"/>
    <x v="0"/>
    <x v="0"/>
    <x v="4"/>
    <s v="Oso, Joseph"/>
    <n v="0"/>
    <s v="NLNG Pmt_Ref_1400016626"/>
    <s v=""/>
    <s v="AB"/>
    <s v=""/>
    <d v="2023-08-31T00:00:00"/>
    <d v="2023-08-31T00:00:00"/>
    <d v="2023-08-31T00:00:00"/>
    <s v="NGN"/>
    <n v="-1027539263.8"/>
    <n v="122"/>
    <x v="4"/>
    <n v="4.0666666666666664"/>
    <x v="1"/>
    <x v="1"/>
    <s v="Overdue"/>
    <s v="Invoice"/>
    <s v="USD"/>
    <n v="-2475239.33"/>
  </r>
  <r>
    <s v="A2680005"/>
    <x v="12"/>
    <x v="12"/>
    <n v="104433148"/>
    <x v="0"/>
    <x v="0"/>
    <x v="4"/>
    <s v="Oso, Joseph"/>
    <n v="0"/>
    <s v="Bal of Pass-through costs_see details attached"/>
    <s v=""/>
    <s v="AB"/>
    <s v=""/>
    <d v="2023-08-23T00:00:00"/>
    <d v="2023-08-23T00:00:00"/>
    <d v="2023-08-23T00:00:00"/>
    <s v="USD"/>
    <n v="16386.5"/>
    <n v="130"/>
    <x v="4"/>
    <n v="4.333333333333333"/>
    <x v="1"/>
    <x v="1"/>
    <s v="Overdue"/>
    <s v="Invoice"/>
    <s v="USD"/>
    <n v="16386.5"/>
  </r>
  <r>
    <s v="A2680005"/>
    <x v="12"/>
    <x v="12"/>
    <n v="104433132"/>
    <x v="0"/>
    <x v="0"/>
    <x v="4"/>
    <s v="Oso, Joseph"/>
    <n v="0"/>
    <s v="BRAAKMAN HENDRIK_Aug22 ECP_1800028112"/>
    <s v=""/>
    <s v="AB"/>
    <s v=""/>
    <d v="2023-08-23T00:00:00"/>
    <d v="2023-08-23T00:00:00"/>
    <d v="2023-08-23T00:00:00"/>
    <s v="USD"/>
    <n v="51564.66"/>
    <n v="130"/>
    <x v="4"/>
    <n v="4.333333333333333"/>
    <x v="1"/>
    <x v="1"/>
    <s v="Overdue"/>
    <s v="Invoice"/>
    <s v="USD"/>
    <n v="51564.66"/>
  </r>
  <r>
    <s v="A2680005"/>
    <x v="12"/>
    <x v="12"/>
    <n v="104433145"/>
    <x v="0"/>
    <x v="0"/>
    <x v="4"/>
    <s v="Oso, Joseph"/>
    <n v="0"/>
    <s v="BRAAKMAN HENDRIK_Nov22 ECP_1800028479"/>
    <s v=""/>
    <s v="AB"/>
    <s v=""/>
    <d v="2023-08-23T00:00:00"/>
    <d v="2023-08-23T00:00:00"/>
    <d v="2023-08-23T00:00:00"/>
    <s v="USD"/>
    <n v="41769.65"/>
    <n v="130"/>
    <x v="4"/>
    <n v="4.333333333333333"/>
    <x v="1"/>
    <x v="1"/>
    <s v="Overdue"/>
    <s v="Invoice"/>
    <s v="USD"/>
    <n v="41769.65"/>
  </r>
  <r>
    <s v="A2680005"/>
    <x v="12"/>
    <x v="12"/>
    <n v="104433133"/>
    <x v="0"/>
    <x v="0"/>
    <x v="4"/>
    <s v="Oso, Joseph"/>
    <n v="0"/>
    <s v="CHADWICK JOHN_Jul22 ECP_1800027990"/>
    <s v=""/>
    <s v="AB"/>
    <s v=""/>
    <d v="2023-08-23T00:00:00"/>
    <d v="2023-08-23T00:00:00"/>
    <d v="2023-08-23T00:00:00"/>
    <s v="USD"/>
    <n v="34625.620000000003"/>
    <n v="130"/>
    <x v="4"/>
    <n v="4.333333333333333"/>
    <x v="1"/>
    <x v="1"/>
    <s v="Overdue"/>
    <s v="Invoice"/>
    <s v="USD"/>
    <n v="34625.620000000003"/>
  </r>
  <r>
    <s v="A2680005"/>
    <x v="12"/>
    <x v="12"/>
    <n v="104433132"/>
    <x v="0"/>
    <x v="0"/>
    <x v="4"/>
    <s v="Oso, Joseph"/>
    <n v="0"/>
    <s v="CHAVAN ANAL_Aug22 ECP_1800028112"/>
    <s v=""/>
    <s v="AB"/>
    <s v=""/>
    <d v="2023-08-23T00:00:00"/>
    <d v="2023-08-23T00:00:00"/>
    <d v="2023-08-23T00:00:00"/>
    <s v="USD"/>
    <n v="33763.589999999997"/>
    <n v="130"/>
    <x v="4"/>
    <n v="4.333333333333333"/>
    <x v="1"/>
    <x v="1"/>
    <s v="Overdue"/>
    <s v="Invoice"/>
    <s v="USD"/>
    <n v="33763.589999999997"/>
  </r>
  <r>
    <s v="A2680005"/>
    <x v="12"/>
    <x v="12"/>
    <n v="104433147"/>
    <x v="0"/>
    <x v="0"/>
    <x v="4"/>
    <s v="Oso, Joseph"/>
    <n v="0"/>
    <s v="CHAVAN ANAL_Jan23 ECP_1800028789"/>
    <s v=""/>
    <s v="AB"/>
    <s v=""/>
    <d v="2023-08-23T00:00:00"/>
    <d v="2023-08-23T00:00:00"/>
    <d v="2023-08-23T00:00:00"/>
    <s v="USD"/>
    <n v="29278.13"/>
    <n v="130"/>
    <x v="4"/>
    <n v="4.333333333333333"/>
    <x v="1"/>
    <x v="1"/>
    <s v="Overdue"/>
    <s v="Invoice"/>
    <s v="USD"/>
    <n v="29278.13"/>
  </r>
  <r>
    <s v="A2680005"/>
    <x v="12"/>
    <x v="12"/>
    <n v="104433147"/>
    <x v="0"/>
    <x v="0"/>
    <x v="4"/>
    <s v="Oso, Joseph"/>
    <n v="0"/>
    <s v="CHETTY MERVIN_Dec22 ECP_1800028616"/>
    <s v=""/>
    <s v="AB"/>
    <s v=""/>
    <d v="2023-08-23T00:00:00"/>
    <d v="2023-08-23T00:00:00"/>
    <d v="2023-08-23T00:00:00"/>
    <s v="USD"/>
    <n v="38159.07"/>
    <n v="130"/>
    <x v="4"/>
    <n v="4.333333333333333"/>
    <x v="1"/>
    <x v="1"/>
    <s v="Overdue"/>
    <s v="Invoice"/>
    <s v="USD"/>
    <n v="38159.07"/>
  </r>
  <r>
    <s v="A2680005"/>
    <x v="12"/>
    <x v="12"/>
    <n v="104433133"/>
    <x v="0"/>
    <x v="0"/>
    <x v="4"/>
    <s v="Oso, Joseph"/>
    <n v="0"/>
    <s v="CHETTY MERVIN_Jul22 ECP_1800027990"/>
    <s v=""/>
    <s v="AB"/>
    <s v=""/>
    <d v="2023-08-23T00:00:00"/>
    <d v="2023-08-23T00:00:00"/>
    <d v="2023-08-23T00:00:00"/>
    <s v="USD"/>
    <n v="102301.01"/>
    <n v="130"/>
    <x v="4"/>
    <n v="4.333333333333333"/>
    <x v="1"/>
    <x v="1"/>
    <s v="Overdue"/>
    <s v="Invoice"/>
    <s v="USD"/>
    <n v="102301.01"/>
  </r>
  <r>
    <s v="A2680005"/>
    <x v="12"/>
    <x v="12"/>
    <n v="104433131"/>
    <x v="0"/>
    <x v="0"/>
    <x v="4"/>
    <s v="Oso, Joseph"/>
    <n v="0"/>
    <s v="CHETTY MERVIN_Jun22 ECP_1800027879"/>
    <s v=""/>
    <s v="AB"/>
    <s v=""/>
    <d v="2023-08-23T00:00:00"/>
    <d v="2023-08-23T00:00:00"/>
    <d v="2023-08-23T00:00:00"/>
    <s v="USD"/>
    <n v="40400.400000000001"/>
    <n v="130"/>
    <x v="4"/>
    <n v="4.333333333333333"/>
    <x v="1"/>
    <x v="1"/>
    <s v="Overdue"/>
    <s v="Invoice"/>
    <s v="USD"/>
    <n v="40400.400000000001"/>
  </r>
  <r>
    <s v="A2680005"/>
    <x v="12"/>
    <x v="12"/>
    <n v="104433128"/>
    <x v="0"/>
    <x v="0"/>
    <x v="4"/>
    <s v="Oso, Joseph"/>
    <n v="0"/>
    <s v="CHETTY MERVIN_Mar22 ECP_1800027542"/>
    <s v=""/>
    <s v="AB"/>
    <s v=""/>
    <d v="2023-08-23T00:00:00"/>
    <d v="2023-08-23T00:00:00"/>
    <d v="2023-08-23T00:00:00"/>
    <s v="USD"/>
    <n v="57390.15"/>
    <n v="130"/>
    <x v="4"/>
    <n v="4.333333333333333"/>
    <x v="1"/>
    <x v="1"/>
    <s v="Overdue"/>
    <s v="Invoice"/>
    <s v="USD"/>
    <n v="57390.15"/>
  </r>
  <r>
    <s v="A2680005"/>
    <x v="12"/>
    <x v="12"/>
    <n v="104433130"/>
    <x v="0"/>
    <x v="0"/>
    <x v="4"/>
    <s v="Oso, Joseph"/>
    <n v="0"/>
    <s v="COLLINS PADRAIG_Apr22 ECP_1800027655"/>
    <s v=""/>
    <s v="AB"/>
    <s v=""/>
    <d v="2023-08-23T00:00:00"/>
    <d v="2023-08-23T00:00:00"/>
    <d v="2023-08-23T00:00:00"/>
    <s v="USD"/>
    <n v="56067.94"/>
    <n v="130"/>
    <x v="4"/>
    <n v="4.333333333333333"/>
    <x v="1"/>
    <x v="1"/>
    <s v="Overdue"/>
    <s v="Invoice"/>
    <s v="USD"/>
    <n v="56067.94"/>
  </r>
  <r>
    <s v="A2680005"/>
    <x v="12"/>
    <x v="12"/>
    <n v="104433140"/>
    <x v="0"/>
    <x v="0"/>
    <x v="4"/>
    <s v="Oso, Joseph"/>
    <n v="0"/>
    <s v="DIAZ ZAPICO JOSE_Sep22 ECP_1800028233"/>
    <s v=""/>
    <s v="AB"/>
    <s v=""/>
    <d v="2023-08-23T00:00:00"/>
    <d v="2023-08-23T00:00:00"/>
    <d v="2023-08-23T00:00:00"/>
    <s v="USD"/>
    <n v="39349.29"/>
    <n v="130"/>
    <x v="4"/>
    <n v="4.333333333333333"/>
    <x v="1"/>
    <x v="1"/>
    <s v="Overdue"/>
    <s v="Invoice"/>
    <s v="USD"/>
    <n v="39349.29"/>
  </r>
  <r>
    <s v="A2680005"/>
    <x v="12"/>
    <x v="12"/>
    <n v="104433133"/>
    <x v="0"/>
    <x v="0"/>
    <x v="4"/>
    <s v="Oso, Joseph"/>
    <n v="0"/>
    <s v="FRIESLAAR NICOLAS_Jul22 ECP_1800027990"/>
    <s v=""/>
    <s v="AB"/>
    <s v=""/>
    <d v="2023-08-23T00:00:00"/>
    <d v="2023-08-23T00:00:00"/>
    <d v="2023-08-23T00:00:00"/>
    <s v="USD"/>
    <n v="46115.29"/>
    <n v="130"/>
    <x v="4"/>
    <n v="4.333333333333333"/>
    <x v="1"/>
    <x v="1"/>
    <s v="Overdue"/>
    <s v="Invoice"/>
    <s v="USD"/>
    <n v="46115.29"/>
  </r>
  <r>
    <s v="A2680005"/>
    <x v="12"/>
    <x v="12"/>
    <n v="104433145"/>
    <x v="0"/>
    <x v="0"/>
    <x v="4"/>
    <s v="Oso, Joseph"/>
    <n v="0"/>
    <s v="FRIESLAAR NICOLAS_Nov22 ECP_1800028479"/>
    <s v=""/>
    <s v="AB"/>
    <s v=""/>
    <d v="2023-08-23T00:00:00"/>
    <d v="2023-08-23T00:00:00"/>
    <d v="2023-08-23T00:00:00"/>
    <s v="USD"/>
    <n v="58601.67"/>
    <n v="130"/>
    <x v="4"/>
    <n v="4.333333333333333"/>
    <x v="1"/>
    <x v="1"/>
    <s v="Overdue"/>
    <s v="Invoice"/>
    <s v="USD"/>
    <n v="58601.67"/>
  </r>
  <r>
    <s v="A2680005"/>
    <x v="12"/>
    <x v="12"/>
    <n v="104433140"/>
    <x v="0"/>
    <x v="0"/>
    <x v="4"/>
    <s v="Oso, Joseph"/>
    <n v="0"/>
    <s v="FRIESLAAR NICOLAS_Sep22 ECP_1800028233"/>
    <s v=""/>
    <s v="AB"/>
    <s v=""/>
    <d v="2023-08-23T00:00:00"/>
    <d v="2023-08-23T00:00:00"/>
    <d v="2023-08-23T00:00:00"/>
    <s v="USD"/>
    <n v="50024.07"/>
    <n v="130"/>
    <x v="4"/>
    <n v="4.333333333333333"/>
    <x v="1"/>
    <x v="1"/>
    <s v="Overdue"/>
    <s v="Invoice"/>
    <s v="USD"/>
    <n v="50024.07"/>
  </r>
  <r>
    <s v="A2680005"/>
    <x v="12"/>
    <x v="12"/>
    <n v="104433132"/>
    <x v="0"/>
    <x v="0"/>
    <x v="4"/>
    <s v="Oso, Joseph"/>
    <n v="0"/>
    <s v="GUNAWAN ONY SURYONO_Aug22 ECP_1800028112"/>
    <s v=""/>
    <s v="AB"/>
    <s v=""/>
    <d v="2023-08-23T00:00:00"/>
    <d v="2023-08-23T00:00:00"/>
    <d v="2023-08-23T00:00:00"/>
    <s v="USD"/>
    <n v="28469.22"/>
    <n v="130"/>
    <x v="4"/>
    <n v="4.333333333333333"/>
    <x v="1"/>
    <x v="1"/>
    <s v="Overdue"/>
    <s v="Invoice"/>
    <s v="USD"/>
    <n v="28469.22"/>
  </r>
  <r>
    <s v="A2680005"/>
    <x v="12"/>
    <x v="12"/>
    <n v="104433147"/>
    <x v="0"/>
    <x v="0"/>
    <x v="4"/>
    <s v="Oso, Joseph"/>
    <n v="0"/>
    <s v="GUNAWAN ONY SURYONO_Dec22 ECP_1800028616"/>
    <s v=""/>
    <s v="AB"/>
    <s v=""/>
    <d v="2023-08-23T00:00:00"/>
    <d v="2023-08-23T00:00:00"/>
    <d v="2023-08-23T00:00:00"/>
    <s v="USD"/>
    <n v="37316.75"/>
    <n v="130"/>
    <x v="4"/>
    <n v="4.333333333333333"/>
    <x v="1"/>
    <x v="1"/>
    <s v="Overdue"/>
    <s v="Invoice"/>
    <s v="USD"/>
    <n v="37316.75"/>
  </r>
  <r>
    <s v="A2680005"/>
    <x v="12"/>
    <x v="12"/>
    <n v="104433140"/>
    <x v="0"/>
    <x v="0"/>
    <x v="4"/>
    <s v="Oso, Joseph"/>
    <n v="0"/>
    <s v="GUNAWAN ONY SURYONO_Sp22 ECP_1800028233"/>
    <s v=""/>
    <s v="AB"/>
    <s v=""/>
    <d v="2023-08-23T00:00:00"/>
    <d v="2023-08-23T00:00:00"/>
    <d v="2023-08-23T00:00:00"/>
    <s v="USD"/>
    <n v="36608.1"/>
    <n v="130"/>
    <x v="4"/>
    <n v="4.333333333333333"/>
    <x v="1"/>
    <x v="1"/>
    <s v="Overdue"/>
    <s v="Invoice"/>
    <s v="USD"/>
    <n v="36608.1"/>
  </r>
  <r>
    <s v="A2680005"/>
    <x v="12"/>
    <x v="12"/>
    <n v="104433147"/>
    <x v="0"/>
    <x v="0"/>
    <x v="4"/>
    <s v="Oso, Joseph"/>
    <n v="0"/>
    <s v="IFEACHO PASCAL_Dec22 ECP_1800028616"/>
    <s v=""/>
    <s v="AB"/>
    <s v=""/>
    <d v="2023-08-23T00:00:00"/>
    <d v="2023-08-23T00:00:00"/>
    <d v="2023-08-23T00:00:00"/>
    <s v="USD"/>
    <n v="32503.82"/>
    <n v="130"/>
    <x v="4"/>
    <n v="4.333333333333333"/>
    <x v="1"/>
    <x v="1"/>
    <s v="Overdue"/>
    <s v="Invoice"/>
    <s v="USD"/>
    <n v="32503.82"/>
  </r>
  <r>
    <s v="A2680005"/>
    <x v="12"/>
    <x v="12"/>
    <n v="104433147"/>
    <x v="0"/>
    <x v="0"/>
    <x v="4"/>
    <s v="Oso, Joseph"/>
    <n v="0"/>
    <s v="IFEACHO PASCAL_Jan23 ECP_1800028789"/>
    <s v=""/>
    <s v="AB"/>
    <s v=""/>
    <d v="2023-08-23T00:00:00"/>
    <d v="2023-08-23T00:00:00"/>
    <d v="2023-08-23T00:00:00"/>
    <s v="USD"/>
    <n v="28428.21"/>
    <n v="130"/>
    <x v="4"/>
    <n v="4.333333333333333"/>
    <x v="1"/>
    <x v="1"/>
    <s v="Overdue"/>
    <s v="Invoice"/>
    <s v="USD"/>
    <n v="28428.21"/>
  </r>
  <r>
    <s v="A2680005"/>
    <x v="12"/>
    <x v="12"/>
    <n v="104433147"/>
    <x v="0"/>
    <x v="0"/>
    <x v="4"/>
    <s v="Oso, Joseph"/>
    <n v="0"/>
    <s v="KALWANIYAN SURENDRA_Dec22 ECP_1800028616"/>
    <s v=""/>
    <s v="AB"/>
    <s v=""/>
    <d v="2023-08-23T00:00:00"/>
    <d v="2023-08-23T00:00:00"/>
    <d v="2023-08-23T00:00:00"/>
    <s v="USD"/>
    <n v="31961.73"/>
    <n v="130"/>
    <x v="4"/>
    <n v="4.333333333333333"/>
    <x v="1"/>
    <x v="1"/>
    <s v="Overdue"/>
    <s v="Invoice"/>
    <s v="USD"/>
    <n v="31961.73"/>
  </r>
  <r>
    <s v="A2680005"/>
    <x v="12"/>
    <x v="12"/>
    <n v="104433128"/>
    <x v="0"/>
    <x v="0"/>
    <x v="4"/>
    <s v="Oso, Joseph"/>
    <n v="0"/>
    <s v="KALWANIYAN SURENDRA_Mar22 ECP_1800027542"/>
    <s v=""/>
    <s v="AB"/>
    <s v=""/>
    <d v="2023-08-23T00:00:00"/>
    <d v="2023-08-23T00:00:00"/>
    <d v="2023-08-23T00:00:00"/>
    <s v="USD"/>
    <n v="36788.339999999997"/>
    <n v="130"/>
    <x v="4"/>
    <n v="4.333333333333333"/>
    <x v="1"/>
    <x v="1"/>
    <s v="Overdue"/>
    <s v="Invoice"/>
    <s v="USD"/>
    <n v="36788.339999999997"/>
  </r>
  <r>
    <s v="A2680005"/>
    <x v="12"/>
    <x v="12"/>
    <n v="104433147"/>
    <x v="0"/>
    <x v="0"/>
    <x v="4"/>
    <s v="Oso, Joseph"/>
    <n v="0"/>
    <s v="KANANI RANJIT_Jan23 ECP_1800028789"/>
    <s v=""/>
    <s v="AB"/>
    <s v=""/>
    <d v="2023-08-23T00:00:00"/>
    <d v="2023-08-23T00:00:00"/>
    <d v="2023-08-23T00:00:00"/>
    <s v="USD"/>
    <n v="17972.310000000001"/>
    <n v="130"/>
    <x v="4"/>
    <n v="4.333333333333333"/>
    <x v="1"/>
    <x v="1"/>
    <s v="Overdue"/>
    <s v="Invoice"/>
    <s v="USD"/>
    <n v="17972.310000000001"/>
  </r>
  <r>
    <s v="A2680005"/>
    <x v="12"/>
    <x v="12"/>
    <n v="104433145"/>
    <x v="0"/>
    <x v="0"/>
    <x v="4"/>
    <s v="Oso, Joseph"/>
    <n v="0"/>
    <s v="KANANI RANJIT_NOV22 ECP_1800028479"/>
    <s v=""/>
    <s v="AB"/>
    <s v=""/>
    <d v="2023-08-23T00:00:00"/>
    <d v="2023-08-23T00:00:00"/>
    <d v="2023-08-23T00:00:00"/>
    <s v="USD"/>
    <n v="19041.990000000002"/>
    <n v="130"/>
    <x v="4"/>
    <n v="4.333333333333333"/>
    <x v="1"/>
    <x v="1"/>
    <s v="Overdue"/>
    <s v="Invoice"/>
    <s v="USD"/>
    <n v="19041.990000000002"/>
  </r>
  <r>
    <s v="A2680005"/>
    <x v="12"/>
    <x v="12"/>
    <n v="104433140"/>
    <x v="0"/>
    <x v="0"/>
    <x v="4"/>
    <s v="Oso, Joseph"/>
    <n v="0"/>
    <s v="KANANI RANJIT_Sep22 ECP_1800028233"/>
    <s v=""/>
    <s v="AB"/>
    <s v=""/>
    <d v="2023-08-23T00:00:00"/>
    <d v="2023-08-23T00:00:00"/>
    <d v="2023-08-23T00:00:00"/>
    <s v="USD"/>
    <n v="17053.71"/>
    <n v="130"/>
    <x v="4"/>
    <n v="4.333333333333333"/>
    <x v="1"/>
    <x v="1"/>
    <s v="Overdue"/>
    <s v="Invoice"/>
    <s v="USD"/>
    <n v="17053.71"/>
  </r>
  <r>
    <s v="A2680005"/>
    <x v="12"/>
    <x v="12"/>
    <n v="104433128"/>
    <x v="0"/>
    <x v="0"/>
    <x v="4"/>
    <s v="Oso, Joseph"/>
    <n v="0"/>
    <s v="KHAN MOHAMMAD_Feb22 ECP_1800027390"/>
    <s v=""/>
    <s v="AB"/>
    <s v=""/>
    <d v="2023-08-23T00:00:00"/>
    <d v="2023-08-23T00:00:00"/>
    <d v="2023-08-23T00:00:00"/>
    <s v="USD"/>
    <n v="85462.01"/>
    <n v="130"/>
    <x v="4"/>
    <n v="4.333333333333333"/>
    <x v="1"/>
    <x v="1"/>
    <s v="Overdue"/>
    <s v="Invoice"/>
    <s v="USD"/>
    <n v="85462.01"/>
  </r>
  <r>
    <s v="A2680005"/>
    <x v="12"/>
    <x v="12"/>
    <n v="104433129"/>
    <x v="0"/>
    <x v="0"/>
    <x v="4"/>
    <s v="Oso, Joseph"/>
    <n v="0"/>
    <s v="KHAN MOHAMMAD_May22 ECP_1800027757"/>
    <s v=""/>
    <s v="AB"/>
    <s v=""/>
    <d v="2023-08-23T00:00:00"/>
    <d v="2023-08-23T00:00:00"/>
    <d v="2023-08-23T00:00:00"/>
    <s v="USD"/>
    <n v="41442.97"/>
    <n v="130"/>
    <x v="4"/>
    <n v="4.333333333333333"/>
    <x v="1"/>
    <x v="1"/>
    <s v="Overdue"/>
    <s v="Invoice"/>
    <s v="USD"/>
    <n v="41442.97"/>
  </r>
  <r>
    <s v="A2680005"/>
    <x v="12"/>
    <x v="12"/>
    <n v="104433140"/>
    <x v="0"/>
    <x v="0"/>
    <x v="4"/>
    <s v="Oso, Joseph"/>
    <n v="0"/>
    <s v="KHAN MOHAMMAD_Sep22 ECP_1800028233"/>
    <s v=""/>
    <s v="AB"/>
    <s v=""/>
    <d v="2023-08-23T00:00:00"/>
    <d v="2023-08-23T00:00:00"/>
    <d v="2023-08-23T00:00:00"/>
    <s v="USD"/>
    <n v="31314.74"/>
    <n v="130"/>
    <x v="4"/>
    <n v="4.333333333333333"/>
    <x v="1"/>
    <x v="1"/>
    <s v="Overdue"/>
    <s v="Invoice"/>
    <s v="USD"/>
    <n v="31314.74"/>
  </r>
  <r>
    <s v="A2680005"/>
    <x v="12"/>
    <x v="12"/>
    <n v="104433128"/>
    <x v="0"/>
    <x v="0"/>
    <x v="4"/>
    <s v="Oso, Joseph"/>
    <n v="0"/>
    <s v="KRUTKOV ANDREY_Feb22 ECP_1800027390"/>
    <s v=""/>
    <s v="AB"/>
    <s v=""/>
    <d v="2023-08-23T00:00:00"/>
    <d v="2023-08-23T00:00:00"/>
    <d v="2023-08-23T00:00:00"/>
    <s v="USD"/>
    <n v="50420.94"/>
    <n v="130"/>
    <x v="4"/>
    <n v="4.333333333333333"/>
    <x v="1"/>
    <x v="1"/>
    <s v="Overdue"/>
    <s v="Invoice"/>
    <s v="USD"/>
    <n v="50420.94"/>
  </r>
  <r>
    <s v="A2680005"/>
    <x v="12"/>
    <x v="12"/>
    <n v="104433147"/>
    <x v="0"/>
    <x v="0"/>
    <x v="4"/>
    <s v="Oso, Joseph"/>
    <n v="0"/>
    <s v="KRUTKOV ANDREY_Jan23 ECP_1800028789"/>
    <s v=""/>
    <s v="AB"/>
    <s v=""/>
    <d v="2023-08-23T00:00:00"/>
    <d v="2023-08-23T00:00:00"/>
    <d v="2023-08-23T00:00:00"/>
    <s v="USD"/>
    <n v="68964.83"/>
    <n v="130"/>
    <x v="4"/>
    <n v="4.333333333333333"/>
    <x v="1"/>
    <x v="1"/>
    <s v="Overdue"/>
    <s v="Invoice"/>
    <s v="USD"/>
    <n v="68964.83"/>
  </r>
  <r>
    <s v="A2680005"/>
    <x v="12"/>
    <x v="12"/>
    <n v="104433133"/>
    <x v="0"/>
    <x v="0"/>
    <x v="4"/>
    <s v="Oso, Joseph"/>
    <n v="0"/>
    <s v="KRUTKOV ANDREY_Jul22 ECP_1800027990"/>
    <s v=""/>
    <s v="AB"/>
    <s v=""/>
    <d v="2023-08-23T00:00:00"/>
    <d v="2023-08-23T00:00:00"/>
    <d v="2023-08-23T00:00:00"/>
    <s v="USD"/>
    <n v="49419.23"/>
    <n v="130"/>
    <x v="4"/>
    <n v="4.333333333333333"/>
    <x v="1"/>
    <x v="1"/>
    <s v="Overdue"/>
    <s v="Invoice"/>
    <s v="USD"/>
    <n v="49419.23"/>
  </r>
  <r>
    <s v="A2680005"/>
    <x v="12"/>
    <x v="12"/>
    <n v="104433129"/>
    <x v="0"/>
    <x v="0"/>
    <x v="4"/>
    <s v="Oso, Joseph"/>
    <n v="0"/>
    <s v="KRUTKOV ANDREY_May22 ECP_1800027757"/>
    <s v=""/>
    <s v="AB"/>
    <s v=""/>
    <d v="2023-08-23T00:00:00"/>
    <d v="2023-08-23T00:00:00"/>
    <d v="2023-08-23T00:00:00"/>
    <s v="USD"/>
    <n v="13384.75"/>
    <n v="130"/>
    <x v="4"/>
    <n v="4.333333333333333"/>
    <x v="1"/>
    <x v="1"/>
    <s v="Overdue"/>
    <s v="Invoice"/>
    <s v="USD"/>
    <n v="13384.75"/>
  </r>
  <r>
    <s v="A2680005"/>
    <x v="12"/>
    <x v="12"/>
    <n v="104433140"/>
    <x v="0"/>
    <x v="0"/>
    <x v="4"/>
    <s v="Oso, Joseph"/>
    <n v="0"/>
    <s v="KRUTKOV ANDREY_Sep22 ECP_1800028233"/>
    <s v=""/>
    <s v="AB"/>
    <s v=""/>
    <d v="2023-08-23T00:00:00"/>
    <d v="2023-08-23T00:00:00"/>
    <d v="2023-08-23T00:00:00"/>
    <s v="USD"/>
    <n v="56632.52"/>
    <n v="130"/>
    <x v="4"/>
    <n v="4.333333333333333"/>
    <x v="1"/>
    <x v="1"/>
    <s v="Overdue"/>
    <s v="Invoice"/>
    <s v="USD"/>
    <n v="56632.52"/>
  </r>
  <r>
    <s v="A2680005"/>
    <x v="12"/>
    <x v="12"/>
    <n v="104433132"/>
    <x v="0"/>
    <x v="0"/>
    <x v="4"/>
    <s v="Oso, Joseph"/>
    <n v="0"/>
    <s v="MAHARANA PRADEEP_Aug22 ECP_1800028112"/>
    <s v=""/>
    <s v="AB"/>
    <s v=""/>
    <d v="2023-08-23T00:00:00"/>
    <d v="2023-08-23T00:00:00"/>
    <d v="2023-08-23T00:00:00"/>
    <s v="USD"/>
    <n v="33260.39"/>
    <n v="130"/>
    <x v="4"/>
    <n v="4.333333333333333"/>
    <x v="1"/>
    <x v="1"/>
    <s v="Overdue"/>
    <s v="Invoice"/>
    <s v="USD"/>
    <n v="33260.39"/>
  </r>
  <r>
    <s v="A2680005"/>
    <x v="12"/>
    <x v="12"/>
    <n v="104433128"/>
    <x v="0"/>
    <x v="0"/>
    <x v="4"/>
    <s v="Oso, Joseph"/>
    <n v="0"/>
    <s v="MAHARANA PRADEEP_Mar22 ECP_1800027542"/>
    <s v=""/>
    <s v="AB"/>
    <s v=""/>
    <d v="2023-08-23T00:00:00"/>
    <d v="2023-08-23T00:00:00"/>
    <d v="2023-08-23T00:00:00"/>
    <s v="USD"/>
    <n v="36081.199999999997"/>
    <n v="130"/>
    <x v="4"/>
    <n v="4.333333333333333"/>
    <x v="1"/>
    <x v="1"/>
    <s v="Overdue"/>
    <s v="Invoice"/>
    <s v="USD"/>
    <n v="36081.199999999997"/>
  </r>
  <r>
    <s v="A2680005"/>
    <x v="12"/>
    <x v="12"/>
    <n v="104433140"/>
    <x v="0"/>
    <x v="0"/>
    <x v="4"/>
    <s v="Oso, Joseph"/>
    <n v="0"/>
    <s v="MCAVOY STEPHEN_1800028233_Sep22 ECP"/>
    <s v=""/>
    <s v="AB"/>
    <s v=""/>
    <d v="2023-08-23T00:00:00"/>
    <d v="2023-08-23T00:00:00"/>
    <d v="2023-08-23T00:00:00"/>
    <s v="USD"/>
    <n v="57314.81"/>
    <n v="130"/>
    <x v="4"/>
    <n v="4.333333333333333"/>
    <x v="1"/>
    <x v="1"/>
    <s v="Overdue"/>
    <s v="Invoice"/>
    <s v="USD"/>
    <n v="57314.81"/>
  </r>
  <r>
    <s v="A2680005"/>
    <x v="12"/>
    <x v="12"/>
    <n v="1800029564"/>
    <x v="0"/>
    <x v="0"/>
    <x v="4"/>
    <s v="Oso, Joseph"/>
    <n v="0"/>
    <s v="NLNG - July 2023 ECP SALARY RECOVERY"/>
    <s v="467"/>
    <s v="DR"/>
    <s v=""/>
    <d v="2023-07-24T00:00:00"/>
    <d v="2023-07-24T00:00:00"/>
    <d v="2023-08-23T00:00:00"/>
    <s v="USD"/>
    <n v="866903.26"/>
    <n v="130"/>
    <x v="4"/>
    <n v="4.333333333333333"/>
    <x v="1"/>
    <x v="1"/>
    <s v="Overdue"/>
    <s v="Invoice"/>
    <s v="USD"/>
    <n v="866903.26"/>
  </r>
  <r>
    <s v="A2680005"/>
    <x v="12"/>
    <x v="12"/>
    <n v="104433130"/>
    <x v="0"/>
    <x v="0"/>
    <x v="4"/>
    <s v="Oso, Joseph"/>
    <n v="0"/>
    <s v="RAIKAMO EKKU_Apr22 ECP_1800027655"/>
    <s v=""/>
    <s v="AB"/>
    <s v=""/>
    <d v="2023-08-23T00:00:00"/>
    <d v="2023-08-23T00:00:00"/>
    <d v="2023-08-23T00:00:00"/>
    <s v="USD"/>
    <n v="50415.24"/>
    <n v="130"/>
    <x v="4"/>
    <n v="4.333333333333333"/>
    <x v="1"/>
    <x v="1"/>
    <s v="Overdue"/>
    <s v="Invoice"/>
    <s v="USD"/>
    <n v="50415.24"/>
  </r>
  <r>
    <s v="A2680005"/>
    <x v="12"/>
    <x v="12"/>
    <n v="104433131"/>
    <x v="0"/>
    <x v="0"/>
    <x v="4"/>
    <s v="Oso, Joseph"/>
    <n v="0"/>
    <s v="RAIKAMO EKKU_Jun22 ECP_1800027879"/>
    <s v=""/>
    <s v="AB"/>
    <s v=""/>
    <d v="2023-08-23T00:00:00"/>
    <d v="2023-08-23T00:00:00"/>
    <d v="2023-08-23T00:00:00"/>
    <s v="USD"/>
    <n v="46865.58"/>
    <n v="130"/>
    <x v="4"/>
    <n v="4.333333333333333"/>
    <x v="1"/>
    <x v="1"/>
    <s v="Overdue"/>
    <s v="Invoice"/>
    <s v="USD"/>
    <n v="46865.58"/>
  </r>
  <r>
    <s v="A2680005"/>
    <x v="12"/>
    <x v="12"/>
    <n v="104433140"/>
    <x v="0"/>
    <x v="0"/>
    <x v="4"/>
    <s v="Oso, Joseph"/>
    <n v="0"/>
    <s v="RAIKAMO EKKU_Oct22 ECP_1800028444"/>
    <s v=""/>
    <s v="AB"/>
    <s v=""/>
    <d v="2023-08-23T00:00:00"/>
    <d v="2023-08-23T00:00:00"/>
    <d v="2023-08-23T00:00:00"/>
    <s v="USD"/>
    <n v="15943.85"/>
    <n v="130"/>
    <x v="4"/>
    <n v="4.333333333333333"/>
    <x v="1"/>
    <x v="1"/>
    <s v="Overdue"/>
    <s v="Invoice"/>
    <s v="USD"/>
    <n v="15943.85"/>
  </r>
  <r>
    <s v="A2680005"/>
    <x v="12"/>
    <x v="12"/>
    <n v="104433145"/>
    <x v="0"/>
    <x v="0"/>
    <x v="4"/>
    <s v="Oso, Joseph"/>
    <n v="0"/>
    <s v="SMIT HENDRIK_NOV22 ECP_1800028479"/>
    <s v=""/>
    <s v="AB"/>
    <s v=""/>
    <d v="2023-08-23T00:00:00"/>
    <d v="2023-08-23T00:00:00"/>
    <d v="2023-08-23T00:00:00"/>
    <s v="USD"/>
    <n v="14794.12"/>
    <n v="130"/>
    <x v="4"/>
    <n v="4.333333333333333"/>
    <x v="1"/>
    <x v="1"/>
    <s v="Overdue"/>
    <s v="Invoice"/>
    <s v="USD"/>
    <n v="14794.12"/>
  </r>
  <r>
    <s v="A2680005"/>
    <x v="12"/>
    <x v="12"/>
    <n v="104433133"/>
    <x v="0"/>
    <x v="0"/>
    <x v="4"/>
    <s v="Oso, Joseph"/>
    <n v="0"/>
    <s v="SOLIEMAN AYSER_Jul22 ECP_1800027990"/>
    <s v=""/>
    <s v="AB"/>
    <s v=""/>
    <d v="2023-08-23T00:00:00"/>
    <d v="2023-08-23T00:00:00"/>
    <d v="2023-08-23T00:00:00"/>
    <s v="USD"/>
    <n v="42325.37"/>
    <n v="130"/>
    <x v="4"/>
    <n v="4.333333333333333"/>
    <x v="1"/>
    <x v="1"/>
    <s v="Overdue"/>
    <s v="Invoice"/>
    <s v="USD"/>
    <n v="42325.37"/>
  </r>
  <r>
    <s v="A2680005"/>
    <x v="12"/>
    <x v="12"/>
    <n v="104433145"/>
    <x v="0"/>
    <x v="0"/>
    <x v="4"/>
    <s v="Oso, Joseph"/>
    <n v="0"/>
    <s v="SOLIEMAN AYSER_Nov22 ECP_1800028479"/>
    <s v=""/>
    <s v="AB"/>
    <s v=""/>
    <d v="2023-08-23T00:00:00"/>
    <d v="2023-08-23T00:00:00"/>
    <d v="2023-08-23T00:00:00"/>
    <s v="USD"/>
    <n v="39493.17"/>
    <n v="130"/>
    <x v="4"/>
    <n v="4.333333333333333"/>
    <x v="1"/>
    <x v="1"/>
    <s v="Overdue"/>
    <s v="Invoice"/>
    <s v="USD"/>
    <n v="39493.17"/>
  </r>
  <r>
    <s v="A2680005"/>
    <x v="12"/>
    <x v="12"/>
    <n v="104433132"/>
    <x v="0"/>
    <x v="0"/>
    <x v="4"/>
    <s v="Oso, Joseph"/>
    <n v="0"/>
    <s v="TJOE TJAAN NJAN_Aug22 ECP_1800028112"/>
    <s v=""/>
    <s v="AB"/>
    <s v=""/>
    <d v="2023-08-23T00:00:00"/>
    <d v="2023-08-23T00:00:00"/>
    <d v="2023-08-23T00:00:00"/>
    <s v="USD"/>
    <n v="6317.48"/>
    <n v="130"/>
    <x v="4"/>
    <n v="4.333333333333333"/>
    <x v="1"/>
    <x v="1"/>
    <s v="Overdue"/>
    <s v="Invoice"/>
    <s v="USD"/>
    <n v="6317.48"/>
  </r>
  <r>
    <s v="A2680005"/>
    <x v="12"/>
    <x v="12"/>
    <n v="104433133"/>
    <x v="0"/>
    <x v="0"/>
    <x v="4"/>
    <s v="Oso, Joseph"/>
    <n v="0"/>
    <s v="TJOE TJAAN NJAN_Jul22 ECP_1800027990"/>
    <s v=""/>
    <s v="AB"/>
    <s v=""/>
    <d v="2023-08-23T00:00:00"/>
    <d v="2023-08-23T00:00:00"/>
    <d v="2023-08-23T00:00:00"/>
    <s v="USD"/>
    <n v="3917.25"/>
    <n v="130"/>
    <x v="4"/>
    <n v="4.333333333333333"/>
    <x v="1"/>
    <x v="1"/>
    <s v="Overdue"/>
    <s v="Invoice"/>
    <s v="USD"/>
    <n v="3917.25"/>
  </r>
  <r>
    <s v="A2680005"/>
    <x v="12"/>
    <x v="12"/>
    <n v="104433132"/>
    <x v="0"/>
    <x v="0"/>
    <x v="4"/>
    <s v="Oso, Joseph"/>
    <n v="0"/>
    <s v="VARMA AJAY_Aug22 ECP_1800028112"/>
    <s v=""/>
    <s v="AB"/>
    <s v=""/>
    <d v="2023-08-23T00:00:00"/>
    <d v="2023-08-23T00:00:00"/>
    <d v="2023-08-23T00:00:00"/>
    <s v="USD"/>
    <n v="34201.42"/>
    <n v="130"/>
    <x v="4"/>
    <n v="4.333333333333333"/>
    <x v="1"/>
    <x v="1"/>
    <s v="Overdue"/>
    <s v="Invoice"/>
    <s v="USD"/>
    <n v="34201.42"/>
  </r>
  <r>
    <s v="A2680005"/>
    <x v="12"/>
    <x v="12"/>
    <n v="104433130"/>
    <x v="0"/>
    <x v="0"/>
    <x v="4"/>
    <s v="Oso, Joseph"/>
    <n v="0"/>
    <s v="VELDE EMILE_Apr22 ECP_1800027655"/>
    <s v=""/>
    <s v="AB"/>
    <s v=""/>
    <d v="2023-08-23T00:00:00"/>
    <d v="2023-08-23T00:00:00"/>
    <d v="2023-08-23T00:00:00"/>
    <s v="USD"/>
    <n v="37977.19"/>
    <n v="130"/>
    <x v="4"/>
    <n v="4.333333333333333"/>
    <x v="1"/>
    <x v="1"/>
    <s v="Overdue"/>
    <s v="Invoice"/>
    <s v="USD"/>
    <n v="37977.19"/>
  </r>
  <r>
    <s v="A2680005"/>
    <x v="12"/>
    <x v="12"/>
    <n v="104433147"/>
    <x v="0"/>
    <x v="0"/>
    <x v="4"/>
    <s v="Oso, Joseph"/>
    <n v="0"/>
    <s v="VELDE EMILE_Dec22 ECP_1800028616"/>
    <s v=""/>
    <s v="AB"/>
    <s v=""/>
    <d v="2023-08-23T00:00:00"/>
    <d v="2023-08-23T00:00:00"/>
    <d v="2023-08-23T00:00:00"/>
    <s v="USD"/>
    <n v="36896.33"/>
    <n v="130"/>
    <x v="4"/>
    <n v="4.333333333333333"/>
    <x v="1"/>
    <x v="1"/>
    <s v="Overdue"/>
    <s v="Invoice"/>
    <s v="USD"/>
    <n v="36896.33"/>
  </r>
  <r>
    <s v="A2680005"/>
    <x v="12"/>
    <x v="12"/>
    <n v="104433132"/>
    <x v="0"/>
    <x v="0"/>
    <x v="4"/>
    <s v="Oso, Joseph"/>
    <n v="0"/>
    <s v="WAKE DAMIAN_Aug22 ECP_1800028112"/>
    <s v=""/>
    <s v="AB"/>
    <s v=""/>
    <d v="2023-08-23T00:00:00"/>
    <d v="2023-08-23T00:00:00"/>
    <d v="2023-08-23T00:00:00"/>
    <s v="USD"/>
    <n v="46760.46"/>
    <n v="130"/>
    <x v="4"/>
    <n v="4.333333333333333"/>
    <x v="1"/>
    <x v="1"/>
    <s v="Overdue"/>
    <s v="Invoice"/>
    <s v="USD"/>
    <n v="46760.46"/>
  </r>
  <r>
    <s v="A2680005"/>
    <x v="12"/>
    <x v="12"/>
    <n v="104433147"/>
    <x v="0"/>
    <x v="0"/>
    <x v="4"/>
    <s v="Oso, Joseph"/>
    <n v="0"/>
    <s v="WAKE DAMIAN_Jan23 ECP_1800028789"/>
    <s v=""/>
    <s v="AB"/>
    <s v=""/>
    <d v="2023-08-23T00:00:00"/>
    <d v="2023-08-23T00:00:00"/>
    <d v="2023-08-23T00:00:00"/>
    <s v="USD"/>
    <n v="1690.62"/>
    <n v="130"/>
    <x v="4"/>
    <n v="4.333333333333333"/>
    <x v="1"/>
    <x v="1"/>
    <s v="Overdue"/>
    <s v="Invoice"/>
    <s v="USD"/>
    <n v="1690.62"/>
  </r>
  <r>
    <s v="A2680005"/>
    <x v="12"/>
    <x v="12"/>
    <n v="104433132"/>
    <x v="0"/>
    <x v="0"/>
    <x v="4"/>
    <s v="Oso, Joseph"/>
    <n v="0"/>
    <s v="WHITE RICHARD_Aug22 ECP_1800028112"/>
    <s v=""/>
    <s v="AB"/>
    <s v=""/>
    <d v="2023-08-23T00:00:00"/>
    <d v="2023-08-23T00:00:00"/>
    <d v="2023-08-23T00:00:00"/>
    <s v="USD"/>
    <n v="25334.63"/>
    <n v="130"/>
    <x v="4"/>
    <n v="4.333333333333333"/>
    <x v="1"/>
    <x v="1"/>
    <s v="Overdue"/>
    <s v="Invoice"/>
    <s v="USD"/>
    <n v="25334.63"/>
  </r>
  <r>
    <s v="A2680005"/>
    <x v="12"/>
    <x v="12"/>
    <n v="104433147"/>
    <x v="0"/>
    <x v="0"/>
    <x v="4"/>
    <s v="Oso, Joseph"/>
    <n v="0"/>
    <s v="WHITE RICHARD_Dec ECP_1800028616"/>
    <s v=""/>
    <s v="AB"/>
    <s v=""/>
    <d v="2023-08-23T00:00:00"/>
    <d v="2023-08-23T00:00:00"/>
    <d v="2023-08-23T00:00:00"/>
    <s v="USD"/>
    <n v="30910"/>
    <n v="130"/>
    <x v="4"/>
    <n v="4.333333333333333"/>
    <x v="1"/>
    <x v="1"/>
    <s v="Overdue"/>
    <s v="Invoice"/>
    <s v="USD"/>
    <n v="30910"/>
  </r>
  <r>
    <s v="A2680005"/>
    <x v="12"/>
    <x v="12"/>
    <n v="104433131"/>
    <x v="0"/>
    <x v="0"/>
    <x v="4"/>
    <s v="Oso, Joseph"/>
    <n v="0"/>
    <s v="WHITE RICHARD_Jun22 ECP_1800027879"/>
    <s v=""/>
    <s v="AB"/>
    <s v=""/>
    <d v="2023-08-23T00:00:00"/>
    <d v="2023-08-23T00:00:00"/>
    <d v="2023-08-23T00:00:00"/>
    <s v="USD"/>
    <n v="32597.03"/>
    <n v="130"/>
    <x v="4"/>
    <n v="4.333333333333333"/>
    <x v="1"/>
    <x v="1"/>
    <s v="Overdue"/>
    <s v="Invoice"/>
    <s v="USD"/>
    <n v="32597.03"/>
  </r>
  <r>
    <s v="A2680005"/>
    <x v="12"/>
    <x v="12"/>
    <n v="104433133"/>
    <x v="0"/>
    <x v="0"/>
    <x v="4"/>
    <s v="Oso, Joseph"/>
    <n v="0"/>
    <s v="WILLIAMS PHILIP_Jul22 ECP_1800027990"/>
    <s v=""/>
    <s v="AB"/>
    <s v=""/>
    <d v="2023-08-23T00:00:00"/>
    <d v="2023-08-23T00:00:00"/>
    <d v="2023-08-23T00:00:00"/>
    <s v="USD"/>
    <n v="50503.7"/>
    <n v="130"/>
    <x v="4"/>
    <n v="4.333333333333333"/>
    <x v="1"/>
    <x v="1"/>
    <s v="Overdue"/>
    <s v="Invoice"/>
    <s v="USD"/>
    <n v="50503.7"/>
  </r>
  <r>
    <s v="A2680005"/>
    <x v="12"/>
    <x v="12"/>
    <n v="104432819"/>
    <x v="0"/>
    <x v="0"/>
    <x v="4"/>
    <s v="Oso, Joseph"/>
    <n v="0"/>
    <s v="Adjstment for Jan 2022 expat tax"/>
    <s v=""/>
    <s v="AB"/>
    <s v=""/>
    <d v="2023-08-22T00:00:00"/>
    <d v="2023-08-22T00:00:00"/>
    <d v="2023-08-22T00:00:00"/>
    <s v="NGN"/>
    <n v="1061326.6499999999"/>
    <n v="131"/>
    <x v="4"/>
    <n v="4.3666666666666663"/>
    <x v="1"/>
    <x v="1"/>
    <s v="Overdue"/>
    <s v="Invoice"/>
    <s v="USD"/>
    <n v="1392.78"/>
  </r>
  <r>
    <s v="A2680005"/>
    <x v="12"/>
    <x v="12"/>
    <n v="104432931"/>
    <x v="0"/>
    <x v="0"/>
    <x v="4"/>
    <s v="Oso, Joseph"/>
    <n v="0"/>
    <s v="BRAAKMAN HENDRIK_Nov22 Tax 1800028547"/>
    <s v=""/>
    <s v="AB"/>
    <s v=""/>
    <d v="2023-08-22T00:00:00"/>
    <d v="2023-08-22T00:00:00"/>
    <d v="2023-08-22T00:00:00"/>
    <s v="NGN"/>
    <n v="4520549.47"/>
    <n v="131"/>
    <x v="4"/>
    <n v="4.3666666666666663"/>
    <x v="1"/>
    <x v="1"/>
    <s v="Overdue"/>
    <s v="Invoice"/>
    <s v="USD"/>
    <n v="5932.32"/>
  </r>
  <r>
    <s v="A2680005"/>
    <x v="12"/>
    <x v="12"/>
    <n v="104432946"/>
    <x v="0"/>
    <x v="0"/>
    <x v="4"/>
    <s v="Oso, Joseph"/>
    <n v="0"/>
    <s v="CHAVAN ANAL_Jan23_TAX 1800028814"/>
    <s v=""/>
    <s v="AB"/>
    <s v=""/>
    <d v="2023-08-22T00:00:00"/>
    <d v="2023-08-22T00:00:00"/>
    <d v="2023-08-22T00:00:00"/>
    <s v="NGN"/>
    <n v="3235286.98"/>
    <n v="131"/>
    <x v="4"/>
    <n v="4.3666666666666663"/>
    <x v="1"/>
    <x v="1"/>
    <s v="Overdue"/>
    <s v="Invoice"/>
    <s v="USD"/>
    <n v="4245.67"/>
  </r>
  <r>
    <s v="A2680005"/>
    <x v="12"/>
    <x v="12"/>
    <n v="104432832"/>
    <x v="0"/>
    <x v="0"/>
    <x v="4"/>
    <s v="Oso, Joseph"/>
    <n v="0"/>
    <s v="CHAVAN ANAL_Tax Jun22_1800027968"/>
    <s v=""/>
    <s v="AB"/>
    <s v=""/>
    <d v="2023-08-22T00:00:00"/>
    <d v="2023-08-22T00:00:00"/>
    <d v="2023-08-22T00:00:00"/>
    <s v="NGN"/>
    <n v="3813641.14"/>
    <n v="131"/>
    <x v="4"/>
    <n v="4.3666666666666663"/>
    <x v="1"/>
    <x v="1"/>
    <s v="Overdue"/>
    <s v="Invoice"/>
    <s v="USD"/>
    <n v="5004.6400000000003"/>
  </r>
  <r>
    <s v="A2680005"/>
    <x v="12"/>
    <x v="12"/>
    <n v="104432946"/>
    <x v="0"/>
    <x v="0"/>
    <x v="4"/>
    <s v="Oso, Joseph"/>
    <n v="0"/>
    <s v="CHETTY MERVIN_Dec22_Tax_1800028727"/>
    <s v=""/>
    <s v="AB"/>
    <s v=""/>
    <d v="2023-08-22T00:00:00"/>
    <d v="2023-08-22T00:00:00"/>
    <d v="2023-08-22T00:00:00"/>
    <s v="NGN"/>
    <n v="4071993.51"/>
    <n v="131"/>
    <x v="4"/>
    <n v="4.3666666666666663"/>
    <x v="1"/>
    <x v="1"/>
    <s v="Overdue"/>
    <s v="Invoice"/>
    <s v="USD"/>
    <n v="5343.68"/>
  </r>
  <r>
    <s v="A2680005"/>
    <x v="12"/>
    <x v="12"/>
    <n v="104432832"/>
    <x v="0"/>
    <x v="0"/>
    <x v="4"/>
    <s v="Oso, Joseph"/>
    <n v="0"/>
    <s v="CHETTY MERVIN_Tax Jun22_1800027968"/>
    <s v=""/>
    <s v="AB"/>
    <s v=""/>
    <d v="2023-08-22T00:00:00"/>
    <d v="2023-08-22T00:00:00"/>
    <d v="2023-08-22T00:00:00"/>
    <s v="NGN"/>
    <n v="3845109.7"/>
    <n v="131"/>
    <x v="4"/>
    <n v="4.3666666666666663"/>
    <x v="1"/>
    <x v="1"/>
    <s v="Overdue"/>
    <s v="Invoice"/>
    <s v="USD"/>
    <n v="5045.9399999999996"/>
  </r>
  <r>
    <s v="A2680005"/>
    <x v="12"/>
    <x v="12"/>
    <n v="104432818"/>
    <x v="0"/>
    <x v="0"/>
    <x v="4"/>
    <s v="Oso, Joseph"/>
    <n v="0"/>
    <s v="COLLINS PADRAIG Apr22 Tax_1800027731 rejected"/>
    <s v=""/>
    <s v="AB"/>
    <s v=""/>
    <d v="2023-08-22T00:00:00"/>
    <d v="2023-08-22T00:00:00"/>
    <d v="2023-08-22T00:00:00"/>
    <s v="NGN"/>
    <n v="2351623.09"/>
    <n v="131"/>
    <x v="4"/>
    <n v="4.3666666666666663"/>
    <x v="1"/>
    <x v="1"/>
    <s v="Overdue"/>
    <s v="Invoice"/>
    <s v="USD"/>
    <n v="3086.03"/>
  </r>
  <r>
    <s v="A2680005"/>
    <x v="12"/>
    <x v="12"/>
    <n v="104432933"/>
    <x v="0"/>
    <x v="0"/>
    <x v="4"/>
    <s v="Oso, Joseph"/>
    <n v="0"/>
    <s v="DIAZ ZAPICO JOSE_Sep22_Tax 1800028247"/>
    <s v=""/>
    <s v="AB"/>
    <s v=""/>
    <d v="2023-08-22T00:00:00"/>
    <d v="2023-08-22T00:00:00"/>
    <d v="2023-08-22T00:00:00"/>
    <s v="NGN"/>
    <n v="3835563.28"/>
    <n v="131"/>
    <x v="4"/>
    <n v="4.3666666666666663"/>
    <x v="1"/>
    <x v="1"/>
    <s v="Overdue"/>
    <s v="Invoice"/>
    <s v="USD"/>
    <n v="5033.41"/>
  </r>
  <r>
    <s v="A2680005"/>
    <x v="12"/>
    <x v="12"/>
    <n v="104432931"/>
    <x v="0"/>
    <x v="0"/>
    <x v="4"/>
    <s v="Oso, Joseph"/>
    <n v="0"/>
    <s v="FRIESLAAR NICOLAS_Nov22_Tax_1800028547"/>
    <s v=""/>
    <s v="AB"/>
    <s v=""/>
    <d v="2023-08-22T00:00:00"/>
    <d v="2023-08-22T00:00:00"/>
    <d v="2023-08-22T00:00:00"/>
    <s v="NGN"/>
    <n v="6351015.4199999999"/>
    <n v="131"/>
    <x v="4"/>
    <n v="4.3666666666666663"/>
    <x v="1"/>
    <x v="1"/>
    <s v="Overdue"/>
    <s v="Invoice"/>
    <s v="USD"/>
    <n v="8334.44"/>
  </r>
  <r>
    <s v="A2680005"/>
    <x v="12"/>
    <x v="12"/>
    <n v="104432933"/>
    <x v="0"/>
    <x v="0"/>
    <x v="4"/>
    <s v="Oso, Joseph"/>
    <n v="0"/>
    <s v="FRIESLAAR NICOLAS_Sep22_Tax_1800028247"/>
    <s v=""/>
    <s v="AB"/>
    <s v=""/>
    <d v="2023-08-22T00:00:00"/>
    <d v="2023-08-22T00:00:00"/>
    <d v="2023-08-22T00:00:00"/>
    <s v="NGN"/>
    <n v="4882003.7699999996"/>
    <n v="131"/>
    <x v="4"/>
    <n v="4.3666666666666663"/>
    <x v="1"/>
    <x v="1"/>
    <s v="Overdue"/>
    <s v="Invoice"/>
    <s v="USD"/>
    <n v="6406.65"/>
  </r>
  <r>
    <s v="A2680005"/>
    <x v="12"/>
    <x v="12"/>
    <n v="104432946"/>
    <x v="0"/>
    <x v="0"/>
    <x v="4"/>
    <s v="Oso, Joseph"/>
    <n v="0"/>
    <s v="GUNAWAN ONY SURYONO_Dec22_Tax_1800028727"/>
    <s v=""/>
    <s v="AB"/>
    <s v=""/>
    <d v="2023-08-22T00:00:00"/>
    <d v="2023-08-22T00:00:00"/>
    <d v="2023-08-22T00:00:00"/>
    <s v="NGN"/>
    <n v="3981625.63"/>
    <n v="131"/>
    <x v="4"/>
    <n v="4.3666666666666663"/>
    <x v="1"/>
    <x v="1"/>
    <s v="Overdue"/>
    <s v="Invoice"/>
    <s v="USD"/>
    <n v="5225.09"/>
  </r>
  <r>
    <s v="A2680005"/>
    <x v="12"/>
    <x v="12"/>
    <n v="104432933"/>
    <x v="0"/>
    <x v="0"/>
    <x v="4"/>
    <s v="Oso, Joseph"/>
    <n v="0"/>
    <s v="GUNAWAN ONY SURYONO_Sep22_Tax_1800028247"/>
    <s v=""/>
    <s v="AB"/>
    <s v=""/>
    <d v="2023-08-22T00:00:00"/>
    <d v="2023-08-22T00:00:00"/>
    <d v="2023-08-22T00:00:00"/>
    <s v="NGN"/>
    <n v="3566848"/>
    <n v="131"/>
    <x v="4"/>
    <n v="4.3666666666666663"/>
    <x v="1"/>
    <x v="1"/>
    <s v="Overdue"/>
    <s v="Invoice"/>
    <s v="USD"/>
    <n v="4680.7700000000004"/>
  </r>
  <r>
    <s v="A2680005"/>
    <x v="12"/>
    <x v="12"/>
    <n v="104432946"/>
    <x v="0"/>
    <x v="0"/>
    <x v="4"/>
    <s v="Oso, Joseph"/>
    <n v="0"/>
    <s v="IFEACHO PASCAL_Dec22_Tax_1800028727"/>
    <s v=""/>
    <s v="AB"/>
    <s v=""/>
    <d v="2023-08-22T00:00:00"/>
    <d v="2023-08-22T00:00:00"/>
    <d v="2023-08-22T00:00:00"/>
    <s v="NGN"/>
    <n v="3465273.09"/>
    <n v="131"/>
    <x v="4"/>
    <n v="4.3666666666666663"/>
    <x v="1"/>
    <x v="1"/>
    <s v="Overdue"/>
    <s v="Invoice"/>
    <s v="USD"/>
    <n v="4547.4799999999996"/>
  </r>
  <r>
    <s v="A2680005"/>
    <x v="12"/>
    <x v="12"/>
    <n v="104432946"/>
    <x v="0"/>
    <x v="0"/>
    <x v="4"/>
    <s v="Oso, Joseph"/>
    <n v="0"/>
    <s v="IFEACHO PASCAL_Jan23_Tax_1800028814"/>
    <s v=""/>
    <s v="AB"/>
    <s v=""/>
    <d v="2023-08-22T00:00:00"/>
    <d v="2023-08-22T00:00:00"/>
    <d v="2023-08-22T00:00:00"/>
    <s v="NGN"/>
    <n v="3140731.87"/>
    <n v="131"/>
    <x v="4"/>
    <n v="4.3666666666666663"/>
    <x v="1"/>
    <x v="1"/>
    <s v="Overdue"/>
    <s v="Invoice"/>
    <s v="USD"/>
    <n v="4121.58"/>
  </r>
  <r>
    <s v="A2680005"/>
    <x v="12"/>
    <x v="12"/>
    <n v="104432946"/>
    <x v="0"/>
    <x v="0"/>
    <x v="4"/>
    <s v="Oso, Joseph"/>
    <n v="0"/>
    <s v="KALWANIYAN SURENDRA_Dec22_Tax_1800028727"/>
    <s v=""/>
    <s v="AB"/>
    <s v=""/>
    <d v="2023-08-22T00:00:00"/>
    <d v="2023-08-22T00:00:00"/>
    <d v="2023-08-22T00:00:00"/>
    <s v="NGN"/>
    <n v="3407116.36"/>
    <n v="131"/>
    <x v="4"/>
    <n v="4.3666666666666663"/>
    <x v="1"/>
    <x v="1"/>
    <s v="Overdue"/>
    <s v="Invoice"/>
    <s v="USD"/>
    <n v="4471.16"/>
  </r>
  <r>
    <s v="A2680005"/>
    <x v="12"/>
    <x v="12"/>
    <n v="104432832"/>
    <x v="0"/>
    <x v="0"/>
    <x v="4"/>
    <s v="Oso, Joseph"/>
    <n v="0"/>
    <s v="KALWANIYAN SURENDRA_Tax Jun22_1800027968"/>
    <s v=""/>
    <s v="AB"/>
    <s v=""/>
    <d v="2023-08-22T00:00:00"/>
    <d v="2023-08-22T00:00:00"/>
    <d v="2023-08-22T00:00:00"/>
    <s v="NGN"/>
    <n v="3121268.02"/>
    <n v="131"/>
    <x v="4"/>
    <n v="4.3666666666666663"/>
    <x v="1"/>
    <x v="1"/>
    <s v="Overdue"/>
    <s v="Invoice"/>
    <s v="USD"/>
    <n v="4096.04"/>
  </r>
  <r>
    <s v="A2680005"/>
    <x v="12"/>
    <x v="12"/>
    <n v="104432946"/>
    <x v="0"/>
    <x v="0"/>
    <x v="4"/>
    <s v="Oso, Joseph"/>
    <n v="0"/>
    <s v="KANANI RANJIT_Jan23_Tax_1800028814"/>
    <s v=""/>
    <s v="AB"/>
    <s v=""/>
    <d v="2023-08-22T00:00:00"/>
    <d v="2023-08-22T00:00:00"/>
    <d v="2023-08-22T00:00:00"/>
    <s v="NGN"/>
    <n v="1977522.08"/>
    <n v="131"/>
    <x v="4"/>
    <n v="4.3666666666666663"/>
    <x v="1"/>
    <x v="1"/>
    <s v="Overdue"/>
    <s v="Invoice"/>
    <s v="USD"/>
    <n v="2595.1"/>
  </r>
  <r>
    <s v="A2680005"/>
    <x v="12"/>
    <x v="12"/>
    <n v="104432931"/>
    <x v="0"/>
    <x v="0"/>
    <x v="4"/>
    <s v="Oso, Joseph"/>
    <n v="0"/>
    <s v="KANANI RANJIT_Nov22_Tax_1800028547"/>
    <s v=""/>
    <s v="AB"/>
    <s v=""/>
    <d v="2023-08-22T00:00:00"/>
    <d v="2023-08-22T00:00:00"/>
    <d v="2023-08-22T00:00:00"/>
    <s v="NGN"/>
    <n v="2048939.5"/>
    <n v="131"/>
    <x v="4"/>
    <n v="4.3666666666666663"/>
    <x v="1"/>
    <x v="1"/>
    <s v="Overdue"/>
    <s v="Invoice"/>
    <s v="USD"/>
    <n v="2688.82"/>
  </r>
  <r>
    <s v="A2680005"/>
    <x v="12"/>
    <x v="12"/>
    <n v="104432933"/>
    <x v="0"/>
    <x v="0"/>
    <x v="4"/>
    <s v="Oso, Joseph"/>
    <n v="0"/>
    <s v="KANANI RANJIT_Sep22_Tax_1800028247"/>
    <s v=""/>
    <s v="AB"/>
    <s v=""/>
    <d v="2023-08-22T00:00:00"/>
    <d v="2023-08-22T00:00:00"/>
    <d v="2023-08-22T00:00:00"/>
    <s v="NGN"/>
    <n v="1649946.78"/>
    <n v="131"/>
    <x v="4"/>
    <n v="4.3666666666666663"/>
    <x v="1"/>
    <x v="1"/>
    <s v="Overdue"/>
    <s v="Invoice"/>
    <s v="USD"/>
    <n v="2165.23"/>
  </r>
  <r>
    <s v="A2680005"/>
    <x v="12"/>
    <x v="12"/>
    <n v="104432933"/>
    <x v="0"/>
    <x v="0"/>
    <x v="4"/>
    <s v="Oso, Joseph"/>
    <n v="0"/>
    <s v="KHAN MOHAMMAD_Sep22_Tax_1800028247"/>
    <s v=""/>
    <s v="AB"/>
    <s v=""/>
    <d v="2023-08-22T00:00:00"/>
    <d v="2023-08-22T00:00:00"/>
    <d v="2023-08-22T00:00:00"/>
    <s v="NGN"/>
    <n v="3047943.7"/>
    <n v="131"/>
    <x v="4"/>
    <n v="4.3666666666666663"/>
    <x v="1"/>
    <x v="1"/>
    <s v="Overdue"/>
    <s v="Invoice"/>
    <s v="USD"/>
    <n v="3999.82"/>
  </r>
  <r>
    <s v="A2680005"/>
    <x v="12"/>
    <x v="12"/>
    <n v="104432819"/>
    <x v="0"/>
    <x v="0"/>
    <x v="4"/>
    <s v="Oso, Joseph"/>
    <n v="0"/>
    <s v="KHAN MOHAMMAD_Tax May22_1800027794"/>
    <s v=""/>
    <s v="AB"/>
    <s v=""/>
    <d v="2023-08-22T00:00:00"/>
    <d v="2023-08-22T00:00:00"/>
    <d v="2023-08-22T00:00:00"/>
    <s v="NGN"/>
    <n v="4076752.89"/>
    <n v="131"/>
    <x v="4"/>
    <n v="4.3666666666666663"/>
    <x v="1"/>
    <x v="1"/>
    <s v="Overdue"/>
    <s v="Invoice"/>
    <s v="USD"/>
    <n v="5349.92"/>
  </r>
  <r>
    <s v="A2680005"/>
    <x v="12"/>
    <x v="12"/>
    <n v="104432946"/>
    <x v="0"/>
    <x v="0"/>
    <x v="4"/>
    <s v="Oso, Joseph"/>
    <n v="0"/>
    <s v="KRUTKOV ANDREY_jan23_Tax_1800028798"/>
    <s v=""/>
    <s v="AB"/>
    <s v=""/>
    <d v="2023-08-22T00:00:00"/>
    <d v="2023-08-22T00:00:00"/>
    <d v="2023-08-22T00:00:00"/>
    <s v="NGN"/>
    <n v="7650405.8600000003"/>
    <n v="131"/>
    <x v="4"/>
    <n v="4.3666666666666663"/>
    <x v="1"/>
    <x v="1"/>
    <s v="Overdue"/>
    <s v="Invoice"/>
    <s v="USD"/>
    <n v="10039.629999999999"/>
  </r>
  <r>
    <s v="A2680005"/>
    <x v="12"/>
    <x v="12"/>
    <n v="104432933"/>
    <x v="0"/>
    <x v="0"/>
    <x v="4"/>
    <s v="Oso, Joseph"/>
    <n v="0"/>
    <s v="KRUTKOV ANDREY_Sep22_Tax_1800028247"/>
    <s v=""/>
    <s v="AB"/>
    <s v=""/>
    <d v="2023-08-22T00:00:00"/>
    <d v="2023-08-22T00:00:00"/>
    <d v="2023-08-22T00:00:00"/>
    <s v="NGN"/>
    <n v="5529824.9500000002"/>
    <n v="131"/>
    <x v="4"/>
    <n v="4.3666666666666663"/>
    <x v="1"/>
    <x v="1"/>
    <s v="Overdue"/>
    <s v="Invoice"/>
    <s v="USD"/>
    <n v="7256.79"/>
  </r>
  <r>
    <s v="A2680005"/>
    <x v="12"/>
    <x v="12"/>
    <n v="104432819"/>
    <x v="0"/>
    <x v="0"/>
    <x v="4"/>
    <s v="Oso, Joseph"/>
    <n v="0"/>
    <s v="KRUTKOV ANDREY_Tax May22_1800027794"/>
    <s v=""/>
    <s v="AB"/>
    <s v=""/>
    <d v="2023-08-22T00:00:00"/>
    <d v="2023-08-22T00:00:00"/>
    <d v="2023-08-22T00:00:00"/>
    <s v="NGN"/>
    <n v="3380866.69"/>
    <n v="131"/>
    <x v="4"/>
    <n v="4.3666666666666663"/>
    <x v="1"/>
    <x v="1"/>
    <s v="Overdue"/>
    <s v="Invoice"/>
    <s v="USD"/>
    <n v="4436.71"/>
  </r>
  <r>
    <s v="A2680005"/>
    <x v="12"/>
    <x v="12"/>
    <n v="104432933"/>
    <x v="0"/>
    <x v="0"/>
    <x v="4"/>
    <s v="Oso, Joseph"/>
    <n v="0"/>
    <s v="MCAVOY STEPHEN_Sep22_Tax_1800028247"/>
    <s v=""/>
    <s v="AB"/>
    <s v=""/>
    <d v="2023-08-22T00:00:00"/>
    <d v="2023-08-22T00:00:00"/>
    <d v="2023-08-22T00:00:00"/>
    <s v="NGN"/>
    <n v="5596709.0599999996"/>
    <n v="131"/>
    <x v="4"/>
    <n v="4.3666666666666663"/>
    <x v="1"/>
    <x v="1"/>
    <s v="Overdue"/>
    <s v="Invoice"/>
    <s v="USD"/>
    <n v="7344.56"/>
  </r>
  <r>
    <s v="A2680005"/>
    <x v="12"/>
    <x v="12"/>
    <n v="104432832"/>
    <x v="0"/>
    <x v="0"/>
    <x v="4"/>
    <s v="Oso, Joseph"/>
    <n v="0"/>
    <s v="MCAVOY STEPHEN_Tax Jun22_1800027968"/>
    <s v=""/>
    <s v="AB"/>
    <s v=""/>
    <d v="2023-08-22T00:00:00"/>
    <d v="2023-08-22T00:00:00"/>
    <d v="2023-08-22T00:00:00"/>
    <s v="NGN"/>
    <n v="3684158.58"/>
    <n v="131"/>
    <x v="4"/>
    <n v="4.3666666666666663"/>
    <x v="1"/>
    <x v="1"/>
    <s v="Overdue"/>
    <s v="Invoice"/>
    <s v="USD"/>
    <n v="4834.72"/>
  </r>
  <r>
    <s v="A2680005"/>
    <x v="12"/>
    <x v="12"/>
    <n v="104432946"/>
    <x v="0"/>
    <x v="0"/>
    <x v="4"/>
    <s v="Oso, Joseph"/>
    <n v="0"/>
    <s v="Ogulu  Vera Lebula_Leave Allow_Dec22_1800028679"/>
    <s v=""/>
    <s v="AB"/>
    <s v=""/>
    <d v="2023-08-22T00:00:00"/>
    <d v="2023-08-22T00:00:00"/>
    <d v="2023-08-22T00:00:00"/>
    <s v="NGN"/>
    <n v="1130781.08"/>
    <n v="131"/>
    <x v="4"/>
    <n v="4.3666666666666663"/>
    <x v="1"/>
    <x v="1"/>
    <s v="Overdue"/>
    <s v="Invoice"/>
    <s v="USD"/>
    <n v="1483.92"/>
  </r>
  <r>
    <s v="A2680005"/>
    <x v="12"/>
    <x v="12"/>
    <n v="104432819"/>
    <x v="0"/>
    <x v="0"/>
    <x v="4"/>
    <s v="Oso, Joseph"/>
    <n v="0"/>
    <s v="Ogulu Vera Lebula_May22 Perf Bon_1800027761"/>
    <s v=""/>
    <s v="AB"/>
    <s v=""/>
    <d v="2023-08-22T00:00:00"/>
    <d v="2023-08-22T00:00:00"/>
    <d v="2023-08-22T00:00:00"/>
    <s v="NGN"/>
    <n v="1319703.19"/>
    <n v="131"/>
    <x v="4"/>
    <n v="4.3666666666666663"/>
    <x v="1"/>
    <x v="1"/>
    <s v="Overdue"/>
    <s v="Invoice"/>
    <s v="USD"/>
    <n v="1731.85"/>
  </r>
  <r>
    <s v="A2680005"/>
    <x v="12"/>
    <x v="12"/>
    <n v="104432818"/>
    <x v="0"/>
    <x v="0"/>
    <x v="4"/>
    <s v="Oso, Joseph"/>
    <n v="0"/>
    <s v="RAIKAMO EKKU Apr22 Tax_1800027731 rejected"/>
    <s v=""/>
    <s v="AB"/>
    <s v=""/>
    <d v="2023-08-22T00:00:00"/>
    <d v="2023-08-22T00:00:00"/>
    <d v="2023-08-22T00:00:00"/>
    <s v="NGN"/>
    <n v="781715.97"/>
    <n v="131"/>
    <x v="4"/>
    <n v="4.3666666666666663"/>
    <x v="1"/>
    <x v="1"/>
    <s v="Overdue"/>
    <s v="Invoice"/>
    <s v="USD"/>
    <n v="1025.8499999999999"/>
  </r>
  <r>
    <s v="A2680005"/>
    <x v="12"/>
    <x v="12"/>
    <n v="104432933"/>
    <x v="0"/>
    <x v="0"/>
    <x v="4"/>
    <s v="Oso, Joseph"/>
    <n v="0"/>
    <s v="RAIKAMO EKKU_OCT22_Tax_1800028343"/>
    <s v=""/>
    <s v="AB"/>
    <s v=""/>
    <d v="2023-08-22T00:00:00"/>
    <d v="2023-08-22T00:00:00"/>
    <d v="2023-08-22T00:00:00"/>
    <s v="NGN"/>
    <n v="1638292.56"/>
    <n v="131"/>
    <x v="4"/>
    <n v="4.3666666666666663"/>
    <x v="1"/>
    <x v="1"/>
    <s v="Overdue"/>
    <s v="Invoice"/>
    <s v="USD"/>
    <n v="2149.9299999999998"/>
  </r>
  <r>
    <s v="A2680005"/>
    <x v="12"/>
    <x v="12"/>
    <n v="104432832"/>
    <x v="0"/>
    <x v="0"/>
    <x v="4"/>
    <s v="Oso, Joseph"/>
    <n v="0"/>
    <s v="RAIKAMO EKKU_Tax Jun22_1800027968"/>
    <s v=""/>
    <s v="AB"/>
    <s v=""/>
    <d v="2023-08-22T00:00:00"/>
    <d v="2023-08-22T00:00:00"/>
    <d v="2023-08-22T00:00:00"/>
    <s v="NGN"/>
    <n v="4463927.95"/>
    <n v="131"/>
    <x v="4"/>
    <n v="4.3666666666666663"/>
    <x v="1"/>
    <x v="1"/>
    <s v="Overdue"/>
    <s v="Invoice"/>
    <s v="USD"/>
    <n v="5858.01"/>
  </r>
  <r>
    <s v="A2680005"/>
    <x v="12"/>
    <x v="12"/>
    <n v="104432946"/>
    <x v="0"/>
    <x v="0"/>
    <x v="4"/>
    <s v="Oso, Joseph"/>
    <n v="0"/>
    <s v="Ramaekers Joseph_Devoploment Levy Jan23_1800028798"/>
    <s v=""/>
    <s v="AB"/>
    <s v=""/>
    <d v="2023-08-22T00:00:00"/>
    <d v="2023-08-22T00:00:00"/>
    <d v="2023-08-22T00:00:00"/>
    <s v="NGN"/>
    <n v="100"/>
    <n v="131"/>
    <x v="4"/>
    <n v="4.3666666666666663"/>
    <x v="1"/>
    <x v="1"/>
    <s v="Overdue"/>
    <s v="Invoice"/>
    <s v="USD"/>
    <n v="0.13"/>
  </r>
  <r>
    <s v="A2680005"/>
    <x v="12"/>
    <x v="12"/>
    <n v="104432931"/>
    <x v="0"/>
    <x v="0"/>
    <x v="4"/>
    <s v="Oso, Joseph"/>
    <n v="0"/>
    <s v="SMIT HENDRIK_Nov22_Tax_1800028547"/>
    <s v=""/>
    <s v="AB"/>
    <s v=""/>
    <d v="2023-08-22T00:00:00"/>
    <d v="2023-08-22T00:00:00"/>
    <d v="2023-08-22T00:00:00"/>
    <s v="NGN"/>
    <n v="1586987.13"/>
    <n v="131"/>
    <x v="4"/>
    <n v="4.3666666666666663"/>
    <x v="1"/>
    <x v="1"/>
    <s v="Overdue"/>
    <s v="Invoice"/>
    <s v="USD"/>
    <n v="2082.6"/>
  </r>
  <r>
    <s v="A2680005"/>
    <x v="12"/>
    <x v="12"/>
    <n v="104432931"/>
    <x v="0"/>
    <x v="0"/>
    <x v="4"/>
    <s v="Oso, Joseph"/>
    <n v="0"/>
    <s v="SOLIEMAN AYSER_Nov 22_Tax_1800028547"/>
    <s v=""/>
    <s v="AB"/>
    <s v=""/>
    <d v="2023-08-22T00:00:00"/>
    <d v="2023-08-22T00:00:00"/>
    <d v="2023-08-22T00:00:00"/>
    <s v="NGN"/>
    <n v="4272985.1900000004"/>
    <n v="131"/>
    <x v="4"/>
    <n v="4.3666666666666663"/>
    <x v="1"/>
    <x v="1"/>
    <s v="Overdue"/>
    <s v="Invoice"/>
    <s v="USD"/>
    <n v="5607.44"/>
  </r>
  <r>
    <s v="A2680005"/>
    <x v="12"/>
    <x v="12"/>
    <n v="104432948"/>
    <x v="0"/>
    <x v="0"/>
    <x v="4"/>
    <s v="Oso, Joseph"/>
    <n v="0"/>
    <s v="VAN REENEN CHARLES_Jan22_ECP_1800027276"/>
    <s v=""/>
    <s v="AB"/>
    <s v=""/>
    <d v="2023-08-22T00:00:00"/>
    <d v="2023-08-22T00:00:00"/>
    <d v="2023-08-22T00:00:00"/>
    <s v="USD"/>
    <n v="5836.67"/>
    <n v="131"/>
    <x v="4"/>
    <n v="4.3666666666666663"/>
    <x v="1"/>
    <x v="1"/>
    <s v="Overdue"/>
    <s v="Invoice"/>
    <s v="USD"/>
    <n v="5836.67"/>
  </r>
  <r>
    <s v="A2680005"/>
    <x v="12"/>
    <x v="12"/>
    <n v="104432818"/>
    <x v="0"/>
    <x v="0"/>
    <x v="4"/>
    <s v="Oso, Joseph"/>
    <n v="0"/>
    <s v="VELDE EMILE Apr22 Tax_1800027731 rejected"/>
    <s v=""/>
    <s v="AB"/>
    <s v=""/>
    <d v="2023-08-22T00:00:00"/>
    <d v="2023-08-22T00:00:00"/>
    <d v="2023-08-22T00:00:00"/>
    <s v="NGN"/>
    <n v="1746111.28"/>
    <n v="131"/>
    <x v="4"/>
    <n v="4.3666666666666663"/>
    <x v="1"/>
    <x v="1"/>
    <s v="Overdue"/>
    <s v="Invoice"/>
    <s v="USD"/>
    <n v="2291.42"/>
  </r>
  <r>
    <s v="A2680005"/>
    <x v="12"/>
    <x v="12"/>
    <n v="104432946"/>
    <x v="0"/>
    <x v="0"/>
    <x v="4"/>
    <s v="Oso, Joseph"/>
    <n v="0"/>
    <s v="VELDE EMILE_Dec22_Tax_1800028727"/>
    <s v=""/>
    <s v="AB"/>
    <s v=""/>
    <d v="2023-08-22T00:00:00"/>
    <d v="2023-08-22T00:00:00"/>
    <d v="2023-08-22T00:00:00"/>
    <s v="NGN"/>
    <n v="3936521.28"/>
    <n v="131"/>
    <x v="4"/>
    <n v="4.3666666666666663"/>
    <x v="1"/>
    <x v="1"/>
    <s v="Overdue"/>
    <s v="Invoice"/>
    <s v="USD"/>
    <n v="5165.8999999999996"/>
  </r>
  <r>
    <s v="A2680005"/>
    <x v="12"/>
    <x v="12"/>
    <n v="104432946"/>
    <x v="0"/>
    <x v="0"/>
    <x v="4"/>
    <s v="Oso, Joseph"/>
    <n v="0"/>
    <s v="WAKE DAMIAN_Jan23_Tax_1800028814"/>
    <s v=""/>
    <s v="AB"/>
    <s v=""/>
    <d v="2023-08-22T00:00:00"/>
    <d v="2023-08-22T00:00:00"/>
    <d v="2023-08-22T00:00:00"/>
    <s v="NGN"/>
    <n v="164624.46"/>
    <n v="131"/>
    <x v="4"/>
    <n v="4.3666666666666663"/>
    <x v="1"/>
    <x v="1"/>
    <s v="Overdue"/>
    <s v="Invoice"/>
    <s v="USD"/>
    <n v="216.04"/>
  </r>
  <r>
    <s v="A2680005"/>
    <x v="12"/>
    <x v="12"/>
    <n v="104432832"/>
    <x v="0"/>
    <x v="0"/>
    <x v="4"/>
    <s v="Oso, Joseph"/>
    <n v="0"/>
    <s v="WAKE DAMIAN_Tax Jun22_1800027968"/>
    <s v=""/>
    <s v="AB"/>
    <s v=""/>
    <d v="2023-08-22T00:00:00"/>
    <d v="2023-08-22T00:00:00"/>
    <d v="2023-08-22T00:00:00"/>
    <s v="NGN"/>
    <n v="5561192.3200000003"/>
    <n v="131"/>
    <x v="4"/>
    <n v="4.3666666666666663"/>
    <x v="1"/>
    <x v="1"/>
    <s v="Overdue"/>
    <s v="Invoice"/>
    <s v="USD"/>
    <n v="7297.95"/>
  </r>
  <r>
    <s v="A2680005"/>
    <x v="12"/>
    <x v="12"/>
    <n v="104432946"/>
    <x v="0"/>
    <x v="0"/>
    <x v="4"/>
    <s v="Oso, Joseph"/>
    <n v="0"/>
    <s v="WHITE RICHARD_Dec22_Tax_1800028727"/>
    <s v=""/>
    <s v="AB"/>
    <s v=""/>
    <d v="2023-08-22T00:00:00"/>
    <d v="2023-08-22T00:00:00"/>
    <d v="2023-08-22T00:00:00"/>
    <s v="NGN"/>
    <n v="3294282.03"/>
    <n v="131"/>
    <x v="4"/>
    <n v="4.3666666666666663"/>
    <x v="1"/>
    <x v="1"/>
    <s v="Overdue"/>
    <s v="Invoice"/>
    <s v="USD"/>
    <n v="4323.09"/>
  </r>
  <r>
    <s v="A2680005"/>
    <x v="12"/>
    <x v="12"/>
    <n v="104432832"/>
    <x v="0"/>
    <x v="0"/>
    <x v="4"/>
    <s v="Oso, Joseph"/>
    <n v="0"/>
    <s v="WHITE RICHARD_Tax Jun22_1800027968"/>
    <s v=""/>
    <s v="AB"/>
    <s v=""/>
    <d v="2023-08-22T00:00:00"/>
    <d v="2023-08-22T00:00:00"/>
    <d v="2023-08-22T00:00:00"/>
    <s v="NGN"/>
    <n v="3098204.83"/>
    <n v="131"/>
    <x v="4"/>
    <n v="4.3666666666666663"/>
    <x v="1"/>
    <x v="1"/>
    <s v="Overdue"/>
    <s v="Invoice"/>
    <s v="USD"/>
    <n v="4065.77"/>
  </r>
  <r>
    <s v="A2680005"/>
    <x v="12"/>
    <x v="12"/>
    <n v="1800029549"/>
    <x v="0"/>
    <x v="0"/>
    <x v="4"/>
    <s v="Oso, Joseph"/>
    <n v="0"/>
    <s v="Falade/Gbolahan Adeleye Intl Travel-April 23-Recov"/>
    <s v="473"/>
    <s v="DR"/>
    <s v=""/>
    <d v="2023-07-21T00:00:00"/>
    <d v="2023-07-21T00:00:00"/>
    <d v="2023-08-20T00:00:00"/>
    <s v="NGN"/>
    <n v="617156.30000000005"/>
    <n v="133"/>
    <x v="4"/>
    <n v="4.4333333333333336"/>
    <x v="1"/>
    <x v="1"/>
    <s v="Overdue"/>
    <s v="Invoice"/>
    <s v="USD"/>
    <n v="1338.85"/>
  </r>
  <r>
    <s v="A2680005"/>
    <x v="12"/>
    <x v="12"/>
    <n v="1800029548"/>
    <x v="0"/>
    <x v="0"/>
    <x v="4"/>
    <s v="Oso, Joseph"/>
    <n v="0"/>
    <s v="Falade/Gbolahan Adeleye Intl Travel-May23-Recov"/>
    <s v="467"/>
    <s v="DR"/>
    <s v=""/>
    <d v="2023-07-21T00:00:00"/>
    <d v="2023-07-21T00:00:00"/>
    <d v="2023-08-20T00:00:00"/>
    <s v="USD"/>
    <n v="20056.75"/>
    <n v="133"/>
    <x v="4"/>
    <n v="4.4333333333333336"/>
    <x v="1"/>
    <x v="1"/>
    <s v="Overdue"/>
    <s v="Invoice"/>
    <s v="USD"/>
    <n v="20056.75"/>
  </r>
  <r>
    <s v="A2680005"/>
    <x v="12"/>
    <x v="12"/>
    <n v="1800029451"/>
    <x v="0"/>
    <x v="0"/>
    <x v="4"/>
    <s v="Oso, Joseph"/>
    <n v="0"/>
    <s v="NLNG - June 2023 ECP SALARY"/>
    <s v="467"/>
    <s v="DR"/>
    <s v=""/>
    <d v="2023-06-30T00:00:00"/>
    <d v="2023-06-30T00:00:00"/>
    <d v="2023-07-30T00:00:00"/>
    <s v="USD"/>
    <n v="1127428.02"/>
    <n v="154"/>
    <x v="4"/>
    <n v="5.1333333333333337"/>
    <x v="1"/>
    <x v="1"/>
    <s v="Overdue"/>
    <s v="Invoice"/>
    <s v="USD"/>
    <n v="1127428.02"/>
  </r>
  <r>
    <s v="A2680005"/>
    <x v="12"/>
    <x v="12"/>
    <n v="1800029414"/>
    <x v="0"/>
    <x v="0"/>
    <x v="4"/>
    <s v="Oso, Joseph"/>
    <n v="0"/>
    <s v="FALADE OMOLADE- AIRLINE TICKET ISSUED 25/01/2023"/>
    <s v="473"/>
    <s v="DR"/>
    <s v=""/>
    <d v="2023-06-26T00:00:00"/>
    <d v="2023-06-26T00:00:00"/>
    <d v="2023-07-26T00:00:00"/>
    <s v="NGN"/>
    <n v="88247"/>
    <n v="158"/>
    <x v="4"/>
    <n v="5.2666666666666666"/>
    <x v="1"/>
    <x v="1"/>
    <s v="Overdue"/>
    <s v="Invoice"/>
    <s v="USD"/>
    <n v="191.7"/>
  </r>
  <r>
    <s v="A2680005"/>
    <x v="12"/>
    <x v="12"/>
    <n v="1800029410"/>
    <x v="0"/>
    <x v="0"/>
    <x v="4"/>
    <s v="Oso, Joseph"/>
    <n v="0"/>
    <s v="GESPP Share Recovery-NLNG Secondee beneficiaries"/>
    <s v="467"/>
    <s v="DR"/>
    <s v=""/>
    <d v="2023-06-26T00:00:00"/>
    <d v="2023-06-26T00:00:00"/>
    <d v="2023-07-26T00:00:00"/>
    <s v="USD"/>
    <n v="138020.21"/>
    <n v="158"/>
    <x v="4"/>
    <n v="5.2666666666666666"/>
    <x v="1"/>
    <x v="1"/>
    <s v="Overdue"/>
    <s v="Invoice"/>
    <s v="USD"/>
    <n v="138020.21"/>
  </r>
  <r>
    <s v="A2680005"/>
    <x v="12"/>
    <x v="12"/>
    <n v="1800029400"/>
    <x v="0"/>
    <x v="0"/>
    <x v="4"/>
    <s v="Oso, Joseph"/>
    <n v="0"/>
    <s v="NLNG-Chin Wui-Hon &amp; Tan Roland costs recovery"/>
    <s v="467"/>
    <s v="DR"/>
    <s v=""/>
    <d v="2023-06-23T00:00:00"/>
    <d v="2023-06-23T00:00:00"/>
    <d v="2023-07-23T00:00:00"/>
    <s v="USD"/>
    <n v="67535.47"/>
    <n v="161"/>
    <x v="4"/>
    <n v="5.3666666666666663"/>
    <x v="1"/>
    <x v="1"/>
    <s v="Overdue"/>
    <s v="Invoice"/>
    <s v="USD"/>
    <n v="67535.47"/>
  </r>
  <r>
    <s v="A2680005"/>
    <x v="12"/>
    <x v="12"/>
    <n v="1400017451"/>
    <x v="0"/>
    <x v="0"/>
    <x v="4"/>
    <s v="Oso, Joseph"/>
    <n v="0"/>
    <s v="NLNG Recovery Pmt"/>
    <s v=""/>
    <s v="DZ"/>
    <s v=""/>
    <d v="2023-07-18T00:00:00"/>
    <d v="2023-07-17T00:00:00"/>
    <d v="2023-07-18T00:00:00"/>
    <s v="USD"/>
    <n v="-1224892.6100000001"/>
    <n v="166"/>
    <x v="4"/>
    <n v="5.5333333333333332"/>
    <x v="1"/>
    <x v="1"/>
    <s v="Overdue"/>
    <s v="Invoice"/>
    <s v="USD"/>
    <n v="-1224892.6100000001"/>
  </r>
  <r>
    <s v="A2680005"/>
    <x v="12"/>
    <x v="12"/>
    <n v="1400017462"/>
    <x v="0"/>
    <x v="0"/>
    <x v="4"/>
    <s v="Oso, Joseph"/>
    <n v="0"/>
    <s v="NLNG Recovery Pmt"/>
    <s v=""/>
    <s v="DZ"/>
    <s v=""/>
    <d v="2023-07-18T00:00:00"/>
    <d v="2023-07-17T00:00:00"/>
    <d v="2023-07-18T00:00:00"/>
    <s v="NGN"/>
    <n v="-740145106.32000005"/>
    <n v="166"/>
    <x v="4"/>
    <n v="5.5333333333333332"/>
    <x v="1"/>
    <x v="1"/>
    <s v="Overdue"/>
    <s v="Invoice"/>
    <s v="USD"/>
    <n v="-959894.19"/>
  </r>
  <r>
    <s v="A2680005"/>
    <x v="12"/>
    <x v="12"/>
    <n v="1800029304"/>
    <x v="0"/>
    <x v="0"/>
    <x v="4"/>
    <s v="Oso, Joseph"/>
    <n v="0"/>
    <s v="MAY 2023 EXPAT TAX"/>
    <s v="473"/>
    <s v="DR"/>
    <s v=""/>
    <d v="2023-06-06T00:00:00"/>
    <d v="2023-06-06T00:00:00"/>
    <d v="2023-07-06T00:00:00"/>
    <s v="NGN"/>
    <n v="91193425.849999994"/>
    <n v="178"/>
    <x v="4"/>
    <n v="5.9333333333333336"/>
    <x v="1"/>
    <x v="1"/>
    <s v="Overdue"/>
    <s v="Invoice"/>
    <s v="USD"/>
    <n v="197579.68"/>
  </r>
  <r>
    <s v="A2680005"/>
    <x v="12"/>
    <x v="12"/>
    <n v="1800029301"/>
    <x v="0"/>
    <x v="0"/>
    <x v="4"/>
    <s v="Oso, Joseph"/>
    <n v="0"/>
    <s v="NLNG - May 2023 ECP SALARY RECOVERY"/>
    <s v="467"/>
    <s v="DR"/>
    <s v=""/>
    <d v="2023-05-31T00:00:00"/>
    <d v="2023-05-31T00:00:00"/>
    <d v="2023-07-01T00:00:00"/>
    <s v="USD"/>
    <n v="873634.97"/>
    <n v="183"/>
    <x v="5"/>
    <n v="6.1"/>
    <x v="2"/>
    <x v="1"/>
    <s v="Overdue"/>
    <s v="Invoice"/>
    <s v="USD"/>
    <n v="873634.97"/>
  </r>
  <r>
    <s v="A2680005"/>
    <x v="12"/>
    <x v="12"/>
    <n v="1800029295"/>
    <x v="0"/>
    <x v="0"/>
    <x v="4"/>
    <s v="Oso, Joseph"/>
    <n v="0"/>
    <s v="NLNG - May 2023 SALARY"/>
    <s v="473"/>
    <s v="DR"/>
    <s v=""/>
    <d v="2023-05-30T00:00:00"/>
    <d v="2023-05-30T00:00:00"/>
    <d v="2023-06-29T00:00:00"/>
    <s v="NGN"/>
    <n v="250488497.72"/>
    <n v="185"/>
    <x v="5"/>
    <n v="6.166666666666667"/>
    <x v="2"/>
    <x v="1"/>
    <s v="Overdue"/>
    <s v="Invoice"/>
    <s v="USD"/>
    <n v="543710.34"/>
  </r>
  <r>
    <s v="A2680005"/>
    <x v="12"/>
    <x v="12"/>
    <n v="1400017412"/>
    <x v="0"/>
    <x v="0"/>
    <x v="4"/>
    <s v="Oso, Joseph"/>
    <n v="0"/>
    <s v="NLNG Recovery Pmt"/>
    <s v=""/>
    <s v="DZ"/>
    <s v=""/>
    <d v="2023-06-26T00:00:00"/>
    <d v="2023-06-25T00:00:00"/>
    <d v="2023-06-26T00:00:00"/>
    <s v="NGN"/>
    <n v="-512440177.43000001"/>
    <n v="188"/>
    <x v="5"/>
    <n v="6.2666666666666666"/>
    <x v="2"/>
    <x v="1"/>
    <s v="Overdue"/>
    <s v="Invoice"/>
    <s v="USD"/>
    <n v="-717826.2"/>
  </r>
  <r>
    <s v="A2680005"/>
    <x v="12"/>
    <x v="12"/>
    <n v="1400017404"/>
    <x v="0"/>
    <x v="0"/>
    <x v="4"/>
    <s v="Oso, Joseph"/>
    <n v="0"/>
    <s v="NLNG Recovery Pmt"/>
    <s v=""/>
    <s v="DZ"/>
    <s v=""/>
    <d v="2023-06-24T00:00:00"/>
    <d v="2023-06-23T00:00:00"/>
    <d v="2023-06-24T00:00:00"/>
    <s v="USD"/>
    <n v="-1572491.98"/>
    <n v="190"/>
    <x v="5"/>
    <n v="6.333333333333333"/>
    <x v="2"/>
    <x v="1"/>
    <s v="Overdue"/>
    <s v="Invoice"/>
    <s v="USD"/>
    <n v="-1572491.98"/>
  </r>
  <r>
    <s v="A2680005"/>
    <x v="12"/>
    <x v="12"/>
    <n v="1800029110"/>
    <x v="0"/>
    <x v="0"/>
    <x v="4"/>
    <s v="Oso, Joseph"/>
    <n v="0"/>
    <s v="APRIL 2023 EXPAT TAX RECOVERY"/>
    <s v="473"/>
    <s v="DR"/>
    <s v=""/>
    <d v="2023-05-02T00:00:00"/>
    <d v="2023-05-02T00:00:00"/>
    <d v="2023-06-03T00:00:00"/>
    <s v="NGN"/>
    <n v="88543940.120000005"/>
    <n v="211"/>
    <x v="5"/>
    <n v="7.0333333333333332"/>
    <x v="2"/>
    <x v="1"/>
    <s v="Overdue"/>
    <s v="Invoice"/>
    <s v="USD"/>
    <n v="192335.15"/>
  </r>
  <r>
    <s v="A2680005"/>
    <x v="12"/>
    <x v="12"/>
    <n v="1800029103"/>
    <x v="0"/>
    <x v="0"/>
    <x v="4"/>
    <s v="Oso, Joseph"/>
    <n v="0"/>
    <s v="NLNG - Apr 2023 SALARY"/>
    <s v="473"/>
    <s v="DR"/>
    <s v=""/>
    <d v="2023-05-02T00:00:00"/>
    <d v="2023-05-02T00:00:00"/>
    <d v="2023-06-01T00:00:00"/>
    <s v="NGN"/>
    <n v="359568271.81999999"/>
    <n v="213"/>
    <x v="5"/>
    <n v="7.1"/>
    <x v="2"/>
    <x v="1"/>
    <s v="Overdue"/>
    <s v="Invoice"/>
    <s v="USD"/>
    <n v="780946.35"/>
  </r>
  <r>
    <s v="A2680005"/>
    <x v="12"/>
    <x v="12"/>
    <n v="1800029100"/>
    <x v="0"/>
    <x v="0"/>
    <x v="4"/>
    <s v="Oso, Joseph"/>
    <n v="0"/>
    <s v="NLNG - Apr 2023 ECP SALARY"/>
    <s v="467"/>
    <s v="DR"/>
    <s v=""/>
    <d v="2023-04-28T00:00:00"/>
    <d v="2023-04-28T00:00:00"/>
    <d v="2023-05-28T00:00:00"/>
    <s v="USD"/>
    <n v="812493.87"/>
    <n v="217"/>
    <x v="5"/>
    <n v="7.2333333333333334"/>
    <x v="2"/>
    <x v="1"/>
    <s v="Overdue"/>
    <s v="Invoice"/>
    <s v="USD"/>
    <n v="812493.87"/>
  </r>
  <r>
    <s v="A2680005"/>
    <x v="12"/>
    <x v="12"/>
    <n v="1800029007"/>
    <x v="0"/>
    <x v="0"/>
    <x v="4"/>
    <s v="Oso, Joseph"/>
    <n v="0"/>
    <s v="MARCH 2023 EXPAT TAX"/>
    <s v="473"/>
    <s v="DR"/>
    <s v=""/>
    <d v="2023-04-11T00:00:00"/>
    <d v="2023-04-11T00:00:00"/>
    <d v="2023-05-11T00:00:00"/>
    <s v="NGN"/>
    <n v="233305774.94999999"/>
    <n v="234"/>
    <x v="5"/>
    <n v="7.8"/>
    <x v="2"/>
    <x v="1"/>
    <s v="Overdue"/>
    <s v="Invoice"/>
    <s v="USD"/>
    <n v="506833.47"/>
  </r>
  <r>
    <s v="A2680005"/>
    <x v="12"/>
    <x v="12"/>
    <n v="104383700"/>
    <x v="0"/>
    <x v="0"/>
    <x v="4"/>
    <s v="Oso, Joseph"/>
    <n v="0"/>
    <s v="CHETTY MERVIN Rejected Tax Nov21_1800027004"/>
    <s v=""/>
    <s v="AB"/>
    <s v=""/>
    <d v="2023-05-05T00:00:00"/>
    <d v="2023-05-05T00:00:00"/>
    <d v="2023-05-05T00:00:00"/>
    <s v="NGN"/>
    <n v="2884733.67"/>
    <n v="240"/>
    <x v="5"/>
    <n v="8"/>
    <x v="2"/>
    <x v="1"/>
    <s v="Overdue"/>
    <s v="Invoice"/>
    <s v="USD"/>
    <n v="6266.51"/>
  </r>
  <r>
    <s v="A2680005"/>
    <x v="12"/>
    <x v="12"/>
    <n v="104383700"/>
    <x v="0"/>
    <x v="0"/>
    <x v="4"/>
    <s v="Oso, Joseph"/>
    <n v="0"/>
    <s v="Ihejiahi Salomi Azunwa Rej Per Bonus21_1800027154"/>
    <s v=""/>
    <s v="AB"/>
    <s v=""/>
    <d v="2023-05-05T00:00:00"/>
    <d v="2023-05-05T00:00:00"/>
    <d v="2023-05-05T00:00:00"/>
    <s v="NGN"/>
    <n v="43577148"/>
    <n v="240"/>
    <x v="5"/>
    <n v="8"/>
    <x v="2"/>
    <x v="1"/>
    <s v="Overdue"/>
    <s v="Invoice"/>
    <s v="USD"/>
    <n v="94662.64"/>
  </r>
  <r>
    <s v="A2680005"/>
    <x v="12"/>
    <x v="12"/>
    <n v="104383700"/>
    <x v="0"/>
    <x v="0"/>
    <x v="4"/>
    <s v="Oso, Joseph"/>
    <n v="0"/>
    <s v="KALWANIYAN SURENDRA Rejected Tax Dec21_1800027185"/>
    <s v=""/>
    <s v="AB"/>
    <s v=""/>
    <d v="2023-05-05T00:00:00"/>
    <d v="2023-05-05T00:00:00"/>
    <d v="2023-05-05T00:00:00"/>
    <s v="NGN"/>
    <n v="3202247.69"/>
    <n v="240"/>
    <x v="5"/>
    <n v="8"/>
    <x v="2"/>
    <x v="1"/>
    <s v="Overdue"/>
    <s v="Invoice"/>
    <s v="USD"/>
    <n v="6956.24"/>
  </r>
  <r>
    <s v="A2680005"/>
    <x v="12"/>
    <x v="12"/>
    <n v="104383700"/>
    <x v="0"/>
    <x v="0"/>
    <x v="4"/>
    <s v="Oso, Joseph"/>
    <n v="0"/>
    <s v="KHAN MOHAMMAD Rejected Tax Nov21_1800027004"/>
    <s v=""/>
    <s v="AB"/>
    <s v=""/>
    <d v="2023-05-05T00:00:00"/>
    <d v="2023-05-05T00:00:00"/>
    <d v="2023-05-05T00:00:00"/>
    <s v="NGN"/>
    <n v="3665156.64"/>
    <n v="240"/>
    <x v="5"/>
    <n v="8"/>
    <x v="2"/>
    <x v="1"/>
    <s v="Overdue"/>
    <s v="Invoice"/>
    <s v="USD"/>
    <n v="7961.82"/>
  </r>
  <r>
    <s v="A2680005"/>
    <x v="12"/>
    <x v="12"/>
    <n v="104383700"/>
    <x v="0"/>
    <x v="0"/>
    <x v="4"/>
    <s v="Oso, Joseph"/>
    <n v="0"/>
    <s v="Ramaekers Joseph Rejected Sal Jan22_1800027272"/>
    <s v=""/>
    <s v="AB"/>
    <s v=""/>
    <d v="2023-05-05T00:00:00"/>
    <d v="2023-05-05T00:00:00"/>
    <d v="2023-05-05T00:00:00"/>
    <s v="NGN"/>
    <n v="100"/>
    <n v="240"/>
    <x v="5"/>
    <n v="8"/>
    <x v="2"/>
    <x v="1"/>
    <s v="Overdue"/>
    <s v="Invoice"/>
    <s v="USD"/>
    <n v="0.22"/>
  </r>
  <r>
    <s v="A2680005"/>
    <x v="12"/>
    <x v="12"/>
    <n v="104383700"/>
    <x v="0"/>
    <x v="0"/>
    <x v="4"/>
    <s v="Oso, Joseph"/>
    <n v="0"/>
    <s v="VALIQUETTE JEAN Rejected Tax Nov21_1800027004"/>
    <s v=""/>
    <s v="AB"/>
    <s v=""/>
    <d v="2023-05-05T00:00:00"/>
    <d v="2023-05-05T00:00:00"/>
    <d v="2023-05-05T00:00:00"/>
    <s v="NGN"/>
    <n v="3096404.43"/>
    <n v="240"/>
    <x v="5"/>
    <n v="8"/>
    <x v="2"/>
    <x v="1"/>
    <s v="Overdue"/>
    <s v="Invoice"/>
    <s v="USD"/>
    <n v="6726.32"/>
  </r>
  <r>
    <s v="A2680005"/>
    <x v="12"/>
    <x v="12"/>
    <n v="104383701"/>
    <x v="0"/>
    <x v="0"/>
    <x v="4"/>
    <s v="Oso, Joseph"/>
    <n v="0"/>
    <s v="VAN REENEN CHARLES Exp Tax Jan22_1800027286"/>
    <s v=""/>
    <s v="AB"/>
    <s v=""/>
    <d v="2023-05-05T00:00:00"/>
    <d v="2023-05-05T00:00:00"/>
    <d v="2023-05-05T00:00:00"/>
    <s v="NGN"/>
    <n v="-522642.91"/>
    <n v="240"/>
    <x v="5"/>
    <n v="8"/>
    <x v="2"/>
    <x v="1"/>
    <s v="Overdue"/>
    <s v="Invoice"/>
    <s v="USD"/>
    <n v="-1135.3399999999999"/>
  </r>
  <r>
    <s v="A2680005"/>
    <x v="12"/>
    <x v="12"/>
    <n v="104383700"/>
    <x v="0"/>
    <x v="0"/>
    <x v="4"/>
    <s v="Oso, Joseph"/>
    <n v="0"/>
    <s v="WHITE RICHARD Rejected Tax Nov21_1800027004"/>
    <s v=""/>
    <s v="AB"/>
    <s v=""/>
    <d v="2023-05-05T00:00:00"/>
    <d v="2023-05-05T00:00:00"/>
    <d v="2023-05-05T00:00:00"/>
    <s v="NGN"/>
    <n v="2606968.64"/>
    <n v="240"/>
    <x v="5"/>
    <n v="8"/>
    <x v="2"/>
    <x v="1"/>
    <s v="Overdue"/>
    <s v="Invoice"/>
    <s v="USD"/>
    <n v="5663.12"/>
  </r>
  <r>
    <s v="A2680005"/>
    <x v="12"/>
    <x v="12"/>
    <n v="1800028986"/>
    <x v="0"/>
    <x v="0"/>
    <x v="4"/>
    <s v="Oso, Joseph"/>
    <n v="0"/>
    <s v="NLNG - Mar 2023 SALARY"/>
    <s v="473"/>
    <s v="DR"/>
    <s v=""/>
    <d v="2023-03-28T00:00:00"/>
    <d v="2023-03-28T00:00:00"/>
    <d v="2023-04-27T00:00:00"/>
    <s v="NGN"/>
    <n v="347730220.24000001"/>
    <n v="248"/>
    <x v="5"/>
    <n v="8.2666666666666675"/>
    <x v="2"/>
    <x v="1"/>
    <s v="Overdue"/>
    <s v="Invoice"/>
    <s v="USD"/>
    <n v="755200.52"/>
  </r>
  <r>
    <s v="A2680005"/>
    <x v="12"/>
    <x v="12"/>
    <n v="1800028978"/>
    <x v="0"/>
    <x v="0"/>
    <x v="4"/>
    <s v="Oso, Joseph"/>
    <n v="0"/>
    <s v="NLNG - Feb 2023 ECP SALARY"/>
    <s v="467"/>
    <s v="DR"/>
    <s v=""/>
    <d v="2023-03-27T00:00:00"/>
    <d v="2023-03-27T00:00:00"/>
    <d v="2023-04-26T00:00:00"/>
    <s v="USD"/>
    <n v="1267633.29"/>
    <n v="249"/>
    <x v="5"/>
    <n v="8.3000000000000007"/>
    <x v="2"/>
    <x v="1"/>
    <s v="Overdue"/>
    <s v="Invoice"/>
    <s v="USD"/>
    <n v="1267633.29"/>
  </r>
  <r>
    <s v="A2680005"/>
    <x v="12"/>
    <x v="12"/>
    <n v="1800028977"/>
    <x v="0"/>
    <x v="0"/>
    <x v="4"/>
    <s v="Oso, Joseph"/>
    <n v="0"/>
    <s v="NLNG - Mar 2023 ECP SALARY"/>
    <s v="467"/>
    <s v="DR"/>
    <s v=""/>
    <d v="2023-03-27T00:00:00"/>
    <d v="2023-03-27T00:00:00"/>
    <d v="2023-04-26T00:00:00"/>
    <s v="USD"/>
    <n v="887345.05"/>
    <n v="249"/>
    <x v="5"/>
    <n v="8.3000000000000007"/>
    <x v="2"/>
    <x v="1"/>
    <s v="Overdue"/>
    <s v="Invoice"/>
    <s v="USD"/>
    <n v="887345.05"/>
  </r>
  <r>
    <s v="A2680005"/>
    <x v="12"/>
    <x v="12"/>
    <n v="1800028965"/>
    <x v="0"/>
    <x v="0"/>
    <x v="4"/>
    <s v="Oso, Joseph"/>
    <n v="0"/>
    <s v="FALADE ADELEYE Intl Travel-July-Aug 2022 RECOVERY"/>
    <s v="467"/>
    <s v="DR"/>
    <s v=""/>
    <d v="2023-03-18T00:00:00"/>
    <d v="2023-03-18T00:00:00"/>
    <d v="2023-04-17T00:00:00"/>
    <s v="USD"/>
    <n v="7401.6"/>
    <n v="258"/>
    <x v="5"/>
    <n v="8.6"/>
    <x v="2"/>
    <x v="1"/>
    <s v="Overdue"/>
    <s v="Invoice"/>
    <s v="USD"/>
    <n v="7401.6"/>
  </r>
  <r>
    <s v="A2680005"/>
    <x v="12"/>
    <x v="12"/>
    <n v="1800028863"/>
    <x v="0"/>
    <x v="0"/>
    <x v="4"/>
    <s v="Oso, Joseph"/>
    <n v="0"/>
    <s v="Employee Tax- Tax payment for SP97125"/>
    <s v="467"/>
    <s v="DR"/>
    <s v=""/>
    <d v="2023-02-17T00:00:00"/>
    <d v="2023-02-17T00:00:00"/>
    <d v="2023-03-19T00:00:00"/>
    <s v="USD"/>
    <n v="32666.53"/>
    <n v="287"/>
    <x v="5"/>
    <n v="9.5666666666666664"/>
    <x v="2"/>
    <x v="1"/>
    <s v="Overdue"/>
    <s v="Invoice"/>
    <s v="USD"/>
    <n v="32666.53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353"/>
    <x v="5"/>
    <n v="11.766666666666667"/>
    <x v="2"/>
    <x v="1"/>
    <s v="Overdue"/>
    <s v="Invoice"/>
    <s v="USD"/>
    <n v="96628.15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353"/>
    <x v="5"/>
    <n v="11.766666666666667"/>
    <x v="2"/>
    <x v="1"/>
    <s v="Overdue"/>
    <s v="Invoice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366"/>
    <x v="5"/>
    <n v="12.2"/>
    <x v="3"/>
    <x v="1"/>
    <s v="Overdue"/>
    <s v="Invoice"/>
    <s v="USD"/>
    <n v="49666.49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403"/>
    <x v="5"/>
    <n v="13.433333333333334"/>
    <x v="3"/>
    <x v="1"/>
    <s v="Overdue"/>
    <s v="Invoice"/>
    <s v="USD"/>
    <n v="572652.28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429"/>
    <x v="5"/>
    <n v="14.3"/>
    <x v="3"/>
    <x v="1"/>
    <s v="Overdue"/>
    <s v="Invoice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429"/>
    <x v="5"/>
    <n v="14.3"/>
    <x v="3"/>
    <x v="1"/>
    <s v="Overdue"/>
    <s v="Invoice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429"/>
    <x v="5"/>
    <n v="14.3"/>
    <x v="3"/>
    <x v="1"/>
    <s v="Overdue"/>
    <s v="Invoice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429"/>
    <x v="5"/>
    <n v="14.3"/>
    <x v="3"/>
    <x v="1"/>
    <s v="Overdue"/>
    <s v="Invoice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429"/>
    <x v="5"/>
    <n v="14.3"/>
    <x v="3"/>
    <x v="1"/>
    <s v="Overdue"/>
    <s v="Invoice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429"/>
    <x v="5"/>
    <n v="14.3"/>
    <x v="3"/>
    <x v="1"/>
    <s v="Overdue"/>
    <s v="Invoice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429"/>
    <x v="5"/>
    <n v="14.3"/>
    <x v="3"/>
    <x v="1"/>
    <s v="Overdue"/>
    <s v="Invoice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429"/>
    <x v="5"/>
    <n v="14.3"/>
    <x v="3"/>
    <x v="1"/>
    <s v="Overdue"/>
    <s v="Invoice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429"/>
    <x v="5"/>
    <n v="14.3"/>
    <x v="3"/>
    <x v="1"/>
    <s v="Overdue"/>
    <s v="Invoice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429"/>
    <x v="5"/>
    <n v="14.3"/>
    <x v="3"/>
    <x v="1"/>
    <s v="Overdue"/>
    <s v="Invoice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429"/>
    <x v="5"/>
    <n v="14.3"/>
    <x v="3"/>
    <x v="1"/>
    <s v="Overdue"/>
    <s v="Invoice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429"/>
    <x v="5"/>
    <n v="14.3"/>
    <x v="3"/>
    <x v="1"/>
    <s v="Overdue"/>
    <s v="Invoice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429"/>
    <x v="5"/>
    <n v="14.3"/>
    <x v="3"/>
    <x v="1"/>
    <s v="Overdue"/>
    <s v="Invoice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429"/>
    <x v="5"/>
    <n v="14.3"/>
    <x v="3"/>
    <x v="1"/>
    <s v="Overdue"/>
    <s v="Invoice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429"/>
    <x v="5"/>
    <n v="14.3"/>
    <x v="3"/>
    <x v="1"/>
    <s v="Overdue"/>
    <s v="Invoice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429"/>
    <x v="5"/>
    <n v="14.3"/>
    <x v="3"/>
    <x v="1"/>
    <s v="Overdue"/>
    <s v="Invoice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429"/>
    <x v="5"/>
    <n v="14.3"/>
    <x v="3"/>
    <x v="1"/>
    <s v="Overdue"/>
    <s v="Invoice"/>
    <s v="USD"/>
    <n v="10891.14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549"/>
    <x v="5"/>
    <n v="18.3"/>
    <x v="4"/>
    <x v="1"/>
    <s v="Overdue"/>
    <s v="Invoice"/>
    <s v="USD"/>
    <n v="83322.19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603"/>
    <x v="5"/>
    <n v="20.100000000000001"/>
    <x v="4"/>
    <x v="1"/>
    <s v="Overdue"/>
    <s v="Invoice"/>
    <s v="USD"/>
    <n v="173332.46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610"/>
    <x v="5"/>
    <n v="20.333333333333332"/>
    <x v="4"/>
    <x v="1"/>
    <s v="Overdue"/>
    <s v="Invoice"/>
    <s v="USD"/>
    <n v="9637.9599999999991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610"/>
    <x v="5"/>
    <n v="20.333333333333332"/>
    <x v="4"/>
    <x v="1"/>
    <s v="Overdue"/>
    <s v="Invoice"/>
    <s v="USD"/>
    <n v="7140.73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610"/>
    <x v="5"/>
    <n v="20.333333333333332"/>
    <x v="4"/>
    <x v="1"/>
    <s v="Overdue"/>
    <s v="Invoice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610"/>
    <x v="5"/>
    <n v="20.333333333333332"/>
    <x v="4"/>
    <x v="1"/>
    <s v="Overdue"/>
    <s v="Invoice"/>
    <s v="USD"/>
    <n v="8426.9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610"/>
    <x v="5"/>
    <n v="20.333333333333332"/>
    <x v="4"/>
    <x v="1"/>
    <s v="Overdue"/>
    <s v="Invoice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610"/>
    <x v="5"/>
    <n v="20.333333333333332"/>
    <x v="4"/>
    <x v="1"/>
    <s v="Overdue"/>
    <s v="Invoice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610"/>
    <x v="5"/>
    <n v="20.333333333333332"/>
    <x v="4"/>
    <x v="1"/>
    <s v="Overdue"/>
    <s v="Invoice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610"/>
    <x v="5"/>
    <n v="20.333333333333332"/>
    <x v="4"/>
    <x v="1"/>
    <s v="Overdue"/>
    <s v="Invoice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610"/>
    <x v="5"/>
    <n v="20.333333333333332"/>
    <x v="4"/>
    <x v="1"/>
    <s v="Overdue"/>
    <s v="Invoice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610"/>
    <x v="5"/>
    <n v="20.333333333333332"/>
    <x v="4"/>
    <x v="1"/>
    <s v="Overdue"/>
    <s v="Invoice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610"/>
    <x v="5"/>
    <n v="20.333333333333332"/>
    <x v="4"/>
    <x v="1"/>
    <s v="Overdue"/>
    <s v="Invoice"/>
    <s v="USD"/>
    <n v="5863.12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610"/>
    <x v="5"/>
    <n v="20.333333333333332"/>
    <x v="4"/>
    <x v="1"/>
    <s v="Overdue"/>
    <s v="Invoice"/>
    <s v="USD"/>
    <n v="6057.01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611"/>
    <x v="5"/>
    <n v="20.366666666666667"/>
    <x v="4"/>
    <x v="1"/>
    <s v="Overdue"/>
    <s v="Invoice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612"/>
    <x v="5"/>
    <n v="20.399999999999999"/>
    <x v="4"/>
    <x v="1"/>
    <s v="Overdue"/>
    <s v="Invoice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614"/>
    <x v="5"/>
    <n v="20.466666666666665"/>
    <x v="4"/>
    <x v="1"/>
    <s v="Overdue"/>
    <s v="Invoice"/>
    <s v="USD"/>
    <n v="-80.5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631"/>
    <x v="5"/>
    <n v="21.033333333333335"/>
    <x v="4"/>
    <x v="1"/>
    <s v="Overdue"/>
    <s v="Invoice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631"/>
    <x v="5"/>
    <n v="21.033333333333335"/>
    <x v="4"/>
    <x v="1"/>
    <s v="Overdue"/>
    <s v="Invoice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631"/>
    <x v="5"/>
    <n v="21.033333333333335"/>
    <x v="4"/>
    <x v="1"/>
    <s v="Overdue"/>
    <s v="Invoice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631"/>
    <x v="5"/>
    <n v="21.033333333333335"/>
    <x v="4"/>
    <x v="1"/>
    <s v="Overdue"/>
    <s v="Invoice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631"/>
    <x v="5"/>
    <n v="21.033333333333335"/>
    <x v="4"/>
    <x v="1"/>
    <s v="Overdue"/>
    <s v="Invoice"/>
    <s v="USD"/>
    <n v="21438.9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645"/>
    <x v="5"/>
    <n v="21.5"/>
    <x v="4"/>
    <x v="1"/>
    <s v="Overdue"/>
    <s v="Invoice"/>
    <s v="USD"/>
    <n v="1600744.86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695"/>
    <x v="5"/>
    <n v="23.166666666666668"/>
    <x v="4"/>
    <x v="1"/>
    <s v="Overdue"/>
    <s v="Invoice"/>
    <s v="USD"/>
    <n v="33000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707"/>
    <x v="5"/>
    <n v="23.566666666666666"/>
    <x v="4"/>
    <x v="1"/>
    <s v="Overdue"/>
    <s v="Invoice"/>
    <s v="USD"/>
    <n v="25444.91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745"/>
    <x v="5"/>
    <n v="24.833333333333332"/>
    <x v="4"/>
    <x v="1"/>
    <s v="Overdue"/>
    <s v="Invoice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745"/>
    <x v="5"/>
    <n v="24.833333333333332"/>
    <x v="4"/>
    <x v="1"/>
    <s v="Overdue"/>
    <s v="Invoice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745"/>
    <x v="5"/>
    <n v="24.833333333333332"/>
    <x v="4"/>
    <x v="1"/>
    <s v="Overdue"/>
    <s v="Invoice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745"/>
    <x v="5"/>
    <n v="24.833333333333332"/>
    <x v="4"/>
    <x v="1"/>
    <s v="Overdue"/>
    <s v="Invoice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745"/>
    <x v="5"/>
    <n v="24.833333333333332"/>
    <x v="4"/>
    <x v="1"/>
    <s v="Overdue"/>
    <s v="Invoice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792"/>
    <x v="5"/>
    <n v="26.4"/>
    <x v="4"/>
    <x v="1"/>
    <s v="Overdue"/>
    <s v="Invoice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792"/>
    <x v="5"/>
    <n v="26.4"/>
    <x v="4"/>
    <x v="1"/>
    <s v="Overdue"/>
    <s v="Invoice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792"/>
    <x v="5"/>
    <n v="26.4"/>
    <x v="4"/>
    <x v="1"/>
    <s v="Overdue"/>
    <s v="Invoice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792"/>
    <x v="5"/>
    <n v="26.4"/>
    <x v="4"/>
    <x v="1"/>
    <s v="Overdue"/>
    <s v="Invoice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792"/>
    <x v="5"/>
    <n v="26.4"/>
    <x v="4"/>
    <x v="1"/>
    <s v="Overdue"/>
    <s v="Invoice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792"/>
    <x v="5"/>
    <n v="26.4"/>
    <x v="4"/>
    <x v="1"/>
    <s v="Overdue"/>
    <s v="Invoice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792"/>
    <x v="5"/>
    <n v="26.4"/>
    <x v="4"/>
    <x v="1"/>
    <s v="Overdue"/>
    <s v="Invoice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792"/>
    <x v="5"/>
    <n v="26.4"/>
    <x v="4"/>
    <x v="1"/>
    <s v="Overdue"/>
    <s v="Invoice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792"/>
    <x v="5"/>
    <n v="26.4"/>
    <x v="4"/>
    <x v="1"/>
    <s v="Overdue"/>
    <s v="Invoice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792"/>
    <x v="5"/>
    <n v="26.4"/>
    <x v="4"/>
    <x v="1"/>
    <s v="Overdue"/>
    <s v="Invoice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792"/>
    <x v="5"/>
    <n v="26.4"/>
    <x v="4"/>
    <x v="1"/>
    <s v="Overdue"/>
    <s v="Invoice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795"/>
    <x v="5"/>
    <n v="26.5"/>
    <x v="4"/>
    <x v="1"/>
    <s v="Overdue"/>
    <s v="Invoice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798"/>
    <x v="5"/>
    <n v="26.6"/>
    <x v="4"/>
    <x v="1"/>
    <s v="Overdue"/>
    <s v="Invoice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798"/>
    <x v="5"/>
    <n v="26.6"/>
    <x v="4"/>
    <x v="1"/>
    <s v="Overdue"/>
    <s v="Invoice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798"/>
    <x v="5"/>
    <n v="26.6"/>
    <x v="4"/>
    <x v="1"/>
    <s v="Overdue"/>
    <s v="Invoice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839"/>
    <x v="5"/>
    <n v="27.966666666666665"/>
    <x v="4"/>
    <x v="1"/>
    <s v="Overdue"/>
    <s v="Invoice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884"/>
    <x v="5"/>
    <n v="29.466666666666665"/>
    <x v="4"/>
    <x v="1"/>
    <s v="Overdue"/>
    <s v="Invoice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886"/>
    <x v="5"/>
    <n v="29.533333333333335"/>
    <x v="4"/>
    <x v="1"/>
    <s v="Overdue"/>
    <s v="Invoice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904"/>
    <x v="5"/>
    <n v="30.133333333333333"/>
    <x v="4"/>
    <x v="1"/>
    <s v="Overdue"/>
    <s v="Invoice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1005"/>
    <x v="5"/>
    <n v="33.5"/>
    <x v="4"/>
    <x v="1"/>
    <s v="Overdue"/>
    <s v="Invoice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1005"/>
    <x v="5"/>
    <n v="33.5"/>
    <x v="4"/>
    <x v="1"/>
    <s v="Overdue"/>
    <s v="Invoice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1005"/>
    <x v="5"/>
    <n v="33.5"/>
    <x v="4"/>
    <x v="1"/>
    <s v="Overdue"/>
    <s v="Invoice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1005"/>
    <x v="5"/>
    <n v="33.5"/>
    <x v="4"/>
    <x v="1"/>
    <s v="Overdue"/>
    <s v="Invoice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1005"/>
    <x v="5"/>
    <n v="33.5"/>
    <x v="4"/>
    <x v="1"/>
    <s v="Overdue"/>
    <s v="Invoice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1005"/>
    <x v="5"/>
    <n v="33.5"/>
    <x v="4"/>
    <x v="1"/>
    <s v="Overdue"/>
    <s v="Invoice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1005"/>
    <x v="5"/>
    <n v="33.5"/>
    <x v="4"/>
    <x v="1"/>
    <s v="Overdue"/>
    <s v="Invoice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1007"/>
    <x v="5"/>
    <n v="33.56666666666667"/>
    <x v="4"/>
    <x v="1"/>
    <s v="Overdue"/>
    <s v="Invoice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1007"/>
    <x v="5"/>
    <n v="33.56666666666667"/>
    <x v="4"/>
    <x v="1"/>
    <s v="Overdue"/>
    <s v="Invoice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1007"/>
    <x v="5"/>
    <n v="33.56666666666667"/>
    <x v="4"/>
    <x v="1"/>
    <s v="Overdue"/>
    <s v="Invoice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1019"/>
    <x v="5"/>
    <n v="33.966666666666669"/>
    <x v="4"/>
    <x v="1"/>
    <s v="Overdue"/>
    <s v="Invoice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1019"/>
    <x v="5"/>
    <n v="33.966666666666669"/>
    <x v="4"/>
    <x v="1"/>
    <s v="Overdue"/>
    <s v="Invoice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1019"/>
    <x v="5"/>
    <n v="33.966666666666669"/>
    <x v="4"/>
    <x v="1"/>
    <s v="Overdue"/>
    <s v="Invoice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1019"/>
    <x v="5"/>
    <n v="33.966666666666669"/>
    <x v="4"/>
    <x v="1"/>
    <s v="Overdue"/>
    <s v="Invoice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1019"/>
    <x v="5"/>
    <n v="33.966666666666669"/>
    <x v="4"/>
    <x v="1"/>
    <s v="Overdue"/>
    <s v="Invoice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1019"/>
    <x v="5"/>
    <n v="33.966666666666669"/>
    <x v="4"/>
    <x v="1"/>
    <s v="Overdue"/>
    <s v="Invoice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1019"/>
    <x v="5"/>
    <n v="33.966666666666669"/>
    <x v="4"/>
    <x v="1"/>
    <s v="Overdue"/>
    <s v="Invoice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1019"/>
    <x v="5"/>
    <n v="33.966666666666669"/>
    <x v="4"/>
    <x v="1"/>
    <s v="Overdue"/>
    <s v="Invoice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1019"/>
    <x v="5"/>
    <n v="33.966666666666669"/>
    <x v="4"/>
    <x v="1"/>
    <s v="Overdue"/>
    <s v="Invoice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1019"/>
    <x v="5"/>
    <n v="33.966666666666669"/>
    <x v="4"/>
    <x v="1"/>
    <s v="Overdue"/>
    <s v="Invoice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1038"/>
    <x v="5"/>
    <n v="34.6"/>
    <x v="4"/>
    <x v="1"/>
    <s v="Overdue"/>
    <s v="Invoice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1038"/>
    <x v="5"/>
    <n v="34.6"/>
    <x v="4"/>
    <x v="1"/>
    <s v="Overdue"/>
    <s v="Invoice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1038"/>
    <x v="5"/>
    <n v="34.6"/>
    <x v="4"/>
    <x v="1"/>
    <s v="Overdue"/>
    <s v="Invoice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1038"/>
    <x v="5"/>
    <n v="34.6"/>
    <x v="4"/>
    <x v="1"/>
    <s v="Overdue"/>
    <s v="Invoice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1071"/>
    <x v="5"/>
    <n v="35.700000000000003"/>
    <x v="4"/>
    <x v="1"/>
    <s v="Overdue"/>
    <s v="Invoice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1074"/>
    <x v="5"/>
    <n v="35.799999999999997"/>
    <x v="4"/>
    <x v="1"/>
    <s v="Overdue"/>
    <s v="Invoice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1095"/>
    <x v="5"/>
    <n v="36.5"/>
    <x v="4"/>
    <x v="1"/>
    <s v="Overdue"/>
    <s v="Invoice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1112"/>
    <x v="5"/>
    <n v="37.06666666666667"/>
    <x v="4"/>
    <x v="1"/>
    <s v="Overdue"/>
    <s v="Invoice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1150"/>
    <x v="5"/>
    <n v="38.333333333333336"/>
    <x v="4"/>
    <x v="1"/>
    <s v="Overdue"/>
    <s v="Invoice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1157"/>
    <x v="5"/>
    <n v="38.56666666666667"/>
    <x v="4"/>
    <x v="1"/>
    <s v="Overdue"/>
    <s v="Invoice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1192"/>
    <x v="5"/>
    <n v="39.733333333333334"/>
    <x v="4"/>
    <x v="1"/>
    <s v="Overdue"/>
    <s v="Invoice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1192"/>
    <x v="5"/>
    <n v="39.733333333333334"/>
    <x v="4"/>
    <x v="1"/>
    <s v="Overdue"/>
    <s v="Invoice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1193"/>
    <x v="5"/>
    <n v="39.766666666666666"/>
    <x v="4"/>
    <x v="1"/>
    <s v="Overdue"/>
    <s v="Invoice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1248"/>
    <x v="5"/>
    <n v="41.6"/>
    <x v="4"/>
    <x v="1"/>
    <s v="Overdue"/>
    <s v="Invoice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1248"/>
    <x v="5"/>
    <n v="41.6"/>
    <x v="4"/>
    <x v="1"/>
    <s v="Overdue"/>
    <s v="Invoice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1269"/>
    <x v="5"/>
    <n v="42.3"/>
    <x v="4"/>
    <x v="1"/>
    <s v="Overdue"/>
    <s v="Invoice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1269"/>
    <x v="5"/>
    <n v="42.3"/>
    <x v="4"/>
    <x v="1"/>
    <s v="Overdue"/>
    <s v="Invoice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1269"/>
    <x v="5"/>
    <n v="42.3"/>
    <x v="4"/>
    <x v="1"/>
    <s v="Overdue"/>
    <s v="Invoice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1269"/>
    <x v="5"/>
    <n v="42.3"/>
    <x v="4"/>
    <x v="1"/>
    <s v="Overdue"/>
    <s v="Invoice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1282"/>
    <x v="5"/>
    <n v="42.733333333333334"/>
    <x v="4"/>
    <x v="1"/>
    <s v="Overdue"/>
    <s v="Invoice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1288"/>
    <x v="5"/>
    <n v="42.93333333333333"/>
    <x v="4"/>
    <x v="1"/>
    <s v="Overdue"/>
    <s v="Invoice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1294"/>
    <x v="5"/>
    <n v="43.133333333333333"/>
    <x v="4"/>
    <x v="1"/>
    <s v="Overdue"/>
    <s v="Invoice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1347"/>
    <x v="5"/>
    <n v="44.9"/>
    <x v="4"/>
    <x v="1"/>
    <s v="Overdue"/>
    <s v="Invoice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389"/>
    <x v="5"/>
    <n v="46.3"/>
    <x v="4"/>
    <x v="1"/>
    <s v="Overdue"/>
    <s v="Invoice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389"/>
    <x v="5"/>
    <n v="46.3"/>
    <x v="4"/>
    <x v="1"/>
    <s v="Overdue"/>
    <s v="Invoice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389"/>
    <x v="5"/>
    <n v="46.3"/>
    <x v="4"/>
    <x v="1"/>
    <s v="Overdue"/>
    <s v="Invoice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390"/>
    <x v="5"/>
    <n v="46.333333333333336"/>
    <x v="4"/>
    <x v="1"/>
    <s v="Overdue"/>
    <s v="Invoice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390"/>
    <x v="5"/>
    <n v="46.333333333333336"/>
    <x v="4"/>
    <x v="1"/>
    <s v="Overdue"/>
    <s v="Invoice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390"/>
    <x v="5"/>
    <n v="46.333333333333336"/>
    <x v="4"/>
    <x v="1"/>
    <s v="Overdue"/>
    <s v="Invoice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432"/>
    <x v="5"/>
    <n v="47.733333333333334"/>
    <x v="4"/>
    <x v="1"/>
    <s v="Overdue"/>
    <s v="Invoice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580"/>
    <x v="5"/>
    <n v="52.666666666666664"/>
    <x v="4"/>
    <x v="2"/>
    <s v="Overdue"/>
    <s v="WHT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585"/>
    <x v="5"/>
    <n v="52.833333333333336"/>
    <x v="4"/>
    <x v="1"/>
    <s v="Overdue"/>
    <s v="Invoice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624"/>
    <x v="5"/>
    <n v="54.133333333333333"/>
    <x v="4"/>
    <x v="1"/>
    <s v="Overdue"/>
    <s v="Invoice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805"/>
    <x v="5"/>
    <n v="60.166666666666664"/>
    <x v="4"/>
    <x v="2"/>
    <s v="Overdue"/>
    <s v="WHT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2026"/>
    <x v="5"/>
    <n v="67.533333333333331"/>
    <x v="4"/>
    <x v="1"/>
    <s v="Overdue"/>
    <s v="Invoice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655"/>
    <x v="5"/>
    <n v="88.5"/>
    <x v="4"/>
    <x v="1"/>
    <s v="Overdue"/>
    <s v="Invoice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3292"/>
    <x v="5"/>
    <n v="109.73333333333333"/>
    <x v="4"/>
    <x v="1"/>
    <s v="Overdue"/>
    <s v="Invoice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998"/>
    <x v="5"/>
    <n v="66.599999999999994"/>
    <x v="4"/>
    <x v="1"/>
    <s v="Overdue"/>
    <s v="Invoice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686"/>
    <x v="5"/>
    <n v="89.533333333333331"/>
    <x v="4"/>
    <x v="1"/>
    <s v="Overdue"/>
    <s v="Invoice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686"/>
    <x v="5"/>
    <n v="89.533333333333331"/>
    <x v="4"/>
    <x v="1"/>
    <s v="Overdue"/>
    <s v="Invoice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689"/>
    <x v="5"/>
    <n v="89.63333333333334"/>
    <x v="4"/>
    <x v="1"/>
    <s v="Overdue"/>
    <s v="Invoice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727"/>
    <x v="5"/>
    <n v="90.9"/>
    <x v="4"/>
    <x v="1"/>
    <s v="Overdue"/>
    <s v="Invoice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740"/>
    <x v="5"/>
    <n v="91.333333333333329"/>
    <x v="4"/>
    <x v="1"/>
    <s v="Overdue"/>
    <s v="Invoice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758"/>
    <x v="5"/>
    <n v="91.933333333333337"/>
    <x v="4"/>
    <x v="1"/>
    <s v="Overdue"/>
    <s v="Invoice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787"/>
    <x v="5"/>
    <n v="92.9"/>
    <x v="4"/>
    <x v="1"/>
    <s v="Overdue"/>
    <s v="Invoice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928"/>
    <x v="5"/>
    <n v="97.6"/>
    <x v="4"/>
    <x v="1"/>
    <s v="Overdue"/>
    <s v="Invoice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961"/>
    <x v="5"/>
    <n v="98.7"/>
    <x v="4"/>
    <x v="1"/>
    <s v="Overdue"/>
    <s v="Invoice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979"/>
    <x v="5"/>
    <n v="99.3"/>
    <x v="4"/>
    <x v="1"/>
    <s v="Overdue"/>
    <s v="Invoice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3024"/>
    <x v="5"/>
    <n v="100.8"/>
    <x v="4"/>
    <x v="1"/>
    <s v="Overdue"/>
    <s v="Invoice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3054"/>
    <x v="5"/>
    <n v="101.8"/>
    <x v="4"/>
    <x v="1"/>
    <s v="Overdue"/>
    <s v="Invoice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3080"/>
    <x v="5"/>
    <n v="102.66666666666667"/>
    <x v="4"/>
    <x v="1"/>
    <s v="Overdue"/>
    <s v="Invoice"/>
    <s v="USD"/>
    <n v="142575.82999999999"/>
  </r>
  <r>
    <s v="A2310000"/>
    <x v="15"/>
    <x v="15"/>
    <n v="1800030087"/>
    <x v="0"/>
    <x v="1"/>
    <x v="5"/>
    <s v="Orupabo, Amoni "/>
    <n v="0"/>
    <s v="Additional Wellhead Accessories-MPD AdaptersObiafu"/>
    <s v="467"/>
    <s v="DR"/>
    <s v=""/>
    <d v="2023-10-20T00:00:00"/>
    <d v="2023-10-20T00:00:00"/>
    <d v="2023-11-19T00:00:00"/>
    <s v="USD"/>
    <n v="36554.620000000003"/>
    <n v="42"/>
    <x v="2"/>
    <n v="1.4"/>
    <x v="1"/>
    <x v="1"/>
    <s v="Overdue"/>
    <s v="Invoice"/>
    <s v="USD"/>
    <n v="36554.620000000003"/>
  </r>
  <r>
    <s v="A2310000"/>
    <x v="15"/>
    <x v="15"/>
    <n v="1800030086"/>
    <x v="0"/>
    <x v="1"/>
    <x v="5"/>
    <s v="Orupabo, Amoni "/>
    <n v="0"/>
    <s v="NIG AGIP O NOV 2017 Crude Handling"/>
    <s v="467"/>
    <s v="DR"/>
    <s v=""/>
    <d v="2023-10-20T00:00:00"/>
    <d v="2023-10-20T00:00:00"/>
    <d v="2023-11-19T00:00:00"/>
    <s v="USD"/>
    <n v="68982.06"/>
    <n v="42"/>
    <x v="2"/>
    <n v="1.4"/>
    <x v="1"/>
    <x v="1"/>
    <s v="Overdue"/>
    <s v="Invoice"/>
    <s v="USD"/>
    <n v="68982.06"/>
  </r>
  <r>
    <s v="A2310000"/>
    <x v="15"/>
    <x v="15"/>
    <n v="104467156"/>
    <x v="0"/>
    <x v="1"/>
    <x v="1"/>
    <s v="Orupabo, Amoni "/>
    <s v="WHT Outstg"/>
    <s v="WHT_1800030082 Part charge-Emerg resp equip rent-P"/>
    <s v=""/>
    <s v="AB"/>
    <s v=""/>
    <d v="2023-11-02T00:00:00"/>
    <d v="2023-11-02T00:00:00"/>
    <d v="2023-11-02T00:00:00"/>
    <s v="USD"/>
    <n v="7000"/>
    <n v="59"/>
    <x v="0"/>
    <s v="Not Overdue"/>
    <x v="0"/>
    <x v="0"/>
    <s v="Not Overdue"/>
    <s v="WHT"/>
    <s v="USD"/>
    <n v="7000"/>
  </r>
  <r>
    <s v="A2310000"/>
    <x v="15"/>
    <x v="15"/>
    <n v="104467156"/>
    <x v="0"/>
    <x v="1"/>
    <x v="1"/>
    <s v="Orupabo, Amoni "/>
    <s v="WHT Outstg"/>
    <s v="WHT_1800030083 Part charge-Emerg resp equip rent-P"/>
    <s v=""/>
    <s v="AB"/>
    <s v=""/>
    <d v="2023-11-02T00:00:00"/>
    <d v="2023-11-02T00:00:00"/>
    <d v="2023-11-02T00:00:00"/>
    <s v="USD"/>
    <n v="23800"/>
    <n v="59"/>
    <x v="0"/>
    <s v="Not Overdue"/>
    <x v="0"/>
    <x v="0"/>
    <s v="Not Overdue"/>
    <s v="WHT"/>
    <s v="USD"/>
    <n v="23800"/>
  </r>
  <r>
    <s v="A2310000"/>
    <x v="15"/>
    <x v="15"/>
    <n v="104467156"/>
    <x v="0"/>
    <x v="1"/>
    <x v="1"/>
    <s v="Orupabo, Amoni "/>
    <s v="WHT Outstg"/>
    <s v="WHT_1800030084 Part charge-Emerg resp equip rent-P"/>
    <s v=""/>
    <s v="AB"/>
    <s v=""/>
    <d v="2023-11-02T00:00:00"/>
    <d v="2023-11-02T00:00:00"/>
    <d v="2023-11-02T00:00:00"/>
    <s v="USD"/>
    <n v="23800"/>
    <n v="59"/>
    <x v="0"/>
    <s v="Not Overdue"/>
    <x v="0"/>
    <x v="0"/>
    <s v="Not Overdue"/>
    <s v="WHT"/>
    <s v="USD"/>
    <n v="23800"/>
  </r>
  <r>
    <s v="A2310000"/>
    <x v="15"/>
    <x v="15"/>
    <n v="104467156"/>
    <x v="0"/>
    <x v="1"/>
    <x v="1"/>
    <s v="Orupabo, Amoni "/>
    <s v="WHT Outstg"/>
    <s v="WHT_1800030085 PART PYT-RENTAL OF EMERGENCY RESP.E"/>
    <s v=""/>
    <s v="AB"/>
    <s v=""/>
    <d v="2023-11-02T00:00:00"/>
    <d v="2023-11-02T00:00:00"/>
    <d v="2023-11-02T00:00:00"/>
    <s v="USD"/>
    <n v="23800"/>
    <n v="59"/>
    <x v="0"/>
    <s v="Not Overdue"/>
    <x v="0"/>
    <x v="0"/>
    <s v="Not Overdue"/>
    <s v="WHT"/>
    <s v="USD"/>
    <n v="23800"/>
  </r>
  <r>
    <s v="A2310000"/>
    <x v="15"/>
    <x v="15"/>
    <n v="104177128"/>
    <x v="0"/>
    <x v="1"/>
    <x v="5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741"/>
    <x v="5"/>
    <n v="24.7"/>
    <x v="4"/>
    <x v="2"/>
    <s v="Overdue"/>
    <s v="WHT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1312"/>
    <x v="5"/>
    <n v="43.733333333333334"/>
    <x v="4"/>
    <x v="2"/>
    <s v="Overdue"/>
    <s v="WHT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1333"/>
    <x v="5"/>
    <n v="44.43333333333333"/>
    <x v="4"/>
    <x v="2"/>
    <s v="Overdue"/>
    <s v="WHT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378"/>
    <x v="5"/>
    <n v="45.93333333333333"/>
    <x v="4"/>
    <x v="2"/>
    <s v="Overdue"/>
    <s v="WHT"/>
    <s v="USD"/>
    <n v="3965.55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2150"/>
    <x v="5"/>
    <n v="71.666666666666671"/>
    <x v="4"/>
    <x v="1"/>
    <s v="Overdue"/>
    <s v="Invoice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2150"/>
    <x v="5"/>
    <n v="71.666666666666671"/>
    <x v="4"/>
    <x v="1"/>
    <s v="Overdue"/>
    <s v="Invoice"/>
    <s v="USD"/>
    <n v="37194.589999999997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2164"/>
    <x v="5"/>
    <n v="72.13333333333334"/>
    <x v="4"/>
    <x v="1"/>
    <s v="Overdue"/>
    <s v="Invoice"/>
    <s v="USD"/>
    <n v="37114.78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2263"/>
    <x v="5"/>
    <n v="75.433333333333337"/>
    <x v="4"/>
    <x v="2"/>
    <s v="Overdue"/>
    <s v="WHT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2263"/>
    <x v="5"/>
    <n v="75.433333333333337"/>
    <x v="4"/>
    <x v="2"/>
    <s v="Overdue"/>
    <s v="WHT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2263"/>
    <x v="5"/>
    <n v="75.433333333333337"/>
    <x v="4"/>
    <x v="2"/>
    <s v="Overdue"/>
    <s v="WHT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2263"/>
    <x v="5"/>
    <n v="75.433333333333337"/>
    <x v="4"/>
    <x v="2"/>
    <s v="Overdue"/>
    <s v="WHT"/>
    <s v="USD"/>
    <n v="386.37"/>
  </r>
  <r>
    <s v="A2310000"/>
    <x v="15"/>
    <x v="15"/>
    <n v="1800016286"/>
    <x v="0"/>
    <x v="0"/>
    <x v="0"/>
    <s v="Okorigba, Celestine"/>
    <n v="0"/>
    <s v="COST OF ONE SECURITY VESSEL PROVIDED TO JTF APR'16"/>
    <s v="467"/>
    <s v="DR"/>
    <s v=""/>
    <d v="2016-05-05T00:00:00"/>
    <d v="2016-05-05T00:00:00"/>
    <d v="2016-06-04T00:00:00"/>
    <s v="USD"/>
    <n v="75600"/>
    <n v="2766"/>
    <x v="5"/>
    <n v="92.2"/>
    <x v="4"/>
    <x v="1"/>
    <s v="Overdue"/>
    <s v="Invoice"/>
    <s v="USD"/>
    <n v="75600"/>
  </r>
  <r>
    <s v="A2310000"/>
    <x v="15"/>
    <x v="15"/>
    <n v="1800015880"/>
    <x v="0"/>
    <x v="0"/>
    <x v="0"/>
    <s v="Okorigba, Celestine"/>
    <n v="0"/>
    <s v="COST OF ONE SECURITY VESSEL PROVIDED TO JTF Q1'16"/>
    <s v="467"/>
    <s v="DR"/>
    <s v=""/>
    <d v="2016-02-17T00:00:00"/>
    <d v="2016-02-17T00:00:00"/>
    <d v="2016-03-18T00:00:00"/>
    <s v="USD"/>
    <n v="229320"/>
    <n v="2844"/>
    <x v="5"/>
    <n v="94.8"/>
    <x v="4"/>
    <x v="1"/>
    <s v="Overdue"/>
    <s v="Invoice"/>
    <s v="USD"/>
    <n v="229320"/>
  </r>
  <r>
    <s v="A2310000"/>
    <x v="15"/>
    <x v="15"/>
    <n v="1800015812"/>
    <x v="0"/>
    <x v="0"/>
    <x v="0"/>
    <s v="Okorigba, Celestine"/>
    <n v="0"/>
    <s v="AKRI OGUTA BILLING - Q4 2015"/>
    <s v="473"/>
    <s v="DR"/>
    <s v=""/>
    <d v="2016-01-29T00:00:00"/>
    <d v="2016-01-29T00:00:00"/>
    <d v="2016-02-28T00:00:00"/>
    <s v="NGN"/>
    <n v="36958293.020000003"/>
    <n v="2863"/>
    <x v="5"/>
    <n v="95.433333333333337"/>
    <x v="4"/>
    <x v="1"/>
    <s v="Overdue"/>
    <s v="Invoice"/>
    <s v="USD"/>
    <n v="185486.29"/>
  </r>
  <r>
    <s v="A2310000"/>
    <x v="15"/>
    <x v="15"/>
    <n v="1800015741"/>
    <x v="0"/>
    <x v="0"/>
    <x v="0"/>
    <s v="Okorigba, Celestine"/>
    <n v="0"/>
    <s v="AKRI OGUTA BILLING - Q4 2015"/>
    <s v="467"/>
    <s v="DR"/>
    <s v=""/>
    <d v="2016-01-20T00:00:00"/>
    <d v="2016-01-20T00:00:00"/>
    <d v="2016-02-19T00:00:00"/>
    <s v="USD"/>
    <n v="1911442.24"/>
    <n v="2872"/>
    <x v="5"/>
    <n v="95.733333333333334"/>
    <x v="4"/>
    <x v="1"/>
    <s v="Overdue"/>
    <s v="Invoice"/>
    <s v="USD"/>
    <n v="1911442.24"/>
  </r>
  <r>
    <s v="A2310000"/>
    <x v="15"/>
    <x v="15"/>
    <n v="1800015465"/>
    <x v="0"/>
    <x v="0"/>
    <x v="0"/>
    <s v="Okorigba, Celestine"/>
    <n v="0"/>
    <s v="AKRI OGUTA BILLING - Q2 2015"/>
    <s v="467"/>
    <s v="DR"/>
    <s v=""/>
    <d v="2015-12-01T00:00:00"/>
    <d v="2015-12-01T00:00:00"/>
    <d v="2015-12-31T00:00:00"/>
    <s v="USD"/>
    <n v="884603.54"/>
    <n v="2922"/>
    <x v="5"/>
    <n v="97.4"/>
    <x v="4"/>
    <x v="1"/>
    <s v="Overdue"/>
    <s v="Invoice"/>
    <s v="USD"/>
    <n v="884603.54"/>
  </r>
  <r>
    <s v="A2310000"/>
    <x v="15"/>
    <x v="15"/>
    <n v="1800015466"/>
    <x v="0"/>
    <x v="0"/>
    <x v="0"/>
    <s v="Okorigba, Celestine"/>
    <n v="0"/>
    <s v="AKRI OGUTA BILLING - Q2 2015"/>
    <s v="473"/>
    <s v="DR"/>
    <s v=""/>
    <d v="2015-12-01T00:00:00"/>
    <d v="2015-12-01T00:00:00"/>
    <d v="2015-12-31T00:00:00"/>
    <s v="NGN"/>
    <n v="28642954.870000001"/>
    <n v="2922"/>
    <x v="5"/>
    <n v="97.4"/>
    <x v="4"/>
    <x v="1"/>
    <s v="Overdue"/>
    <s v="Invoice"/>
    <s v="USD"/>
    <n v="143790.5"/>
  </r>
  <r>
    <s v="A2310000"/>
    <x v="15"/>
    <x v="15"/>
    <n v="1800015467"/>
    <x v="0"/>
    <x v="0"/>
    <x v="0"/>
    <s v="Okorigba, Celestine"/>
    <n v="0"/>
    <s v="AKRI OGUTA BILLING - Q3 2015"/>
    <s v="467"/>
    <s v="DR"/>
    <s v=""/>
    <d v="2015-12-01T00:00:00"/>
    <d v="2015-12-01T00:00:00"/>
    <d v="2015-12-31T00:00:00"/>
    <s v="USD"/>
    <n v="316627.96000000002"/>
    <n v="2922"/>
    <x v="5"/>
    <n v="97.4"/>
    <x v="4"/>
    <x v="1"/>
    <s v="Overdue"/>
    <s v="Invoice"/>
    <s v="USD"/>
    <n v="316627.96000000002"/>
  </r>
  <r>
    <s v="A2310000"/>
    <x v="15"/>
    <x v="15"/>
    <n v="1800015468"/>
    <x v="0"/>
    <x v="0"/>
    <x v="0"/>
    <s v="Okorigba, Celestine"/>
    <n v="0"/>
    <s v="AKRI OGUTA BILLING - Q3 2015"/>
    <s v="473"/>
    <s v="DR"/>
    <s v=""/>
    <d v="2015-12-01T00:00:00"/>
    <d v="2015-12-01T00:00:00"/>
    <d v="2015-12-31T00:00:00"/>
    <s v="NGN"/>
    <n v="26241431.219999999"/>
    <n v="2922"/>
    <x v="5"/>
    <n v="97.4"/>
    <x v="4"/>
    <x v="1"/>
    <s v="Overdue"/>
    <s v="Invoice"/>
    <s v="USD"/>
    <n v="131734.60999999999"/>
  </r>
  <r>
    <s v="A2310000"/>
    <x v="15"/>
    <x v="15"/>
    <n v="1800015463"/>
    <x v="0"/>
    <x v="0"/>
    <x v="0"/>
    <s v="Okorigba, Celestine"/>
    <n v="0"/>
    <s v="LOGISTICS SUPPORT - JTF PERS. PROTECTING NAOC FACL"/>
    <s v="467"/>
    <s v="DR"/>
    <s v=""/>
    <d v="2015-12-01T00:00:00"/>
    <d v="2015-12-01T00:00:00"/>
    <d v="2015-12-31T00:00:00"/>
    <s v="USD"/>
    <n v="312480"/>
    <n v="2922"/>
    <x v="5"/>
    <n v="97.4"/>
    <x v="4"/>
    <x v="1"/>
    <s v="Overdue"/>
    <s v="Invoice"/>
    <s v="USD"/>
    <n v="312480"/>
  </r>
  <r>
    <s v="A2310000"/>
    <x v="15"/>
    <x v="15"/>
    <n v="1800014304"/>
    <x v="0"/>
    <x v="0"/>
    <x v="0"/>
    <s v="Okorigba, Celestine"/>
    <n v="0"/>
    <s v="AKRI OGUTA BILLING - Q1 2015"/>
    <s v="467"/>
    <s v="DR"/>
    <s v=""/>
    <d v="2015-04-24T00:00:00"/>
    <d v="2015-04-24T00:00:00"/>
    <d v="2015-05-24T00:00:00"/>
    <s v="USD"/>
    <n v="350829.33"/>
    <n v="3143"/>
    <x v="5"/>
    <n v="104.76666666666667"/>
    <x v="4"/>
    <x v="1"/>
    <s v="Overdue"/>
    <s v="Invoice"/>
    <s v="USD"/>
    <n v="350829.33"/>
  </r>
  <r>
    <s v="A2310000"/>
    <x v="15"/>
    <x v="15"/>
    <n v="1800014305"/>
    <x v="0"/>
    <x v="0"/>
    <x v="0"/>
    <s v="Okorigba, Celestine"/>
    <n v="0"/>
    <s v="AKRI OGUTA BILLING - Q1 2015"/>
    <s v="473"/>
    <s v="DR"/>
    <s v=""/>
    <d v="2015-04-24T00:00:00"/>
    <d v="2015-04-24T00:00:00"/>
    <d v="2015-05-24T00:00:00"/>
    <s v="NGN"/>
    <n v="25844601.170000002"/>
    <n v="3143"/>
    <x v="5"/>
    <n v="104.76666666666667"/>
    <x v="4"/>
    <x v="1"/>
    <s v="Overdue"/>
    <s v="Invoice"/>
    <s v="USD"/>
    <n v="129840.69"/>
  </r>
  <r>
    <s v="A2310000"/>
    <x v="15"/>
    <x v="15"/>
    <n v="1800013916"/>
    <x v="0"/>
    <x v="0"/>
    <x v="0"/>
    <s v="Okorigba, Celestine"/>
    <n v="0"/>
    <s v="AKRI OGUTA BILLING - Q4 2014"/>
    <s v="473"/>
    <s v="DR"/>
    <s v=""/>
    <d v="2015-02-04T00:00:00"/>
    <d v="2015-02-04T00:00:00"/>
    <d v="2015-03-06T00:00:00"/>
    <s v="NGN"/>
    <n v="40767743.979999997"/>
    <n v="3222"/>
    <x v="5"/>
    <n v="107.4"/>
    <x v="4"/>
    <x v="1"/>
    <s v="Overdue"/>
    <s v="Invoice"/>
    <s v="USD"/>
    <n v="214230.42"/>
  </r>
  <r>
    <s v="A2310000"/>
    <x v="15"/>
    <x v="15"/>
    <n v="1800013917"/>
    <x v="0"/>
    <x v="0"/>
    <x v="0"/>
    <s v="Okorigba, Celestine"/>
    <n v="0"/>
    <s v="AKRI OGUTA BILLING - Q4 2014"/>
    <s v="467"/>
    <s v="DR"/>
    <s v=""/>
    <d v="2015-02-04T00:00:00"/>
    <d v="2015-02-04T00:00:00"/>
    <d v="2015-03-06T00:00:00"/>
    <s v="USD"/>
    <n v="1751713.39"/>
    <n v="3222"/>
    <x v="5"/>
    <n v="107.4"/>
    <x v="4"/>
    <x v="1"/>
    <s v="Overdue"/>
    <s v="Invoice"/>
    <s v="USD"/>
    <n v="1751713.39"/>
  </r>
  <r>
    <s v="A2310000"/>
    <x v="15"/>
    <x v="15"/>
    <n v="1800013222"/>
    <x v="0"/>
    <x v="0"/>
    <x v="0"/>
    <s v="Okorigba, Celestine"/>
    <n v="0"/>
    <s v="AKRI OGUTA BILLING - Q3 2014"/>
    <s v="473"/>
    <s v="DR"/>
    <s v=""/>
    <d v="2014-10-16T00:00:00"/>
    <d v="2014-10-16T00:00:00"/>
    <d v="2014-11-15T00:00:00"/>
    <s v="NGN"/>
    <n v="35301627.490000002"/>
    <n v="3333"/>
    <x v="5"/>
    <n v="111.1"/>
    <x v="4"/>
    <x v="1"/>
    <s v="Overdue"/>
    <s v="Invoice"/>
    <s v="USD"/>
    <n v="215082.23999999999"/>
  </r>
  <r>
    <s v="A2310000"/>
    <x v="15"/>
    <x v="15"/>
    <n v="1800013223"/>
    <x v="0"/>
    <x v="0"/>
    <x v="0"/>
    <s v="Okorigba, Celestine"/>
    <n v="0"/>
    <s v="AKRI OGUTA BILLING - Q3 2014"/>
    <s v="467"/>
    <s v="DR"/>
    <s v=""/>
    <d v="2014-10-16T00:00:00"/>
    <d v="2014-10-16T00:00:00"/>
    <d v="2014-11-15T00:00:00"/>
    <s v="USD"/>
    <n v="247451.78"/>
    <n v="3333"/>
    <x v="5"/>
    <n v="111.1"/>
    <x v="4"/>
    <x v="1"/>
    <s v="Overdue"/>
    <s v="Invoice"/>
    <s v="USD"/>
    <n v="247451.78"/>
  </r>
  <r>
    <s v="A2310000"/>
    <x v="15"/>
    <x v="15"/>
    <n v="1800012845"/>
    <x v="0"/>
    <x v="0"/>
    <x v="0"/>
    <s v="Okorigba, Celestine"/>
    <n v="0"/>
    <s v="AKRI OGUTA BILLING - Q2 2014"/>
    <s v="473"/>
    <s v="DR"/>
    <s v=""/>
    <d v="2014-07-17T00:00:00"/>
    <d v="2014-07-17T00:00:00"/>
    <d v="2014-08-16T00:00:00"/>
    <s v="NGN"/>
    <n v="39545798.030000001"/>
    <n v="3424"/>
    <x v="5"/>
    <n v="114.13333333333334"/>
    <x v="4"/>
    <x v="1"/>
    <s v="Overdue"/>
    <s v="Invoice"/>
    <s v="USD"/>
    <n v="243958.04"/>
  </r>
  <r>
    <s v="A2310000"/>
    <x v="15"/>
    <x v="15"/>
    <n v="1800012846"/>
    <x v="0"/>
    <x v="0"/>
    <x v="0"/>
    <s v="Okorigba, Celestine"/>
    <n v="0"/>
    <s v="AKRI OGUTA BILLING - Q2 2014"/>
    <s v="467"/>
    <s v="DR"/>
    <s v=""/>
    <d v="2014-07-17T00:00:00"/>
    <d v="2014-07-17T00:00:00"/>
    <d v="2014-08-16T00:00:00"/>
    <s v="USD"/>
    <n v="2004165.52"/>
    <n v="3424"/>
    <x v="5"/>
    <n v="114.13333333333334"/>
    <x v="4"/>
    <x v="1"/>
    <s v="Overdue"/>
    <s v="Invoice"/>
    <s v="USD"/>
    <n v="2004165.52"/>
  </r>
  <r>
    <s v="A2310000"/>
    <x v="15"/>
    <x v="15"/>
    <n v="1800012290"/>
    <x v="0"/>
    <x v="0"/>
    <x v="0"/>
    <s v="Okorigba, Celestine"/>
    <n v="0"/>
    <s v="AKRI OGUTA BILLING - Q1 2014"/>
    <s v="467"/>
    <s v="DR"/>
    <s v=""/>
    <d v="2014-04-04T00:00:00"/>
    <d v="2014-04-04T00:00:00"/>
    <d v="2014-05-04T00:00:00"/>
    <s v="USD"/>
    <n v="145649.10999999999"/>
    <n v="3528"/>
    <x v="5"/>
    <n v="117.6"/>
    <x v="4"/>
    <x v="1"/>
    <s v="Overdue"/>
    <s v="Invoice"/>
    <s v="USD"/>
    <n v="145649.10999999999"/>
  </r>
  <r>
    <s v="A2310000"/>
    <x v="15"/>
    <x v="15"/>
    <n v="1800012291"/>
    <x v="0"/>
    <x v="0"/>
    <x v="0"/>
    <s v="Okorigba, Celestine"/>
    <n v="0"/>
    <s v="AKRI OGUTA BILLING - Q1 2014"/>
    <s v="473"/>
    <s v="DR"/>
    <s v=""/>
    <d v="2014-04-04T00:00:00"/>
    <d v="2014-04-04T00:00:00"/>
    <d v="2014-05-04T00:00:00"/>
    <s v="NGN"/>
    <n v="12688721.890000001"/>
    <n v="3528"/>
    <x v="5"/>
    <n v="117.6"/>
    <x v="4"/>
    <x v="1"/>
    <s v="Overdue"/>
    <s v="Invoice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684"/>
    <x v="5"/>
    <n v="122.8"/>
    <x v="4"/>
    <x v="2"/>
    <s v="Overdue"/>
    <s v="WHT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684"/>
    <x v="5"/>
    <n v="122.8"/>
    <x v="4"/>
    <x v="2"/>
    <s v="Overdue"/>
    <s v="WHT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685"/>
    <x v="5"/>
    <n v="122.83333333333333"/>
    <x v="4"/>
    <x v="2"/>
    <s v="Overdue"/>
    <s v="WHT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685"/>
    <x v="5"/>
    <n v="122.83333333333333"/>
    <x v="4"/>
    <x v="2"/>
    <s v="Overdue"/>
    <s v="WHT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685"/>
    <x v="5"/>
    <n v="122.83333333333333"/>
    <x v="4"/>
    <x v="2"/>
    <s v="Overdue"/>
    <s v="WHT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685"/>
    <x v="5"/>
    <n v="122.83333333333333"/>
    <x v="4"/>
    <x v="2"/>
    <s v="Overdue"/>
    <s v="WHT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685"/>
    <x v="5"/>
    <n v="122.83333333333333"/>
    <x v="4"/>
    <x v="2"/>
    <s v="Overdue"/>
    <s v="WHT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685"/>
    <x v="5"/>
    <n v="122.83333333333333"/>
    <x v="4"/>
    <x v="2"/>
    <s v="Overdue"/>
    <s v="WHT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685"/>
    <x v="5"/>
    <n v="122.83333333333333"/>
    <x v="4"/>
    <x v="2"/>
    <s v="Overdue"/>
    <s v="WHT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685"/>
    <x v="5"/>
    <n v="122.83333333333333"/>
    <x v="4"/>
    <x v="2"/>
    <s v="Overdue"/>
    <s v="WHT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804"/>
    <x v="5"/>
    <n v="126.8"/>
    <x v="4"/>
    <x v="1"/>
    <s v="Overdue"/>
    <s v="Invoice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811"/>
    <x v="5"/>
    <n v="127.03333333333333"/>
    <x v="4"/>
    <x v="2"/>
    <s v="Overdue"/>
    <s v="WHT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811"/>
    <x v="5"/>
    <n v="127.03333333333333"/>
    <x v="4"/>
    <x v="2"/>
    <s v="Overdue"/>
    <s v="WHT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862"/>
    <x v="5"/>
    <n v="128.73333333333332"/>
    <x v="4"/>
    <x v="2"/>
    <s v="Overdue"/>
    <s v="WHT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862"/>
    <x v="5"/>
    <n v="128.73333333333332"/>
    <x v="4"/>
    <x v="2"/>
    <s v="Overdue"/>
    <s v="WHT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862"/>
    <x v="5"/>
    <n v="128.73333333333332"/>
    <x v="4"/>
    <x v="2"/>
    <s v="Overdue"/>
    <s v="WHT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908"/>
    <x v="5"/>
    <n v="130.26666666666668"/>
    <x v="4"/>
    <x v="2"/>
    <s v="Overdue"/>
    <s v="WHT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908"/>
    <x v="5"/>
    <n v="130.26666666666668"/>
    <x v="4"/>
    <x v="2"/>
    <s v="Overdue"/>
    <s v="WHT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908"/>
    <x v="5"/>
    <n v="130.26666666666668"/>
    <x v="4"/>
    <x v="2"/>
    <s v="Overdue"/>
    <s v="WHT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908"/>
    <x v="5"/>
    <n v="130.26666666666668"/>
    <x v="4"/>
    <x v="2"/>
    <s v="Overdue"/>
    <s v="WHT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908"/>
    <x v="5"/>
    <n v="130.26666666666668"/>
    <x v="4"/>
    <x v="2"/>
    <s v="Overdue"/>
    <s v="WHT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908"/>
    <x v="5"/>
    <n v="130.26666666666668"/>
    <x v="4"/>
    <x v="2"/>
    <s v="Overdue"/>
    <s v="WHT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908"/>
    <x v="5"/>
    <n v="130.26666666666668"/>
    <x v="4"/>
    <x v="2"/>
    <s v="Overdue"/>
    <s v="WHT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908"/>
    <x v="5"/>
    <n v="130.26666666666668"/>
    <x v="4"/>
    <x v="2"/>
    <s v="Overdue"/>
    <s v="WHT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4078"/>
    <x v="5"/>
    <n v="135.93333333333334"/>
    <x v="4"/>
    <x v="2"/>
    <s v="Overdue"/>
    <s v="WHT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4078"/>
    <x v="5"/>
    <n v="135.93333333333334"/>
    <x v="4"/>
    <x v="2"/>
    <s v="Overdue"/>
    <s v="WHT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4078"/>
    <x v="5"/>
    <n v="135.93333333333334"/>
    <x v="4"/>
    <x v="2"/>
    <s v="Overdue"/>
    <s v="WHT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4078"/>
    <x v="5"/>
    <n v="135.93333333333334"/>
    <x v="4"/>
    <x v="2"/>
    <s v="Overdue"/>
    <s v="WHT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4078"/>
    <x v="5"/>
    <n v="135.93333333333334"/>
    <x v="4"/>
    <x v="2"/>
    <s v="Overdue"/>
    <s v="WHT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4078"/>
    <x v="5"/>
    <n v="135.93333333333334"/>
    <x v="4"/>
    <x v="2"/>
    <s v="Overdue"/>
    <s v="WHT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4078"/>
    <x v="5"/>
    <n v="135.93333333333334"/>
    <x v="4"/>
    <x v="2"/>
    <s v="Overdue"/>
    <s v="WHT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4078"/>
    <x v="5"/>
    <n v="135.93333333333334"/>
    <x v="4"/>
    <x v="2"/>
    <s v="Overdue"/>
    <s v="WHT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4078"/>
    <x v="5"/>
    <n v="135.93333333333334"/>
    <x v="4"/>
    <x v="2"/>
    <s v="Overdue"/>
    <s v="WHT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4078"/>
    <x v="5"/>
    <n v="135.93333333333334"/>
    <x v="4"/>
    <x v="2"/>
    <s v="Overdue"/>
    <s v="WHT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4078"/>
    <x v="5"/>
    <n v="135.93333333333334"/>
    <x v="4"/>
    <x v="2"/>
    <s v="Overdue"/>
    <s v="WHT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4078"/>
    <x v="5"/>
    <n v="135.93333333333334"/>
    <x v="4"/>
    <x v="2"/>
    <s v="Overdue"/>
    <s v="WHT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4353"/>
    <x v="5"/>
    <n v="145.1"/>
    <x v="4"/>
    <x v="2"/>
    <s v="Overdue"/>
    <s v="WHT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366"/>
    <x v="5"/>
    <n v="145.53333333333333"/>
    <x v="4"/>
    <x v="2"/>
    <s v="Overdue"/>
    <s v="WHT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366"/>
    <x v="5"/>
    <n v="145.53333333333333"/>
    <x v="4"/>
    <x v="2"/>
    <s v="Overdue"/>
    <s v="WHT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366"/>
    <x v="5"/>
    <n v="145.53333333333333"/>
    <x v="4"/>
    <x v="2"/>
    <s v="Overdue"/>
    <s v="WHT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366"/>
    <x v="5"/>
    <n v="145.53333333333333"/>
    <x v="4"/>
    <x v="2"/>
    <s v="Overdue"/>
    <s v="WHT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366"/>
    <x v="5"/>
    <n v="145.53333333333333"/>
    <x v="4"/>
    <x v="2"/>
    <s v="Overdue"/>
    <s v="WHT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366"/>
    <x v="5"/>
    <n v="145.53333333333333"/>
    <x v="4"/>
    <x v="2"/>
    <s v="Overdue"/>
    <s v="WHT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366"/>
    <x v="5"/>
    <n v="145.53333333333333"/>
    <x v="4"/>
    <x v="2"/>
    <s v="Overdue"/>
    <s v="WHT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366"/>
    <x v="5"/>
    <n v="145.53333333333333"/>
    <x v="4"/>
    <x v="2"/>
    <s v="Overdue"/>
    <s v="WHT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366"/>
    <x v="5"/>
    <n v="145.53333333333333"/>
    <x v="4"/>
    <x v="2"/>
    <s v="Overdue"/>
    <s v="WHT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366"/>
    <x v="5"/>
    <n v="145.53333333333333"/>
    <x v="4"/>
    <x v="2"/>
    <s v="Overdue"/>
    <s v="WHT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366"/>
    <x v="5"/>
    <n v="145.53333333333333"/>
    <x v="4"/>
    <x v="2"/>
    <s v="Overdue"/>
    <s v="WHT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366"/>
    <x v="5"/>
    <n v="145.53333333333333"/>
    <x v="4"/>
    <x v="2"/>
    <s v="Overdue"/>
    <s v="WHT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366"/>
    <x v="5"/>
    <n v="145.53333333333333"/>
    <x v="4"/>
    <x v="2"/>
    <s v="Overdue"/>
    <s v="WHT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366"/>
    <x v="5"/>
    <n v="145.53333333333333"/>
    <x v="4"/>
    <x v="2"/>
    <s v="Overdue"/>
    <s v="WHT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366"/>
    <x v="5"/>
    <n v="145.53333333333333"/>
    <x v="4"/>
    <x v="2"/>
    <s v="Overdue"/>
    <s v="WHT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366"/>
    <x v="5"/>
    <n v="145.53333333333333"/>
    <x v="4"/>
    <x v="2"/>
    <s v="Overdue"/>
    <s v="WHT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366"/>
    <x v="5"/>
    <n v="145.53333333333333"/>
    <x v="4"/>
    <x v="2"/>
    <s v="Overdue"/>
    <s v="WHT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366"/>
    <x v="5"/>
    <n v="145.53333333333333"/>
    <x v="4"/>
    <x v="2"/>
    <s v="Overdue"/>
    <s v="WHT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366"/>
    <x v="5"/>
    <n v="145.53333333333333"/>
    <x v="4"/>
    <x v="2"/>
    <s v="Overdue"/>
    <s v="WHT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366"/>
    <x v="5"/>
    <n v="145.53333333333333"/>
    <x v="4"/>
    <x v="2"/>
    <s v="Overdue"/>
    <s v="WHT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366"/>
    <x v="5"/>
    <n v="145.53333333333333"/>
    <x v="4"/>
    <x v="2"/>
    <s v="Overdue"/>
    <s v="WHT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366"/>
    <x v="5"/>
    <n v="145.53333333333333"/>
    <x v="4"/>
    <x v="2"/>
    <s v="Overdue"/>
    <s v="WHT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805"/>
    <x v="5"/>
    <n v="193.5"/>
    <x v="4"/>
    <x v="1"/>
    <s v="Overdue"/>
    <s v="Invoice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832"/>
    <x v="5"/>
    <n v="194.4"/>
    <x v="4"/>
    <x v="1"/>
    <s v="Overdue"/>
    <s v="Invoice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737"/>
    <x v="5"/>
    <n v="224.56666666666666"/>
    <x v="4"/>
    <x v="1"/>
    <s v="Overdue"/>
    <s v="Invoice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915"/>
    <x v="5"/>
    <n v="230.5"/>
    <x v="4"/>
    <x v="1"/>
    <s v="Overdue"/>
    <s v="Invoice"/>
    <s v="USD"/>
    <n v="-263349.52"/>
  </r>
  <r>
    <s v="A2680005"/>
    <x v="16"/>
    <x v="16"/>
    <n v="1800030532"/>
    <x v="0"/>
    <x v="0"/>
    <x v="6"/>
    <s v="Edegbai, Uyoyou"/>
    <n v="0"/>
    <s v="SHELL EXCLUSIVE -December 2023 90% TAX TEAM SALARY"/>
    <s v="473"/>
    <s v="DR"/>
    <s v=""/>
    <d v="2023-12-21T00:00:00"/>
    <d v="2023-12-21T00:00:00"/>
    <d v="2024-01-20T00:00:00"/>
    <s v="NGN"/>
    <n v="38825910.259999998"/>
    <n v="-20"/>
    <x v="0"/>
    <n v="-0.66666666666666663"/>
    <x v="0"/>
    <x v="0"/>
    <s v="Not Overdue"/>
    <s v="Invoice"/>
    <s v="USD"/>
    <n v="44711.92"/>
  </r>
  <r>
    <s v="A2680005"/>
    <x v="16"/>
    <x v="16"/>
    <n v="1800030531"/>
    <x v="0"/>
    <x v="0"/>
    <x v="6"/>
    <s v="Edegbai, Uyoyou"/>
    <n v="0"/>
    <s v="SHELL EXCLUSIVE -December 2023 SALARY"/>
    <s v="473"/>
    <s v="DR"/>
    <s v=""/>
    <d v="2023-12-21T00:00:00"/>
    <d v="2023-12-21T00:00:00"/>
    <d v="2024-01-20T00:00:00"/>
    <s v="NGN"/>
    <n v="26937522.43"/>
    <n v="-20"/>
    <x v="0"/>
    <n v="-0.66666666666666663"/>
    <x v="0"/>
    <x v="0"/>
    <s v="Not Overdue"/>
    <s v="Invoice"/>
    <s v="USD"/>
    <n v="31021.25"/>
  </r>
  <r>
    <s v="A2680005"/>
    <x v="16"/>
    <x v="16"/>
    <n v="1800030533"/>
    <x v="0"/>
    <x v="0"/>
    <x v="6"/>
    <s v="Edegbai, Uyoyou"/>
    <n v="0"/>
    <s v="SHELL EXCLUSIVE -December 2023 SALARY USD"/>
    <s v="467"/>
    <s v="DR"/>
    <s v=""/>
    <d v="2023-12-21T00:00:00"/>
    <d v="2023-12-21T00:00:00"/>
    <d v="2024-01-20T00:00:00"/>
    <s v="USD"/>
    <n v="53467.81"/>
    <n v="-20"/>
    <x v="0"/>
    <n v="-0.66666666666666663"/>
    <x v="0"/>
    <x v="0"/>
    <s v="Not Overdue"/>
    <s v="Invoice"/>
    <s v="USD"/>
    <n v="53467.81"/>
  </r>
  <r>
    <s v="A2680005"/>
    <x v="16"/>
    <x v="16"/>
    <n v="1800030517"/>
    <x v="0"/>
    <x v="0"/>
    <x v="6"/>
    <s v="Edegbai, Uyoyou"/>
    <n v="0"/>
    <s v="Payment for Intercompany Activities Dec 2023"/>
    <s v="473"/>
    <s v="DR"/>
    <s v=""/>
    <d v="2023-12-18T00:00:00"/>
    <d v="2023-12-18T00:00:00"/>
    <d v="2024-01-17T00:00:00"/>
    <s v="NGN"/>
    <n v="79525692.5"/>
    <n v="-17"/>
    <x v="0"/>
    <n v="-0.56666666666666665"/>
    <x v="0"/>
    <x v="0"/>
    <s v="Not Overdue"/>
    <s v="Invoice"/>
    <s v="USD"/>
    <n v="92241.85"/>
  </r>
  <r>
    <s v="A2680005"/>
    <x v="16"/>
    <x v="16"/>
    <n v="1800029710"/>
    <x v="0"/>
    <x v="0"/>
    <x v="6"/>
    <s v="Edegbai, Uyoyou"/>
    <n v="0"/>
    <s v="SHELL EXCLUSIVE - August 2023 90% TAX TEAM SALARY"/>
    <s v="473"/>
    <s v="DR"/>
    <s v=""/>
    <d v="2023-08-30T00:00:00"/>
    <d v="2023-08-30T00:00:00"/>
    <d v="2023-09-29T00:00:00"/>
    <s v="NGN"/>
    <n v="40987498.229999997"/>
    <n v="93"/>
    <x v="4"/>
    <n v="3.1"/>
    <x v="1"/>
    <x v="1"/>
    <s v="Overdue"/>
    <s v="Invoice"/>
    <s v="USD"/>
    <n v="52955.86"/>
  </r>
  <r>
    <s v="A2680005"/>
    <x v="16"/>
    <x v="16"/>
    <n v="1800029709"/>
    <x v="0"/>
    <x v="0"/>
    <x v="6"/>
    <s v="Edegbai, Uyoyou"/>
    <n v="0"/>
    <s v="SHELL EXCLUSIVE - August 2023 SALARY"/>
    <s v="473"/>
    <s v="DR"/>
    <s v=""/>
    <d v="2023-08-30T00:00:00"/>
    <d v="2023-08-30T00:00:00"/>
    <d v="2023-09-29T00:00:00"/>
    <s v="NGN"/>
    <n v="36953638.840000004"/>
    <n v="93"/>
    <x v="4"/>
    <n v="3.1"/>
    <x v="1"/>
    <x v="1"/>
    <s v="Overdue"/>
    <s v="Invoice"/>
    <s v="USD"/>
    <n v="47744.1"/>
  </r>
  <r>
    <s v="A2680005"/>
    <x v="17"/>
    <x v="17"/>
    <n v="1800030530"/>
    <x v="0"/>
    <x v="0"/>
    <x v="6"/>
    <s v="Edegbai, Uyoyou"/>
    <n v="0"/>
    <s v="SNCPFA -December 2023 SALARY"/>
    <s v="473"/>
    <s v="DR"/>
    <s v=""/>
    <d v="2023-12-21T00:00:00"/>
    <d v="2023-12-21T00:00:00"/>
    <d v="2024-01-20T00:00:00"/>
    <s v="NGN"/>
    <n v="49575891.140000001"/>
    <n v="-20"/>
    <x v="0"/>
    <n v="-0.66666666666666663"/>
    <x v="0"/>
    <x v="0"/>
    <s v="Not Overdue"/>
    <s v="Invoice"/>
    <s v="USD"/>
    <n v="57091.6"/>
  </r>
  <r>
    <s v="A2680005"/>
    <x v="17"/>
    <x v="17"/>
    <n v="1800029296"/>
    <x v="0"/>
    <x v="0"/>
    <x v="6"/>
    <s v="Edegbai, Uyoyou"/>
    <n v="0"/>
    <s v="SNCPFA - May 2023 SALARY"/>
    <s v="473"/>
    <s v="DR"/>
    <s v=""/>
    <d v="2023-05-30T00:00:00"/>
    <d v="2023-05-30T00:00:00"/>
    <d v="2023-06-29T00:00:00"/>
    <s v="NGN"/>
    <n v="44130170.170000002"/>
    <n v="185"/>
    <x v="5"/>
    <n v="6.166666666666667"/>
    <x v="2"/>
    <x v="1"/>
    <s v="Overdue"/>
    <s v="Invoice"/>
    <s v="USD"/>
    <n v="95788.95"/>
  </r>
  <r>
    <s v="A2310000"/>
    <x v="18"/>
    <x v="18"/>
    <n v="1800030497"/>
    <x v="0"/>
    <x v="1"/>
    <x v="1"/>
    <s v="Orupabo, Amoni "/>
    <n v="0"/>
    <s v="ARADEL Crude Intake Volumes - November 2023"/>
    <s v="468"/>
    <s v="DR"/>
    <s v=""/>
    <d v="2023-12-15T00:00:00"/>
    <d v="2023-12-15T00:00:00"/>
    <d v="2024-01-14T00:00:00"/>
    <s v="USD"/>
    <n v="400716.1"/>
    <n v="-14"/>
    <x v="0"/>
    <n v="-0.46666666666666667"/>
    <x v="0"/>
    <x v="0"/>
    <s v="Not Overdue"/>
    <s v="Invoice"/>
    <s v="USD"/>
    <n v="400716.1"/>
  </r>
  <r>
    <s v="A2310000"/>
    <x v="18"/>
    <x v="18"/>
    <n v="1800030498"/>
    <x v="0"/>
    <x v="1"/>
    <x v="1"/>
    <s v="Orupabo, Amoni "/>
    <n v="0"/>
    <s v="ARADEL Crude Intake Volumes - November 2023"/>
    <s v="454"/>
    <s v="DR"/>
    <s v=""/>
    <d v="2023-12-15T00:00:00"/>
    <d v="2023-12-15T00:00:00"/>
    <d v="2024-01-14T00:00:00"/>
    <s v="NGN"/>
    <n v="82868471.090000004"/>
    <n v="-14"/>
    <x v="0"/>
    <n v="-0.46666666666666667"/>
    <x v="0"/>
    <x v="0"/>
    <s v="Not Overdue"/>
    <s v="Invoice"/>
    <s v="USD"/>
    <n v="95232.45"/>
  </r>
  <r>
    <s v="A2310000"/>
    <x v="18"/>
    <x v="18"/>
    <n v="1800030466"/>
    <x v="0"/>
    <x v="1"/>
    <x v="1"/>
    <s v="Orupabo, Amoni "/>
    <n v="0"/>
    <s v="Aradel Energy NOV 2023 Crude Handling"/>
    <s v="468"/>
    <s v="DR"/>
    <s v=""/>
    <d v="2023-12-15T00:00:00"/>
    <d v="2023-12-15T00:00:00"/>
    <d v="2024-01-14T00:00:00"/>
    <s v="USD"/>
    <n v="400065.67"/>
    <n v="-14"/>
    <x v="0"/>
    <n v="-0.46666666666666667"/>
    <x v="0"/>
    <x v="0"/>
    <s v="Not Overdue"/>
    <s v="Invoice"/>
    <s v="USD"/>
    <n v="400065.67"/>
  </r>
  <r>
    <s v="A2310000"/>
    <x v="18"/>
    <x v="18"/>
    <n v="1800030467"/>
    <x v="0"/>
    <x v="1"/>
    <x v="1"/>
    <s v="Orupabo, Amoni "/>
    <n v="0"/>
    <s v="Aradel Energy NOV 2023 Crude Handling"/>
    <s v="454"/>
    <s v="DR"/>
    <s v=""/>
    <d v="2023-12-15T00:00:00"/>
    <d v="2023-12-15T00:00:00"/>
    <d v="2024-01-14T00:00:00"/>
    <s v="NGN"/>
    <n v="82733955.079999998"/>
    <n v="-14"/>
    <x v="0"/>
    <n v="-0.46666666666666667"/>
    <x v="0"/>
    <x v="0"/>
    <s v="Not Overdue"/>
    <s v="Invoice"/>
    <s v="USD"/>
    <n v="95077.86"/>
  </r>
  <r>
    <s v="A2310000"/>
    <x v="18"/>
    <x v="18"/>
    <n v="104497321"/>
    <x v="0"/>
    <x v="1"/>
    <x v="1"/>
    <s v="Orupabo, Amoni "/>
    <n v="0"/>
    <s v="Bal on pmt on A/C"/>
    <s v=""/>
    <s v="AB"/>
    <s v=""/>
    <d v="2023-12-30T00:00:00"/>
    <d v="2023-12-30T00:00:00"/>
    <d v="2023-12-30T00:00:00"/>
    <s v="USD"/>
    <n v="-96178.95"/>
    <n v="1"/>
    <x v="1"/>
    <n v="3.3333333333333333E-2"/>
    <x v="1"/>
    <x v="1"/>
    <s v="Overdue"/>
    <s v="Invoice"/>
    <s v="USD"/>
    <n v="-96178.95"/>
  </r>
  <r>
    <s v="A2310000"/>
    <x v="18"/>
    <x v="18"/>
    <n v="104497324"/>
    <x v="0"/>
    <x v="1"/>
    <x v="1"/>
    <s v="Orupabo, Amoni "/>
    <n v="0"/>
    <s v="Bal on pmt on A/C"/>
    <s v=""/>
    <s v="AB"/>
    <s v=""/>
    <d v="2023-12-30T00:00:00"/>
    <d v="2023-12-30T00:00:00"/>
    <d v="2023-12-30T00:00:00"/>
    <s v="NGN"/>
    <n v="-5931731.9100000001"/>
    <n v="1"/>
    <x v="1"/>
    <n v="3.3333333333333333E-2"/>
    <x v="1"/>
    <x v="1"/>
    <s v="Overdue"/>
    <s v="Invoice"/>
    <s v="USD"/>
    <n v="-6724.8"/>
  </r>
  <r>
    <s v="A2310000"/>
    <x v="18"/>
    <x v="18"/>
    <n v="104497321"/>
    <x v="0"/>
    <x v="1"/>
    <x v="1"/>
    <s v="Orupabo, Amoni "/>
    <n v="0"/>
    <s v="WHT_1800029489 NIG DELTA JUN 2023 Crude Handling"/>
    <s v=""/>
    <s v="AB"/>
    <s v=""/>
    <d v="2023-12-30T00:00:00"/>
    <d v="2023-12-30T00:00:00"/>
    <d v="2023-12-30T00:00:00"/>
    <s v="USD"/>
    <n v="28067.360000000001"/>
    <n v="1"/>
    <x v="0"/>
    <s v="Not Overdue"/>
    <x v="0"/>
    <x v="0"/>
    <s v="Not Overdue"/>
    <s v="WHT"/>
    <s v="USD"/>
    <n v="28067.360000000001"/>
  </r>
  <r>
    <s v="A2310000"/>
    <x v="18"/>
    <x v="18"/>
    <n v="104497324"/>
    <x v="0"/>
    <x v="1"/>
    <x v="1"/>
    <s v="Orupabo, Amoni "/>
    <n v="0"/>
    <s v="WHT_1800029490 NIG DELTA JUN 2023 Crude Handling"/>
    <s v=""/>
    <s v="AB"/>
    <s v=""/>
    <d v="2023-12-30T00:00:00"/>
    <d v="2023-12-30T00:00:00"/>
    <d v="2023-12-30T00:00:00"/>
    <s v="NGN"/>
    <n v="4197349.1100000003"/>
    <n v="1"/>
    <x v="0"/>
    <s v="Not Overdue"/>
    <x v="0"/>
    <x v="0"/>
    <s v="Not Overdue"/>
    <s v="WHT"/>
    <s v="USD"/>
    <n v="4758.53"/>
  </r>
  <r>
    <s v="A2310000"/>
    <x v="18"/>
    <x v="18"/>
    <n v="104497321"/>
    <x v="0"/>
    <x v="1"/>
    <x v="1"/>
    <s v="Orupabo, Amoni "/>
    <n v="0"/>
    <s v="WHT_1800029520 NDPR Crude Intake Volumes - June 20"/>
    <s v=""/>
    <s v="AB"/>
    <s v=""/>
    <d v="2023-12-30T00:00:00"/>
    <d v="2023-12-30T00:00:00"/>
    <d v="2023-12-30T00:00:00"/>
    <s v="USD"/>
    <n v="22558.38"/>
    <n v="1"/>
    <x v="0"/>
    <s v="Not Overdue"/>
    <x v="0"/>
    <x v="0"/>
    <s v="Not Overdue"/>
    <s v="WHT"/>
    <s v="USD"/>
    <n v="22558.38"/>
  </r>
  <r>
    <s v="A2310000"/>
    <x v="18"/>
    <x v="18"/>
    <n v="104497324"/>
    <x v="0"/>
    <x v="1"/>
    <x v="1"/>
    <s v="Orupabo, Amoni "/>
    <n v="0"/>
    <s v="WHT_1800029521 NDPR Crude Intake Volumes - June 20"/>
    <s v=""/>
    <s v="AB"/>
    <s v=""/>
    <d v="2023-12-30T00:00:00"/>
    <d v="2023-12-30T00:00:00"/>
    <d v="2023-12-30T00:00:00"/>
    <s v="NGN"/>
    <n v="3373505.75"/>
    <n v="1"/>
    <x v="0"/>
    <s v="Not Overdue"/>
    <x v="0"/>
    <x v="0"/>
    <s v="Not Overdue"/>
    <s v="WHT"/>
    <s v="USD"/>
    <n v="3824.54"/>
  </r>
  <r>
    <s v="A2310000"/>
    <x v="18"/>
    <x v="18"/>
    <n v="104497321"/>
    <x v="0"/>
    <x v="1"/>
    <x v="1"/>
    <s v="Orupabo, Amoni "/>
    <n v="0"/>
    <s v="WHT_1800029616 NIG DELTA JUL 2023 Crude Handling"/>
    <s v=""/>
    <s v="AB"/>
    <s v=""/>
    <d v="2023-12-30T00:00:00"/>
    <d v="2023-12-30T00:00:00"/>
    <d v="2023-12-30T00:00:00"/>
    <s v="USD"/>
    <n v="2661.35"/>
    <n v="1"/>
    <x v="0"/>
    <s v="Not Overdue"/>
    <x v="0"/>
    <x v="0"/>
    <s v="Not Overdue"/>
    <s v="WHT"/>
    <s v="USD"/>
    <n v="2661.35"/>
  </r>
  <r>
    <s v="A2310000"/>
    <x v="18"/>
    <x v="18"/>
    <n v="104497324"/>
    <x v="0"/>
    <x v="1"/>
    <x v="1"/>
    <s v="Orupabo, Amoni "/>
    <n v="0"/>
    <s v="WHT_1800029617 NIG DELTA JUL 2023 Crude Handling"/>
    <s v=""/>
    <s v="AB"/>
    <s v=""/>
    <d v="2023-12-30T00:00:00"/>
    <d v="2023-12-30T00:00:00"/>
    <d v="2023-12-30T00:00:00"/>
    <s v="NGN"/>
    <n v="512505.49"/>
    <n v="1"/>
    <x v="0"/>
    <s v="Not Overdue"/>
    <x v="0"/>
    <x v="0"/>
    <s v="Not Overdue"/>
    <s v="WHT"/>
    <s v="USD"/>
    <n v="581.03"/>
  </r>
  <r>
    <s v="A2310000"/>
    <x v="18"/>
    <x v="18"/>
    <n v="104497321"/>
    <x v="0"/>
    <x v="1"/>
    <x v="1"/>
    <s v="Orupabo, Amoni "/>
    <n v="0"/>
    <s v="WHT_1800029645 NDPR Crude Intake Volumes - July 20"/>
    <s v=""/>
    <s v="AB"/>
    <s v=""/>
    <d v="2023-12-30T00:00:00"/>
    <d v="2023-12-30T00:00:00"/>
    <d v="2023-12-30T00:00:00"/>
    <s v="USD"/>
    <n v="22182.37"/>
    <n v="1"/>
    <x v="0"/>
    <s v="Not Overdue"/>
    <x v="0"/>
    <x v="0"/>
    <s v="Not Overdue"/>
    <s v="WHT"/>
    <s v="USD"/>
    <n v="22182.37"/>
  </r>
  <r>
    <s v="A2310000"/>
    <x v="18"/>
    <x v="18"/>
    <n v="104497324"/>
    <x v="0"/>
    <x v="1"/>
    <x v="1"/>
    <s v="Orupabo, Amoni "/>
    <n v="0"/>
    <s v="WHT_1800029646 NDPR Crude Intake Volumes - July 20"/>
    <s v=""/>
    <s v="AB"/>
    <s v=""/>
    <d v="2023-12-30T00:00:00"/>
    <d v="2023-12-30T00:00:00"/>
    <d v="2023-12-30T00:00:00"/>
    <s v="NGN"/>
    <n v="4271732.76"/>
    <n v="1"/>
    <x v="0"/>
    <s v="Not Overdue"/>
    <x v="0"/>
    <x v="0"/>
    <s v="Not Overdue"/>
    <s v="WHT"/>
    <s v="USD"/>
    <n v="4842.8599999999997"/>
  </r>
  <r>
    <s v="A2310000"/>
    <x v="18"/>
    <x v="18"/>
    <n v="104497321"/>
    <x v="0"/>
    <x v="1"/>
    <x v="1"/>
    <s v="Orupabo, Amoni "/>
    <n v="0"/>
    <s v="WHT_1800029799 NIG DELTA AUG 2023 Crude Handling"/>
    <s v=""/>
    <s v="AB"/>
    <s v=""/>
    <d v="2023-12-30T00:00:00"/>
    <d v="2023-12-30T00:00:00"/>
    <d v="2023-12-30T00:00:00"/>
    <s v="USD"/>
    <n v="34268.85"/>
    <n v="1"/>
    <x v="0"/>
    <s v="Not Overdue"/>
    <x v="0"/>
    <x v="0"/>
    <s v="Not Overdue"/>
    <s v="WHT"/>
    <s v="USD"/>
    <n v="34268.85"/>
  </r>
  <r>
    <s v="A2310000"/>
    <x v="18"/>
    <x v="18"/>
    <n v="104497324"/>
    <x v="0"/>
    <x v="1"/>
    <x v="1"/>
    <s v="Orupabo, Amoni "/>
    <n v="0"/>
    <s v="WHT_1800029800 NIG DELTA AUG 2023 Crude Handling"/>
    <s v=""/>
    <s v="AB"/>
    <s v=""/>
    <d v="2023-12-30T00:00:00"/>
    <d v="2023-12-30T00:00:00"/>
    <d v="2023-12-30T00:00:00"/>
    <s v="NGN"/>
    <n v="6532694.0800000001"/>
    <n v="1"/>
    <x v="0"/>
    <s v="Not Overdue"/>
    <x v="0"/>
    <x v="0"/>
    <s v="Not Overdue"/>
    <s v="WHT"/>
    <s v="USD"/>
    <n v="7406.12"/>
  </r>
  <r>
    <s v="A2310000"/>
    <x v="18"/>
    <x v="18"/>
    <n v="104497321"/>
    <x v="0"/>
    <x v="1"/>
    <x v="1"/>
    <s v="Orupabo, Amoni "/>
    <n v="0"/>
    <s v="WHT_1800029828 NDPR Crude Intake Volumes - August"/>
    <s v=""/>
    <s v="AB"/>
    <s v=""/>
    <d v="2023-12-30T00:00:00"/>
    <d v="2023-12-30T00:00:00"/>
    <d v="2023-12-30T00:00:00"/>
    <s v="USD"/>
    <n v="21479.51"/>
    <n v="1"/>
    <x v="0"/>
    <s v="Not Overdue"/>
    <x v="0"/>
    <x v="0"/>
    <s v="Not Overdue"/>
    <s v="WHT"/>
    <s v="USD"/>
    <n v="21479.51"/>
  </r>
  <r>
    <s v="A2310000"/>
    <x v="18"/>
    <x v="18"/>
    <n v="104497324"/>
    <x v="0"/>
    <x v="1"/>
    <x v="1"/>
    <s v="Orupabo, Amoni "/>
    <n v="0"/>
    <s v="WHT_1800029829 NDPR Crude Intake Volumes - August"/>
    <s v=""/>
    <s v="AB"/>
    <s v=""/>
    <d v="2023-12-30T00:00:00"/>
    <d v="2023-12-30T00:00:00"/>
    <d v="2023-12-30T00:00:00"/>
    <s v="NGN"/>
    <n v="4094653.24"/>
    <n v="1"/>
    <x v="0"/>
    <s v="Not Overdue"/>
    <x v="0"/>
    <x v="0"/>
    <s v="Not Overdue"/>
    <s v="WHT"/>
    <s v="USD"/>
    <n v="4642.1099999999997"/>
  </r>
  <r>
    <s v="A2310000"/>
    <x v="18"/>
    <x v="18"/>
    <n v="104497322"/>
    <x v="0"/>
    <x v="1"/>
    <x v="1"/>
    <s v="Orupabo, Amoni "/>
    <n v="0"/>
    <s v="WHT_1800030045 Aradel Energy  SEP 2023 Crude Handl"/>
    <s v=""/>
    <s v="AB"/>
    <s v=""/>
    <d v="2023-12-30T00:00:00"/>
    <d v="2023-12-30T00:00:00"/>
    <d v="2023-12-30T00:00:00"/>
    <s v="NGN"/>
    <n v="6976622.2800000003"/>
    <n v="1"/>
    <x v="0"/>
    <s v="Not Overdue"/>
    <x v="0"/>
    <x v="0"/>
    <s v="Not Overdue"/>
    <s v="WHT"/>
    <s v="USD"/>
    <n v="7909.4"/>
  </r>
  <r>
    <s v="A2310000"/>
    <x v="18"/>
    <x v="18"/>
    <n v="104497321"/>
    <x v="0"/>
    <x v="1"/>
    <x v="1"/>
    <s v="Orupabo, Amoni "/>
    <n v="0"/>
    <s v="WHT_1800030177 NDPR Crude Injection Invoice for Ma"/>
    <s v=""/>
    <s v="AB"/>
    <s v=""/>
    <d v="2023-12-30T00:00:00"/>
    <d v="2023-12-30T00:00:00"/>
    <d v="2023-12-30T00:00:00"/>
    <s v="USD"/>
    <n v="4.4000000000000004"/>
    <n v="1"/>
    <x v="0"/>
    <s v="Not Overdue"/>
    <x v="0"/>
    <x v="0"/>
    <s v="Not Overdue"/>
    <s v="WHT"/>
    <s v="USD"/>
    <n v="4.4000000000000004"/>
  </r>
  <r>
    <s v="A2310000"/>
    <x v="18"/>
    <x v="18"/>
    <n v="104497321"/>
    <x v="0"/>
    <x v="1"/>
    <x v="1"/>
    <s v="Orupabo, Amoni "/>
    <n v="0"/>
    <s v="WHT_1800030179 NDPR Crude Injection Invoice for Ju"/>
    <s v=""/>
    <s v="AB"/>
    <s v=""/>
    <d v="2023-12-30T00:00:00"/>
    <d v="2023-12-30T00:00:00"/>
    <d v="2023-12-30T00:00:00"/>
    <s v="USD"/>
    <n v="68.33"/>
    <n v="1"/>
    <x v="0"/>
    <s v="Not Overdue"/>
    <x v="0"/>
    <x v="0"/>
    <s v="Not Overdue"/>
    <s v="WHT"/>
    <s v="USD"/>
    <n v="68.33"/>
  </r>
  <r>
    <s v="A2310000"/>
    <x v="18"/>
    <x v="18"/>
    <n v="104497321"/>
    <x v="0"/>
    <x v="1"/>
    <x v="1"/>
    <s v="Orupabo, Amoni "/>
    <n v="0"/>
    <s v="WHT_1800030181 NDPR Crude Injection Invoice for Au"/>
    <s v=""/>
    <s v="AB"/>
    <s v=""/>
    <d v="2023-12-30T00:00:00"/>
    <d v="2023-12-30T00:00:00"/>
    <d v="2023-12-30T00:00:00"/>
    <s v="USD"/>
    <n v="374.95"/>
    <n v="1"/>
    <x v="0"/>
    <s v="Not Overdue"/>
    <x v="0"/>
    <x v="0"/>
    <s v="Not Overdue"/>
    <s v="WHT"/>
    <s v="USD"/>
    <n v="374.95"/>
  </r>
  <r>
    <s v="A2310000"/>
    <x v="18"/>
    <x v="18"/>
    <n v="104497321"/>
    <x v="0"/>
    <x v="1"/>
    <x v="1"/>
    <s v="Orupabo, Amoni "/>
    <n v="0"/>
    <s v="WHT_1800030272 Aradel Energy OCT 2023 Crude Handli"/>
    <s v=""/>
    <s v="AB"/>
    <s v=""/>
    <d v="2023-12-30T00:00:00"/>
    <d v="2023-12-30T00:00:00"/>
    <d v="2023-12-30T00:00:00"/>
    <s v="USD"/>
    <n v="21233.66"/>
    <n v="1"/>
    <x v="0"/>
    <s v="Not Overdue"/>
    <x v="0"/>
    <x v="0"/>
    <s v="Not Overdue"/>
    <s v="WHT"/>
    <s v="USD"/>
    <n v="21233.66"/>
  </r>
  <r>
    <s v="A2310000"/>
    <x v="18"/>
    <x v="18"/>
    <n v="1800030273"/>
    <x v="0"/>
    <x v="1"/>
    <x v="1"/>
    <s v="Orupabo, Amoni "/>
    <n v="0"/>
    <s v="Aradel Energy OCT 2023 Crude Handling"/>
    <s v="454"/>
    <s v="DR"/>
    <s v=""/>
    <d v="2023-11-15T00:00:00"/>
    <d v="2023-11-15T00:00:00"/>
    <d v="2023-12-15T00:00:00"/>
    <s v="NGN"/>
    <n v="84240502.829999998"/>
    <n v="16"/>
    <x v="1"/>
    <n v="0.53333333333333333"/>
    <x v="1"/>
    <x v="1"/>
    <s v="Overdue"/>
    <s v="Invoice"/>
    <s v="USD"/>
    <n v="99799.72"/>
  </r>
  <r>
    <s v="A2310000"/>
    <x v="18"/>
    <x v="18"/>
    <n v="1800030301"/>
    <x v="0"/>
    <x v="1"/>
    <x v="1"/>
    <s v="Orupabo, Amoni "/>
    <n v="0"/>
    <s v="Aradel Energy Oct 2023 Crude Intake volumes"/>
    <s v="454"/>
    <s v="DR"/>
    <s v=""/>
    <d v="2023-11-15T00:00:00"/>
    <d v="2023-11-15T00:00:00"/>
    <d v="2023-12-15T00:00:00"/>
    <s v="NGN"/>
    <n v="81835543.269999996"/>
    <n v="16"/>
    <x v="1"/>
    <n v="0.53333333333333333"/>
    <x v="1"/>
    <x v="1"/>
    <s v="Overdue"/>
    <s v="Invoice"/>
    <s v="USD"/>
    <n v="96950.57"/>
  </r>
  <r>
    <s v="A2310000"/>
    <x v="18"/>
    <x v="18"/>
    <n v="1800030302"/>
    <x v="0"/>
    <x v="1"/>
    <x v="1"/>
    <s v="Orupabo, Amoni "/>
    <n v="0"/>
    <s v="Aradel Energy Oct 2023 Crude Intake volumes"/>
    <s v="468"/>
    <s v="DR"/>
    <s v=""/>
    <d v="2023-11-15T00:00:00"/>
    <d v="2023-11-15T00:00:00"/>
    <d v="2023-12-15T00:00:00"/>
    <s v="USD"/>
    <n v="412549.33"/>
    <n v="16"/>
    <x v="1"/>
    <n v="0.53333333333333333"/>
    <x v="1"/>
    <x v="1"/>
    <s v="Overdue"/>
    <s v="Invoice"/>
    <s v="USD"/>
    <n v="412549.33"/>
  </r>
  <r>
    <s v="A2310000"/>
    <x v="18"/>
    <x v="18"/>
    <n v="1800030182"/>
    <x v="0"/>
    <x v="1"/>
    <x v="1"/>
    <s v="Orupabo, Amoni "/>
    <n v="0"/>
    <s v="NDPR Crude Injection Invoice for August 2022"/>
    <s v="454"/>
    <s v="DR"/>
    <s v=""/>
    <d v="2023-11-08T00:00:00"/>
    <d v="2023-11-08T00:00:00"/>
    <d v="2023-12-08T00:00:00"/>
    <s v="NGN"/>
    <n v="787341.3"/>
    <n v="23"/>
    <x v="1"/>
    <n v="0.76666666666666672"/>
    <x v="1"/>
    <x v="1"/>
    <s v="Overdue"/>
    <s v="Invoice"/>
    <s v="USD"/>
    <n v="999.53"/>
  </r>
  <r>
    <s v="A2310000"/>
    <x v="18"/>
    <x v="18"/>
    <n v="1800030180"/>
    <x v="0"/>
    <x v="1"/>
    <x v="1"/>
    <s v="Orupabo, Amoni "/>
    <n v="0"/>
    <s v="NDPR Crude Injection Invoice for June 2022"/>
    <s v="454"/>
    <s v="DR"/>
    <s v=""/>
    <d v="2023-11-08T00:00:00"/>
    <d v="2023-11-08T00:00:00"/>
    <d v="2023-12-08T00:00:00"/>
    <s v="NGN"/>
    <n v="141796.44"/>
    <n v="23"/>
    <x v="1"/>
    <n v="0.76666666666666672"/>
    <x v="1"/>
    <x v="1"/>
    <s v="Overdue"/>
    <s v="Invoice"/>
    <s v="USD"/>
    <n v="180.01"/>
  </r>
  <r>
    <s v="A2310000"/>
    <x v="18"/>
    <x v="18"/>
    <n v="1800030178"/>
    <x v="0"/>
    <x v="1"/>
    <x v="1"/>
    <s v="Orupabo, Amoni "/>
    <n v="0"/>
    <s v="NDPR Crude Injection Invoice for May 2022"/>
    <s v="454"/>
    <s v="DR"/>
    <s v=""/>
    <d v="2023-11-08T00:00:00"/>
    <d v="2023-11-08T00:00:00"/>
    <d v="2023-12-08T00:00:00"/>
    <s v="NGN"/>
    <n v="9134.76"/>
    <n v="23"/>
    <x v="1"/>
    <n v="0.76666666666666672"/>
    <x v="1"/>
    <x v="1"/>
    <s v="Overdue"/>
    <s v="Invoice"/>
    <s v="USD"/>
    <n v="11.6"/>
  </r>
  <r>
    <s v="A2310000"/>
    <x v="18"/>
    <x v="18"/>
    <n v="104466116"/>
    <x v="0"/>
    <x v="1"/>
    <x v="1"/>
    <s v="Orupabo, Amoni "/>
    <n v="0"/>
    <s v="WHT_1600004484 NDPR Apr 2023 Crude Intake Volumes"/>
    <s v=""/>
    <s v="AB"/>
    <s v=""/>
    <d v="2023-10-30T00:00:00"/>
    <d v="2023-10-30T00:00:00"/>
    <d v="2023-10-30T00:00:00"/>
    <s v="NGN"/>
    <n v="-912179.15"/>
    <n v="62"/>
    <x v="3"/>
    <n v="2.0666666666666669"/>
    <x v="1"/>
    <x v="2"/>
    <s v="Overdue"/>
    <s v="WHT"/>
    <s v="USD"/>
    <n v="-1159.1099999999999"/>
  </r>
  <r>
    <s v="A2310000"/>
    <x v="18"/>
    <x v="18"/>
    <n v="104466116"/>
    <x v="0"/>
    <x v="1"/>
    <x v="1"/>
    <s v="Orupabo, Amoni "/>
    <n v="0"/>
    <s v="WHT_1800029046 NIG DELTA FM DAYS DEC 2022 Crude Ha"/>
    <s v=""/>
    <s v="AB"/>
    <s v=""/>
    <d v="2023-10-30T00:00:00"/>
    <d v="2023-10-30T00:00:00"/>
    <d v="2023-10-30T00:00:00"/>
    <s v="NGN"/>
    <n v="148616.82"/>
    <n v="62"/>
    <x v="0"/>
    <s v="Not Overdue"/>
    <x v="0"/>
    <x v="0"/>
    <s v="Not Overdue"/>
    <s v="WHT"/>
    <s v="USD"/>
    <n v="188.85"/>
  </r>
  <r>
    <s v="A2310000"/>
    <x v="18"/>
    <x v="18"/>
    <n v="104466116"/>
    <x v="0"/>
    <x v="1"/>
    <x v="1"/>
    <s v="Orupabo, Amoni "/>
    <n v="0"/>
    <s v="WHT_1800029048 NIG DELTA FM DAYS JAN 2023 Crude Ha"/>
    <s v=""/>
    <s v="AB"/>
    <s v=""/>
    <d v="2023-10-30T00:00:00"/>
    <d v="2023-10-30T00:00:00"/>
    <d v="2023-10-30T00:00:00"/>
    <s v="NGN"/>
    <n v="691115.01"/>
    <n v="62"/>
    <x v="0"/>
    <s v="Not Overdue"/>
    <x v="0"/>
    <x v="0"/>
    <s v="Not Overdue"/>
    <s v="WHT"/>
    <s v="USD"/>
    <n v="878.2"/>
  </r>
  <r>
    <s v="A2310000"/>
    <x v="18"/>
    <x v="18"/>
    <n v="104466116"/>
    <x v="0"/>
    <x v="1"/>
    <x v="1"/>
    <s v="Orupabo, Amoni "/>
    <n v="0"/>
    <s v="WHT_1800029050 NIG DELTA FM DAYS MAR 2023 Crude Ha"/>
    <s v=""/>
    <s v="AB"/>
    <s v=""/>
    <d v="2023-10-30T00:00:00"/>
    <d v="2023-10-30T00:00:00"/>
    <d v="2023-10-30T00:00:00"/>
    <s v="NGN"/>
    <n v="323068.86"/>
    <n v="62"/>
    <x v="0"/>
    <s v="Not Overdue"/>
    <x v="0"/>
    <x v="0"/>
    <s v="Not Overdue"/>
    <s v="WHT"/>
    <s v="USD"/>
    <n v="410.52"/>
  </r>
  <r>
    <s v="A2310000"/>
    <x v="18"/>
    <x v="18"/>
    <n v="104466116"/>
    <x v="0"/>
    <x v="1"/>
    <x v="1"/>
    <s v="Orupabo, Amoni "/>
    <n v="0"/>
    <s v="WHT_1800029052 NIG DELTA INTAKE VOL MARCH  2023 Cr"/>
    <s v=""/>
    <s v="AB"/>
    <s v=""/>
    <d v="2023-10-30T00:00:00"/>
    <d v="2023-10-30T00:00:00"/>
    <d v="2023-10-30T00:00:00"/>
    <s v="NGN"/>
    <n v="534573.07999999996"/>
    <n v="62"/>
    <x v="0"/>
    <s v="Not Overdue"/>
    <x v="0"/>
    <x v="0"/>
    <s v="Not Overdue"/>
    <s v="WHT"/>
    <s v="USD"/>
    <n v="679.28"/>
  </r>
  <r>
    <s v="A2310000"/>
    <x v="18"/>
    <x v="18"/>
    <n v="104466116"/>
    <x v="0"/>
    <x v="1"/>
    <x v="1"/>
    <s v="Orupabo, Amoni "/>
    <n v="0"/>
    <s v="WHT_1800029137 NIG DELTA APR 2023 Crude Handling"/>
    <s v=""/>
    <s v="AB"/>
    <s v=""/>
    <d v="2023-10-30T00:00:00"/>
    <d v="2023-10-30T00:00:00"/>
    <d v="2023-10-30T00:00:00"/>
    <s v="NGN"/>
    <n v="2843814.16"/>
    <n v="62"/>
    <x v="0"/>
    <s v="Not Overdue"/>
    <x v="0"/>
    <x v="0"/>
    <s v="Not Overdue"/>
    <s v="WHT"/>
    <s v="USD"/>
    <n v="3613.63"/>
  </r>
  <r>
    <s v="A2310000"/>
    <x v="18"/>
    <x v="18"/>
    <n v="104466116"/>
    <x v="0"/>
    <x v="1"/>
    <x v="1"/>
    <s v="Orupabo, Amoni "/>
    <n v="0"/>
    <s v="WHT_1800029170 INTAKE VOL  MARCH23 Supplementary"/>
    <s v=""/>
    <s v="AB"/>
    <s v=""/>
    <d v="2023-10-30T00:00:00"/>
    <d v="2023-10-30T00:00:00"/>
    <d v="2023-10-30T00:00:00"/>
    <s v="NGN"/>
    <n v="49564.26"/>
    <n v="62"/>
    <x v="0"/>
    <s v="Not Overdue"/>
    <x v="0"/>
    <x v="0"/>
    <s v="Not Overdue"/>
    <s v="WHT"/>
    <s v="USD"/>
    <n v="62.98"/>
  </r>
  <r>
    <s v="A2310000"/>
    <x v="18"/>
    <x v="18"/>
    <n v="104466116"/>
    <x v="0"/>
    <x v="1"/>
    <x v="1"/>
    <s v="Orupabo, Amoni "/>
    <n v="0"/>
    <s v="WHT_1800029171 FM DAYS  INTAKE VOLS MARCH23 SUPPL"/>
    <s v=""/>
    <s v="AB"/>
    <s v=""/>
    <d v="2023-10-30T00:00:00"/>
    <d v="2023-10-30T00:00:00"/>
    <d v="2023-10-30T00:00:00"/>
    <s v="NGN"/>
    <n v="20276.29"/>
    <n v="62"/>
    <x v="0"/>
    <s v="Not Overdue"/>
    <x v="0"/>
    <x v="0"/>
    <s v="Not Overdue"/>
    <s v="WHT"/>
    <s v="USD"/>
    <n v="25.77"/>
  </r>
  <r>
    <s v="A2310000"/>
    <x v="18"/>
    <x v="18"/>
    <n v="104466116"/>
    <x v="0"/>
    <x v="1"/>
    <x v="1"/>
    <s v="Orupabo, Amoni "/>
    <n v="0"/>
    <s v="WHT_1800029173 FM DAYS INTAKE VOLS  JAN 2023 SUPPL"/>
    <s v=""/>
    <s v="AB"/>
    <s v=""/>
    <d v="2023-10-30T00:00:00"/>
    <d v="2023-10-30T00:00:00"/>
    <d v="2023-10-30T00:00:00"/>
    <s v="NGN"/>
    <n v="56279.73"/>
    <n v="62"/>
    <x v="0"/>
    <s v="Not Overdue"/>
    <x v="0"/>
    <x v="0"/>
    <s v="Not Overdue"/>
    <s v="WHT"/>
    <s v="USD"/>
    <n v="71.510000000000005"/>
  </r>
  <r>
    <s v="A2310000"/>
    <x v="18"/>
    <x v="18"/>
    <n v="104466116"/>
    <x v="0"/>
    <x v="1"/>
    <x v="1"/>
    <s v="Orupabo, Amoni "/>
    <n v="0"/>
    <s v="WHT_1800029175 NIG DELTA INTAKE VOL APRIL 2023 Cru"/>
    <s v=""/>
    <s v="AB"/>
    <s v=""/>
    <d v="2023-10-30T00:00:00"/>
    <d v="2023-10-30T00:00:00"/>
    <d v="2023-10-30T00:00:00"/>
    <s v="NGN"/>
    <n v="2342795.13"/>
    <n v="62"/>
    <x v="0"/>
    <s v="Not Overdue"/>
    <x v="0"/>
    <x v="0"/>
    <s v="Not Overdue"/>
    <s v="WHT"/>
    <s v="USD"/>
    <n v="2976.99"/>
  </r>
  <r>
    <s v="A2310000"/>
    <x v="18"/>
    <x v="18"/>
    <n v="104466116"/>
    <x v="0"/>
    <x v="1"/>
    <x v="1"/>
    <s v="Orupabo, Amoni "/>
    <n v="0"/>
    <s v="WHT_1800029207 NDPR OCT 2022 FM DAYS CRUDE HANDLIN"/>
    <s v=""/>
    <s v="AB"/>
    <s v=""/>
    <d v="2023-10-30T00:00:00"/>
    <d v="2023-10-30T00:00:00"/>
    <d v="2023-10-30T00:00:00"/>
    <s v="NGN"/>
    <n v="314990.89"/>
    <n v="62"/>
    <x v="0"/>
    <s v="Not Overdue"/>
    <x v="0"/>
    <x v="0"/>
    <s v="Not Overdue"/>
    <s v="WHT"/>
    <s v="USD"/>
    <n v="400.26"/>
  </r>
  <r>
    <s v="A2310000"/>
    <x v="18"/>
    <x v="18"/>
    <n v="104466116"/>
    <x v="0"/>
    <x v="1"/>
    <x v="1"/>
    <s v="Orupabo, Amoni "/>
    <n v="0"/>
    <s v="WHT_1800029209 NDPR NOV 2022  FM DAYS CRUDE HANDLI"/>
    <s v=""/>
    <s v="AB"/>
    <s v=""/>
    <d v="2023-10-30T00:00:00"/>
    <d v="2023-10-30T00:00:00"/>
    <d v="2023-10-30T00:00:00"/>
    <s v="NGN"/>
    <n v="1086514.1599999999"/>
    <n v="62"/>
    <x v="0"/>
    <s v="Not Overdue"/>
    <x v="0"/>
    <x v="0"/>
    <s v="Not Overdue"/>
    <s v="WHT"/>
    <s v="USD"/>
    <n v="1380.63"/>
  </r>
  <r>
    <s v="A2310000"/>
    <x v="18"/>
    <x v="18"/>
    <n v="104466116"/>
    <x v="0"/>
    <x v="1"/>
    <x v="1"/>
    <s v="Orupabo, Amoni "/>
    <n v="0"/>
    <s v="WHT_1800029211 NDPR DEC 2022  FM DAYS CRUDE HANDLI"/>
    <s v=""/>
    <s v="AB"/>
    <s v=""/>
    <d v="2023-10-30T00:00:00"/>
    <d v="2023-10-30T00:00:00"/>
    <d v="2023-10-30T00:00:00"/>
    <s v="NGN"/>
    <n v="1034261.64"/>
    <n v="62"/>
    <x v="0"/>
    <s v="Not Overdue"/>
    <x v="0"/>
    <x v="0"/>
    <s v="Not Overdue"/>
    <s v="WHT"/>
    <s v="USD"/>
    <n v="1314.24"/>
  </r>
  <r>
    <s v="A2310000"/>
    <x v="18"/>
    <x v="18"/>
    <n v="104466116"/>
    <x v="0"/>
    <x v="1"/>
    <x v="1"/>
    <s v="Orupabo, Amoni "/>
    <n v="0"/>
    <s v="WHT_1800029213 NDPR JAN 2023  FM DAYS CRUDE HANDLI"/>
    <s v=""/>
    <s v="AB"/>
    <s v=""/>
    <d v="2023-10-30T00:00:00"/>
    <d v="2023-10-30T00:00:00"/>
    <d v="2023-10-30T00:00:00"/>
    <s v="NGN"/>
    <n v="724598.82"/>
    <n v="62"/>
    <x v="0"/>
    <s v="Not Overdue"/>
    <x v="0"/>
    <x v="0"/>
    <s v="Not Overdue"/>
    <s v="WHT"/>
    <s v="USD"/>
    <n v="920.75"/>
  </r>
  <r>
    <s v="A2310000"/>
    <x v="18"/>
    <x v="18"/>
    <n v="104466116"/>
    <x v="0"/>
    <x v="1"/>
    <x v="1"/>
    <s v="Orupabo, Amoni "/>
    <n v="0"/>
    <s v="WHT_1800029215 NDPR FEB 2023  FM DAYS CRUDE HANDLI"/>
    <s v=""/>
    <s v="AB"/>
    <s v=""/>
    <d v="2023-10-30T00:00:00"/>
    <d v="2023-10-30T00:00:00"/>
    <d v="2023-10-30T00:00:00"/>
    <s v="NGN"/>
    <n v="3492628.99"/>
    <n v="62"/>
    <x v="0"/>
    <s v="Not Overdue"/>
    <x v="0"/>
    <x v="0"/>
    <s v="Not Overdue"/>
    <s v="WHT"/>
    <s v="USD"/>
    <n v="4438.08"/>
  </r>
  <r>
    <s v="A2310000"/>
    <x v="18"/>
    <x v="18"/>
    <n v="104466116"/>
    <x v="0"/>
    <x v="1"/>
    <x v="1"/>
    <s v="Orupabo, Amoni "/>
    <n v="0"/>
    <s v="WHT_1800029217 NDPR MAR 2023 FM DAYS CRUDE HANDLIN"/>
    <s v=""/>
    <s v="AB"/>
    <s v=""/>
    <d v="2023-10-30T00:00:00"/>
    <d v="2023-10-30T00:00:00"/>
    <d v="2023-10-30T00:00:00"/>
    <s v="NGN"/>
    <n v="1008623.02"/>
    <n v="62"/>
    <x v="0"/>
    <s v="Not Overdue"/>
    <x v="0"/>
    <x v="0"/>
    <s v="Not Overdue"/>
    <s v="WHT"/>
    <s v="USD"/>
    <n v="1281.6600000000001"/>
  </r>
  <r>
    <s v="A2310000"/>
    <x v="18"/>
    <x v="18"/>
    <n v="104466116"/>
    <x v="0"/>
    <x v="1"/>
    <x v="1"/>
    <s v="Orupabo, Amoni "/>
    <n v="0"/>
    <s v="WHT_1800029219 NDPR MAR 2023 AFTER FM  CRUDE HANDL"/>
    <s v=""/>
    <s v="AB"/>
    <s v=""/>
    <d v="2023-10-30T00:00:00"/>
    <d v="2023-10-30T00:00:00"/>
    <d v="2023-10-30T00:00:00"/>
    <s v="NGN"/>
    <n v="1008623.02"/>
    <n v="62"/>
    <x v="0"/>
    <s v="Not Overdue"/>
    <x v="0"/>
    <x v="0"/>
    <s v="Not Overdue"/>
    <s v="WHT"/>
    <s v="USD"/>
    <n v="1281.6600000000001"/>
  </r>
  <r>
    <s v="A2310000"/>
    <x v="18"/>
    <x v="18"/>
    <n v="104466116"/>
    <x v="0"/>
    <x v="1"/>
    <x v="1"/>
    <s v="Orupabo, Amoni "/>
    <n v="0"/>
    <s v="WHT_1800029326 NIG DELTA MAY 2023 Crude Handling"/>
    <s v=""/>
    <s v="AB"/>
    <s v=""/>
    <d v="2023-10-30T00:00:00"/>
    <d v="2023-10-30T00:00:00"/>
    <d v="2023-10-30T00:00:00"/>
    <s v="NGN"/>
    <n v="3024128.8"/>
    <n v="62"/>
    <x v="0"/>
    <s v="Not Overdue"/>
    <x v="0"/>
    <x v="0"/>
    <s v="Not Overdue"/>
    <s v="WHT"/>
    <s v="USD"/>
    <n v="3842.76"/>
  </r>
  <r>
    <s v="A2310000"/>
    <x v="18"/>
    <x v="18"/>
    <n v="104466116"/>
    <x v="0"/>
    <x v="1"/>
    <x v="1"/>
    <s v="Orupabo, Amoni "/>
    <n v="0"/>
    <s v="WHT_1800029355 NDPR Crude Intake Volumes - May 202"/>
    <s v=""/>
    <s v="AB"/>
    <s v=""/>
    <d v="2023-10-30T00:00:00"/>
    <d v="2023-10-30T00:00:00"/>
    <d v="2023-10-30T00:00:00"/>
    <s v="NGN"/>
    <n v="2359850.2000000002"/>
    <n v="62"/>
    <x v="0"/>
    <s v="Not Overdue"/>
    <x v="0"/>
    <x v="0"/>
    <s v="Not Overdue"/>
    <s v="WHT"/>
    <s v="USD"/>
    <n v="2998.66"/>
  </r>
  <r>
    <s v="A2310000"/>
    <x v="18"/>
    <x v="18"/>
    <n v="104466100"/>
    <x v="0"/>
    <x v="1"/>
    <x v="1"/>
    <s v="Orupabo, Amoni "/>
    <s v="WHT Outstg"/>
    <s v="WHT_1800029045 NIG DELTA FM DAYS DEC 2022 Crude Ha"/>
    <s v=""/>
    <s v="AB"/>
    <s v=""/>
    <d v="2023-10-30T00:00:00"/>
    <d v="2023-10-30T00:00:00"/>
    <d v="2023-10-30T00:00:00"/>
    <s v="USD"/>
    <n v="1332.97"/>
    <n v="62"/>
    <x v="0"/>
    <s v="Not Overdue"/>
    <x v="0"/>
    <x v="0"/>
    <s v="Not Overdue"/>
    <s v="WHT"/>
    <s v="USD"/>
    <n v="1332.97"/>
  </r>
  <r>
    <s v="A2310000"/>
    <x v="18"/>
    <x v="18"/>
    <n v="104466100"/>
    <x v="0"/>
    <x v="1"/>
    <x v="1"/>
    <s v="Orupabo, Amoni "/>
    <s v="WHT Outstg"/>
    <s v="WHT_1600004483 NDPR Apr 2023 Crude Intake Volumes"/>
    <s v=""/>
    <s v="AB"/>
    <s v=""/>
    <d v="2023-10-30T00:00:00"/>
    <d v="2023-10-30T00:00:00"/>
    <d v="2023-10-30T00:00:00"/>
    <s v="USD"/>
    <n v="-7924.8"/>
    <n v="62"/>
    <x v="3"/>
    <n v="2.0666666666666669"/>
    <x v="1"/>
    <x v="2"/>
    <s v="Overdue"/>
    <s v="WHT"/>
    <s v="USD"/>
    <n v="-7924.8"/>
  </r>
  <r>
    <s v="A2310000"/>
    <x v="18"/>
    <x v="18"/>
    <n v="104466100"/>
    <x v="0"/>
    <x v="1"/>
    <x v="1"/>
    <s v="Orupabo, Amoni "/>
    <s v="WHT Outstg"/>
    <s v="WHT_1800029047 NIG DELTA FM DAYS JAN 2023 Crude Ha"/>
    <s v=""/>
    <s v="AB"/>
    <s v=""/>
    <d v="2023-10-30T00:00:00"/>
    <d v="2023-10-30T00:00:00"/>
    <d v="2023-10-30T00:00:00"/>
    <s v="USD"/>
    <n v="6070.74"/>
    <n v="62"/>
    <x v="0"/>
    <s v="Not Overdue"/>
    <x v="0"/>
    <x v="0"/>
    <s v="Not Overdue"/>
    <s v="WHT"/>
    <s v="USD"/>
    <n v="6070.74"/>
  </r>
  <r>
    <s v="A2310000"/>
    <x v="18"/>
    <x v="18"/>
    <n v="104466100"/>
    <x v="0"/>
    <x v="1"/>
    <x v="1"/>
    <s v="Orupabo, Amoni "/>
    <s v="WHT Outstg"/>
    <s v="WHT_1800029049 NIG DELTA FM DAYS MAR 2023 Crude Ha"/>
    <s v=""/>
    <s v="AB"/>
    <s v=""/>
    <d v="2023-10-30T00:00:00"/>
    <d v="2023-10-30T00:00:00"/>
    <d v="2023-10-30T00:00:00"/>
    <s v="USD"/>
    <n v="2806.6"/>
    <n v="62"/>
    <x v="0"/>
    <s v="Not Overdue"/>
    <x v="0"/>
    <x v="0"/>
    <s v="Not Overdue"/>
    <s v="WHT"/>
    <s v="USD"/>
    <n v="2806.6"/>
  </r>
  <r>
    <s v="A2310000"/>
    <x v="18"/>
    <x v="18"/>
    <n v="104466100"/>
    <x v="0"/>
    <x v="1"/>
    <x v="1"/>
    <s v="Orupabo, Amoni "/>
    <s v="WHT Outstg"/>
    <s v="WHT_1800029051 NIG DELTA INTAKE VOL MARCH  2023 Cr"/>
    <s v=""/>
    <s v="AB"/>
    <s v=""/>
    <d v="2023-10-30T00:00:00"/>
    <d v="2023-10-30T00:00:00"/>
    <d v="2023-10-30T00:00:00"/>
    <s v="USD"/>
    <n v="4644.2700000000004"/>
    <n v="62"/>
    <x v="0"/>
    <s v="Not Overdue"/>
    <x v="0"/>
    <x v="0"/>
    <s v="Not Overdue"/>
    <s v="WHT"/>
    <s v="USD"/>
    <n v="4644.2700000000004"/>
  </r>
  <r>
    <s v="A2310000"/>
    <x v="18"/>
    <x v="18"/>
    <n v="104466100"/>
    <x v="0"/>
    <x v="1"/>
    <x v="1"/>
    <s v="Orupabo, Amoni "/>
    <s v="WHT Outstg"/>
    <s v="WHT_1800029136 NIG DELTA APR 2023 Crude Handling"/>
    <s v=""/>
    <s v="AB"/>
    <s v=""/>
    <d v="2023-10-30T00:00:00"/>
    <d v="2023-10-30T00:00:00"/>
    <d v="2023-10-30T00:00:00"/>
    <s v="USD"/>
    <n v="24706.400000000001"/>
    <n v="62"/>
    <x v="0"/>
    <s v="Not Overdue"/>
    <x v="0"/>
    <x v="0"/>
    <s v="Not Overdue"/>
    <s v="WHT"/>
    <s v="USD"/>
    <n v="24706.400000000001"/>
  </r>
  <r>
    <s v="A2310000"/>
    <x v="18"/>
    <x v="18"/>
    <n v="104466100"/>
    <x v="0"/>
    <x v="1"/>
    <x v="1"/>
    <s v="Orupabo, Amoni "/>
    <s v="WHT Outstg"/>
    <s v="WHT_1800029169 INTAKE VOL  MARCH23 Supplementary"/>
    <s v=""/>
    <s v="AB"/>
    <s v=""/>
    <d v="2023-10-30T00:00:00"/>
    <d v="2023-10-30T00:00:00"/>
    <d v="2023-10-30T00:00:00"/>
    <s v="USD"/>
    <n v="430.59"/>
    <n v="62"/>
    <x v="0"/>
    <s v="Not Overdue"/>
    <x v="0"/>
    <x v="0"/>
    <s v="Not Overdue"/>
    <s v="WHT"/>
    <s v="USD"/>
    <n v="430.59"/>
  </r>
  <r>
    <s v="A2310000"/>
    <x v="18"/>
    <x v="18"/>
    <n v="104466100"/>
    <x v="0"/>
    <x v="1"/>
    <x v="1"/>
    <s v="Orupabo, Amoni "/>
    <s v="WHT Outstg"/>
    <s v="WHT_1800029172 FM DAYS  INTAKE VOLS MARCH23 SUPPL"/>
    <s v=""/>
    <s v="AB"/>
    <s v=""/>
    <d v="2023-10-30T00:00:00"/>
    <d v="2023-10-30T00:00:00"/>
    <d v="2023-10-30T00:00:00"/>
    <s v="USD"/>
    <n v="176.15"/>
    <n v="62"/>
    <x v="0"/>
    <s v="Not Overdue"/>
    <x v="0"/>
    <x v="0"/>
    <s v="Not Overdue"/>
    <s v="WHT"/>
    <s v="USD"/>
    <n v="176.15"/>
  </r>
  <r>
    <s v="A2310000"/>
    <x v="18"/>
    <x v="18"/>
    <n v="104466100"/>
    <x v="0"/>
    <x v="1"/>
    <x v="1"/>
    <s v="Orupabo, Amoni "/>
    <s v="WHT Outstg"/>
    <s v="WHT_1800029174 FM DAYS INTAKE VOLS  JAN 2023 SUPPL"/>
    <s v=""/>
    <s v="AB"/>
    <s v=""/>
    <d v="2023-10-30T00:00:00"/>
    <d v="2023-10-30T00:00:00"/>
    <d v="2023-10-30T00:00:00"/>
    <s v="USD"/>
    <n v="494.36"/>
    <n v="62"/>
    <x v="0"/>
    <s v="Not Overdue"/>
    <x v="0"/>
    <x v="0"/>
    <s v="Not Overdue"/>
    <s v="WHT"/>
    <s v="USD"/>
    <n v="494.36"/>
  </r>
  <r>
    <s v="A2310000"/>
    <x v="18"/>
    <x v="18"/>
    <n v="104466100"/>
    <x v="0"/>
    <x v="1"/>
    <x v="1"/>
    <s v="Orupabo, Amoni "/>
    <s v="WHT Outstg"/>
    <s v="WHT_1800029176 NIG DELTA INTAKE VOL APRIL 2023 Cru"/>
    <s v=""/>
    <s v="AB"/>
    <s v=""/>
    <d v="2023-10-30T00:00:00"/>
    <d v="2023-10-30T00:00:00"/>
    <d v="2023-10-30T00:00:00"/>
    <s v="USD"/>
    <n v="20353.66"/>
    <n v="62"/>
    <x v="0"/>
    <s v="Not Overdue"/>
    <x v="0"/>
    <x v="0"/>
    <s v="Not Overdue"/>
    <s v="WHT"/>
    <s v="USD"/>
    <n v="20353.66"/>
  </r>
  <r>
    <s v="A2310000"/>
    <x v="18"/>
    <x v="18"/>
    <n v="104466100"/>
    <x v="0"/>
    <x v="1"/>
    <x v="1"/>
    <s v="Orupabo, Amoni "/>
    <s v="WHT Outstg"/>
    <s v="WHT_1800029206 NDPR OCT 2022 FM DAYS CRUDE HANDLIN"/>
    <s v=""/>
    <s v="AB"/>
    <s v=""/>
    <d v="2023-10-30T00:00:00"/>
    <d v="2023-10-30T00:00:00"/>
    <d v="2023-10-30T00:00:00"/>
    <s v="USD"/>
    <n v="2889.06"/>
    <n v="62"/>
    <x v="0"/>
    <s v="Not Overdue"/>
    <x v="0"/>
    <x v="0"/>
    <s v="Not Overdue"/>
    <s v="WHT"/>
    <s v="USD"/>
    <n v="2889.06"/>
  </r>
  <r>
    <s v="A2310000"/>
    <x v="18"/>
    <x v="18"/>
    <n v="104466100"/>
    <x v="0"/>
    <x v="1"/>
    <x v="1"/>
    <s v="Orupabo, Amoni "/>
    <s v="WHT Outstg"/>
    <s v="WHT_1800029208 NDPR NOV 2022  FM DAYS CRUDE HANDLI"/>
    <s v=""/>
    <s v="AB"/>
    <s v=""/>
    <d v="2023-10-30T00:00:00"/>
    <d v="2023-10-30T00:00:00"/>
    <d v="2023-10-30T00:00:00"/>
    <s v="USD"/>
    <n v="9837.2000000000007"/>
    <n v="62"/>
    <x v="0"/>
    <s v="Not Overdue"/>
    <x v="0"/>
    <x v="0"/>
    <s v="Not Overdue"/>
    <s v="WHT"/>
    <s v="USD"/>
    <n v="9837.2000000000007"/>
  </r>
  <r>
    <s v="A2310000"/>
    <x v="18"/>
    <x v="18"/>
    <n v="104466100"/>
    <x v="0"/>
    <x v="1"/>
    <x v="1"/>
    <s v="Orupabo, Amoni "/>
    <s v="WHT Outstg"/>
    <s v="WHT_1800029210 NDPR DEC 2022  FM DAYS CRUDE HANDLI"/>
    <s v=""/>
    <s v="AB"/>
    <s v=""/>
    <d v="2023-10-30T00:00:00"/>
    <d v="2023-10-30T00:00:00"/>
    <d v="2023-10-30T00:00:00"/>
    <s v="USD"/>
    <n v="9276.5"/>
    <n v="62"/>
    <x v="0"/>
    <s v="Not Overdue"/>
    <x v="0"/>
    <x v="0"/>
    <s v="Not Overdue"/>
    <s v="WHT"/>
    <s v="USD"/>
    <n v="9276.5"/>
  </r>
  <r>
    <s v="A2310000"/>
    <x v="18"/>
    <x v="18"/>
    <n v="104466100"/>
    <x v="0"/>
    <x v="1"/>
    <x v="1"/>
    <s v="Orupabo, Amoni "/>
    <s v="WHT Outstg"/>
    <s v="WHT_1800029212 NDPR JAN 2023  FM DAYS CRUDE HANDLI"/>
    <s v=""/>
    <s v="AB"/>
    <s v=""/>
    <d v="2023-10-30T00:00:00"/>
    <d v="2023-10-30T00:00:00"/>
    <d v="2023-10-30T00:00:00"/>
    <s v="USD"/>
    <n v="6364.89"/>
    <n v="62"/>
    <x v="0"/>
    <s v="Not Overdue"/>
    <x v="0"/>
    <x v="0"/>
    <s v="Not Overdue"/>
    <s v="WHT"/>
    <s v="USD"/>
    <n v="6364.89"/>
  </r>
  <r>
    <s v="A2310000"/>
    <x v="18"/>
    <x v="18"/>
    <n v="104466100"/>
    <x v="0"/>
    <x v="1"/>
    <x v="1"/>
    <s v="Orupabo, Amoni "/>
    <s v="WHT Outstg"/>
    <s v="WHT_1800029214 NDPR FEB 2023  FM DAYS CRUDE HANDLI"/>
    <s v=""/>
    <s v="AB"/>
    <s v=""/>
    <d v="2023-10-30T00:00:00"/>
    <d v="2023-10-30T00:00:00"/>
    <d v="2023-10-30T00:00:00"/>
    <s v="USD"/>
    <n v="30343.05"/>
    <n v="62"/>
    <x v="0"/>
    <s v="Not Overdue"/>
    <x v="0"/>
    <x v="0"/>
    <s v="Not Overdue"/>
    <s v="WHT"/>
    <s v="USD"/>
    <n v="30343.05"/>
  </r>
  <r>
    <s v="A2310000"/>
    <x v="18"/>
    <x v="18"/>
    <n v="104466100"/>
    <x v="0"/>
    <x v="1"/>
    <x v="1"/>
    <s v="Orupabo, Amoni "/>
    <s v="WHT Outstg"/>
    <s v="WHT_1800029216 NDPR MAR 2023 FM DAYS CRUDE HANDLIN"/>
    <s v=""/>
    <s v="AB"/>
    <s v=""/>
    <d v="2023-10-30T00:00:00"/>
    <d v="2023-10-30T00:00:00"/>
    <d v="2023-10-30T00:00:00"/>
    <s v="USD"/>
    <n v="8762.42"/>
    <n v="62"/>
    <x v="0"/>
    <s v="Not Overdue"/>
    <x v="0"/>
    <x v="0"/>
    <s v="Not Overdue"/>
    <s v="WHT"/>
    <s v="USD"/>
    <n v="8762.42"/>
  </r>
  <r>
    <s v="A2310000"/>
    <x v="18"/>
    <x v="18"/>
    <n v="104466100"/>
    <x v="0"/>
    <x v="1"/>
    <x v="1"/>
    <s v="Orupabo, Amoni "/>
    <s v="WHT Outstg"/>
    <s v="WHT_1800029218 NDPR MAR 2023 AFTER FM  CRUDE HANDL"/>
    <s v=""/>
    <s v="AB"/>
    <s v=""/>
    <d v="2023-10-30T00:00:00"/>
    <d v="2023-10-30T00:00:00"/>
    <d v="2023-10-30T00:00:00"/>
    <s v="USD"/>
    <n v="8762.42"/>
    <n v="62"/>
    <x v="0"/>
    <s v="Not Overdue"/>
    <x v="0"/>
    <x v="0"/>
    <s v="Not Overdue"/>
    <s v="WHT"/>
    <s v="USD"/>
    <n v="8762.42"/>
  </r>
  <r>
    <s v="A2310000"/>
    <x v="18"/>
    <x v="18"/>
    <n v="104466100"/>
    <x v="0"/>
    <x v="1"/>
    <x v="1"/>
    <s v="Orupabo, Amoni "/>
    <s v="WHT Outstg"/>
    <s v="WHT_1800029325 NIG DELTA MAY 2023 Crude Handling"/>
    <s v=""/>
    <s v="AB"/>
    <s v=""/>
    <d v="2023-10-30T00:00:00"/>
    <d v="2023-10-30T00:00:00"/>
    <d v="2023-10-30T00:00:00"/>
    <s v="USD"/>
    <n v="26256.68"/>
    <n v="62"/>
    <x v="0"/>
    <s v="Not Overdue"/>
    <x v="0"/>
    <x v="0"/>
    <s v="Not Overdue"/>
    <s v="WHT"/>
    <s v="USD"/>
    <n v="26256.68"/>
  </r>
  <r>
    <s v="A2310000"/>
    <x v="18"/>
    <x v="18"/>
    <n v="104466100"/>
    <x v="0"/>
    <x v="1"/>
    <x v="1"/>
    <s v="Orupabo, Amoni "/>
    <s v="WHT Outstg"/>
    <s v="WHT_1800029354 NDPR Crude Intake Volumes - May 23"/>
    <s v=""/>
    <s v="AB"/>
    <s v=""/>
    <d v="2023-10-30T00:00:00"/>
    <d v="2023-10-30T00:00:00"/>
    <d v="2023-10-30T00:00:00"/>
    <s v="USD"/>
    <n v="20489.150000000001"/>
    <n v="62"/>
    <x v="0"/>
    <s v="Not Overdue"/>
    <x v="0"/>
    <x v="0"/>
    <s v="Not Overdue"/>
    <s v="WHT"/>
    <s v="USD"/>
    <n v="20489.150000000001"/>
  </r>
  <r>
    <s v="A2310000"/>
    <x v="18"/>
    <x v="18"/>
    <n v="104420628"/>
    <x v="0"/>
    <x v="1"/>
    <x v="1"/>
    <s v="Orupabo, Amoni "/>
    <s v="WHT Outstg"/>
    <s v="WHT_1800026282 NIG DELTA JAN-APR 2021 SUPPLEMENTAR"/>
    <s v=""/>
    <s v="AB"/>
    <s v=""/>
    <d v="2023-07-31T00:00:00"/>
    <d v="2023-07-31T00:00:00"/>
    <d v="2023-07-31T00:00:00"/>
    <s v="NGN"/>
    <n v="332234.21999999997"/>
    <n v="153"/>
    <x v="4"/>
    <n v="5.0999999999999996"/>
    <x v="1"/>
    <x v="2"/>
    <s v="Overdue"/>
    <s v="WHT"/>
    <s v="USD"/>
    <n v="428.55"/>
  </r>
  <r>
    <s v="A2310000"/>
    <x v="18"/>
    <x v="18"/>
    <n v="104420628"/>
    <x v="0"/>
    <x v="1"/>
    <x v="1"/>
    <s v="Orupabo, Amoni "/>
    <s v="WHT Outstg"/>
    <s v="WHT_1800026439 NIG DELTA JULY 2021 Crude Handling"/>
    <s v=""/>
    <s v="AB"/>
    <s v=""/>
    <d v="2023-07-31T00:00:00"/>
    <d v="2023-07-31T00:00:00"/>
    <d v="2023-07-31T00:00:00"/>
    <s v="NGN"/>
    <n v="3793605.93"/>
    <n v="153"/>
    <x v="4"/>
    <n v="5.0999999999999996"/>
    <x v="1"/>
    <x v="2"/>
    <s v="Overdue"/>
    <s v="WHT"/>
    <s v="USD"/>
    <n v="4893.37"/>
  </r>
  <r>
    <s v="A2310000"/>
    <x v="18"/>
    <x v="18"/>
    <n v="104420628"/>
    <x v="0"/>
    <x v="1"/>
    <x v="1"/>
    <s v="Orupabo, Amoni "/>
    <s v="WHT Outstg"/>
    <s v="WHT_1800026560 NIG DELTA AUGUST 2021 Crude Handlin"/>
    <s v=""/>
    <s v="AB"/>
    <s v=""/>
    <d v="2023-07-31T00:00:00"/>
    <d v="2023-07-31T00:00:00"/>
    <d v="2023-07-31T00:00:00"/>
    <s v="NGN"/>
    <n v="4518960.2699999996"/>
    <n v="153"/>
    <x v="4"/>
    <n v="5.0999999999999996"/>
    <x v="1"/>
    <x v="2"/>
    <s v="Overdue"/>
    <s v="WHT"/>
    <s v="USD"/>
    <n v="5829.01"/>
  </r>
  <r>
    <s v="A2310000"/>
    <x v="18"/>
    <x v="18"/>
    <n v="104420628"/>
    <x v="0"/>
    <x v="1"/>
    <x v="1"/>
    <s v="Orupabo, Amoni "/>
    <s v="WHT Outstg"/>
    <s v="WHT_1800027030 NIG DELTA NOV 2021 Crude Handling"/>
    <s v=""/>
    <s v="AB"/>
    <s v=""/>
    <d v="2023-07-31T00:00:00"/>
    <d v="2023-07-31T00:00:00"/>
    <d v="2023-07-31T00:00:00"/>
    <s v="NGN"/>
    <n v="3455155.96"/>
    <n v="153"/>
    <x v="4"/>
    <n v="5.0999999999999996"/>
    <x v="1"/>
    <x v="2"/>
    <s v="Overdue"/>
    <s v="WHT"/>
    <s v="USD"/>
    <n v="4456.8100000000004"/>
  </r>
  <r>
    <s v="A2310000"/>
    <x v="18"/>
    <x v="18"/>
    <n v="104420628"/>
    <x v="0"/>
    <x v="1"/>
    <x v="1"/>
    <s v="Orupabo, Amoni "/>
    <s v="WHT Outstg"/>
    <s v="WHT_1800027190 NIG DELTA DECEMBER 2021 Crude Handl"/>
    <s v=""/>
    <s v="AB"/>
    <s v=""/>
    <d v="2023-07-31T00:00:00"/>
    <d v="2023-07-31T00:00:00"/>
    <d v="2023-07-31T00:00:00"/>
    <s v="NGN"/>
    <n v="3055469.83"/>
    <n v="153"/>
    <x v="4"/>
    <n v="5.0999999999999996"/>
    <x v="1"/>
    <x v="2"/>
    <s v="Overdue"/>
    <s v="WHT"/>
    <s v="USD"/>
    <n v="3941.25"/>
  </r>
  <r>
    <s v="A2310000"/>
    <x v="18"/>
    <x v="18"/>
    <n v="104420628"/>
    <x v="0"/>
    <x v="1"/>
    <x v="1"/>
    <s v="Orupabo, Amoni "/>
    <s v="WHT Outstg"/>
    <s v="WHT_1800027300 NIG DELTA JAN 2022 Crude Handling"/>
    <s v=""/>
    <s v="AB"/>
    <s v=""/>
    <d v="2023-07-31T00:00:00"/>
    <d v="2023-07-31T00:00:00"/>
    <d v="2023-07-31T00:00:00"/>
    <s v="NGN"/>
    <n v="3634913.07"/>
    <n v="153"/>
    <x v="4"/>
    <n v="5.0999999999999996"/>
    <x v="1"/>
    <x v="2"/>
    <s v="Overdue"/>
    <s v="WHT"/>
    <s v="USD"/>
    <n v="4688.67"/>
  </r>
  <r>
    <s v="A2310000"/>
    <x v="18"/>
    <x v="18"/>
    <n v="104420628"/>
    <x v="0"/>
    <x v="1"/>
    <x v="1"/>
    <s v="Orupabo, Amoni "/>
    <s v="WHT Outstg"/>
    <s v="WHT_1800027432 NIG DELTA FEB 2022 Crude Handling"/>
    <s v=""/>
    <s v="AB"/>
    <s v=""/>
    <d v="2023-07-31T00:00:00"/>
    <d v="2023-07-31T00:00:00"/>
    <d v="2023-07-31T00:00:00"/>
    <s v="NGN"/>
    <n v="3086497.38"/>
    <n v="153"/>
    <x v="4"/>
    <n v="5.0999999999999996"/>
    <x v="1"/>
    <x v="2"/>
    <s v="Overdue"/>
    <s v="WHT"/>
    <s v="USD"/>
    <n v="3981.27"/>
  </r>
  <r>
    <s v="A2310000"/>
    <x v="18"/>
    <x v="18"/>
    <n v="104420628"/>
    <x v="0"/>
    <x v="1"/>
    <x v="1"/>
    <s v="Orupabo, Amoni "/>
    <s v="WHT Outstg"/>
    <s v="WHT_1800027592 NIG DELTA MAR 2022 Crude Handling"/>
    <s v=""/>
    <s v="AB"/>
    <s v=""/>
    <d v="2023-07-31T00:00:00"/>
    <d v="2023-07-31T00:00:00"/>
    <d v="2023-07-31T00:00:00"/>
    <s v="NGN"/>
    <n v="143014.01999999999"/>
    <n v="153"/>
    <x v="4"/>
    <n v="5.0999999999999996"/>
    <x v="1"/>
    <x v="2"/>
    <s v="Overdue"/>
    <s v="WHT"/>
    <s v="USD"/>
    <n v="184.47"/>
  </r>
  <r>
    <s v="A2310000"/>
    <x v="18"/>
    <x v="18"/>
    <n v="104420628"/>
    <x v="0"/>
    <x v="1"/>
    <x v="1"/>
    <s v="Orupabo, Amoni "/>
    <s v="WHT Outstg"/>
    <s v="WHT_1800027709 NIG DELTA APR 2022 Crude Handling"/>
    <s v=""/>
    <s v="AB"/>
    <s v=""/>
    <d v="2023-07-31T00:00:00"/>
    <d v="2023-07-31T00:00:00"/>
    <d v="2023-07-31T00:00:00"/>
    <s v="NGN"/>
    <n v="97228.17"/>
    <n v="153"/>
    <x v="4"/>
    <n v="5.0999999999999996"/>
    <x v="1"/>
    <x v="2"/>
    <s v="Overdue"/>
    <s v="WHT"/>
    <s v="USD"/>
    <n v="125.41"/>
  </r>
  <r>
    <s v="A2310000"/>
    <x v="18"/>
    <x v="18"/>
    <n v="104420630"/>
    <x v="0"/>
    <x v="1"/>
    <x v="1"/>
    <s v="Orupabo, Amoni "/>
    <s v="WHT Outstg"/>
    <s v="WHT_1800026281 NIG DELTA JAN-APR 2021 SUPPLEMENTAR"/>
    <s v=""/>
    <s v="AB"/>
    <s v=""/>
    <d v="2023-07-31T00:00:00"/>
    <d v="2023-07-31T00:00:00"/>
    <d v="2023-07-31T00:00:00"/>
    <s v="USD"/>
    <n v="2042.72"/>
    <n v="153"/>
    <x v="4"/>
    <n v="5.0999999999999996"/>
    <x v="1"/>
    <x v="2"/>
    <s v="Overdue"/>
    <s v="WHT"/>
    <s v="USD"/>
    <n v="2042.72"/>
  </r>
  <r>
    <s v="A2310000"/>
    <x v="18"/>
    <x v="18"/>
    <n v="104420630"/>
    <x v="0"/>
    <x v="1"/>
    <x v="1"/>
    <s v="Orupabo, Amoni "/>
    <s v="WHT Outstg"/>
    <s v="WHT_1800027029 NIG DELTA NOV 2021 Crude Handling"/>
    <s v=""/>
    <s v="AB"/>
    <s v=""/>
    <d v="2023-07-31T00:00:00"/>
    <d v="2023-07-31T00:00:00"/>
    <d v="2023-07-31T00:00:00"/>
    <s v="USD"/>
    <n v="19624.939999999999"/>
    <n v="153"/>
    <x v="4"/>
    <n v="5.0999999999999996"/>
    <x v="1"/>
    <x v="2"/>
    <s v="Overdue"/>
    <s v="WHT"/>
    <s v="USD"/>
    <n v="19624.939999999999"/>
  </r>
  <r>
    <s v="A2310000"/>
    <x v="18"/>
    <x v="18"/>
    <n v="104420630"/>
    <x v="0"/>
    <x v="1"/>
    <x v="1"/>
    <s v="Orupabo, Amoni "/>
    <s v="WHT Outstg"/>
    <s v="WHT_1800027189 NIG DELTA DECEMBER 2021 Crude Handl"/>
    <s v=""/>
    <s v="AB"/>
    <s v=""/>
    <d v="2023-07-31T00:00:00"/>
    <d v="2023-07-31T00:00:00"/>
    <d v="2023-07-31T00:00:00"/>
    <s v="USD"/>
    <n v="17340.939999999999"/>
    <n v="153"/>
    <x v="4"/>
    <n v="5.0999999999999996"/>
    <x v="1"/>
    <x v="2"/>
    <s v="Overdue"/>
    <s v="WHT"/>
    <s v="USD"/>
    <n v="17340.939999999999"/>
  </r>
  <r>
    <s v="A2310000"/>
    <x v="18"/>
    <x v="18"/>
    <n v="104420630"/>
    <x v="0"/>
    <x v="1"/>
    <x v="1"/>
    <s v="Orupabo, Amoni "/>
    <s v="WHT Outstg"/>
    <s v="WHT_1800027299 NIG DELTA JAN 2022 Crude Handling"/>
    <s v=""/>
    <s v="AB"/>
    <s v=""/>
    <d v="2023-07-31T00:00:00"/>
    <d v="2023-07-31T00:00:00"/>
    <d v="2023-07-31T00:00:00"/>
    <s v="USD"/>
    <n v="20460.169999999998"/>
    <n v="153"/>
    <x v="4"/>
    <n v="5.0999999999999996"/>
    <x v="1"/>
    <x v="2"/>
    <s v="Overdue"/>
    <s v="WHT"/>
    <s v="USD"/>
    <n v="20460.169999999998"/>
  </r>
  <r>
    <s v="A2310000"/>
    <x v="18"/>
    <x v="18"/>
    <n v="104420630"/>
    <x v="0"/>
    <x v="1"/>
    <x v="1"/>
    <s v="Orupabo, Amoni "/>
    <s v="WHT Outstg"/>
    <s v="WHT_1800027431 NIG DELTA FEB 2022 Crude Handling"/>
    <s v=""/>
    <s v="AB"/>
    <s v=""/>
    <d v="2023-07-31T00:00:00"/>
    <d v="2023-07-31T00:00:00"/>
    <d v="2023-07-31T00:00:00"/>
    <s v="USD"/>
    <n v="17305.89"/>
    <n v="153"/>
    <x v="4"/>
    <n v="5.0999999999999996"/>
    <x v="1"/>
    <x v="2"/>
    <s v="Overdue"/>
    <s v="WHT"/>
    <s v="USD"/>
    <n v="17305.89"/>
  </r>
  <r>
    <s v="A2310000"/>
    <x v="18"/>
    <x v="18"/>
    <n v="104420630"/>
    <x v="0"/>
    <x v="1"/>
    <x v="1"/>
    <s v="Orupabo, Amoni "/>
    <s v="WHT Outstg"/>
    <s v="WHT_1800027591 NIG DELTA MAR 2022 Crude Handling"/>
    <s v=""/>
    <s v="AB"/>
    <s v=""/>
    <d v="2023-07-31T00:00:00"/>
    <d v="2023-07-31T00:00:00"/>
    <d v="2023-07-31T00:00:00"/>
    <s v="USD"/>
    <n v="802.5"/>
    <n v="153"/>
    <x v="4"/>
    <n v="5.0999999999999996"/>
    <x v="1"/>
    <x v="2"/>
    <s v="Overdue"/>
    <s v="WHT"/>
    <s v="USD"/>
    <n v="802.5"/>
  </r>
  <r>
    <s v="A2310000"/>
    <x v="18"/>
    <x v="18"/>
    <n v="104420630"/>
    <x v="0"/>
    <x v="1"/>
    <x v="1"/>
    <s v="Orupabo, Amoni "/>
    <s v="WHT Outstg"/>
    <s v="WHT_1800027708 NIG DELTA APR 2022 Crude Handling"/>
    <s v=""/>
    <s v="AB"/>
    <s v=""/>
    <d v="2023-07-31T00:00:00"/>
    <d v="2023-07-31T00:00:00"/>
    <d v="2023-07-31T00:00:00"/>
    <s v="USD"/>
    <n v="546.15"/>
    <n v="153"/>
    <x v="4"/>
    <n v="5.0999999999999996"/>
    <x v="1"/>
    <x v="2"/>
    <s v="Overdue"/>
    <s v="WHT"/>
    <s v="USD"/>
    <n v="546.15"/>
  </r>
  <r>
    <s v="A2310000"/>
    <x v="18"/>
    <x v="18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445"/>
    <x v="5"/>
    <n v="14.833333333333334"/>
    <x v="3"/>
    <x v="2"/>
    <s v="Overdue"/>
    <s v="WHT"/>
    <s v="USD"/>
    <n v="-9464.91"/>
  </r>
  <r>
    <s v="A2310000"/>
    <x v="18"/>
    <x v="18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445"/>
    <x v="5"/>
    <n v="14.833333333333334"/>
    <x v="3"/>
    <x v="2"/>
    <s v="Overdue"/>
    <s v="WHT"/>
    <s v="USD"/>
    <n v="-11162.86"/>
  </r>
  <r>
    <s v="A2310000"/>
    <x v="18"/>
    <x v="18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445"/>
    <x v="5"/>
    <n v="14.833333333333334"/>
    <x v="3"/>
    <x v="2"/>
    <s v="Overdue"/>
    <s v="WHT"/>
    <s v="USD"/>
    <n v="-8319.44"/>
  </r>
  <r>
    <s v="A2310000"/>
    <x v="18"/>
    <x v="18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445"/>
    <x v="5"/>
    <n v="14.833333333333334"/>
    <x v="3"/>
    <x v="2"/>
    <s v="Overdue"/>
    <s v="WHT"/>
    <s v="USD"/>
    <n v="-9685.35"/>
  </r>
  <r>
    <s v="A2310000"/>
    <x v="18"/>
    <x v="18"/>
    <n v="104228857"/>
    <x v="0"/>
    <x v="1"/>
    <x v="1"/>
    <s v="Orupabo, Amoni "/>
    <s v="WHT Outstg"/>
    <s v="NOV 2020 WHT RECEIPTS  - 420574387432_Bal"/>
    <s v=""/>
    <s v="AB"/>
    <s v=""/>
    <d v="2022-04-27T00:00:00"/>
    <d v="2022-04-27T00:00:00"/>
    <d v="2022-04-27T00:00:00"/>
    <s v="NGN"/>
    <n v="-88436.85"/>
    <n v="613"/>
    <x v="5"/>
    <n v="20.433333333333334"/>
    <x v="4"/>
    <x v="2"/>
    <s v="Overdue"/>
    <s v="WHT"/>
    <s v="USD"/>
    <n v="-212.89"/>
  </r>
  <r>
    <s v="A2310000"/>
    <x v="18"/>
    <x v="18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621"/>
    <x v="5"/>
    <n v="20.7"/>
    <x v="4"/>
    <x v="2"/>
    <s v="Overdue"/>
    <s v="WHT"/>
    <s v="USD"/>
    <n v="-8705.66"/>
  </r>
  <r>
    <s v="A2310000"/>
    <x v="18"/>
    <x v="18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621"/>
    <x v="5"/>
    <n v="20.7"/>
    <x v="4"/>
    <x v="2"/>
    <s v="Overdue"/>
    <s v="WHT"/>
    <s v="USD"/>
    <n v="-10134.98"/>
  </r>
  <r>
    <s v="A2310000"/>
    <x v="18"/>
    <x v="18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621"/>
    <x v="5"/>
    <n v="20.7"/>
    <x v="4"/>
    <x v="2"/>
    <s v="Overdue"/>
    <s v="WHT"/>
    <s v="USD"/>
    <n v="-9904.2999999999993"/>
  </r>
  <r>
    <s v="A2310000"/>
    <x v="18"/>
    <x v="18"/>
    <n v="104205145"/>
    <x v="0"/>
    <x v="1"/>
    <x v="1"/>
    <s v="Orupabo, Amoni "/>
    <s v="WHT Outstg"/>
    <s v="WHT_1800026687 NIG DELTA SEPTEMBER 2021 Crude Hand"/>
    <s v=""/>
    <s v="AB"/>
    <s v=""/>
    <d v="2022-02-28T00:00:00"/>
    <d v="2022-02-28T00:00:00"/>
    <d v="2022-02-28T00:00:00"/>
    <s v="USD"/>
    <n v="14038.77"/>
    <n v="671"/>
    <x v="5"/>
    <n v="22.366666666666667"/>
    <x v="4"/>
    <x v="2"/>
    <s v="Overdue"/>
    <s v="WHT"/>
    <s v="USD"/>
    <n v="14038.77"/>
  </r>
  <r>
    <s v="A2310000"/>
    <x v="18"/>
    <x v="18"/>
    <n v="104205146"/>
    <x v="0"/>
    <x v="1"/>
    <x v="1"/>
    <s v="Orupabo, Amoni "/>
    <s v="WHT Outstg"/>
    <s v="WHT_1800026827 NIG DELTA OCTOBER 2021 Crude Handli"/>
    <s v=""/>
    <s v="AB"/>
    <s v=""/>
    <d v="2022-02-28T00:00:00"/>
    <d v="2022-02-28T00:00:00"/>
    <d v="2022-02-28T00:00:00"/>
    <s v="USD"/>
    <n v="19066.53"/>
    <n v="671"/>
    <x v="5"/>
    <n v="22.366666666666667"/>
    <x v="4"/>
    <x v="2"/>
    <s v="Overdue"/>
    <s v="WHT"/>
    <s v="USD"/>
    <n v="19066.53"/>
  </r>
  <r>
    <s v="A2310000"/>
    <x v="18"/>
    <x v="18"/>
    <n v="104205197"/>
    <x v="0"/>
    <x v="1"/>
    <x v="1"/>
    <s v="Orupabo, Amoni "/>
    <s v="WHT Outstg"/>
    <s v="WHT_1800026305 NIG DELTA June 2021 Crude Handling"/>
    <s v=""/>
    <s v="AB"/>
    <s v=""/>
    <d v="2022-02-28T00:00:00"/>
    <d v="2022-02-28T00:00:00"/>
    <d v="2022-02-28T00:00:00"/>
    <s v="NGN"/>
    <n v="3131674.95"/>
    <n v="671"/>
    <x v="5"/>
    <n v="22.366666666666667"/>
    <x v="4"/>
    <x v="2"/>
    <s v="Overdue"/>
    <s v="WHT"/>
    <s v="USD"/>
    <n v="7527.61"/>
  </r>
  <r>
    <s v="A2310000"/>
    <x v="18"/>
    <x v="18"/>
    <n v="104205201"/>
    <x v="0"/>
    <x v="1"/>
    <x v="1"/>
    <s v="Orupabo, Amoni "/>
    <s v="WHT Outstg"/>
    <s v="WHT_1800026688 NIG DELTA SEPTEMBER 2021 Crude Hand"/>
    <s v=""/>
    <s v="AB"/>
    <s v=""/>
    <d v="2022-02-28T00:00:00"/>
    <d v="2022-02-28T00:00:00"/>
    <d v="2022-02-28T00:00:00"/>
    <s v="NGN"/>
    <n v="2466912.77"/>
    <n v="671"/>
    <x v="5"/>
    <n v="22.366666666666667"/>
    <x v="4"/>
    <x v="2"/>
    <s v="Overdue"/>
    <s v="WHT"/>
    <s v="USD"/>
    <n v="5929.72"/>
  </r>
  <r>
    <s v="A2310000"/>
    <x v="18"/>
    <x v="18"/>
    <n v="104205203"/>
    <x v="0"/>
    <x v="1"/>
    <x v="1"/>
    <s v="Orupabo, Amoni "/>
    <s v="WHT Outstg"/>
    <s v="WHT_1800026828 NIG DELTA OCTOBER 2021 Crude Handli"/>
    <s v=""/>
    <s v="AB"/>
    <s v=""/>
    <d v="2022-02-28T00:00:00"/>
    <d v="2022-02-28T00:00:00"/>
    <d v="2022-02-28T00:00:00"/>
    <s v="NGN"/>
    <n v="3353632.95"/>
    <n v="671"/>
    <x v="5"/>
    <n v="22.366666666666667"/>
    <x v="4"/>
    <x v="2"/>
    <s v="Overdue"/>
    <s v="WHT"/>
    <s v="USD"/>
    <n v="8061.13"/>
  </r>
  <r>
    <s v="A2310000"/>
    <x v="18"/>
    <x v="18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671"/>
    <x v="5"/>
    <n v="22.366666666666667"/>
    <x v="4"/>
    <x v="2"/>
    <s v="Overdue"/>
    <s v="WHT"/>
    <s v="USD"/>
    <n v="-9033.1299999999992"/>
  </r>
  <r>
    <s v="A2310000"/>
    <x v="18"/>
    <x v="18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671"/>
    <x v="5"/>
    <n v="22.366666666666667"/>
    <x v="4"/>
    <x v="2"/>
    <s v="Overdue"/>
    <s v="WHT"/>
    <s v="USD"/>
    <n v="-11652.48"/>
  </r>
  <r>
    <s v="A2310000"/>
    <x v="18"/>
    <x v="18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761"/>
    <x v="5"/>
    <n v="25.366666666666667"/>
    <x v="4"/>
    <x v="2"/>
    <s v="Overdue"/>
    <s v="WHT"/>
    <s v="USD"/>
    <n v="17837.13"/>
  </r>
  <r>
    <s v="A2310000"/>
    <x v="18"/>
    <x v="18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761"/>
    <x v="5"/>
    <n v="25.366666666666667"/>
    <x v="4"/>
    <x v="2"/>
    <s v="Overdue"/>
    <s v="WHT"/>
    <s v="USD"/>
    <n v="18007.490000000002"/>
  </r>
  <r>
    <s v="A2310000"/>
    <x v="18"/>
    <x v="18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761"/>
    <x v="5"/>
    <n v="25.366666666666667"/>
    <x v="4"/>
    <x v="2"/>
    <s v="Overdue"/>
    <s v="WHT"/>
    <s v="USD"/>
    <n v="21449.52"/>
  </r>
  <r>
    <s v="A2310000"/>
    <x v="18"/>
    <x v="18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797"/>
    <x v="5"/>
    <n v="26.566666666666666"/>
    <x v="4"/>
    <x v="2"/>
    <s v="Overdue"/>
    <s v="WHT"/>
    <s v="USD"/>
    <n v="-20656.45"/>
  </r>
  <r>
    <s v="A2310000"/>
    <x v="18"/>
    <x v="18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852"/>
    <x v="5"/>
    <n v="28.4"/>
    <x v="4"/>
    <x v="2"/>
    <s v="Overdue"/>
    <s v="WHT"/>
    <s v="USD"/>
    <n v="10030.49"/>
  </r>
  <r>
    <s v="A2310000"/>
    <x v="18"/>
    <x v="18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852"/>
    <x v="5"/>
    <n v="28.4"/>
    <x v="4"/>
    <x v="2"/>
    <s v="Overdue"/>
    <s v="WHT"/>
    <s v="USD"/>
    <n v="25860.86"/>
  </r>
  <r>
    <s v="A2310000"/>
    <x v="18"/>
    <x v="18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852"/>
    <x v="5"/>
    <n v="28.4"/>
    <x v="4"/>
    <x v="2"/>
    <s v="Overdue"/>
    <s v="WHT"/>
    <s v="USD"/>
    <n v="22213.74"/>
  </r>
  <r>
    <s v="A2310000"/>
    <x v="18"/>
    <x v="18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852"/>
    <x v="5"/>
    <n v="28.4"/>
    <x v="4"/>
    <x v="2"/>
    <s v="Overdue"/>
    <s v="WHT"/>
    <s v="USD"/>
    <n v="25272.25"/>
  </r>
  <r>
    <s v="A2310000"/>
    <x v="18"/>
    <x v="18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852"/>
    <x v="5"/>
    <n v="28.4"/>
    <x v="4"/>
    <x v="2"/>
    <s v="Overdue"/>
    <s v="WHT"/>
    <s v="USD"/>
    <n v="6609.89"/>
  </r>
  <r>
    <s v="A2310000"/>
    <x v="18"/>
    <x v="18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852"/>
    <x v="5"/>
    <n v="28.4"/>
    <x v="4"/>
    <x v="2"/>
    <s v="Overdue"/>
    <s v="WHT"/>
    <s v="USD"/>
    <n v="24468.09"/>
  </r>
  <r>
    <s v="A2310000"/>
    <x v="18"/>
    <x v="18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852"/>
    <x v="5"/>
    <n v="28.4"/>
    <x v="4"/>
    <x v="2"/>
    <s v="Overdue"/>
    <s v="WHT"/>
    <s v="USD"/>
    <n v="2118.59"/>
  </r>
  <r>
    <s v="A2310000"/>
    <x v="18"/>
    <x v="18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852"/>
    <x v="5"/>
    <n v="28.4"/>
    <x v="4"/>
    <x v="2"/>
    <s v="Overdue"/>
    <s v="WHT"/>
    <s v="USD"/>
    <n v="9711.32"/>
  </r>
  <r>
    <s v="A2310000"/>
    <x v="18"/>
    <x v="18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852"/>
    <x v="5"/>
    <n v="28.4"/>
    <x v="4"/>
    <x v="2"/>
    <s v="Overdue"/>
    <s v="WHT"/>
    <s v="USD"/>
    <n v="25765.14"/>
  </r>
  <r>
    <s v="A2310000"/>
    <x v="18"/>
    <x v="18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934"/>
    <x v="5"/>
    <n v="31.133333333333333"/>
    <x v="4"/>
    <x v="2"/>
    <s v="Overdue"/>
    <s v="WHT"/>
    <s v="USD"/>
    <n v="8819.4599999999991"/>
  </r>
  <r>
    <s v="A2310000"/>
    <x v="18"/>
    <x v="18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934"/>
    <x v="5"/>
    <n v="31.133333333333333"/>
    <x v="4"/>
    <x v="2"/>
    <s v="Overdue"/>
    <s v="WHT"/>
    <s v="USD"/>
    <n v="10267.469999999999"/>
  </r>
  <r>
    <s v="A2310000"/>
    <x v="18"/>
    <x v="18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976"/>
    <x v="5"/>
    <n v="32.533333333333331"/>
    <x v="4"/>
    <x v="2"/>
    <s v="Overdue"/>
    <s v="WHT"/>
    <s v="USD"/>
    <n v="25001.91"/>
  </r>
  <r>
    <s v="A2310000"/>
    <x v="18"/>
    <x v="18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976"/>
    <x v="5"/>
    <n v="32.533333333333331"/>
    <x v="4"/>
    <x v="2"/>
    <s v="Overdue"/>
    <s v="WHT"/>
    <s v="USD"/>
    <n v="27121.94"/>
  </r>
  <r>
    <s v="A2310000"/>
    <x v="18"/>
    <x v="18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976"/>
    <x v="5"/>
    <n v="32.533333333333331"/>
    <x v="4"/>
    <x v="2"/>
    <s v="Overdue"/>
    <s v="WHT"/>
    <s v="USD"/>
    <n v="10714.92"/>
  </r>
  <r>
    <s v="A2310000"/>
    <x v="18"/>
    <x v="18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976"/>
    <x v="5"/>
    <n v="32.533333333333331"/>
    <x v="4"/>
    <x v="2"/>
    <s v="Overdue"/>
    <s v="WHT"/>
    <s v="USD"/>
    <n v="11623.49"/>
  </r>
  <r>
    <s v="A2310000"/>
    <x v="18"/>
    <x v="18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1012"/>
    <x v="5"/>
    <n v="33.733333333333334"/>
    <x v="4"/>
    <x v="2"/>
    <s v="Overdue"/>
    <s v="WHT"/>
    <s v="USD"/>
    <n v="-22947.37"/>
  </r>
  <r>
    <s v="A2310000"/>
    <x v="18"/>
    <x v="18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1014"/>
    <x v="5"/>
    <n v="33.799999999999997"/>
    <x v="4"/>
    <x v="2"/>
    <s v="Overdue"/>
    <s v="WHT"/>
    <s v="USD"/>
    <n v="11024.76"/>
  </r>
  <r>
    <s v="A2310000"/>
    <x v="18"/>
    <x v="18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1014"/>
    <x v="5"/>
    <n v="33.799999999999997"/>
    <x v="4"/>
    <x v="2"/>
    <s v="Overdue"/>
    <s v="WHT"/>
    <s v="USD"/>
    <n v="11922.61"/>
  </r>
  <r>
    <s v="A2310000"/>
    <x v="18"/>
    <x v="18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1014"/>
    <x v="5"/>
    <n v="33.799999999999997"/>
    <x v="4"/>
    <x v="2"/>
    <s v="Overdue"/>
    <s v="WHT"/>
    <s v="USD"/>
    <n v="25724.9"/>
  </r>
  <r>
    <s v="A2310000"/>
    <x v="18"/>
    <x v="18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1014"/>
    <x v="5"/>
    <n v="33.799999999999997"/>
    <x v="4"/>
    <x v="2"/>
    <s v="Overdue"/>
    <s v="WHT"/>
    <s v="USD"/>
    <n v="27809.439999999999"/>
  </r>
  <r>
    <s v="A2310000"/>
    <x v="18"/>
    <x v="18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1055"/>
    <x v="5"/>
    <n v="35.166666666666664"/>
    <x v="4"/>
    <x v="2"/>
    <s v="Overdue"/>
    <s v="WHT"/>
    <s v="USD"/>
    <n v="-28392.880000000001"/>
  </r>
  <r>
    <s v="A2310000"/>
    <x v="18"/>
    <x v="18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1066"/>
    <x v="5"/>
    <n v="35.533333333333331"/>
    <x v="4"/>
    <x v="2"/>
    <s v="Overdue"/>
    <s v="WHT"/>
    <s v="USD"/>
    <n v="-61884.97"/>
  </r>
  <r>
    <s v="A2310000"/>
    <x v="18"/>
    <x v="18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1068"/>
    <x v="5"/>
    <n v="35.6"/>
    <x v="4"/>
    <x v="2"/>
    <s v="Overdue"/>
    <s v="WHT"/>
    <s v="USD"/>
    <n v="-20225.39"/>
  </r>
  <r>
    <s v="A2310000"/>
    <x v="18"/>
    <x v="18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1068"/>
    <x v="5"/>
    <n v="35.6"/>
    <x v="4"/>
    <x v="2"/>
    <s v="Overdue"/>
    <s v="WHT"/>
    <s v="USD"/>
    <n v="-29614.51"/>
  </r>
  <r>
    <s v="A2310000"/>
    <x v="18"/>
    <x v="18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1133"/>
    <x v="5"/>
    <n v="37.766666666666666"/>
    <x v="4"/>
    <x v="2"/>
    <s v="Overdue"/>
    <s v="WHT"/>
    <s v="USD"/>
    <n v="24517.11"/>
  </r>
  <r>
    <s v="A2310000"/>
    <x v="18"/>
    <x v="18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1133"/>
    <x v="5"/>
    <n v="37.766666666666666"/>
    <x v="4"/>
    <x v="2"/>
    <s v="Overdue"/>
    <s v="WHT"/>
    <s v="USD"/>
    <n v="25256.87"/>
  </r>
  <r>
    <s v="A2310000"/>
    <x v="18"/>
    <x v="18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1167"/>
    <x v="5"/>
    <n v="38.9"/>
    <x v="4"/>
    <x v="1"/>
    <s v="Overdue"/>
    <s v="Invoice"/>
    <s v="USD"/>
    <n v="-36516.78"/>
  </r>
  <r>
    <s v="A2310000"/>
    <x v="18"/>
    <x v="18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1167"/>
    <x v="5"/>
    <n v="38.9"/>
    <x v="4"/>
    <x v="1"/>
    <s v="Overdue"/>
    <s v="Invoice"/>
    <s v="USD"/>
    <n v="-15649.77"/>
  </r>
  <r>
    <s v="A2310000"/>
    <x v="18"/>
    <x v="18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181"/>
    <x v="5"/>
    <n v="39.366666666666667"/>
    <x v="4"/>
    <x v="2"/>
    <s v="Overdue"/>
    <s v="WHT"/>
    <s v="USD"/>
    <n v="13667.68"/>
  </r>
  <r>
    <s v="A2310000"/>
    <x v="18"/>
    <x v="18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199"/>
    <x v="5"/>
    <n v="39.966666666666669"/>
    <x v="4"/>
    <x v="2"/>
    <s v="Overdue"/>
    <s v="WHT"/>
    <s v="USD"/>
    <n v="27383.19"/>
  </r>
  <r>
    <s v="A2310000"/>
    <x v="18"/>
    <x v="18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1217"/>
    <x v="5"/>
    <n v="40.56666666666667"/>
    <x v="4"/>
    <x v="2"/>
    <s v="Overdue"/>
    <s v="WHT"/>
    <s v="USD"/>
    <n v="16351.2"/>
  </r>
  <r>
    <s v="A2310000"/>
    <x v="18"/>
    <x v="18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217"/>
    <x v="5"/>
    <n v="40.56666666666667"/>
    <x v="4"/>
    <x v="2"/>
    <s v="Overdue"/>
    <s v="WHT"/>
    <s v="USD"/>
    <n v="9752.34"/>
  </r>
  <r>
    <s v="A2310000"/>
    <x v="18"/>
    <x v="18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217"/>
    <x v="5"/>
    <n v="40.56666666666667"/>
    <x v="4"/>
    <x v="2"/>
    <s v="Overdue"/>
    <s v="WHT"/>
    <s v="USD"/>
    <n v="6656.69"/>
  </r>
  <r>
    <s v="A2310000"/>
    <x v="18"/>
    <x v="18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1245"/>
    <x v="5"/>
    <n v="41.5"/>
    <x v="4"/>
    <x v="2"/>
    <s v="Overdue"/>
    <s v="WHT"/>
    <s v="USD"/>
    <n v="28177.23"/>
  </r>
  <r>
    <s v="A2310000"/>
    <x v="18"/>
    <x v="18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1309"/>
    <x v="5"/>
    <n v="43.633333333333333"/>
    <x v="4"/>
    <x v="2"/>
    <s v="Overdue"/>
    <s v="WHT"/>
    <s v="USD"/>
    <n v="29016.35"/>
  </r>
  <r>
    <s v="A2310000"/>
    <x v="18"/>
    <x v="18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1363"/>
    <x v="5"/>
    <n v="45.43333333333333"/>
    <x v="4"/>
    <x v="2"/>
    <s v="Overdue"/>
    <s v="WHT"/>
    <s v="USD"/>
    <n v="24406.21"/>
  </r>
  <r>
    <s v="A2310000"/>
    <x v="18"/>
    <x v="18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372"/>
    <x v="5"/>
    <n v="45.733333333333334"/>
    <x v="4"/>
    <x v="2"/>
    <s v="Overdue"/>
    <s v="WHT"/>
    <s v="USD"/>
    <n v="29425.599999999999"/>
  </r>
  <r>
    <s v="A2310000"/>
    <x v="18"/>
    <x v="18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372"/>
    <x v="5"/>
    <n v="45.733333333333334"/>
    <x v="4"/>
    <x v="2"/>
    <s v="Overdue"/>
    <s v="WHT"/>
    <s v="USD"/>
    <n v="24560.29"/>
  </r>
  <r>
    <s v="A2310000"/>
    <x v="18"/>
    <x v="18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431"/>
    <x v="5"/>
    <n v="47.7"/>
    <x v="4"/>
    <x v="2"/>
    <s v="Overdue"/>
    <s v="WHT"/>
    <s v="USD"/>
    <n v="21647.5"/>
  </r>
  <r>
    <s v="A2310000"/>
    <x v="18"/>
    <x v="18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439"/>
    <x v="5"/>
    <n v="47.966666666666669"/>
    <x v="4"/>
    <x v="2"/>
    <s v="Overdue"/>
    <s v="WHT"/>
    <s v="USD"/>
    <n v="24393.21"/>
  </r>
  <r>
    <s v="A2310000"/>
    <x v="18"/>
    <x v="18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459"/>
    <x v="5"/>
    <n v="48.633333333333333"/>
    <x v="4"/>
    <x v="2"/>
    <s v="Overdue"/>
    <s v="WHT"/>
    <s v="USD"/>
    <n v="914.17"/>
  </r>
  <r>
    <s v="A2310000"/>
    <x v="18"/>
    <x v="18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492"/>
    <x v="5"/>
    <n v="49.733333333333334"/>
    <x v="4"/>
    <x v="1"/>
    <s v="Overdue"/>
    <s v="Invoice"/>
    <s v="USD"/>
    <n v="-438869.09"/>
  </r>
  <r>
    <s v="A2310000"/>
    <x v="18"/>
    <x v="18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492"/>
    <x v="5"/>
    <n v="49.733333333333334"/>
    <x v="4"/>
    <x v="2"/>
    <s v="Overdue"/>
    <s v="WHT"/>
    <s v="USD"/>
    <n v="21641.98"/>
  </r>
  <r>
    <s v="A2310000"/>
    <x v="18"/>
    <x v="18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492"/>
    <x v="5"/>
    <n v="49.733333333333334"/>
    <x v="4"/>
    <x v="2"/>
    <s v="Overdue"/>
    <s v="WHT"/>
    <s v="USD"/>
    <n v="19015.64"/>
  </r>
  <r>
    <s v="A2310000"/>
    <x v="18"/>
    <x v="18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492"/>
    <x v="5"/>
    <n v="49.733333333333334"/>
    <x v="4"/>
    <x v="2"/>
    <s v="Overdue"/>
    <s v="WHT"/>
    <s v="USD"/>
    <n v="30140.53"/>
  </r>
  <r>
    <s v="A2310000"/>
    <x v="18"/>
    <x v="18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492"/>
    <x v="5"/>
    <n v="49.733333333333334"/>
    <x v="4"/>
    <x v="2"/>
    <s v="Overdue"/>
    <s v="WHT"/>
    <s v="USD"/>
    <n v="24131.3"/>
  </r>
  <r>
    <s v="A2310000"/>
    <x v="18"/>
    <x v="18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492"/>
    <x v="5"/>
    <n v="49.733333333333334"/>
    <x v="4"/>
    <x v="2"/>
    <s v="Overdue"/>
    <s v="WHT"/>
    <s v="USD"/>
    <n v="21839.41"/>
  </r>
  <r>
    <s v="A2310000"/>
    <x v="18"/>
    <x v="18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492"/>
    <x v="5"/>
    <n v="49.733333333333334"/>
    <x v="4"/>
    <x v="2"/>
    <s v="Overdue"/>
    <s v="WHT"/>
    <s v="USD"/>
    <n v="25886.32"/>
  </r>
  <r>
    <s v="A2310000"/>
    <x v="18"/>
    <x v="18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492"/>
    <x v="5"/>
    <n v="49.733333333333334"/>
    <x v="4"/>
    <x v="2"/>
    <s v="Overdue"/>
    <s v="WHT"/>
    <s v="USD"/>
    <n v="24109.77"/>
  </r>
  <r>
    <s v="A2310000"/>
    <x v="18"/>
    <x v="18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576"/>
    <x v="5"/>
    <n v="52.533333333333331"/>
    <x v="4"/>
    <x v="1"/>
    <s v="Overdue"/>
    <s v="Invoice"/>
    <s v="USD"/>
    <n v="9114"/>
  </r>
  <r>
    <s v="A2310000"/>
    <x v="18"/>
    <x v="18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576"/>
    <x v="5"/>
    <n v="52.533333333333331"/>
    <x v="4"/>
    <x v="1"/>
    <s v="Overdue"/>
    <s v="Invoice"/>
    <s v="USD"/>
    <n v="29039.63"/>
  </r>
  <r>
    <s v="A2310000"/>
    <x v="18"/>
    <x v="18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668"/>
    <x v="5"/>
    <n v="55.6"/>
    <x v="4"/>
    <x v="1"/>
    <s v="Overdue"/>
    <s v="Invoice"/>
    <s v="USD"/>
    <n v="60329.31"/>
  </r>
  <r>
    <s v="A2310000"/>
    <x v="18"/>
    <x v="18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678"/>
    <x v="5"/>
    <n v="55.93333333333333"/>
    <x v="4"/>
    <x v="2"/>
    <s v="Overdue"/>
    <s v="WHT"/>
    <s v="USD"/>
    <n v="-125581.24"/>
  </r>
  <r>
    <s v="A2310000"/>
    <x v="18"/>
    <x v="18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706"/>
    <x v="5"/>
    <n v="56.866666666666667"/>
    <x v="4"/>
    <x v="1"/>
    <s v="Overdue"/>
    <s v="Invoice"/>
    <s v="USD"/>
    <n v="-1153767.72"/>
  </r>
  <r>
    <s v="A2310000"/>
    <x v="18"/>
    <x v="18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706"/>
    <x v="5"/>
    <n v="56.866666666666667"/>
    <x v="4"/>
    <x v="2"/>
    <s v="Overdue"/>
    <s v="WHT"/>
    <s v="USD"/>
    <n v="79187.649999999994"/>
  </r>
  <r>
    <s v="A2310000"/>
    <x v="18"/>
    <x v="18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763"/>
    <x v="5"/>
    <n v="58.766666666666666"/>
    <x v="4"/>
    <x v="2"/>
    <s v="Overdue"/>
    <s v="WHT"/>
    <s v="USD"/>
    <n v="44920.78"/>
  </r>
  <r>
    <s v="A2310000"/>
    <x v="18"/>
    <x v="18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763"/>
    <x v="5"/>
    <n v="58.766666666666666"/>
    <x v="4"/>
    <x v="2"/>
    <s v="Overdue"/>
    <s v="WHT"/>
    <s v="USD"/>
    <n v="8540.8700000000008"/>
  </r>
  <r>
    <s v="A2310000"/>
    <x v="18"/>
    <x v="18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763"/>
    <x v="5"/>
    <n v="58.766666666666666"/>
    <x v="4"/>
    <x v="2"/>
    <s v="Overdue"/>
    <s v="WHT"/>
    <s v="USD"/>
    <n v="30761.759999999998"/>
  </r>
  <r>
    <s v="A2310000"/>
    <x v="18"/>
    <x v="18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763"/>
    <x v="5"/>
    <n v="58.766666666666666"/>
    <x v="4"/>
    <x v="2"/>
    <s v="Overdue"/>
    <s v="WHT"/>
    <s v="USD"/>
    <n v="22305.93"/>
  </r>
  <r>
    <s v="A2310000"/>
    <x v="18"/>
    <x v="18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763"/>
    <x v="5"/>
    <n v="58.766666666666666"/>
    <x v="4"/>
    <x v="2"/>
    <s v="Overdue"/>
    <s v="WHT"/>
    <s v="USD"/>
    <n v="47062.43"/>
  </r>
  <r>
    <s v="A2310000"/>
    <x v="18"/>
    <x v="18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852"/>
    <x v="5"/>
    <n v="61.733333333333334"/>
    <x v="4"/>
    <x v="1"/>
    <s v="Overdue"/>
    <s v="Invoice"/>
    <s v="USD"/>
    <n v="-165426.04"/>
  </r>
  <r>
    <s v="A2310000"/>
    <x v="18"/>
    <x v="18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873"/>
    <x v="5"/>
    <n v="62.43333333333333"/>
    <x v="4"/>
    <x v="1"/>
    <s v="Overdue"/>
    <s v="Invoice"/>
    <s v="USD"/>
    <n v="191001.07"/>
  </r>
  <r>
    <s v="A2310000"/>
    <x v="18"/>
    <x v="18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929"/>
    <x v="5"/>
    <n v="64.3"/>
    <x v="4"/>
    <x v="1"/>
    <s v="Overdue"/>
    <s v="Invoice"/>
    <s v="USD"/>
    <n v="-15061.72"/>
  </r>
  <r>
    <s v="A2310000"/>
    <x v="18"/>
    <x v="18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994"/>
    <x v="5"/>
    <n v="66.466666666666669"/>
    <x v="4"/>
    <x v="2"/>
    <s v="Overdue"/>
    <s v="WHT"/>
    <s v="USD"/>
    <n v="17165.21"/>
  </r>
  <r>
    <s v="A2310000"/>
    <x v="18"/>
    <x v="18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994"/>
    <x v="5"/>
    <n v="66.466666666666669"/>
    <x v="4"/>
    <x v="2"/>
    <s v="Overdue"/>
    <s v="WHT"/>
    <s v="USD"/>
    <n v="22630.1"/>
  </r>
  <r>
    <s v="A2310000"/>
    <x v="18"/>
    <x v="18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2039"/>
    <x v="5"/>
    <n v="67.966666666666669"/>
    <x v="4"/>
    <x v="2"/>
    <s v="Overdue"/>
    <s v="WHT"/>
    <s v="USD"/>
    <n v="-40700.879999999997"/>
  </r>
  <r>
    <s v="A2310000"/>
    <x v="18"/>
    <x v="18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2050"/>
    <x v="5"/>
    <n v="68.333333333333329"/>
    <x v="4"/>
    <x v="1"/>
    <s v="Overdue"/>
    <s v="Invoice"/>
    <s v="USD"/>
    <n v="8137.55"/>
  </r>
  <r>
    <s v="A2310000"/>
    <x v="18"/>
    <x v="18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2050"/>
    <x v="5"/>
    <n v="68.333333333333329"/>
    <x v="4"/>
    <x v="1"/>
    <s v="Overdue"/>
    <s v="Invoice"/>
    <s v="USD"/>
    <n v="18976.68"/>
  </r>
  <r>
    <s v="A2310000"/>
    <x v="18"/>
    <x v="18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2071"/>
    <x v="5"/>
    <n v="69.033333333333331"/>
    <x v="4"/>
    <x v="2"/>
    <s v="Overdue"/>
    <s v="WHT"/>
    <s v="USD"/>
    <n v="25172.21"/>
  </r>
  <r>
    <s v="A2310000"/>
    <x v="18"/>
    <x v="18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2071"/>
    <x v="5"/>
    <n v="69.033333333333331"/>
    <x v="4"/>
    <x v="2"/>
    <s v="Overdue"/>
    <s v="WHT"/>
    <s v="USD"/>
    <n v="19421.11"/>
  </r>
  <r>
    <s v="A2310000"/>
    <x v="18"/>
    <x v="18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2103"/>
    <x v="5"/>
    <n v="70.099999999999994"/>
    <x v="4"/>
    <x v="2"/>
    <s v="Overdue"/>
    <s v="WHT"/>
    <s v="USD"/>
    <n v="27986.3"/>
  </r>
  <r>
    <s v="A2310000"/>
    <x v="18"/>
    <x v="18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2103"/>
    <x v="5"/>
    <n v="70.099999999999994"/>
    <x v="4"/>
    <x v="2"/>
    <s v="Overdue"/>
    <s v="WHT"/>
    <s v="USD"/>
    <n v="47988.62"/>
  </r>
  <r>
    <s v="A2310000"/>
    <x v="18"/>
    <x v="18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2103"/>
    <x v="5"/>
    <n v="70.099999999999994"/>
    <x v="4"/>
    <x v="2"/>
    <s v="Overdue"/>
    <s v="WHT"/>
    <s v="USD"/>
    <n v="20097.89"/>
  </r>
  <r>
    <s v="A2310000"/>
    <x v="18"/>
    <x v="18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2103"/>
    <x v="5"/>
    <n v="70.099999999999994"/>
    <x v="4"/>
    <x v="2"/>
    <s v="Overdue"/>
    <s v="WHT"/>
    <s v="USD"/>
    <n v="24334.18"/>
  </r>
  <r>
    <s v="A2310000"/>
    <x v="18"/>
    <x v="18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2242"/>
    <x v="5"/>
    <n v="74.733333333333334"/>
    <x v="4"/>
    <x v="2"/>
    <s v="Overdue"/>
    <s v="WHT"/>
    <s v="USD"/>
    <n v="19100.189999999999"/>
  </r>
  <r>
    <s v="A2310000"/>
    <x v="18"/>
    <x v="18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2242"/>
    <x v="5"/>
    <n v="74.733333333333334"/>
    <x v="4"/>
    <x v="2"/>
    <s v="Overdue"/>
    <s v="WHT"/>
    <s v="USD"/>
    <n v="61280.9"/>
  </r>
  <r>
    <s v="A2310000"/>
    <x v="18"/>
    <x v="18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2321"/>
    <x v="5"/>
    <n v="77.36666666666666"/>
    <x v="4"/>
    <x v="2"/>
    <s v="Overdue"/>
    <s v="WHT"/>
    <s v="USD"/>
    <n v="44208.81"/>
  </r>
  <r>
    <s v="A2310000"/>
    <x v="18"/>
    <x v="18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2321"/>
    <x v="5"/>
    <n v="77.36666666666666"/>
    <x v="4"/>
    <x v="2"/>
    <s v="Overdue"/>
    <s v="WHT"/>
    <s v="USD"/>
    <n v="62547.3"/>
  </r>
  <r>
    <s v="A2310000"/>
    <x v="18"/>
    <x v="18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2362"/>
    <x v="5"/>
    <n v="78.733333333333334"/>
    <x v="4"/>
    <x v="2"/>
    <s v="Overdue"/>
    <s v="WHT"/>
    <s v="USD"/>
    <n v="10073.9"/>
  </r>
  <r>
    <s v="A2310000"/>
    <x v="18"/>
    <x v="18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2362"/>
    <x v="5"/>
    <n v="78.733333333333334"/>
    <x v="4"/>
    <x v="2"/>
    <s v="Overdue"/>
    <s v="WHT"/>
    <s v="USD"/>
    <n v="42305.84"/>
  </r>
  <r>
    <s v="A2310000"/>
    <x v="18"/>
    <x v="18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383"/>
    <x v="5"/>
    <n v="79.433333333333337"/>
    <x v="4"/>
    <x v="2"/>
    <s v="Overdue"/>
    <s v="WHT"/>
    <s v="USD"/>
    <n v="34674.620000000003"/>
  </r>
  <r>
    <s v="A2310000"/>
    <x v="18"/>
    <x v="18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383"/>
    <x v="5"/>
    <n v="79.433333333333337"/>
    <x v="4"/>
    <x v="2"/>
    <s v="Overdue"/>
    <s v="WHT"/>
    <s v="USD"/>
    <n v="57153.42"/>
  </r>
  <r>
    <s v="A2310000"/>
    <x v="18"/>
    <x v="18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384"/>
    <x v="5"/>
    <n v="79.466666666666669"/>
    <x v="4"/>
    <x v="2"/>
    <s v="Overdue"/>
    <s v="WHT"/>
    <s v="USD"/>
    <n v="38901.019999999997"/>
  </r>
  <r>
    <s v="A2310000"/>
    <x v="18"/>
    <x v="18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384"/>
    <x v="5"/>
    <n v="79.466666666666669"/>
    <x v="4"/>
    <x v="2"/>
    <s v="Overdue"/>
    <s v="WHT"/>
    <s v="USD"/>
    <n v="38032.550000000003"/>
  </r>
  <r>
    <s v="A2310000"/>
    <x v="18"/>
    <x v="18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491"/>
    <x v="5"/>
    <n v="83.033333333333331"/>
    <x v="4"/>
    <x v="2"/>
    <s v="Overdue"/>
    <s v="WHT"/>
    <s v="USD"/>
    <n v="22123.4"/>
  </r>
  <r>
    <s v="A2310000"/>
    <x v="18"/>
    <x v="18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524"/>
    <x v="5"/>
    <n v="84.13333333333334"/>
    <x v="4"/>
    <x v="2"/>
    <s v="Overdue"/>
    <s v="WHT"/>
    <s v="USD"/>
    <n v="32589.85"/>
  </r>
  <r>
    <s v="A2310000"/>
    <x v="18"/>
    <x v="18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539"/>
    <x v="5"/>
    <n v="84.63333333333334"/>
    <x v="4"/>
    <x v="2"/>
    <s v="Overdue"/>
    <s v="WHT"/>
    <s v="USD"/>
    <n v="54276.98"/>
  </r>
  <r>
    <s v="A2310000"/>
    <x v="18"/>
    <x v="18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539"/>
    <x v="5"/>
    <n v="84.63333333333334"/>
    <x v="4"/>
    <x v="2"/>
    <s v="Overdue"/>
    <s v="WHT"/>
    <s v="USD"/>
    <n v="18293.38"/>
  </r>
  <r>
    <s v="A2310000"/>
    <x v="18"/>
    <x v="18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556"/>
    <x v="5"/>
    <n v="85.2"/>
    <x v="4"/>
    <x v="2"/>
    <s v="Overdue"/>
    <s v="WHT"/>
    <s v="USD"/>
    <n v="66801.679999999993"/>
  </r>
  <r>
    <s v="A2310000"/>
    <x v="18"/>
    <x v="18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823"/>
    <x v="5"/>
    <n v="94.1"/>
    <x v="4"/>
    <x v="2"/>
    <s v="Overdue"/>
    <s v="WHT"/>
    <s v="USD"/>
    <n v="18795.47"/>
  </r>
  <r>
    <s v="A2310000"/>
    <x v="18"/>
    <x v="18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883"/>
    <x v="5"/>
    <n v="96.1"/>
    <x v="4"/>
    <x v="2"/>
    <s v="Overdue"/>
    <s v="WHT"/>
    <s v="USD"/>
    <n v="27008.31"/>
  </r>
  <r>
    <s v="A2310000"/>
    <x v="18"/>
    <x v="18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3076"/>
    <x v="5"/>
    <n v="102.53333333333333"/>
    <x v="4"/>
    <x v="2"/>
    <s v="Overdue"/>
    <s v="WHT"/>
    <s v="USD"/>
    <n v="13566.57"/>
  </r>
  <r>
    <s v="A2310000"/>
    <x v="18"/>
    <x v="18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3112"/>
    <x v="5"/>
    <n v="103.73333333333333"/>
    <x v="4"/>
    <x v="2"/>
    <s v="Overdue"/>
    <s v="WHT"/>
    <s v="USD"/>
    <n v="12752.63"/>
  </r>
  <r>
    <s v="A2310000"/>
    <x v="18"/>
    <x v="18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3112"/>
    <x v="5"/>
    <n v="103.73333333333333"/>
    <x v="4"/>
    <x v="2"/>
    <s v="Overdue"/>
    <s v="WHT"/>
    <s v="USD"/>
    <n v="16917.75"/>
  </r>
  <r>
    <s v="A2310000"/>
    <x v="18"/>
    <x v="18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410"/>
    <x v="5"/>
    <n v="113.66666666666667"/>
    <x v="4"/>
    <x v="2"/>
    <s v="Overdue"/>
    <s v="WHT"/>
    <s v="USD"/>
    <n v="11062.46"/>
  </r>
  <r>
    <s v="A2310000"/>
    <x v="18"/>
    <x v="18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425"/>
    <x v="5"/>
    <n v="114.16666666666667"/>
    <x v="4"/>
    <x v="2"/>
    <s v="Overdue"/>
    <s v="WHT"/>
    <s v="USD"/>
    <n v="16877.18"/>
  </r>
  <r>
    <s v="A2310000"/>
    <x v="18"/>
    <x v="18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576"/>
    <x v="5"/>
    <n v="119.2"/>
    <x v="4"/>
    <x v="2"/>
    <s v="Overdue"/>
    <s v="WHT"/>
    <s v="USD"/>
    <n v="10268.870000000001"/>
  </r>
  <r>
    <s v="A2310000"/>
    <x v="18"/>
    <x v="18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621"/>
    <x v="5"/>
    <n v="120.7"/>
    <x v="4"/>
    <x v="2"/>
    <s v="Overdue"/>
    <s v="WHT"/>
    <s v="USD"/>
    <n v="10052.41"/>
  </r>
  <r>
    <s v="A2310000"/>
    <x v="18"/>
    <x v="18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712"/>
    <x v="5"/>
    <n v="123.73333333333333"/>
    <x v="4"/>
    <x v="2"/>
    <s v="Overdue"/>
    <s v="WHT"/>
    <s v="USD"/>
    <n v="19096.41"/>
  </r>
  <r>
    <s v="A2310000"/>
    <x v="18"/>
    <x v="18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986"/>
    <x v="5"/>
    <n v="132.86666666666667"/>
    <x v="4"/>
    <x v="2"/>
    <s v="Overdue"/>
    <s v="WHT"/>
    <s v="USD"/>
    <n v="10103.799999999999"/>
  </r>
  <r>
    <s v="A2650000"/>
    <x v="19"/>
    <x v="19"/>
    <n v="104290916"/>
    <x v="0"/>
    <x v="1"/>
    <x v="5"/>
    <s v="Udo, Idongesit"/>
    <s v="WHT Outstg"/>
    <s v="WHT on invoice 1800022451_Bal"/>
    <s v=""/>
    <s v="AB"/>
    <s v=""/>
    <d v="2022-09-21T00:00:00"/>
    <d v="2022-09-21T00:00:00"/>
    <d v="2019-09-06T00:00:00"/>
    <s v="NGN"/>
    <n v="8450000"/>
    <n v="1577"/>
    <x v="5"/>
    <n v="52.56666666666667"/>
    <x v="4"/>
    <x v="2"/>
    <s v="Overdue"/>
    <s v="WHT"/>
    <s v="USD"/>
    <n v="19657.240000000002"/>
  </r>
  <r>
    <s v="A2310000"/>
    <x v="20"/>
    <x v="20"/>
    <n v="1800029220"/>
    <x v="0"/>
    <x v="1"/>
    <x v="1"/>
    <s v="Orupabo, Amoni "/>
    <s v="WHT Outstg"/>
    <s v="WSPOL INJECTION VOL FM DAYS MAR2023 CRUDE HANDLING"/>
    <s v="468"/>
    <s v="DR"/>
    <s v=""/>
    <d v="2023-05-16T00:00:00"/>
    <d v="2023-05-16T00:00:00"/>
    <d v="2023-06-15T00:00:00"/>
    <s v="USD"/>
    <n v="22973.72"/>
    <n v="199"/>
    <x v="5"/>
    <n v="6.6333333333333337"/>
    <x v="2"/>
    <x v="2"/>
    <s v="Overdue"/>
    <s v="WHT"/>
    <s v="USD"/>
    <n v="22973.72"/>
  </r>
  <r>
    <s v="A2310000"/>
    <x v="20"/>
    <x v="20"/>
    <n v="1800029221"/>
    <x v="0"/>
    <x v="1"/>
    <x v="1"/>
    <s v="Orupabo, Amoni "/>
    <s v="WHT Outstg"/>
    <s v="WSPOL INJECTION VOL FM DAYS MAR2023 CRUDE HANDLING"/>
    <s v="454"/>
    <s v="DR"/>
    <s v=""/>
    <d v="2023-05-16T00:00:00"/>
    <d v="2023-05-16T00:00:00"/>
    <d v="2023-06-15T00:00:00"/>
    <s v="NGN"/>
    <n v="2644455.2599999998"/>
    <n v="199"/>
    <x v="5"/>
    <n v="6.6333333333333337"/>
    <x v="2"/>
    <x v="2"/>
    <s v="Overdue"/>
    <s v="WHT"/>
    <s v="USD"/>
    <n v="5741.64"/>
  </r>
  <r>
    <s v="A2310000"/>
    <x v="20"/>
    <x v="20"/>
    <n v="1800029222"/>
    <x v="0"/>
    <x v="1"/>
    <x v="1"/>
    <s v="Orupabo, Amoni "/>
    <s v="WHT Outstg"/>
    <s v="WSPOL MAR 2023 AFTER FM  CRUDE HANDLING"/>
    <s v="468"/>
    <s v="DR"/>
    <s v=""/>
    <d v="2023-05-16T00:00:00"/>
    <d v="2023-05-16T00:00:00"/>
    <d v="2023-06-15T00:00:00"/>
    <s v="USD"/>
    <n v="51813.63"/>
    <n v="199"/>
    <x v="5"/>
    <n v="6.6333333333333337"/>
    <x v="2"/>
    <x v="2"/>
    <s v="Overdue"/>
    <s v="WHT"/>
    <s v="USD"/>
    <n v="51813.63"/>
  </r>
  <r>
    <s v="A2310000"/>
    <x v="20"/>
    <x v="20"/>
    <n v="1800029223"/>
    <x v="0"/>
    <x v="1"/>
    <x v="1"/>
    <s v="Orupabo, Amoni "/>
    <s v="WHT Outstg"/>
    <s v="WSPOL MAR 2023 AFTER FM  CRUDE HANDLING"/>
    <s v="454"/>
    <s v="DR"/>
    <s v=""/>
    <d v="2023-05-16T00:00:00"/>
    <d v="2023-05-16T00:00:00"/>
    <d v="2023-06-15T00:00:00"/>
    <s v="NGN"/>
    <n v="5964154.7999999998"/>
    <n v="199"/>
    <x v="5"/>
    <n v="6.6333333333333337"/>
    <x v="2"/>
    <x v="2"/>
    <s v="Overdue"/>
    <s v="WHT"/>
    <s v="USD"/>
    <n v="12949.37"/>
  </r>
  <r>
    <s v="A2310000"/>
    <x v="20"/>
    <x v="20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457"/>
    <x v="5"/>
    <n v="15.233333333333333"/>
    <x v="3"/>
    <x v="2"/>
    <s v="Overdue"/>
    <s v="WHT"/>
    <s v="USD"/>
    <n v="1956.98"/>
  </r>
  <r>
    <s v="A2310000"/>
    <x v="20"/>
    <x v="20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465"/>
    <x v="5"/>
    <n v="15.5"/>
    <x v="3"/>
    <x v="2"/>
    <s v="Overdue"/>
    <s v="WHT"/>
    <s v="USD"/>
    <n v="9031.69"/>
  </r>
  <r>
    <s v="A2310000"/>
    <x v="20"/>
    <x v="20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465"/>
    <x v="5"/>
    <n v="15.5"/>
    <x v="3"/>
    <x v="2"/>
    <s v="Overdue"/>
    <s v="WHT"/>
    <s v="USD"/>
    <n v="48298.52"/>
  </r>
  <r>
    <s v="A2310000"/>
    <x v="20"/>
    <x v="20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465"/>
    <x v="5"/>
    <n v="15.5"/>
    <x v="3"/>
    <x v="2"/>
    <s v="Overdue"/>
    <s v="WHT"/>
    <s v="USD"/>
    <n v="37493.589999999997"/>
  </r>
  <r>
    <s v="A2310000"/>
    <x v="20"/>
    <x v="20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465"/>
    <x v="5"/>
    <n v="15.5"/>
    <x v="3"/>
    <x v="2"/>
    <s v="Overdue"/>
    <s v="WHT"/>
    <s v="USD"/>
    <n v="108.16"/>
  </r>
  <r>
    <s v="A2310000"/>
    <x v="20"/>
    <x v="20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465"/>
    <x v="5"/>
    <n v="15.5"/>
    <x v="3"/>
    <x v="2"/>
    <s v="Overdue"/>
    <s v="WHT"/>
    <s v="USD"/>
    <n v="280.3"/>
  </r>
  <r>
    <s v="A2310000"/>
    <x v="20"/>
    <x v="20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465"/>
    <x v="5"/>
    <n v="15.5"/>
    <x v="3"/>
    <x v="2"/>
    <s v="Overdue"/>
    <s v="WHT"/>
    <s v="USD"/>
    <n v="607.6"/>
  </r>
  <r>
    <s v="A2310000"/>
    <x v="20"/>
    <x v="20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465"/>
    <x v="5"/>
    <n v="15.5"/>
    <x v="3"/>
    <x v="2"/>
    <s v="Overdue"/>
    <s v="WHT"/>
    <s v="USD"/>
    <n v="1574.56"/>
  </r>
  <r>
    <s v="A2310000"/>
    <x v="20"/>
    <x v="20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465"/>
    <x v="5"/>
    <n v="15.5"/>
    <x v="3"/>
    <x v="2"/>
    <s v="Overdue"/>
    <s v="WHT"/>
    <s v="USD"/>
    <n v="2478.3200000000002"/>
  </r>
  <r>
    <s v="A2310000"/>
    <x v="20"/>
    <x v="20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465"/>
    <x v="5"/>
    <n v="15.5"/>
    <x v="3"/>
    <x v="2"/>
    <s v="Overdue"/>
    <s v="WHT"/>
    <s v="USD"/>
    <n v="35469.949999999997"/>
  </r>
  <r>
    <s v="A2310000"/>
    <x v="20"/>
    <x v="20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465"/>
    <x v="5"/>
    <n v="15.5"/>
    <x v="3"/>
    <x v="2"/>
    <s v="Overdue"/>
    <s v="WHT"/>
    <s v="USD"/>
    <n v="28353.56"/>
  </r>
  <r>
    <s v="A2310000"/>
    <x v="20"/>
    <x v="20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465"/>
    <x v="5"/>
    <n v="15.5"/>
    <x v="3"/>
    <x v="2"/>
    <s v="Overdue"/>
    <s v="WHT"/>
    <s v="USD"/>
    <n v="20879.46"/>
  </r>
  <r>
    <s v="A2310000"/>
    <x v="20"/>
    <x v="20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465"/>
    <x v="5"/>
    <n v="15.5"/>
    <x v="3"/>
    <x v="2"/>
    <s v="Overdue"/>
    <s v="WHT"/>
    <s v="USD"/>
    <n v="519.17999999999995"/>
  </r>
  <r>
    <s v="A2310000"/>
    <x v="20"/>
    <x v="20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465"/>
    <x v="5"/>
    <n v="15.5"/>
    <x v="3"/>
    <x v="2"/>
    <s v="Overdue"/>
    <s v="WHT"/>
    <s v="USD"/>
    <n v="-3973.21"/>
  </r>
  <r>
    <s v="A2310000"/>
    <x v="20"/>
    <x v="20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466"/>
    <x v="5"/>
    <n v="15.533333333333333"/>
    <x v="3"/>
    <x v="2"/>
    <s v="Overdue"/>
    <s v="WHT"/>
    <s v="USD"/>
    <n v="6069.84"/>
  </r>
  <r>
    <s v="A2310000"/>
    <x v="20"/>
    <x v="20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466"/>
    <x v="5"/>
    <n v="15.533333333333333"/>
    <x v="3"/>
    <x v="2"/>
    <s v="Overdue"/>
    <s v="WHT"/>
    <s v="USD"/>
    <n v="659.3"/>
  </r>
  <r>
    <s v="A2310000"/>
    <x v="20"/>
    <x v="20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520"/>
    <x v="5"/>
    <n v="17.333333333333332"/>
    <x v="3"/>
    <x v="2"/>
    <s v="Overdue"/>
    <s v="WHT"/>
    <s v="USD"/>
    <n v="488.94"/>
  </r>
  <r>
    <s v="A2310000"/>
    <x v="20"/>
    <x v="20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520"/>
    <x v="5"/>
    <n v="17.333333333333332"/>
    <x v="3"/>
    <x v="2"/>
    <s v="Overdue"/>
    <s v="WHT"/>
    <s v="USD"/>
    <n v="25079.73"/>
  </r>
  <r>
    <s v="A2310000"/>
    <x v="20"/>
    <x v="20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520"/>
    <x v="5"/>
    <n v="17.333333333333332"/>
    <x v="3"/>
    <x v="2"/>
    <s v="Overdue"/>
    <s v="WHT"/>
    <s v="USD"/>
    <n v="2726.24"/>
  </r>
  <r>
    <s v="A2310000"/>
    <x v="20"/>
    <x v="20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671"/>
    <x v="5"/>
    <n v="22.366666666666667"/>
    <x v="4"/>
    <x v="2"/>
    <s v="Overdue"/>
    <s v="WHT"/>
    <s v="USD"/>
    <n v="34487.74"/>
  </r>
  <r>
    <s v="A2310000"/>
    <x v="20"/>
    <x v="20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671"/>
    <x v="5"/>
    <n v="22.366666666666667"/>
    <x v="4"/>
    <x v="2"/>
    <s v="Overdue"/>
    <s v="WHT"/>
    <s v="USD"/>
    <n v="8739.42"/>
  </r>
  <r>
    <s v="A2310000"/>
    <x v="20"/>
    <x v="20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671"/>
    <x v="5"/>
    <n v="22.366666666666667"/>
    <x v="4"/>
    <x v="2"/>
    <s v="Overdue"/>
    <s v="WHT"/>
    <s v="USD"/>
    <n v="6992.76"/>
  </r>
  <r>
    <s v="A2310000"/>
    <x v="20"/>
    <x v="20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671"/>
    <x v="5"/>
    <n v="22.366666666666667"/>
    <x v="4"/>
    <x v="2"/>
    <s v="Overdue"/>
    <s v="WHT"/>
    <s v="USD"/>
    <n v="5154.37"/>
  </r>
  <r>
    <s v="A2310000"/>
    <x v="20"/>
    <x v="20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671"/>
    <x v="5"/>
    <n v="22.366666666666667"/>
    <x v="4"/>
    <x v="2"/>
    <s v="Overdue"/>
    <s v="WHT"/>
    <s v="USD"/>
    <n v="7159.58"/>
  </r>
  <r>
    <s v="A2310000"/>
    <x v="20"/>
    <x v="20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762"/>
    <x v="5"/>
    <n v="25.4"/>
    <x v="4"/>
    <x v="2"/>
    <s v="Overdue"/>
    <s v="WHT"/>
    <s v="USD"/>
    <n v="-632"/>
  </r>
  <r>
    <s v="A2310000"/>
    <x v="20"/>
    <x v="20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762"/>
    <x v="5"/>
    <n v="25.4"/>
    <x v="4"/>
    <x v="2"/>
    <s v="Overdue"/>
    <s v="WHT"/>
    <s v="USD"/>
    <n v="8047.91"/>
  </r>
  <r>
    <s v="A2310000"/>
    <x v="20"/>
    <x v="20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762"/>
    <x v="5"/>
    <n v="25.4"/>
    <x v="4"/>
    <x v="2"/>
    <s v="Overdue"/>
    <s v="WHT"/>
    <s v="USD"/>
    <n v="9456.66"/>
  </r>
  <r>
    <s v="A2310000"/>
    <x v="20"/>
    <x v="20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762"/>
    <x v="5"/>
    <n v="25.4"/>
    <x v="4"/>
    <x v="2"/>
    <s v="Overdue"/>
    <s v="WHT"/>
    <s v="USD"/>
    <n v="8303.6299999999992"/>
  </r>
  <r>
    <s v="A2310000"/>
    <x v="20"/>
    <x v="20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762"/>
    <x v="5"/>
    <n v="25.4"/>
    <x v="4"/>
    <x v="2"/>
    <s v="Overdue"/>
    <s v="WHT"/>
    <s v="USD"/>
    <n v="5645.83"/>
  </r>
  <r>
    <s v="A2310000"/>
    <x v="20"/>
    <x v="20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762"/>
    <x v="5"/>
    <n v="25.4"/>
    <x v="4"/>
    <x v="2"/>
    <s v="Overdue"/>
    <s v="WHT"/>
    <s v="USD"/>
    <n v="2357.67"/>
  </r>
  <r>
    <s v="A2310000"/>
    <x v="20"/>
    <x v="20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762"/>
    <x v="5"/>
    <n v="25.4"/>
    <x v="4"/>
    <x v="2"/>
    <s v="Overdue"/>
    <s v="WHT"/>
    <s v="USD"/>
    <n v="7817.86"/>
  </r>
  <r>
    <s v="A2310000"/>
    <x v="20"/>
    <x v="20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762"/>
    <x v="5"/>
    <n v="25.4"/>
    <x v="4"/>
    <x v="2"/>
    <s v="Overdue"/>
    <s v="WHT"/>
    <s v="USD"/>
    <n v="9887.98"/>
  </r>
  <r>
    <s v="A2310000"/>
    <x v="20"/>
    <x v="20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762"/>
    <x v="5"/>
    <n v="25.4"/>
    <x v="4"/>
    <x v="2"/>
    <s v="Overdue"/>
    <s v="WHT"/>
    <s v="USD"/>
    <n v="8601.1299999999992"/>
  </r>
  <r>
    <s v="A2310000"/>
    <x v="20"/>
    <x v="20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762"/>
    <x v="5"/>
    <n v="25.4"/>
    <x v="4"/>
    <x v="2"/>
    <s v="Overdue"/>
    <s v="WHT"/>
    <s v="USD"/>
    <n v="34833.449999999997"/>
  </r>
  <r>
    <s v="A2310000"/>
    <x v="20"/>
    <x v="20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762"/>
    <x v="5"/>
    <n v="25.4"/>
    <x v="4"/>
    <x v="2"/>
    <s v="Overdue"/>
    <s v="WHT"/>
    <s v="USD"/>
    <n v="40930.9"/>
  </r>
  <r>
    <s v="A2310000"/>
    <x v="20"/>
    <x v="20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762"/>
    <x v="5"/>
    <n v="25.4"/>
    <x v="4"/>
    <x v="2"/>
    <s v="Overdue"/>
    <s v="WHT"/>
    <s v="USD"/>
    <n v="35940.29"/>
  </r>
  <r>
    <s v="A2310000"/>
    <x v="20"/>
    <x v="20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762"/>
    <x v="5"/>
    <n v="25.4"/>
    <x v="4"/>
    <x v="2"/>
    <s v="Overdue"/>
    <s v="WHT"/>
    <s v="USD"/>
    <n v="23350.89"/>
  </r>
  <r>
    <s v="A2310000"/>
    <x v="20"/>
    <x v="20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762"/>
    <x v="5"/>
    <n v="25.4"/>
    <x v="4"/>
    <x v="2"/>
    <s v="Overdue"/>
    <s v="WHT"/>
    <s v="USD"/>
    <n v="10204.6"/>
  </r>
  <r>
    <s v="A2310000"/>
    <x v="20"/>
    <x v="20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762"/>
    <x v="5"/>
    <n v="25.4"/>
    <x v="4"/>
    <x v="2"/>
    <s v="Overdue"/>
    <s v="WHT"/>
    <s v="USD"/>
    <n v="31346.17"/>
  </r>
  <r>
    <s v="A2310000"/>
    <x v="20"/>
    <x v="20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762"/>
    <x v="5"/>
    <n v="25.4"/>
    <x v="4"/>
    <x v="2"/>
    <s v="Overdue"/>
    <s v="WHT"/>
    <s v="USD"/>
    <n v="39649.56"/>
  </r>
  <r>
    <s v="A2310000"/>
    <x v="20"/>
    <x v="20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934"/>
    <x v="5"/>
    <n v="31.133333333333333"/>
    <x v="4"/>
    <x v="2"/>
    <s v="Overdue"/>
    <s v="WHT"/>
    <s v="USD"/>
    <n v="11724.34"/>
  </r>
  <r>
    <s v="A2310000"/>
    <x v="20"/>
    <x v="20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934"/>
    <x v="5"/>
    <n v="31.133333333333333"/>
    <x v="4"/>
    <x v="2"/>
    <s v="Overdue"/>
    <s v="WHT"/>
    <s v="USD"/>
    <n v="12483.93"/>
  </r>
  <r>
    <s v="A2310000"/>
    <x v="20"/>
    <x v="20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934"/>
    <x v="5"/>
    <n v="31.133333333333333"/>
    <x v="4"/>
    <x v="2"/>
    <s v="Overdue"/>
    <s v="WHT"/>
    <s v="USD"/>
    <n v="8157.99"/>
  </r>
  <r>
    <s v="A2310000"/>
    <x v="20"/>
    <x v="20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934"/>
    <x v="5"/>
    <n v="31.133333333333333"/>
    <x v="4"/>
    <x v="2"/>
    <s v="Overdue"/>
    <s v="WHT"/>
    <s v="USD"/>
    <n v="35224.589999999997"/>
  </r>
  <r>
    <s v="A2310000"/>
    <x v="20"/>
    <x v="20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1133"/>
    <x v="5"/>
    <n v="37.766666666666666"/>
    <x v="4"/>
    <x v="2"/>
    <s v="Overdue"/>
    <s v="WHT"/>
    <s v="USD"/>
    <n v="13366.64"/>
  </r>
  <r>
    <s v="A2310000"/>
    <x v="20"/>
    <x v="20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1133"/>
    <x v="5"/>
    <n v="37.766666666666666"/>
    <x v="4"/>
    <x v="2"/>
    <s v="Overdue"/>
    <s v="WHT"/>
    <s v="USD"/>
    <n v="13803.21"/>
  </r>
  <r>
    <s v="A2310000"/>
    <x v="20"/>
    <x v="20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1133"/>
    <x v="5"/>
    <n v="37.766666666666666"/>
    <x v="4"/>
    <x v="2"/>
    <s v="Overdue"/>
    <s v="WHT"/>
    <s v="USD"/>
    <n v="12696.99"/>
  </r>
  <r>
    <s v="A2310000"/>
    <x v="20"/>
    <x v="20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1133"/>
    <x v="5"/>
    <n v="37.766666666666666"/>
    <x v="4"/>
    <x v="2"/>
    <s v="Overdue"/>
    <s v="WHT"/>
    <s v="USD"/>
    <n v="61722.64"/>
  </r>
  <r>
    <s v="A2310000"/>
    <x v="20"/>
    <x v="20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188"/>
    <x v="5"/>
    <n v="39.6"/>
    <x v="4"/>
    <x v="2"/>
    <s v="Overdue"/>
    <s v="WHT"/>
    <s v="USD"/>
    <n v="11862.28"/>
  </r>
  <r>
    <s v="A2310000"/>
    <x v="20"/>
    <x v="20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188"/>
    <x v="5"/>
    <n v="39.6"/>
    <x v="4"/>
    <x v="2"/>
    <s v="Overdue"/>
    <s v="WHT"/>
    <s v="USD"/>
    <n v="11969.03"/>
  </r>
  <r>
    <s v="A2310000"/>
    <x v="20"/>
    <x v="20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1188"/>
    <x v="5"/>
    <n v="39.6"/>
    <x v="4"/>
    <x v="2"/>
    <s v="Overdue"/>
    <s v="WHT"/>
    <s v="USD"/>
    <n v="12099.72"/>
  </r>
  <r>
    <s v="A2310000"/>
    <x v="20"/>
    <x v="20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188"/>
    <x v="5"/>
    <n v="39.6"/>
    <x v="4"/>
    <x v="2"/>
    <s v="Overdue"/>
    <s v="WHT"/>
    <s v="USD"/>
    <n v="15435.04"/>
  </r>
  <r>
    <s v="A2310000"/>
    <x v="20"/>
    <x v="20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1188"/>
    <x v="5"/>
    <n v="39.6"/>
    <x v="4"/>
    <x v="2"/>
    <s v="Overdue"/>
    <s v="WHT"/>
    <s v="USD"/>
    <n v="64995.31"/>
  </r>
  <r>
    <s v="A2310000"/>
    <x v="20"/>
    <x v="20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1245"/>
    <x v="5"/>
    <n v="41.5"/>
    <x v="4"/>
    <x v="2"/>
    <s v="Overdue"/>
    <s v="WHT"/>
    <s v="USD"/>
    <n v="13175.45"/>
  </r>
  <r>
    <s v="A2310000"/>
    <x v="20"/>
    <x v="20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1290"/>
    <x v="5"/>
    <n v="43"/>
    <x v="4"/>
    <x v="2"/>
    <s v="Overdue"/>
    <s v="WHT"/>
    <s v="USD"/>
    <n v="12274.76"/>
  </r>
  <r>
    <s v="A2310000"/>
    <x v="20"/>
    <x v="20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1301"/>
    <x v="5"/>
    <n v="43.366666666666667"/>
    <x v="4"/>
    <x v="2"/>
    <s v="Overdue"/>
    <s v="WHT"/>
    <s v="USD"/>
    <n v="10947.03"/>
  </r>
  <r>
    <s v="A2310000"/>
    <x v="20"/>
    <x v="20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1301"/>
    <x v="5"/>
    <n v="43.366666666666667"/>
    <x v="4"/>
    <x v="2"/>
    <s v="Overdue"/>
    <s v="WHT"/>
    <s v="USD"/>
    <n v="5930.5"/>
  </r>
  <r>
    <s v="A2310000"/>
    <x v="20"/>
    <x v="20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1301"/>
    <x v="5"/>
    <n v="43.366666666666667"/>
    <x v="4"/>
    <x v="2"/>
    <s v="Overdue"/>
    <s v="WHT"/>
    <s v="USD"/>
    <n v="333.98"/>
  </r>
  <r>
    <s v="A2310000"/>
    <x v="20"/>
    <x v="20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1308"/>
    <x v="5"/>
    <n v="43.6"/>
    <x v="4"/>
    <x v="2"/>
    <s v="Overdue"/>
    <s v="WHT"/>
    <s v="USD"/>
    <n v="258.33999999999997"/>
  </r>
  <r>
    <s v="A2310000"/>
    <x v="20"/>
    <x v="20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1311"/>
    <x v="5"/>
    <n v="43.7"/>
    <x v="4"/>
    <x v="2"/>
    <s v="Overdue"/>
    <s v="WHT"/>
    <s v="USD"/>
    <n v="3037.83"/>
  </r>
  <r>
    <s v="A2310000"/>
    <x v="20"/>
    <x v="20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1311"/>
    <x v="5"/>
    <n v="43.7"/>
    <x v="4"/>
    <x v="2"/>
    <s v="Overdue"/>
    <s v="WHT"/>
    <s v="USD"/>
    <n v="4683.84"/>
  </r>
  <r>
    <s v="A2310000"/>
    <x v="20"/>
    <x v="20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403"/>
    <x v="5"/>
    <n v="46.766666666666666"/>
    <x v="4"/>
    <x v="2"/>
    <s v="Overdue"/>
    <s v="WHT"/>
    <s v="USD"/>
    <n v="14357.67"/>
  </r>
  <r>
    <s v="A2310000"/>
    <x v="20"/>
    <x v="20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431"/>
    <x v="5"/>
    <n v="47.7"/>
    <x v="4"/>
    <x v="2"/>
    <s v="Overdue"/>
    <s v="WHT"/>
    <s v="USD"/>
    <n v="15606.03"/>
  </r>
  <r>
    <s v="A2310000"/>
    <x v="20"/>
    <x v="20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431"/>
    <x v="5"/>
    <n v="47.7"/>
    <x v="4"/>
    <x v="2"/>
    <s v="Overdue"/>
    <s v="WHT"/>
    <s v="USD"/>
    <n v="15578.45"/>
  </r>
  <r>
    <s v="A2310000"/>
    <x v="20"/>
    <x v="20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508"/>
    <x v="5"/>
    <n v="50.266666666666666"/>
    <x v="4"/>
    <x v="2"/>
    <s v="Overdue"/>
    <s v="WHT"/>
    <s v="USD"/>
    <n v="14864.57"/>
  </r>
  <r>
    <s v="A2310000"/>
    <x v="20"/>
    <x v="20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532"/>
    <x v="5"/>
    <n v="51.06666666666667"/>
    <x v="4"/>
    <x v="2"/>
    <s v="Overdue"/>
    <s v="WHT"/>
    <s v="USD"/>
    <n v="13768.99"/>
  </r>
  <r>
    <s v="A2310000"/>
    <x v="20"/>
    <x v="20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532"/>
    <x v="5"/>
    <n v="51.06666666666667"/>
    <x v="4"/>
    <x v="2"/>
    <s v="Overdue"/>
    <s v="WHT"/>
    <s v="USD"/>
    <n v="10665.56"/>
  </r>
  <r>
    <s v="A2310000"/>
    <x v="20"/>
    <x v="20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614"/>
    <x v="5"/>
    <n v="53.8"/>
    <x v="4"/>
    <x v="2"/>
    <s v="Overdue"/>
    <s v="WHT"/>
    <s v="USD"/>
    <n v="6259.12"/>
  </r>
  <r>
    <s v="A2310000"/>
    <x v="20"/>
    <x v="20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614"/>
    <x v="5"/>
    <n v="53.8"/>
    <x v="4"/>
    <x v="2"/>
    <s v="Overdue"/>
    <s v="WHT"/>
    <s v="USD"/>
    <n v="3208.88"/>
  </r>
  <r>
    <s v="A2310000"/>
    <x v="20"/>
    <x v="20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614"/>
    <x v="5"/>
    <n v="53.8"/>
    <x v="4"/>
    <x v="2"/>
    <s v="Overdue"/>
    <s v="WHT"/>
    <s v="USD"/>
    <n v="5940.44"/>
  </r>
  <r>
    <s v="A2310000"/>
    <x v="20"/>
    <x v="20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614"/>
    <x v="5"/>
    <n v="53.8"/>
    <x v="4"/>
    <x v="2"/>
    <s v="Overdue"/>
    <s v="WHT"/>
    <s v="USD"/>
    <n v="11300.95"/>
  </r>
  <r>
    <s v="A2310000"/>
    <x v="20"/>
    <x v="20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614"/>
    <x v="5"/>
    <n v="53.8"/>
    <x v="4"/>
    <x v="2"/>
    <s v="Overdue"/>
    <s v="WHT"/>
    <s v="USD"/>
    <n v="15155.13"/>
  </r>
  <r>
    <s v="A2310000"/>
    <x v="20"/>
    <x v="20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678"/>
    <x v="5"/>
    <n v="55.93333333333333"/>
    <x v="4"/>
    <x v="2"/>
    <s v="Overdue"/>
    <s v="WHT"/>
    <s v="USD"/>
    <n v="-123092.9"/>
  </r>
  <r>
    <s v="A2310000"/>
    <x v="20"/>
    <x v="20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678"/>
    <x v="5"/>
    <n v="55.93333333333333"/>
    <x v="4"/>
    <x v="2"/>
    <s v="Overdue"/>
    <s v="WHT"/>
    <s v="USD"/>
    <n v="-29342.06"/>
  </r>
  <r>
    <s v="A2310000"/>
    <x v="20"/>
    <x v="20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678"/>
    <x v="5"/>
    <n v="55.93333333333333"/>
    <x v="4"/>
    <x v="2"/>
    <s v="Overdue"/>
    <s v="WHT"/>
    <s v="USD"/>
    <n v="-735.56"/>
  </r>
  <r>
    <s v="A2310000"/>
    <x v="20"/>
    <x v="20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678"/>
    <x v="5"/>
    <n v="55.93333333333333"/>
    <x v="4"/>
    <x v="2"/>
    <s v="Overdue"/>
    <s v="WHT"/>
    <s v="USD"/>
    <n v="-1293.72"/>
  </r>
  <r>
    <s v="A2310000"/>
    <x v="20"/>
    <x v="20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678"/>
    <x v="5"/>
    <n v="55.93333333333333"/>
    <x v="4"/>
    <x v="2"/>
    <s v="Overdue"/>
    <s v="WHT"/>
    <s v="USD"/>
    <n v="-40.22"/>
  </r>
  <r>
    <s v="A2310000"/>
    <x v="20"/>
    <x v="20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678"/>
    <x v="5"/>
    <n v="55.93333333333333"/>
    <x v="4"/>
    <x v="2"/>
    <s v="Overdue"/>
    <s v="WHT"/>
    <s v="USD"/>
    <n v="-1835.74"/>
  </r>
  <r>
    <s v="A2310000"/>
    <x v="20"/>
    <x v="20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678"/>
    <x v="5"/>
    <n v="55.93333333333333"/>
    <x v="4"/>
    <x v="2"/>
    <s v="Overdue"/>
    <s v="WHT"/>
    <s v="USD"/>
    <n v="-1553.29"/>
  </r>
  <r>
    <s v="A2310000"/>
    <x v="20"/>
    <x v="20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678"/>
    <x v="5"/>
    <n v="55.93333333333333"/>
    <x v="4"/>
    <x v="2"/>
    <s v="Overdue"/>
    <s v="WHT"/>
    <s v="USD"/>
    <n v="-1069.02"/>
  </r>
  <r>
    <s v="A2310000"/>
    <x v="20"/>
    <x v="20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679"/>
    <x v="5"/>
    <n v="55.966666666666669"/>
    <x v="4"/>
    <x v="2"/>
    <s v="Overdue"/>
    <s v="WHT"/>
    <s v="USD"/>
    <n v="1338.27"/>
  </r>
  <r>
    <s v="A2310000"/>
    <x v="20"/>
    <x v="20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679"/>
    <x v="5"/>
    <n v="55.966666666666669"/>
    <x v="4"/>
    <x v="2"/>
    <s v="Overdue"/>
    <s v="WHT"/>
    <s v="USD"/>
    <n v="475.09"/>
  </r>
  <r>
    <s v="A2310000"/>
    <x v="20"/>
    <x v="20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679"/>
    <x v="5"/>
    <n v="55.966666666666669"/>
    <x v="4"/>
    <x v="2"/>
    <s v="Overdue"/>
    <s v="WHT"/>
    <s v="USD"/>
    <n v="314.49"/>
  </r>
  <r>
    <s v="A2310000"/>
    <x v="20"/>
    <x v="20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679"/>
    <x v="5"/>
    <n v="55.966666666666669"/>
    <x v="4"/>
    <x v="2"/>
    <s v="Overdue"/>
    <s v="WHT"/>
    <s v="USD"/>
    <n v="6860.65"/>
  </r>
  <r>
    <s v="A2310000"/>
    <x v="20"/>
    <x v="20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679"/>
    <x v="5"/>
    <n v="55.966666666666669"/>
    <x v="4"/>
    <x v="2"/>
    <s v="Overdue"/>
    <s v="WHT"/>
    <s v="USD"/>
    <n v="17014.37"/>
  </r>
  <r>
    <s v="A2310000"/>
    <x v="20"/>
    <x v="20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679"/>
    <x v="5"/>
    <n v="55.966666666666669"/>
    <x v="4"/>
    <x v="2"/>
    <s v="Overdue"/>
    <s v="WHT"/>
    <s v="USD"/>
    <n v="8789.16"/>
  </r>
  <r>
    <s v="A2310000"/>
    <x v="20"/>
    <x v="20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679"/>
    <x v="5"/>
    <n v="55.966666666666669"/>
    <x v="4"/>
    <x v="2"/>
    <s v="Overdue"/>
    <s v="WHT"/>
    <s v="USD"/>
    <n v="7961.67"/>
  </r>
  <r>
    <s v="A2310000"/>
    <x v="20"/>
    <x v="20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679"/>
    <x v="5"/>
    <n v="55.966666666666669"/>
    <x v="4"/>
    <x v="2"/>
    <s v="Overdue"/>
    <s v="WHT"/>
    <s v="USD"/>
    <n v="59.59"/>
  </r>
  <r>
    <s v="A2310000"/>
    <x v="20"/>
    <x v="20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679"/>
    <x v="5"/>
    <n v="55.966666666666669"/>
    <x v="4"/>
    <x v="2"/>
    <s v="Overdue"/>
    <s v="WHT"/>
    <s v="USD"/>
    <n v="7450.29"/>
  </r>
  <r>
    <s v="A2310000"/>
    <x v="20"/>
    <x v="20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679"/>
    <x v="5"/>
    <n v="55.966666666666669"/>
    <x v="4"/>
    <x v="2"/>
    <s v="Overdue"/>
    <s v="WHT"/>
    <s v="USD"/>
    <n v="2770.91"/>
  </r>
  <r>
    <s v="A2310000"/>
    <x v="20"/>
    <x v="20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679"/>
    <x v="5"/>
    <n v="55.966666666666669"/>
    <x v="4"/>
    <x v="2"/>
    <s v="Overdue"/>
    <s v="WHT"/>
    <s v="USD"/>
    <n v="9809.0300000000007"/>
  </r>
  <r>
    <s v="A2310000"/>
    <x v="20"/>
    <x v="20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679"/>
    <x v="5"/>
    <n v="55.966666666666669"/>
    <x v="4"/>
    <x v="2"/>
    <s v="Overdue"/>
    <s v="WHT"/>
    <s v="USD"/>
    <n v="6913.49"/>
  </r>
  <r>
    <s v="A2310000"/>
    <x v="20"/>
    <x v="20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679"/>
    <x v="5"/>
    <n v="55.966666666666669"/>
    <x v="4"/>
    <x v="2"/>
    <s v="Overdue"/>
    <s v="WHT"/>
    <s v="USD"/>
    <n v="32302.01"/>
  </r>
  <r>
    <s v="A2310000"/>
    <x v="20"/>
    <x v="20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679"/>
    <x v="5"/>
    <n v="55.966666666666669"/>
    <x v="4"/>
    <x v="2"/>
    <s v="Overdue"/>
    <s v="WHT"/>
    <s v="USD"/>
    <n v="46291.67"/>
  </r>
  <r>
    <s v="A2310000"/>
    <x v="20"/>
    <x v="20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706"/>
    <x v="5"/>
    <n v="56.866666666666667"/>
    <x v="4"/>
    <x v="2"/>
    <s v="Overdue"/>
    <s v="WHT"/>
    <s v="USD"/>
    <n v="7724.5"/>
  </r>
  <r>
    <s v="A2310000"/>
    <x v="20"/>
    <x v="20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706"/>
    <x v="5"/>
    <n v="56.866666666666667"/>
    <x v="4"/>
    <x v="2"/>
    <s v="Overdue"/>
    <s v="WHT"/>
    <s v="USD"/>
    <n v="6642.78"/>
  </r>
  <r>
    <s v="A2310000"/>
    <x v="20"/>
    <x v="20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706"/>
    <x v="5"/>
    <n v="56.866666666666667"/>
    <x v="4"/>
    <x v="2"/>
    <s v="Overdue"/>
    <s v="WHT"/>
    <s v="USD"/>
    <n v="8828.85"/>
  </r>
  <r>
    <s v="A2310000"/>
    <x v="20"/>
    <x v="20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830"/>
    <x v="5"/>
    <n v="61"/>
    <x v="4"/>
    <x v="2"/>
    <s v="Overdue"/>
    <s v="WHT"/>
    <s v="USD"/>
    <n v="-3910.67"/>
  </r>
  <r>
    <s v="A2310000"/>
    <x v="20"/>
    <x v="20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830"/>
    <x v="5"/>
    <n v="61"/>
    <x v="4"/>
    <x v="2"/>
    <s v="Overdue"/>
    <s v="WHT"/>
    <s v="USD"/>
    <n v="-1446.8"/>
  </r>
  <r>
    <s v="A2310000"/>
    <x v="20"/>
    <x v="20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830"/>
    <x v="5"/>
    <n v="61"/>
    <x v="4"/>
    <x v="2"/>
    <s v="Overdue"/>
    <s v="WHT"/>
    <s v="USD"/>
    <n v="-489.13"/>
  </r>
  <r>
    <s v="A2310000"/>
    <x v="20"/>
    <x v="20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830"/>
    <x v="5"/>
    <n v="61"/>
    <x v="4"/>
    <x v="2"/>
    <s v="Overdue"/>
    <s v="WHT"/>
    <s v="USD"/>
    <n v="-490.12"/>
  </r>
  <r>
    <s v="A2310000"/>
    <x v="20"/>
    <x v="20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830"/>
    <x v="5"/>
    <n v="61"/>
    <x v="4"/>
    <x v="2"/>
    <s v="Overdue"/>
    <s v="WHT"/>
    <s v="USD"/>
    <n v="-1571.39"/>
  </r>
  <r>
    <s v="A2310000"/>
    <x v="20"/>
    <x v="20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830"/>
    <x v="5"/>
    <n v="61"/>
    <x v="4"/>
    <x v="2"/>
    <s v="Overdue"/>
    <s v="WHT"/>
    <s v="USD"/>
    <n v="-1486.89"/>
  </r>
  <r>
    <s v="A2310000"/>
    <x v="20"/>
    <x v="20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830"/>
    <x v="5"/>
    <n v="61"/>
    <x v="4"/>
    <x v="2"/>
    <s v="Overdue"/>
    <s v="WHT"/>
    <s v="USD"/>
    <n v="-375.29"/>
  </r>
  <r>
    <s v="A2310000"/>
    <x v="20"/>
    <x v="20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830"/>
    <x v="5"/>
    <n v="61"/>
    <x v="4"/>
    <x v="2"/>
    <s v="Overdue"/>
    <s v="WHT"/>
    <s v="USD"/>
    <n v="-963.32"/>
  </r>
  <r>
    <s v="A2310000"/>
    <x v="20"/>
    <x v="20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830"/>
    <x v="5"/>
    <n v="61"/>
    <x v="4"/>
    <x v="2"/>
    <s v="Overdue"/>
    <s v="WHT"/>
    <s v="USD"/>
    <n v="-4685.83"/>
  </r>
  <r>
    <s v="A2310000"/>
    <x v="20"/>
    <x v="20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2119"/>
    <x v="5"/>
    <n v="70.63333333333334"/>
    <x v="4"/>
    <x v="2"/>
    <s v="Overdue"/>
    <s v="WHT"/>
    <s v="USD"/>
    <n v="5687.3"/>
  </r>
  <r>
    <s v="A2310000"/>
    <x v="20"/>
    <x v="20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2119"/>
    <x v="5"/>
    <n v="70.63333333333334"/>
    <x v="4"/>
    <x v="2"/>
    <s v="Overdue"/>
    <s v="WHT"/>
    <s v="USD"/>
    <n v="16642.87"/>
  </r>
  <r>
    <s v="A2310000"/>
    <x v="20"/>
    <x v="20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2144"/>
    <x v="5"/>
    <n v="71.466666666666669"/>
    <x v="4"/>
    <x v="2"/>
    <s v="Overdue"/>
    <s v="WHT"/>
    <s v="USD"/>
    <n v="16300.92"/>
  </r>
  <r>
    <s v="A2310000"/>
    <x v="20"/>
    <x v="20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384"/>
    <x v="5"/>
    <n v="79.466666666666669"/>
    <x v="4"/>
    <x v="2"/>
    <s v="Overdue"/>
    <s v="WHT"/>
    <s v="USD"/>
    <n v="7606.22"/>
  </r>
  <r>
    <s v="A2310000"/>
    <x v="20"/>
    <x v="20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384"/>
    <x v="5"/>
    <n v="79.466666666666669"/>
    <x v="4"/>
    <x v="2"/>
    <s v="Overdue"/>
    <s v="WHT"/>
    <s v="USD"/>
    <n v="7803.84"/>
  </r>
  <r>
    <s v="A2310000"/>
    <x v="20"/>
    <x v="20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384"/>
    <x v="5"/>
    <n v="79.466666666666669"/>
    <x v="4"/>
    <x v="2"/>
    <s v="Overdue"/>
    <s v="WHT"/>
    <s v="USD"/>
    <n v="7721.08"/>
  </r>
  <r>
    <s v="A2310000"/>
    <x v="20"/>
    <x v="20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427"/>
    <x v="5"/>
    <n v="80.900000000000006"/>
    <x v="4"/>
    <x v="2"/>
    <s v="Overdue"/>
    <s v="WHT"/>
    <s v="USD"/>
    <n v="567.73"/>
  </r>
  <r>
    <s v="A2310000"/>
    <x v="20"/>
    <x v="20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427"/>
    <x v="5"/>
    <n v="80.900000000000006"/>
    <x v="4"/>
    <x v="2"/>
    <s v="Overdue"/>
    <s v="WHT"/>
    <s v="USD"/>
    <n v="265.37"/>
  </r>
  <r>
    <s v="A2310000"/>
    <x v="20"/>
    <x v="20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427"/>
    <x v="5"/>
    <n v="80.900000000000006"/>
    <x v="4"/>
    <x v="2"/>
    <s v="Overdue"/>
    <s v="WHT"/>
    <s v="USD"/>
    <n v="2317.33"/>
  </r>
  <r>
    <s v="A2310000"/>
    <x v="20"/>
    <x v="20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427"/>
    <x v="5"/>
    <n v="80.900000000000006"/>
    <x v="4"/>
    <x v="2"/>
    <s v="Overdue"/>
    <s v="WHT"/>
    <s v="USD"/>
    <n v="716.25"/>
  </r>
  <r>
    <s v="A2310000"/>
    <x v="20"/>
    <x v="20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427"/>
    <x v="5"/>
    <n v="80.900000000000006"/>
    <x v="4"/>
    <x v="2"/>
    <s v="Overdue"/>
    <s v="WHT"/>
    <s v="USD"/>
    <n v="1740.75"/>
  </r>
  <r>
    <s v="A2310000"/>
    <x v="20"/>
    <x v="20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427"/>
    <x v="5"/>
    <n v="80.900000000000006"/>
    <x v="4"/>
    <x v="2"/>
    <s v="Overdue"/>
    <s v="WHT"/>
    <s v="USD"/>
    <n v="2831.94"/>
  </r>
  <r>
    <s v="A2310000"/>
    <x v="20"/>
    <x v="20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427"/>
    <x v="5"/>
    <n v="80.900000000000006"/>
    <x v="4"/>
    <x v="2"/>
    <s v="Overdue"/>
    <s v="WHT"/>
    <s v="USD"/>
    <n v="3252.07"/>
  </r>
  <r>
    <s v="A2310000"/>
    <x v="20"/>
    <x v="20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427"/>
    <x v="5"/>
    <n v="80.900000000000006"/>
    <x v="4"/>
    <x v="2"/>
    <s v="Overdue"/>
    <s v="WHT"/>
    <s v="USD"/>
    <n v="4380.66"/>
  </r>
  <r>
    <s v="A2310000"/>
    <x v="20"/>
    <x v="20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427"/>
    <x v="5"/>
    <n v="80.900000000000006"/>
    <x v="4"/>
    <x v="2"/>
    <s v="Overdue"/>
    <s v="WHT"/>
    <s v="USD"/>
    <n v="1599.83"/>
  </r>
  <r>
    <s v="A2310000"/>
    <x v="20"/>
    <x v="20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427"/>
    <x v="5"/>
    <n v="80.900000000000006"/>
    <x v="4"/>
    <x v="2"/>
    <s v="Overdue"/>
    <s v="WHT"/>
    <s v="USD"/>
    <n v="1375.19"/>
  </r>
  <r>
    <s v="A2310000"/>
    <x v="20"/>
    <x v="20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427"/>
    <x v="5"/>
    <n v="80.900000000000006"/>
    <x v="4"/>
    <x v="2"/>
    <s v="Overdue"/>
    <s v="WHT"/>
    <s v="USD"/>
    <n v="1434.07"/>
  </r>
  <r>
    <s v="A2310000"/>
    <x v="20"/>
    <x v="20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427"/>
    <x v="5"/>
    <n v="80.900000000000006"/>
    <x v="4"/>
    <x v="2"/>
    <s v="Overdue"/>
    <s v="WHT"/>
    <s v="USD"/>
    <n v="4116.72"/>
  </r>
  <r>
    <s v="A2310000"/>
    <x v="20"/>
    <x v="20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887"/>
    <x v="5"/>
    <n v="96.233333333333334"/>
    <x v="4"/>
    <x v="2"/>
    <s v="Overdue"/>
    <s v="WHT"/>
    <s v="USD"/>
    <n v="4594.7299999999996"/>
  </r>
  <r>
    <s v="A2310000"/>
    <x v="20"/>
    <x v="20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887"/>
    <x v="5"/>
    <n v="96.233333333333334"/>
    <x v="4"/>
    <x v="2"/>
    <s v="Overdue"/>
    <s v="WHT"/>
    <s v="USD"/>
    <n v="5242.18"/>
  </r>
  <r>
    <s v="A2310000"/>
    <x v="20"/>
    <x v="20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887"/>
    <x v="5"/>
    <n v="96.233333333333334"/>
    <x v="4"/>
    <x v="2"/>
    <s v="Overdue"/>
    <s v="WHT"/>
    <s v="USD"/>
    <n v="5807.94"/>
  </r>
  <r>
    <s v="A2310000"/>
    <x v="20"/>
    <x v="20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887"/>
    <x v="5"/>
    <n v="96.233333333333334"/>
    <x v="4"/>
    <x v="2"/>
    <s v="Overdue"/>
    <s v="WHT"/>
    <s v="USD"/>
    <n v="5346.11"/>
  </r>
  <r>
    <s v="A2310000"/>
    <x v="20"/>
    <x v="20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887"/>
    <x v="5"/>
    <n v="96.233333333333334"/>
    <x v="4"/>
    <x v="2"/>
    <s v="Overdue"/>
    <s v="WHT"/>
    <s v="USD"/>
    <n v="6030.89"/>
  </r>
  <r>
    <s v="A2310000"/>
    <x v="20"/>
    <x v="20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887"/>
    <x v="5"/>
    <n v="96.233333333333334"/>
    <x v="4"/>
    <x v="2"/>
    <s v="Overdue"/>
    <s v="WHT"/>
    <s v="USD"/>
    <n v="5269.35"/>
  </r>
  <r>
    <s v="A2310000"/>
    <x v="20"/>
    <x v="20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887"/>
    <x v="5"/>
    <n v="96.233333333333334"/>
    <x v="4"/>
    <x v="2"/>
    <s v="Overdue"/>
    <s v="WHT"/>
    <s v="USD"/>
    <n v="4987.63"/>
  </r>
  <r>
    <s v="A2310000"/>
    <x v="20"/>
    <x v="20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887"/>
    <x v="5"/>
    <n v="96.233333333333334"/>
    <x v="4"/>
    <x v="2"/>
    <s v="Overdue"/>
    <s v="WHT"/>
    <s v="USD"/>
    <n v="5707.84"/>
  </r>
  <r>
    <s v="A2310000"/>
    <x v="20"/>
    <x v="20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887"/>
    <x v="5"/>
    <n v="96.233333333333334"/>
    <x v="4"/>
    <x v="2"/>
    <s v="Overdue"/>
    <s v="WHT"/>
    <s v="USD"/>
    <n v="3659.78"/>
  </r>
  <r>
    <s v="A2310000"/>
    <x v="20"/>
    <x v="20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904"/>
    <x v="5"/>
    <n v="96.8"/>
    <x v="4"/>
    <x v="2"/>
    <s v="Overdue"/>
    <s v="WHT"/>
    <s v="USD"/>
    <n v="3111.96"/>
  </r>
  <r>
    <s v="A2310000"/>
    <x v="20"/>
    <x v="20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904"/>
    <x v="5"/>
    <n v="96.8"/>
    <x v="4"/>
    <x v="2"/>
    <s v="Overdue"/>
    <s v="WHT"/>
    <s v="USD"/>
    <n v="3999.05"/>
  </r>
  <r>
    <s v="A2310000"/>
    <x v="20"/>
    <x v="20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621"/>
    <x v="5"/>
    <n v="120.7"/>
    <x v="4"/>
    <x v="2"/>
    <s v="Overdue"/>
    <s v="WHT"/>
    <s v="USD"/>
    <n v="14045.65"/>
  </r>
  <r>
    <s v="A2310000"/>
    <x v="20"/>
    <x v="20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621"/>
    <x v="5"/>
    <n v="120.7"/>
    <x v="4"/>
    <x v="2"/>
    <s v="Overdue"/>
    <s v="WHT"/>
    <s v="USD"/>
    <n v="13489.62"/>
  </r>
  <r>
    <s v="A2310000"/>
    <x v="20"/>
    <x v="20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686"/>
    <x v="5"/>
    <n v="122.86666666666666"/>
    <x v="4"/>
    <x v="2"/>
    <s v="Overdue"/>
    <s v="WHT"/>
    <s v="USD"/>
    <n v="3040.55"/>
  </r>
  <r>
    <s v="A2310000"/>
    <x v="20"/>
    <x v="20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721"/>
    <x v="5"/>
    <n v="124.03333333333333"/>
    <x v="4"/>
    <x v="2"/>
    <s v="Overdue"/>
    <s v="WHT"/>
    <s v="USD"/>
    <n v="6263.54"/>
  </r>
  <r>
    <s v="A2310000"/>
    <x v="20"/>
    <x v="20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721"/>
    <x v="5"/>
    <n v="124.03333333333333"/>
    <x v="4"/>
    <x v="2"/>
    <s v="Overdue"/>
    <s v="WHT"/>
    <s v="USD"/>
    <n v="9710.41"/>
  </r>
  <r>
    <s v="A2310000"/>
    <x v="20"/>
    <x v="20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756"/>
    <x v="5"/>
    <n v="125.2"/>
    <x v="4"/>
    <x v="2"/>
    <s v="Overdue"/>
    <s v="WHT"/>
    <s v="USD"/>
    <n v="6586.12"/>
  </r>
  <r>
    <s v="A2310000"/>
    <x v="20"/>
    <x v="20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811"/>
    <x v="5"/>
    <n v="127.03333333333333"/>
    <x v="4"/>
    <x v="2"/>
    <s v="Overdue"/>
    <s v="WHT"/>
    <s v="USD"/>
    <n v="7829.2"/>
  </r>
  <r>
    <s v="A2310000"/>
    <x v="20"/>
    <x v="20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811"/>
    <x v="5"/>
    <n v="127.03333333333333"/>
    <x v="4"/>
    <x v="2"/>
    <s v="Overdue"/>
    <s v="WHT"/>
    <s v="USD"/>
    <n v="8693.93"/>
  </r>
  <r>
    <s v="A2310000"/>
    <x v="20"/>
    <x v="20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901"/>
    <x v="5"/>
    <n v="130.03333333333333"/>
    <x v="4"/>
    <x v="2"/>
    <s v="Overdue"/>
    <s v="WHT"/>
    <s v="USD"/>
    <n v="8228.8700000000008"/>
  </r>
  <r>
    <s v="A2310000"/>
    <x v="20"/>
    <x v="20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908"/>
    <x v="5"/>
    <n v="130.26666666666668"/>
    <x v="4"/>
    <x v="2"/>
    <s v="Overdue"/>
    <s v="WHT"/>
    <s v="USD"/>
    <n v="2376.92"/>
  </r>
  <r>
    <s v="A2310000"/>
    <x v="20"/>
    <x v="20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908"/>
    <x v="5"/>
    <n v="130.26666666666668"/>
    <x v="4"/>
    <x v="2"/>
    <s v="Overdue"/>
    <s v="WHT"/>
    <s v="USD"/>
    <n v="10651.12"/>
  </r>
  <r>
    <s v="A2310000"/>
    <x v="20"/>
    <x v="20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4142"/>
    <x v="5"/>
    <n v="138.06666666666666"/>
    <x v="4"/>
    <x v="2"/>
    <s v="Overdue"/>
    <s v="WHT"/>
    <s v="USD"/>
    <n v="5106.21"/>
  </r>
  <r>
    <s v="A2310000"/>
    <x v="20"/>
    <x v="20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4142"/>
    <x v="5"/>
    <n v="138.06666666666666"/>
    <x v="4"/>
    <x v="2"/>
    <s v="Overdue"/>
    <s v="WHT"/>
    <s v="USD"/>
    <n v="5434.26"/>
  </r>
  <r>
    <s v="A2310000"/>
    <x v="20"/>
    <x v="20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4142"/>
    <x v="5"/>
    <n v="138.06666666666666"/>
    <x v="4"/>
    <x v="2"/>
    <s v="Overdue"/>
    <s v="WHT"/>
    <s v="USD"/>
    <n v="4659.95"/>
  </r>
  <r>
    <s v="A2450000"/>
    <x v="21"/>
    <x v="21"/>
    <n v="103987799"/>
    <x v="0"/>
    <x v="1"/>
    <x v="7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3188"/>
    <x v="5"/>
    <n v="106.26666666666667"/>
    <x v="4"/>
    <x v="1"/>
    <s v="Overdue"/>
    <s v="Invoice"/>
    <s v="USD"/>
    <n v="7308114.79"/>
  </r>
  <r>
    <s v="A2450000"/>
    <x v="21"/>
    <x v="21"/>
    <n v="103986445"/>
    <x v="0"/>
    <x v="1"/>
    <x v="7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646"/>
    <x v="5"/>
    <n v="121.53333333333333"/>
    <x v="4"/>
    <x v="1"/>
    <s v="Overdue"/>
    <s v="Invoice"/>
    <s v="USD"/>
    <n v="79944777.299999997"/>
  </r>
  <r>
    <s v="A2650000"/>
    <x v="22"/>
    <x v="22"/>
    <n v="1800030519"/>
    <x v="0"/>
    <x v="1"/>
    <x v="5"/>
    <s v="Arese Odiase "/>
    <n v="0"/>
    <s v="CPTL Jetty Operations for Month of  Oct 2023"/>
    <s v="468"/>
    <s v="DR"/>
    <s v=""/>
    <d v="2023-12-19T00:00:00"/>
    <d v="2023-12-19T00:00:00"/>
    <d v="2024-01-18T00:00:00"/>
    <s v="USD"/>
    <n v="47338.8"/>
    <n v="-18"/>
    <x v="0"/>
    <n v="-0.6"/>
    <x v="0"/>
    <x v="0"/>
    <s v="Not Overdue"/>
    <s v="Invoice"/>
    <s v="USD"/>
    <n v="47338.8"/>
  </r>
  <r>
    <s v="A2650000"/>
    <x v="22"/>
    <x v="22"/>
    <n v="1800030520"/>
    <x v="0"/>
    <x v="1"/>
    <x v="5"/>
    <s v="Arese Odiase "/>
    <n v="0"/>
    <s v="CPTL Jetty Operations for Month of Nov 2023"/>
    <s v="468"/>
    <s v="DR"/>
    <s v=""/>
    <d v="2023-12-19T00:00:00"/>
    <d v="2023-12-19T00:00:00"/>
    <d v="2024-01-18T00:00:00"/>
    <s v="USD"/>
    <n v="35204.400000000001"/>
    <n v="-18"/>
    <x v="0"/>
    <n v="-0.6"/>
    <x v="0"/>
    <x v="0"/>
    <s v="Not Overdue"/>
    <s v="Invoice"/>
    <s v="USD"/>
    <n v="35204.400000000001"/>
  </r>
  <r>
    <s v="A2650000"/>
    <x v="22"/>
    <x v="22"/>
    <n v="1800030307"/>
    <x v="0"/>
    <x v="1"/>
    <x v="5"/>
    <s v="Arese Odiase "/>
    <n v="0"/>
    <s v="CPTL Annual License Bill 2023"/>
    <s v="468"/>
    <s v="DR"/>
    <s v=""/>
    <d v="2023-11-16T00:00:00"/>
    <d v="2023-11-16T00:00:00"/>
    <d v="2023-12-16T00:00:00"/>
    <s v="USD"/>
    <n v="190644.81"/>
    <n v="15"/>
    <x v="1"/>
    <n v="0.5"/>
    <x v="1"/>
    <x v="1"/>
    <s v="Overdue"/>
    <s v="Invoice"/>
    <s v="USD"/>
    <n v="190644.81"/>
  </r>
  <r>
    <s v="A2650000"/>
    <x v="22"/>
    <x v="22"/>
    <n v="1800030162"/>
    <x v="0"/>
    <x v="1"/>
    <x v="5"/>
    <s v="Arese Odiase "/>
    <n v="0"/>
    <s v="CPTL Jetty Operations for Month of AUG 2023"/>
    <s v="468"/>
    <s v="DR"/>
    <s v=""/>
    <d v="2023-11-06T00:00:00"/>
    <d v="2023-11-06T00:00:00"/>
    <d v="2023-12-06T00:00:00"/>
    <s v="USD"/>
    <n v="38636.400000000001"/>
    <n v="25"/>
    <x v="1"/>
    <n v="0.83333333333333337"/>
    <x v="1"/>
    <x v="1"/>
    <s v="Overdue"/>
    <s v="Invoice"/>
    <s v="USD"/>
    <n v="38636.400000000001"/>
  </r>
  <r>
    <s v="A2650000"/>
    <x v="22"/>
    <x v="22"/>
    <n v="1800030163"/>
    <x v="0"/>
    <x v="1"/>
    <x v="5"/>
    <s v="Arese Odiase "/>
    <n v="0"/>
    <s v="CPTL Jetty Operations for Month of Sept 2023"/>
    <s v="468"/>
    <s v="DR"/>
    <s v=""/>
    <d v="2023-11-06T00:00:00"/>
    <d v="2023-11-06T00:00:00"/>
    <d v="2023-12-06T00:00:00"/>
    <s v="USD"/>
    <n v="52922.400000000001"/>
    <n v="25"/>
    <x v="1"/>
    <n v="0.83333333333333337"/>
    <x v="1"/>
    <x v="1"/>
    <s v="Overdue"/>
    <s v="Invoice"/>
    <s v="USD"/>
    <n v="52922.400000000001"/>
  </r>
  <r>
    <s v="A2650000"/>
    <x v="22"/>
    <x v="22"/>
    <n v="1800029920"/>
    <x v="0"/>
    <x v="1"/>
    <x v="5"/>
    <s v="Arese Odiase "/>
    <n v="0"/>
    <s v="CPTL Jetty Operations for Month of April 2023"/>
    <s v="468"/>
    <s v="DR"/>
    <s v=""/>
    <d v="2023-10-05T00:00:00"/>
    <d v="2023-10-05T00:00:00"/>
    <d v="2023-11-04T00:00:00"/>
    <s v="USD"/>
    <n v="36532.199999999997"/>
    <n v="57"/>
    <x v="2"/>
    <n v="1.9"/>
    <x v="1"/>
    <x v="1"/>
    <s v="Overdue"/>
    <s v="Invoice"/>
    <s v="USD"/>
    <n v="36532.199999999997"/>
  </r>
  <r>
    <s v="A2650000"/>
    <x v="22"/>
    <x v="22"/>
    <n v="1800029922"/>
    <x v="0"/>
    <x v="1"/>
    <x v="5"/>
    <s v="Arese Odiase "/>
    <n v="0"/>
    <s v="CPTL Jetty Operations for Month of Dec 2022"/>
    <s v="468"/>
    <s v="DR"/>
    <s v=""/>
    <d v="2023-10-05T00:00:00"/>
    <d v="2023-10-05T00:00:00"/>
    <d v="2023-11-04T00:00:00"/>
    <s v="USD"/>
    <n v="10082.4"/>
    <n v="57"/>
    <x v="2"/>
    <n v="1.9"/>
    <x v="1"/>
    <x v="1"/>
    <s v="Overdue"/>
    <s v="Invoice"/>
    <s v="USD"/>
    <n v="10082.4"/>
  </r>
  <r>
    <s v="A2650000"/>
    <x v="22"/>
    <x v="22"/>
    <n v="1800029921"/>
    <x v="0"/>
    <x v="1"/>
    <x v="5"/>
    <s v="Arese Odiase "/>
    <n v="0"/>
    <s v="CPTL Jetty Operations for Month of Nov 2022"/>
    <s v="468"/>
    <s v="DR"/>
    <s v=""/>
    <d v="2023-10-05T00:00:00"/>
    <d v="2023-10-05T00:00:00"/>
    <d v="2023-11-04T00:00:00"/>
    <s v="USD"/>
    <n v="21768"/>
    <n v="57"/>
    <x v="2"/>
    <n v="1.9"/>
    <x v="1"/>
    <x v="1"/>
    <s v="Overdue"/>
    <s v="Invoice"/>
    <s v="USD"/>
    <n v="21768"/>
  </r>
  <r>
    <s v="A2650000"/>
    <x v="22"/>
    <x v="22"/>
    <n v="1800029905"/>
    <x v="0"/>
    <x v="1"/>
    <x v="5"/>
    <s v="Arese Odiase "/>
    <n v="0"/>
    <s v="CPTL  Jetty  Operation for Month of July 2023"/>
    <s v="468"/>
    <s v="DR"/>
    <s v=""/>
    <d v="2023-10-03T00:00:00"/>
    <d v="2023-10-03T00:00:00"/>
    <d v="2023-11-02T00:00:00"/>
    <s v="USD"/>
    <n v="22369.200000000001"/>
    <n v="59"/>
    <x v="2"/>
    <n v="1.9666666666666666"/>
    <x v="1"/>
    <x v="1"/>
    <s v="Overdue"/>
    <s v="Invoice"/>
    <s v="USD"/>
    <n v="22369.200000000001"/>
  </r>
  <r>
    <s v="A2650000"/>
    <x v="22"/>
    <x v="22"/>
    <n v="1800029909"/>
    <x v="0"/>
    <x v="1"/>
    <x v="5"/>
    <s v="Arese Odiase "/>
    <n v="0"/>
    <s v="CPTL Jetty Operations for Month of Feb 2023"/>
    <s v="468"/>
    <s v="DR"/>
    <s v=""/>
    <d v="2023-10-03T00:00:00"/>
    <d v="2023-10-03T00:00:00"/>
    <d v="2023-11-02T00:00:00"/>
    <s v="USD"/>
    <n v="10981.8"/>
    <n v="59"/>
    <x v="2"/>
    <n v="1.9666666666666666"/>
    <x v="1"/>
    <x v="1"/>
    <s v="Overdue"/>
    <s v="Invoice"/>
    <s v="USD"/>
    <n v="10981.8"/>
  </r>
  <r>
    <s v="A2650000"/>
    <x v="22"/>
    <x v="22"/>
    <n v="1800029908"/>
    <x v="0"/>
    <x v="1"/>
    <x v="5"/>
    <s v="Arese Odiase "/>
    <n v="0"/>
    <s v="CPTL Jetty Operations for Month of Jan 2023"/>
    <s v="468"/>
    <s v="DR"/>
    <s v=""/>
    <d v="2023-10-03T00:00:00"/>
    <d v="2023-10-03T00:00:00"/>
    <d v="2023-11-02T00:00:00"/>
    <s v="USD"/>
    <n v="17620.8"/>
    <n v="59"/>
    <x v="2"/>
    <n v="1.9666666666666666"/>
    <x v="1"/>
    <x v="1"/>
    <s v="Overdue"/>
    <s v="Invoice"/>
    <s v="USD"/>
    <n v="17620.8"/>
  </r>
  <r>
    <s v="A2650000"/>
    <x v="22"/>
    <x v="22"/>
    <n v="1800029910"/>
    <x v="0"/>
    <x v="1"/>
    <x v="5"/>
    <s v="Arese Odiase "/>
    <n v="0"/>
    <s v="CPTL Jetty Operations for Month of March 2023"/>
    <s v="468"/>
    <s v="DR"/>
    <s v=""/>
    <d v="2023-10-03T00:00:00"/>
    <d v="2023-10-03T00:00:00"/>
    <d v="2023-11-02T00:00:00"/>
    <s v="USD"/>
    <n v="19090.2"/>
    <n v="59"/>
    <x v="2"/>
    <n v="1.9666666666666666"/>
    <x v="1"/>
    <x v="1"/>
    <s v="Overdue"/>
    <s v="Invoice"/>
    <s v="USD"/>
    <n v="19090.2"/>
  </r>
  <r>
    <s v="A2650000"/>
    <x v="22"/>
    <x v="22"/>
    <n v="1800029904"/>
    <x v="0"/>
    <x v="1"/>
    <x v="5"/>
    <s v="Arese Odiase "/>
    <n v="0"/>
    <s v="CPTL Jetty Operations for Month of May 2023"/>
    <s v="468"/>
    <s v="DR"/>
    <s v=""/>
    <d v="2023-10-03T00:00:00"/>
    <d v="2023-10-03T00:00:00"/>
    <d v="2023-11-02T00:00:00"/>
    <s v="USD"/>
    <n v="8405.4"/>
    <n v="59"/>
    <x v="2"/>
    <n v="1.9666666666666666"/>
    <x v="1"/>
    <x v="1"/>
    <s v="Overdue"/>
    <s v="Invoice"/>
    <s v="USD"/>
    <n v="8405.4"/>
  </r>
  <r>
    <s v="A2650000"/>
    <x v="22"/>
    <x v="22"/>
    <n v="1400017708"/>
    <x v="0"/>
    <x v="1"/>
    <x v="5"/>
    <s v="Arese Odiase "/>
    <n v="0"/>
    <s v="Century Energy Pmt"/>
    <s v=""/>
    <s v="DZ"/>
    <s v=""/>
    <d v="2023-10-17T00:00:00"/>
    <d v="2023-10-16T00:00:00"/>
    <d v="2023-10-17T00:00:00"/>
    <s v="NGN"/>
    <n v="-62778375"/>
    <n v="75"/>
    <x v="3"/>
    <n v="2.5"/>
    <x v="1"/>
    <x v="1"/>
    <s v="Overdue"/>
    <s v="Invoice"/>
    <s v="USD"/>
    <n v="-81963.45"/>
  </r>
  <r>
    <s v="A2650000"/>
    <x v="22"/>
    <x v="22"/>
    <n v="1400017694"/>
    <x v="0"/>
    <x v="1"/>
    <x v="5"/>
    <s v="Arese Odiase "/>
    <n v="0"/>
    <s v="Century Energy Pmt"/>
    <s v=""/>
    <s v="DZ"/>
    <s v=""/>
    <d v="2023-10-07T00:00:00"/>
    <d v="2023-10-06T00:00:00"/>
    <d v="2023-10-07T00:00:00"/>
    <s v="NGN"/>
    <n v="-231019781.40000001"/>
    <n v="85"/>
    <x v="3"/>
    <n v="2.8333333333333335"/>
    <x v="1"/>
    <x v="1"/>
    <s v="Overdue"/>
    <s v="Invoice"/>
    <s v="USD"/>
    <n v="-299032.01"/>
  </r>
  <r>
    <s v="A2650000"/>
    <x v="22"/>
    <x v="22"/>
    <n v="1800028900"/>
    <x v="0"/>
    <x v="1"/>
    <x v="5"/>
    <s v="Arese Odiase "/>
    <n v="0"/>
    <s v="CPTL Jetty Operations for Month of Oct  2022"/>
    <s v="468"/>
    <s v="DR"/>
    <s v=""/>
    <d v="2023-02-23T00:00:00"/>
    <d v="2023-02-23T00:00:00"/>
    <d v="2023-03-29T00:00:00"/>
    <s v="USD"/>
    <n v="22054.2"/>
    <n v="277"/>
    <x v="5"/>
    <n v="9.2333333333333325"/>
    <x v="2"/>
    <x v="1"/>
    <s v="Overdue"/>
    <s v="Invoice"/>
    <s v="USD"/>
    <n v="22054.2"/>
  </r>
  <r>
    <s v="A2650000"/>
    <x v="22"/>
    <x v="22"/>
    <n v="1800028899"/>
    <x v="0"/>
    <x v="1"/>
    <x v="5"/>
    <s v="Arese Odiase "/>
    <n v="0"/>
    <s v="CPTL Jetty Operations for Month of Sept 2022"/>
    <s v="468"/>
    <s v="DR"/>
    <s v=""/>
    <d v="2023-02-23T00:00:00"/>
    <d v="2023-02-23T00:00:00"/>
    <d v="2023-03-29T00:00:00"/>
    <s v="USD"/>
    <n v="12868.8"/>
    <n v="277"/>
    <x v="5"/>
    <n v="9.2333333333333325"/>
    <x v="2"/>
    <x v="1"/>
    <s v="Overdue"/>
    <s v="Invoice"/>
    <s v="USD"/>
    <n v="12868.8"/>
  </r>
  <r>
    <s v="A2650000"/>
    <x v="22"/>
    <x v="22"/>
    <n v="1800028807"/>
    <x v="0"/>
    <x v="1"/>
    <x v="5"/>
    <s v="Arese Odiase "/>
    <n v="0"/>
    <s v="CPTL Jetty Operations for Month of Aug 2022"/>
    <s v="468"/>
    <s v="DR"/>
    <s v=""/>
    <d v="2023-01-31T00:00:00"/>
    <d v="2023-01-31T00:00:00"/>
    <d v="2023-03-03T00:00:00"/>
    <s v="USD"/>
    <n v="7480.2"/>
    <n v="303"/>
    <x v="5"/>
    <n v="10.1"/>
    <x v="2"/>
    <x v="1"/>
    <s v="Overdue"/>
    <s v="Invoice"/>
    <s v="USD"/>
    <n v="7480.2"/>
  </r>
  <r>
    <s v="A2650000"/>
    <x v="22"/>
    <x v="22"/>
    <n v="1600004392"/>
    <x v="0"/>
    <x v="1"/>
    <x v="5"/>
    <s v="Arese Odiase "/>
    <s v="WHT Outstg"/>
    <s v="WHT CENTURY PORT&amp;TERMINAL LTD-Apr-22- 422401957432"/>
    <s v="454"/>
    <s v="DG"/>
    <s v=""/>
    <d v="2023-02-20T00:00:00"/>
    <d v="2023-02-20T00:00:00"/>
    <d v="2023-02-20T00:00:00"/>
    <s v="NGN"/>
    <n v="-239414.99"/>
    <n v="314"/>
    <x v="5"/>
    <n v="10.466666666666667"/>
    <x v="2"/>
    <x v="2"/>
    <s v="Overdue"/>
    <s v="WHT"/>
    <s v="USD"/>
    <n v="-519.91"/>
  </r>
  <r>
    <s v="A2650000"/>
    <x v="22"/>
    <x v="22"/>
    <n v="1600004393"/>
    <x v="0"/>
    <x v="1"/>
    <x v="5"/>
    <s v="Arese Odiase "/>
    <s v="WHT Outstg"/>
    <s v="WHT CENTURY PORT&amp;TERMINAL LTD-Jan 22- 422220568432"/>
    <s v="454"/>
    <s v="DG"/>
    <s v=""/>
    <d v="2023-02-20T00:00:00"/>
    <d v="2023-02-20T00:00:00"/>
    <d v="2023-02-20T00:00:00"/>
    <s v="NGN"/>
    <n v="-368900.24"/>
    <n v="314"/>
    <x v="5"/>
    <n v="10.466666666666667"/>
    <x v="2"/>
    <x v="2"/>
    <s v="Overdue"/>
    <s v="WHT"/>
    <s v="USD"/>
    <n v="-801.1"/>
  </r>
  <r>
    <s v="A2650000"/>
    <x v="22"/>
    <x v="22"/>
    <n v="1600004394"/>
    <x v="0"/>
    <x v="1"/>
    <x v="5"/>
    <s v="Arese Odiase "/>
    <s v="WHT Outstg"/>
    <s v="WHT CENTURY PORT&amp;TERMINAL LTD-May 22- 422220568432"/>
    <s v="454"/>
    <s v="DG"/>
    <s v=""/>
    <d v="2023-02-20T00:00:00"/>
    <d v="2023-02-20T00:00:00"/>
    <d v="2023-02-20T00:00:00"/>
    <s v="NGN"/>
    <n v="-271659.59999999998"/>
    <n v="314"/>
    <x v="5"/>
    <n v="10.466666666666667"/>
    <x v="2"/>
    <x v="2"/>
    <s v="Overdue"/>
    <s v="WHT"/>
    <s v="USD"/>
    <n v="-589.94000000000005"/>
  </r>
  <r>
    <s v="A2650000"/>
    <x v="22"/>
    <x v="22"/>
    <n v="1800028772"/>
    <x v="0"/>
    <x v="1"/>
    <x v="5"/>
    <s v="Arese Odiase "/>
    <n v="0"/>
    <s v="CPTL Jetty Operations for Month of JULY 2022"/>
    <s v="468"/>
    <s v="DR"/>
    <s v=""/>
    <d v="2023-01-17T00:00:00"/>
    <d v="2023-01-17T00:00:00"/>
    <d v="2023-02-16T00:00:00"/>
    <s v="USD"/>
    <n v="11274"/>
    <n v="318"/>
    <x v="5"/>
    <n v="10.6"/>
    <x v="2"/>
    <x v="1"/>
    <s v="Overdue"/>
    <s v="Invoice"/>
    <s v="USD"/>
    <n v="11274"/>
  </r>
  <r>
    <s v="A2650000"/>
    <x v="22"/>
    <x v="22"/>
    <n v="1800028773"/>
    <x v="0"/>
    <x v="1"/>
    <x v="5"/>
    <s v="Arese Odiase "/>
    <n v="0"/>
    <s v="CPTL Jetty Operations for Month of JUNE 2022"/>
    <s v="468"/>
    <s v="DR"/>
    <s v=""/>
    <d v="2023-01-17T00:00:00"/>
    <d v="2023-01-17T00:00:00"/>
    <d v="2023-02-16T00:00:00"/>
    <s v="USD"/>
    <n v="13651.2"/>
    <n v="318"/>
    <x v="5"/>
    <n v="10.6"/>
    <x v="2"/>
    <x v="1"/>
    <s v="Overdue"/>
    <s v="Invoice"/>
    <s v="USD"/>
    <n v="13651.2"/>
  </r>
  <r>
    <s v="A2650000"/>
    <x v="22"/>
    <x v="22"/>
    <n v="1600004280"/>
    <x v="0"/>
    <x v="1"/>
    <x v="5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445"/>
    <x v="5"/>
    <n v="14.833333333333334"/>
    <x v="3"/>
    <x v="2"/>
    <s v="Overdue"/>
    <s v="WHT"/>
    <s v="USD"/>
    <n v="-685.57"/>
  </r>
  <r>
    <s v="A2650000"/>
    <x v="22"/>
    <x v="22"/>
    <n v="1600004281"/>
    <x v="0"/>
    <x v="1"/>
    <x v="5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445"/>
    <x v="5"/>
    <n v="14.833333333333334"/>
    <x v="3"/>
    <x v="2"/>
    <s v="Overdue"/>
    <s v="WHT"/>
    <s v="USD"/>
    <n v="-1160.96"/>
  </r>
  <r>
    <s v="A2650000"/>
    <x v="22"/>
    <x v="22"/>
    <n v="1800028010"/>
    <x v="0"/>
    <x v="1"/>
    <x v="5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480"/>
    <x v="5"/>
    <n v="16"/>
    <x v="3"/>
    <x v="1"/>
    <s v="Overdue"/>
    <s v="Invoice"/>
    <s v="USD"/>
    <n v="12999"/>
  </r>
  <r>
    <s v="A2650000"/>
    <x v="22"/>
    <x v="22"/>
    <n v="1800027909"/>
    <x v="0"/>
    <x v="1"/>
    <x v="5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512"/>
    <x v="5"/>
    <n v="17.066666666666666"/>
    <x v="3"/>
    <x v="1"/>
    <s v="Overdue"/>
    <s v="Invoice"/>
    <s v="USD"/>
    <n v="11542.8"/>
  </r>
  <r>
    <s v="A2650000"/>
    <x v="22"/>
    <x v="22"/>
    <n v="1800027756"/>
    <x v="0"/>
    <x v="1"/>
    <x v="5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554"/>
    <x v="5"/>
    <n v="18.466666666666665"/>
    <x v="4"/>
    <x v="1"/>
    <s v="Overdue"/>
    <s v="Invoice"/>
    <s v="USD"/>
    <n v="14340.6"/>
  </r>
  <r>
    <s v="A2650000"/>
    <x v="22"/>
    <x v="22"/>
    <n v="1800027765"/>
    <x v="0"/>
    <x v="1"/>
    <x v="5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554"/>
    <x v="5"/>
    <n v="18.466666666666665"/>
    <x v="4"/>
    <x v="1"/>
    <s v="Overdue"/>
    <s v="Invoice"/>
    <s v="USD"/>
    <n v="24284.71"/>
  </r>
  <r>
    <s v="A2650000"/>
    <x v="22"/>
    <x v="22"/>
    <n v="104229070"/>
    <x v="0"/>
    <x v="1"/>
    <x v="5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612"/>
    <x v="5"/>
    <n v="20.399999999999999"/>
    <x v="4"/>
    <x v="1"/>
    <s v="Overdue"/>
    <s v="Invoice"/>
    <s v="USD"/>
    <n v="56359.89"/>
  </r>
  <r>
    <s v="A2650000"/>
    <x v="22"/>
    <x v="22"/>
    <n v="104229070"/>
    <x v="0"/>
    <x v="1"/>
    <x v="5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612"/>
    <x v="5"/>
    <n v="20.399999999999999"/>
    <x v="4"/>
    <x v="2"/>
    <s v="Overdue"/>
    <s v="WHT"/>
    <s v="USD"/>
    <n v="13458.44"/>
  </r>
  <r>
    <s v="A2650000"/>
    <x v="22"/>
    <x v="22"/>
    <n v="104229070"/>
    <x v="0"/>
    <x v="1"/>
    <x v="5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612"/>
    <x v="5"/>
    <n v="20.399999999999999"/>
    <x v="4"/>
    <x v="2"/>
    <s v="Overdue"/>
    <s v="WHT"/>
    <s v="USD"/>
    <n v="2431.1999999999998"/>
  </r>
  <r>
    <s v="A2650000"/>
    <x v="22"/>
    <x v="22"/>
    <n v="104229070"/>
    <x v="0"/>
    <x v="1"/>
    <x v="5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612"/>
    <x v="5"/>
    <n v="20.399999999999999"/>
    <x v="4"/>
    <x v="2"/>
    <s v="Overdue"/>
    <s v="WHT"/>
    <s v="USD"/>
    <n v="1661.79"/>
  </r>
  <r>
    <s v="A2650000"/>
    <x v="22"/>
    <x v="22"/>
    <n v="104229070"/>
    <x v="0"/>
    <x v="1"/>
    <x v="5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612"/>
    <x v="5"/>
    <n v="20.399999999999999"/>
    <x v="4"/>
    <x v="2"/>
    <s v="Overdue"/>
    <s v="WHT"/>
    <s v="USD"/>
    <n v="2775.6"/>
  </r>
  <r>
    <s v="A2650000"/>
    <x v="22"/>
    <x v="22"/>
    <n v="104229070"/>
    <x v="0"/>
    <x v="1"/>
    <x v="5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612"/>
    <x v="5"/>
    <n v="20.399999999999999"/>
    <x v="4"/>
    <x v="2"/>
    <s v="Overdue"/>
    <s v="WHT"/>
    <s v="USD"/>
    <n v="3402.89"/>
  </r>
  <r>
    <s v="A2650000"/>
    <x v="22"/>
    <x v="22"/>
    <n v="104229070"/>
    <x v="0"/>
    <x v="1"/>
    <x v="5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612"/>
    <x v="5"/>
    <n v="20.399999999999999"/>
    <x v="4"/>
    <x v="2"/>
    <s v="Overdue"/>
    <s v="WHT"/>
    <s v="USD"/>
    <n v="2065.7399999999998"/>
  </r>
  <r>
    <s v="A2650000"/>
    <x v="22"/>
    <x v="22"/>
    <n v="104229070"/>
    <x v="0"/>
    <x v="1"/>
    <x v="5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612"/>
    <x v="5"/>
    <n v="20.399999999999999"/>
    <x v="4"/>
    <x v="2"/>
    <s v="Overdue"/>
    <s v="WHT"/>
    <s v="USD"/>
    <n v="1823.85"/>
  </r>
  <r>
    <s v="A2650000"/>
    <x v="22"/>
    <x v="22"/>
    <n v="104229070"/>
    <x v="0"/>
    <x v="1"/>
    <x v="5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612"/>
    <x v="5"/>
    <n v="20.399999999999999"/>
    <x v="4"/>
    <x v="2"/>
    <s v="Overdue"/>
    <s v="WHT"/>
    <s v="USD"/>
    <n v="1186.6500000000001"/>
  </r>
  <r>
    <s v="A2650000"/>
    <x v="22"/>
    <x v="22"/>
    <n v="104229070"/>
    <x v="0"/>
    <x v="1"/>
    <x v="5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612"/>
    <x v="5"/>
    <n v="20.399999999999999"/>
    <x v="4"/>
    <x v="2"/>
    <s v="Overdue"/>
    <s v="WHT"/>
    <s v="USD"/>
    <n v="1241.9100000000001"/>
  </r>
  <r>
    <s v="A2650000"/>
    <x v="22"/>
    <x v="22"/>
    <n v="104229070"/>
    <x v="0"/>
    <x v="1"/>
    <x v="5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612"/>
    <x v="5"/>
    <n v="20.399999999999999"/>
    <x v="4"/>
    <x v="2"/>
    <s v="Overdue"/>
    <s v="WHT"/>
    <s v="USD"/>
    <n v="1696.17"/>
  </r>
  <r>
    <s v="A2650000"/>
    <x v="22"/>
    <x v="22"/>
    <n v="104229070"/>
    <x v="0"/>
    <x v="1"/>
    <x v="5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612"/>
    <x v="5"/>
    <n v="20.399999999999999"/>
    <x v="4"/>
    <x v="2"/>
    <s v="Overdue"/>
    <s v="WHT"/>
    <s v="USD"/>
    <n v="376.1"/>
  </r>
  <r>
    <s v="A2650000"/>
    <x v="22"/>
    <x v="22"/>
    <n v="104229070"/>
    <x v="0"/>
    <x v="1"/>
    <x v="5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612"/>
    <x v="5"/>
    <n v="20.399999999999999"/>
    <x v="4"/>
    <x v="2"/>
    <s v="Overdue"/>
    <s v="WHT"/>
    <s v="USD"/>
    <n v="3982.47"/>
  </r>
  <r>
    <s v="A2650000"/>
    <x v="22"/>
    <x v="22"/>
    <n v="104229070"/>
    <x v="0"/>
    <x v="1"/>
    <x v="5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612"/>
    <x v="5"/>
    <n v="20.399999999999999"/>
    <x v="4"/>
    <x v="2"/>
    <s v="Overdue"/>
    <s v="WHT"/>
    <s v="USD"/>
    <n v="274.02"/>
  </r>
  <r>
    <s v="A2650000"/>
    <x v="22"/>
    <x v="22"/>
    <n v="104229070"/>
    <x v="0"/>
    <x v="1"/>
    <x v="5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612"/>
    <x v="5"/>
    <n v="20.399999999999999"/>
    <x v="4"/>
    <x v="2"/>
    <s v="Overdue"/>
    <s v="WHT"/>
    <s v="USD"/>
    <n v="547.35"/>
  </r>
  <r>
    <s v="A2650000"/>
    <x v="22"/>
    <x v="22"/>
    <n v="104229070"/>
    <x v="0"/>
    <x v="1"/>
    <x v="5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612"/>
    <x v="5"/>
    <n v="20.399999999999999"/>
    <x v="4"/>
    <x v="2"/>
    <s v="Overdue"/>
    <s v="WHT"/>
    <s v="USD"/>
    <n v="1023.66"/>
  </r>
  <r>
    <s v="A2650000"/>
    <x v="22"/>
    <x v="22"/>
    <n v="104229070"/>
    <x v="0"/>
    <x v="1"/>
    <x v="5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612"/>
    <x v="5"/>
    <n v="20.399999999999999"/>
    <x v="4"/>
    <x v="2"/>
    <s v="Overdue"/>
    <s v="WHT"/>
    <s v="USD"/>
    <n v="550.71"/>
  </r>
  <r>
    <s v="A2650000"/>
    <x v="22"/>
    <x v="22"/>
    <n v="104229070"/>
    <x v="0"/>
    <x v="1"/>
    <x v="5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612"/>
    <x v="5"/>
    <n v="20.399999999999999"/>
    <x v="4"/>
    <x v="2"/>
    <s v="Overdue"/>
    <s v="WHT"/>
    <s v="USD"/>
    <n v="16171.87"/>
  </r>
  <r>
    <s v="A2650000"/>
    <x v="22"/>
    <x v="22"/>
    <n v="1800027476"/>
    <x v="0"/>
    <x v="1"/>
    <x v="5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623"/>
    <x v="5"/>
    <n v="20.766666666666666"/>
    <x v="4"/>
    <x v="1"/>
    <s v="Overdue"/>
    <s v="Invoice"/>
    <s v="USD"/>
    <n v="17739"/>
  </r>
  <r>
    <s v="A2650000"/>
    <x v="22"/>
    <x v="22"/>
    <n v="1600004120"/>
    <x v="0"/>
    <x v="1"/>
    <x v="5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629"/>
    <x v="5"/>
    <n v="20.966666666666665"/>
    <x v="4"/>
    <x v="2"/>
    <s v="Overdue"/>
    <s v="WHT"/>
    <s v="USD"/>
    <n v="-860.55"/>
  </r>
  <r>
    <s v="A2650000"/>
    <x v="22"/>
    <x v="22"/>
    <n v="1600004121"/>
    <x v="0"/>
    <x v="1"/>
    <x v="5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629"/>
    <x v="5"/>
    <n v="20.966666666666665"/>
    <x v="4"/>
    <x v="2"/>
    <s v="Overdue"/>
    <s v="WHT"/>
    <s v="USD"/>
    <n v="-608.76"/>
  </r>
  <r>
    <s v="A2650000"/>
    <x v="22"/>
    <x v="22"/>
    <n v="1600004122"/>
    <x v="0"/>
    <x v="1"/>
    <x v="5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629"/>
    <x v="5"/>
    <n v="20.966666666666665"/>
    <x v="4"/>
    <x v="2"/>
    <s v="Overdue"/>
    <s v="WHT"/>
    <s v="USD"/>
    <n v="-572.42999999999995"/>
  </r>
  <r>
    <s v="A2650000"/>
    <x v="22"/>
    <x v="22"/>
    <n v="1600004123"/>
    <x v="0"/>
    <x v="1"/>
    <x v="5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629"/>
    <x v="5"/>
    <n v="20.966666666666665"/>
    <x v="4"/>
    <x v="2"/>
    <s v="Overdue"/>
    <s v="WHT"/>
    <s v="USD"/>
    <n v="-309.19"/>
  </r>
  <r>
    <s v="A2650000"/>
    <x v="22"/>
    <x v="22"/>
    <n v="1800027296"/>
    <x v="0"/>
    <x v="1"/>
    <x v="5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659"/>
    <x v="5"/>
    <n v="21.966666666666665"/>
    <x v="4"/>
    <x v="1"/>
    <s v="Overdue"/>
    <s v="Invoice"/>
    <s v="USD"/>
    <n v="10818.6"/>
  </r>
  <r>
    <s v="A2650000"/>
    <x v="22"/>
    <x v="22"/>
    <n v="1800027297"/>
    <x v="0"/>
    <x v="1"/>
    <x v="5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659"/>
    <x v="5"/>
    <n v="21.966666666666665"/>
    <x v="4"/>
    <x v="1"/>
    <s v="Overdue"/>
    <s v="Invoice"/>
    <s v="USD"/>
    <n v="14560.8"/>
  </r>
  <r>
    <s v="A2650000"/>
    <x v="22"/>
    <x v="22"/>
    <n v="1800026891"/>
    <x v="0"/>
    <x v="1"/>
    <x v="5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743"/>
    <x v="5"/>
    <n v="24.766666666666666"/>
    <x v="4"/>
    <x v="1"/>
    <s v="Overdue"/>
    <s v="Invoice"/>
    <s v="USD"/>
    <n v="33775.800000000003"/>
  </r>
  <r>
    <s v="A2650000"/>
    <x v="22"/>
    <x v="22"/>
    <n v="1800026876"/>
    <x v="0"/>
    <x v="1"/>
    <x v="5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744"/>
    <x v="5"/>
    <n v="24.8"/>
    <x v="4"/>
    <x v="1"/>
    <s v="Overdue"/>
    <s v="Invoice"/>
    <s v="USD"/>
    <n v="36449.4"/>
  </r>
  <r>
    <s v="A2650000"/>
    <x v="22"/>
    <x v="22"/>
    <n v="1800026878"/>
    <x v="0"/>
    <x v="1"/>
    <x v="5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744"/>
    <x v="5"/>
    <n v="24.8"/>
    <x v="4"/>
    <x v="1"/>
    <s v="Overdue"/>
    <s v="Invoice"/>
    <s v="USD"/>
    <n v="12314.4"/>
  </r>
  <r>
    <s v="A2650000"/>
    <x v="22"/>
    <x v="22"/>
    <n v="1800026877"/>
    <x v="0"/>
    <x v="1"/>
    <x v="5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744"/>
    <x v="5"/>
    <n v="24.8"/>
    <x v="4"/>
    <x v="1"/>
    <s v="Overdue"/>
    <s v="Invoice"/>
    <s v="USD"/>
    <n v="11579.4"/>
  </r>
  <r>
    <s v="A2650000"/>
    <x v="22"/>
    <x v="22"/>
    <n v="1800026880"/>
    <x v="0"/>
    <x v="1"/>
    <x v="5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744"/>
    <x v="5"/>
    <n v="24.8"/>
    <x v="4"/>
    <x v="1"/>
    <s v="Overdue"/>
    <s v="Invoice"/>
    <s v="USD"/>
    <n v="17407.8"/>
  </r>
  <r>
    <s v="A2650000"/>
    <x v="22"/>
    <x v="22"/>
    <n v="1800026879"/>
    <x v="0"/>
    <x v="1"/>
    <x v="5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744"/>
    <x v="5"/>
    <n v="24.8"/>
    <x v="4"/>
    <x v="1"/>
    <s v="Overdue"/>
    <s v="Invoice"/>
    <s v="USD"/>
    <n v="6254.4"/>
  </r>
  <r>
    <s v="A2650000"/>
    <x v="22"/>
    <x v="22"/>
    <n v="1800026510"/>
    <x v="0"/>
    <x v="1"/>
    <x v="5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829"/>
    <x v="5"/>
    <n v="27.633333333333333"/>
    <x v="4"/>
    <x v="1"/>
    <s v="Overdue"/>
    <s v="Invoice"/>
    <s v="USD"/>
    <n v="21441"/>
  </r>
  <r>
    <s v="A2650000"/>
    <x v="22"/>
    <x v="22"/>
    <n v="1800026509"/>
    <x v="0"/>
    <x v="1"/>
    <x v="5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829"/>
    <x v="5"/>
    <n v="27.633333333333333"/>
    <x v="4"/>
    <x v="1"/>
    <s v="Overdue"/>
    <s v="Invoice"/>
    <s v="USD"/>
    <n v="15219.6"/>
  </r>
  <r>
    <s v="A2650000"/>
    <x v="22"/>
    <x v="22"/>
    <n v="1800026511"/>
    <x v="0"/>
    <x v="1"/>
    <x v="5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829"/>
    <x v="5"/>
    <n v="27.633333333333333"/>
    <x v="4"/>
    <x v="1"/>
    <s v="Overdue"/>
    <s v="Invoice"/>
    <s v="USD"/>
    <n v="23983.8"/>
  </r>
  <r>
    <s v="A2650000"/>
    <x v="22"/>
    <x v="22"/>
    <n v="1800026512"/>
    <x v="0"/>
    <x v="1"/>
    <x v="5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829"/>
    <x v="5"/>
    <n v="27.633333333333333"/>
    <x v="4"/>
    <x v="1"/>
    <s v="Overdue"/>
    <s v="Invoice"/>
    <s v="USD"/>
    <n v="35746.800000000003"/>
  </r>
  <r>
    <s v="A2650000"/>
    <x v="22"/>
    <x v="22"/>
    <n v="1800026187"/>
    <x v="0"/>
    <x v="1"/>
    <x v="5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900"/>
    <x v="5"/>
    <n v="30"/>
    <x v="4"/>
    <x v="1"/>
    <s v="Overdue"/>
    <s v="Invoice"/>
    <s v="USD"/>
    <n v="244709.65"/>
  </r>
  <r>
    <s v="A2650000"/>
    <x v="22"/>
    <x v="22"/>
    <n v="102610887"/>
    <x v="0"/>
    <x v="1"/>
    <x v="5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778"/>
    <x v="5"/>
    <n v="125.93333333333334"/>
    <x v="4"/>
    <x v="2"/>
    <s v="Overdue"/>
    <s v="WHT"/>
    <s v="USD"/>
    <n v="8362.39"/>
  </r>
  <r>
    <s v="A2310000"/>
    <x v="23"/>
    <x v="23"/>
    <n v="1800030479"/>
    <x v="0"/>
    <x v="1"/>
    <x v="1"/>
    <s v="Orupabo, Amoni "/>
    <n v="0"/>
    <s v="SEPLAT NOV 2023 Crude Handling"/>
    <s v="468"/>
    <s v="DR"/>
    <s v=""/>
    <d v="2023-12-15T00:00:00"/>
    <d v="2023-12-15T00:00:00"/>
    <d v="2024-01-14T00:00:00"/>
    <s v="USD"/>
    <n v="1774225.72"/>
    <n v="-14"/>
    <x v="0"/>
    <n v="-0.46666666666666667"/>
    <x v="0"/>
    <x v="0"/>
    <s v="Not Overdue"/>
    <s v="Invoice"/>
    <s v="USD"/>
    <n v="1774225.72"/>
  </r>
  <r>
    <s v="A2310000"/>
    <x v="23"/>
    <x v="23"/>
    <n v="1800030480"/>
    <x v="0"/>
    <x v="1"/>
    <x v="1"/>
    <s v="Orupabo, Amoni "/>
    <n v="0"/>
    <s v="SEPLAT NOV 2023 Crude Handling"/>
    <s v="454"/>
    <s v="DR"/>
    <s v=""/>
    <d v="2023-12-15T00:00:00"/>
    <d v="2023-12-15T00:00:00"/>
    <d v="2024-01-14T00:00:00"/>
    <s v="NGN"/>
    <n v="366911543.22000003"/>
    <n v="-14"/>
    <x v="0"/>
    <n v="-0.46666666666666667"/>
    <x v="0"/>
    <x v="0"/>
    <s v="Not Overdue"/>
    <s v="Invoice"/>
    <s v="USD"/>
    <n v="421654.75"/>
  </r>
  <r>
    <s v="A2310000"/>
    <x v="23"/>
    <x v="23"/>
    <n v="1800030377"/>
    <x v="0"/>
    <x v="1"/>
    <x v="1"/>
    <s v="Orupabo, Amoni "/>
    <n v="0"/>
    <s v="SEPLAT January 2024 Prepayment CrdHandl"/>
    <s v="468"/>
    <s v="DR"/>
    <s v=""/>
    <d v="2023-12-05T00:00:00"/>
    <d v="2023-12-05T00:00:00"/>
    <d v="2024-01-04T00:00:00"/>
    <s v="USD"/>
    <n v="3809003.45"/>
    <n v="-4"/>
    <x v="0"/>
    <n v="-0.13333333333333333"/>
    <x v="0"/>
    <x v="0"/>
    <s v="Not Overdue"/>
    <s v="Invoice"/>
    <s v="USD"/>
    <n v="3809003.45"/>
  </r>
  <r>
    <s v="A2310000"/>
    <x v="23"/>
    <x v="23"/>
    <n v="1800030378"/>
    <x v="0"/>
    <x v="1"/>
    <x v="1"/>
    <s v="Orupabo, Amoni "/>
    <n v="0"/>
    <s v="SEPLAT January 2024 Prepayment CrdHandl"/>
    <s v="454"/>
    <s v="DR"/>
    <s v=""/>
    <d v="2023-12-05T00:00:00"/>
    <d v="2023-12-05T00:00:00"/>
    <d v="2024-01-04T00:00:00"/>
    <s v="NGN"/>
    <n v="593719502.83000004"/>
    <n v="-4"/>
    <x v="0"/>
    <n v="-0.13333333333333333"/>
    <x v="0"/>
    <x v="0"/>
    <s v="Not Overdue"/>
    <s v="Invoice"/>
    <s v="USD"/>
    <n v="622930.5"/>
  </r>
  <r>
    <s v="A2310000"/>
    <x v="23"/>
    <x v="23"/>
    <n v="1400017885"/>
    <x v="0"/>
    <x v="1"/>
    <x v="1"/>
    <s v="Orupabo, Amoni "/>
    <n v="0"/>
    <s v="SEPLAT Pmt Dec23_Pre-pmt"/>
    <s v=""/>
    <s v="DZ"/>
    <s v=""/>
    <d v="2023-12-08T00:00:00"/>
    <d v="2023-12-07T00:00:00"/>
    <d v="2023-12-08T00:00:00"/>
    <s v="USD"/>
    <n v="-1305522.8400000001"/>
    <n v="23"/>
    <x v="1"/>
    <n v="0.76666666666666672"/>
    <x v="1"/>
    <x v="1"/>
    <s v="Overdue"/>
    <s v="Invoice"/>
    <s v="USD"/>
    <n v="-1305522.8400000001"/>
  </r>
  <r>
    <s v="A2310000"/>
    <x v="23"/>
    <x v="23"/>
    <n v="1400017865"/>
    <x v="0"/>
    <x v="1"/>
    <x v="1"/>
    <s v="Orupabo, Amoni "/>
    <n v="0"/>
    <s v="SEPLAT Pmt Dec23_Pre-pmt"/>
    <s v=""/>
    <s v="DZ"/>
    <s v=""/>
    <d v="2023-12-07T00:00:00"/>
    <d v="2023-12-06T00:00:00"/>
    <d v="2023-12-07T00:00:00"/>
    <s v="NGN"/>
    <n v="-181639963.34999999"/>
    <n v="24"/>
    <x v="1"/>
    <n v="0.8"/>
    <x v="1"/>
    <x v="1"/>
    <s v="Overdue"/>
    <s v="Invoice"/>
    <s v="USD"/>
    <n v="-190703.8"/>
  </r>
  <r>
    <s v="A2310000"/>
    <x v="23"/>
    <x v="23"/>
    <n v="1600004611"/>
    <x v="0"/>
    <x v="1"/>
    <x v="1"/>
    <s v="Orupabo, Amoni "/>
    <n v="0"/>
    <s v="SEPLAT Jan 24 PREPYT CrudeHand-REF"/>
    <s v="468"/>
    <s v="DG"/>
    <s v=""/>
    <d v="2023-12-05T00:00:00"/>
    <d v="2023-12-05T00:00:00"/>
    <d v="2023-12-05T00:00:00"/>
    <s v="USD"/>
    <n v="-3809003.45"/>
    <n v="26"/>
    <x v="1"/>
    <n v="0.8666666666666667"/>
    <x v="1"/>
    <x v="0"/>
    <s v="Not Overdue"/>
    <s v="Invoice"/>
    <s v="USD"/>
    <n v="-3809003.45"/>
  </r>
  <r>
    <s v="A2310000"/>
    <x v="23"/>
    <x v="23"/>
    <n v="1600004612"/>
    <x v="0"/>
    <x v="1"/>
    <x v="1"/>
    <s v="Orupabo, Amoni "/>
    <n v="0"/>
    <s v="SEPLAT Jan 24 PREPYT CrudeHand-REF"/>
    <s v="454"/>
    <s v="DG"/>
    <s v=""/>
    <d v="2023-12-05T00:00:00"/>
    <d v="2023-12-05T00:00:00"/>
    <d v="2023-12-05T00:00:00"/>
    <s v="NGN"/>
    <n v="-593719502.83000004"/>
    <n v="26"/>
    <x v="1"/>
    <n v="0.8666666666666667"/>
    <x v="1"/>
    <x v="0"/>
    <s v="Not Overdue"/>
    <s v="Invoice"/>
    <s v="USD"/>
    <n v="-622930.5"/>
  </r>
  <r>
    <s v="A2310000"/>
    <x v="23"/>
    <x v="23"/>
    <n v="1800030152"/>
    <x v="0"/>
    <x v="1"/>
    <x v="1"/>
    <s v="Orupabo, Amoni "/>
    <n v="0"/>
    <s v="SEPLAT December 2023 Prepayment CrdHandl"/>
    <s v="468"/>
    <s v="DR"/>
    <s v=""/>
    <d v="2023-11-02T00:00:00"/>
    <d v="2023-11-02T00:00:00"/>
    <d v="2023-12-02T00:00:00"/>
    <s v="USD"/>
    <n v="1388854.08"/>
    <n v="29"/>
    <x v="1"/>
    <n v="0.96666666666666667"/>
    <x v="1"/>
    <x v="1"/>
    <s v="Overdue"/>
    <s v="Invoice"/>
    <s v="USD"/>
    <n v="1388854.08"/>
  </r>
  <r>
    <s v="A2310000"/>
    <x v="23"/>
    <x v="23"/>
    <n v="1800030153"/>
    <x v="0"/>
    <x v="1"/>
    <x v="1"/>
    <s v="Orupabo, Amoni "/>
    <n v="0"/>
    <s v="SEPLAT December 2023 Prepayment CrdHandl"/>
    <s v="454"/>
    <s v="DR"/>
    <s v=""/>
    <d v="2023-11-02T00:00:00"/>
    <d v="2023-11-02T00:00:00"/>
    <d v="2023-12-02T00:00:00"/>
    <s v="NGN"/>
    <n v="193234003.56"/>
    <n v="29"/>
    <x v="1"/>
    <n v="0.96666666666666667"/>
    <x v="1"/>
    <x v="1"/>
    <s v="Overdue"/>
    <s v="Invoice"/>
    <s v="USD"/>
    <n v="236808.27"/>
  </r>
  <r>
    <s v="A2310000"/>
    <x v="23"/>
    <x v="23"/>
    <n v="104480610"/>
    <x v="0"/>
    <x v="1"/>
    <x v="1"/>
    <s v="Orupabo, Amoni "/>
    <n v="0"/>
    <s v="Bal_1800029812 SEPLAT AUG 2023 Crude Handling"/>
    <s v=""/>
    <s v="AB"/>
    <s v=""/>
    <d v="2023-11-30T00:00:00"/>
    <d v="2023-11-30T00:00:00"/>
    <d v="2023-11-30T00:00:00"/>
    <s v="USD"/>
    <n v="-629031.85"/>
    <n v="31"/>
    <x v="2"/>
    <n v="1.0333333333333334"/>
    <x v="1"/>
    <x v="1"/>
    <s v="Overdue"/>
    <s v="Invoice"/>
    <s v="USD"/>
    <n v="-629031.85"/>
  </r>
  <r>
    <s v="A2310000"/>
    <x v="23"/>
    <x v="23"/>
    <n v="104480613"/>
    <x v="0"/>
    <x v="1"/>
    <x v="1"/>
    <s v="Orupabo, Amoni "/>
    <n v="0"/>
    <s v="Bal_1800030058 SEPLAT SEP 2023 Crude Handling"/>
    <s v=""/>
    <s v="AB"/>
    <s v=""/>
    <d v="2023-11-30T00:00:00"/>
    <d v="2023-11-30T00:00:00"/>
    <d v="2023-11-30T00:00:00"/>
    <s v="NGN"/>
    <n v="-183231331.00999999"/>
    <n v="31"/>
    <x v="2"/>
    <n v="1.0333333333333334"/>
    <x v="1"/>
    <x v="1"/>
    <s v="Overdue"/>
    <s v="Invoice"/>
    <s v="USD"/>
    <n v="-222424.51"/>
  </r>
  <r>
    <s v="A2310000"/>
    <x v="23"/>
    <x v="23"/>
    <n v="104480609"/>
    <x v="0"/>
    <x v="1"/>
    <x v="1"/>
    <s v="Orupabo, Amoni "/>
    <n v="0"/>
    <s v="Bal_1800030285 SEPLAT OCT 2023 Crude Handling"/>
    <s v=""/>
    <s v="AB"/>
    <s v=""/>
    <d v="2023-11-30T00:00:00"/>
    <d v="2023-11-30T00:00:00"/>
    <d v="2023-11-30T00:00:00"/>
    <s v="USD"/>
    <n v="1741074.13"/>
    <n v="31"/>
    <x v="2"/>
    <n v="1.0333333333333334"/>
    <x v="1"/>
    <x v="1"/>
    <s v="Overdue"/>
    <s v="Invoice"/>
    <s v="USD"/>
    <n v="1741074.13"/>
  </r>
  <r>
    <s v="A2310000"/>
    <x v="23"/>
    <x v="23"/>
    <n v="104480614"/>
    <x v="0"/>
    <x v="1"/>
    <x v="1"/>
    <s v="Orupabo, Amoni "/>
    <n v="0"/>
    <s v="Bal_1800030286 SEPLAT OCT 2023 Crude Handling"/>
    <s v=""/>
    <s v="AB"/>
    <s v=""/>
    <d v="2023-11-30T00:00:00"/>
    <d v="2023-11-30T00:00:00"/>
    <d v="2023-11-30T00:00:00"/>
    <s v="NGN"/>
    <n v="177708917.44999999"/>
    <n v="31"/>
    <x v="2"/>
    <n v="1.0333333333333334"/>
    <x v="1"/>
    <x v="1"/>
    <s v="Overdue"/>
    <s v="Invoice"/>
    <s v="USD"/>
    <n v="215720.85"/>
  </r>
  <r>
    <s v="A2310000"/>
    <x v="23"/>
    <x v="23"/>
    <n v="104480621"/>
    <x v="0"/>
    <x v="1"/>
    <x v="1"/>
    <s v="Orupabo, Amoni "/>
    <n v="0"/>
    <s v="WHT_1800029000 Lease.Charge SPDC Building Abuja  A"/>
    <s v=""/>
    <s v="AB"/>
    <s v=""/>
    <d v="2023-11-30T00:00:00"/>
    <d v="2023-11-30T00:00:00"/>
    <d v="2023-11-30T00:00:00"/>
    <s v="NGN"/>
    <n v="2333276.71"/>
    <n v="31"/>
    <x v="0"/>
    <s v="Not Overdue"/>
    <x v="0"/>
    <x v="0"/>
    <s v="Not Overdue"/>
    <s v="WHT"/>
    <s v="USD"/>
    <n v="2832.36"/>
  </r>
  <r>
    <s v="A2310000"/>
    <x v="23"/>
    <x v="23"/>
    <n v="104480610"/>
    <x v="0"/>
    <x v="1"/>
    <x v="1"/>
    <s v="Orupabo, Amoni "/>
    <n v="0"/>
    <s v="WHT_1800029812 SEPLAT AUG 2023 Crude Handling"/>
    <s v=""/>
    <s v="AB"/>
    <s v=""/>
    <d v="2023-11-30T00:00:00"/>
    <d v="2023-11-30T00:00:00"/>
    <d v="2023-11-30T00:00:00"/>
    <s v="USD"/>
    <n v="51784.36"/>
    <n v="31"/>
    <x v="0"/>
    <s v="Not Overdue"/>
    <x v="0"/>
    <x v="0"/>
    <s v="Not Overdue"/>
    <s v="WHT"/>
    <s v="USD"/>
    <n v="51784.36"/>
  </r>
  <r>
    <s v="A2310000"/>
    <x v="23"/>
    <x v="23"/>
    <n v="104480613"/>
    <x v="0"/>
    <x v="1"/>
    <x v="1"/>
    <s v="Orupabo, Amoni "/>
    <n v="0"/>
    <s v="WHT_1800030058 SEPLAT SEP 2023 Crude Handling"/>
    <s v=""/>
    <s v="AB"/>
    <s v=""/>
    <d v="2023-11-30T00:00:00"/>
    <d v="2023-11-30T00:00:00"/>
    <d v="2023-11-30T00:00:00"/>
    <s v="NGN"/>
    <n v="16805848.59"/>
    <n v="31"/>
    <x v="0"/>
    <s v="Not Overdue"/>
    <x v="0"/>
    <x v="0"/>
    <s v="Not Overdue"/>
    <s v="WHT"/>
    <s v="USD"/>
    <n v="20400.62"/>
  </r>
  <r>
    <s v="A2310000"/>
    <x v="23"/>
    <x v="23"/>
    <n v="104480609"/>
    <x v="0"/>
    <x v="1"/>
    <x v="1"/>
    <s v="Orupabo, Amoni "/>
    <n v="0"/>
    <s v="WHT_1800030285 SEPLAT OCT 2023 Crude Handling"/>
    <s v=""/>
    <s v="AB"/>
    <s v=""/>
    <d v="2023-11-30T00:00:00"/>
    <d v="2023-11-30T00:00:00"/>
    <d v="2023-11-30T00:00:00"/>
    <s v="USD"/>
    <n v="102730.76"/>
    <n v="31"/>
    <x v="0"/>
    <s v="Not Overdue"/>
    <x v="0"/>
    <x v="0"/>
    <s v="Not Overdue"/>
    <s v="WHT"/>
    <s v="USD"/>
    <n v="102730.76"/>
  </r>
  <r>
    <s v="A2310000"/>
    <x v="23"/>
    <x v="23"/>
    <n v="104480614"/>
    <x v="0"/>
    <x v="1"/>
    <x v="1"/>
    <s v="Orupabo, Amoni "/>
    <n v="0"/>
    <s v="WHT_1800030286 SEPLAT OCT 2023 Crude Handling"/>
    <s v=""/>
    <s v="AB"/>
    <s v=""/>
    <d v="2023-11-30T00:00:00"/>
    <d v="2023-11-30T00:00:00"/>
    <d v="2023-11-30T00:00:00"/>
    <s v="NGN"/>
    <n v="20378237.300000001"/>
    <n v="31"/>
    <x v="0"/>
    <s v="Not Overdue"/>
    <x v="0"/>
    <x v="0"/>
    <s v="Not Overdue"/>
    <s v="WHT"/>
    <s v="USD"/>
    <n v="24737.14"/>
  </r>
  <r>
    <s v="A2310000"/>
    <x v="23"/>
    <x v="23"/>
    <n v="1800030057"/>
    <x v="0"/>
    <x v="1"/>
    <x v="1"/>
    <s v="Orupabo, Amoni "/>
    <n v="0"/>
    <s v="SEPLAT SEP 2023 Crude Handling"/>
    <s v="468"/>
    <s v="DR"/>
    <s v=""/>
    <d v="2023-10-19T00:00:00"/>
    <d v="2023-10-19T00:00:00"/>
    <d v="2023-11-18T00:00:00"/>
    <s v="USD"/>
    <n v="1766911.28"/>
    <n v="43"/>
    <x v="2"/>
    <n v="1.4333333333333333"/>
    <x v="1"/>
    <x v="1"/>
    <s v="Overdue"/>
    <s v="Invoice"/>
    <s v="USD"/>
    <n v="1766911.28"/>
  </r>
  <r>
    <s v="A2310000"/>
    <x v="23"/>
    <x v="23"/>
    <n v="104480612"/>
    <x v="0"/>
    <x v="1"/>
    <x v="1"/>
    <s v="Orupabo, Amoni "/>
    <n v="0"/>
    <s v="Bal_1800029813 SEPLAT AUG 2023 Crude Handling"/>
    <s v=""/>
    <s v="AB"/>
    <s v=""/>
    <d v="2023-11-11T00:00:00"/>
    <d v="2023-11-11T00:00:00"/>
    <d v="2023-11-11T00:00:00"/>
    <s v="NGN"/>
    <n v="-62293009.109999999"/>
    <n v="50"/>
    <x v="2"/>
    <n v="1.6666666666666667"/>
    <x v="1"/>
    <x v="1"/>
    <s v="Overdue"/>
    <s v="Invoice"/>
    <s v="USD"/>
    <n v="-64535.56"/>
  </r>
  <r>
    <s v="A2310000"/>
    <x v="23"/>
    <x v="23"/>
    <n v="104480612"/>
    <x v="0"/>
    <x v="1"/>
    <x v="1"/>
    <s v="Orupabo, Amoni "/>
    <n v="0"/>
    <s v="WHT_1800029813 SEPLAT AUG 2023 Crude Handling"/>
    <s v=""/>
    <s v="AB"/>
    <s v=""/>
    <d v="2023-11-11T00:00:00"/>
    <d v="2023-11-11T00:00:00"/>
    <d v="2023-11-11T00:00:00"/>
    <s v="NGN"/>
    <n v="9871687.7599999998"/>
    <n v="50"/>
    <x v="0"/>
    <s v="Not Overdue"/>
    <x v="0"/>
    <x v="0"/>
    <s v="Not Overdue"/>
    <s v="WHT"/>
    <s v="USD"/>
    <n v="10227.07"/>
  </r>
  <r>
    <s v="A2310000"/>
    <x v="23"/>
    <x v="23"/>
    <n v="1400017809"/>
    <x v="0"/>
    <x v="1"/>
    <x v="1"/>
    <s v="Orupabo, Amoni "/>
    <n v="0"/>
    <s v="SNEPCo pmt_1800029938"/>
    <s v=""/>
    <s v="DZ"/>
    <s v=""/>
    <d v="2023-11-10T00:00:00"/>
    <d v="2023-11-09T00:00:00"/>
    <d v="2023-11-10T00:00:00"/>
    <s v="USD"/>
    <n v="-1151022.1200000001"/>
    <n v="51"/>
    <x v="2"/>
    <n v="1.7"/>
    <x v="1"/>
    <x v="1"/>
    <s v="Overdue"/>
    <s v="Invoice"/>
    <s v="USD"/>
    <n v="-1151022.1200000001"/>
  </r>
  <r>
    <s v="A2310000"/>
    <x v="23"/>
    <x v="23"/>
    <n v="1800029938"/>
    <x v="0"/>
    <x v="1"/>
    <x v="1"/>
    <s v="Orupabo, Amoni "/>
    <n v="0"/>
    <s v="SEPLAT November 2023 Prepayment CrdHandl"/>
    <s v="468"/>
    <s v="DR"/>
    <s v=""/>
    <d v="2023-10-10T00:00:00"/>
    <d v="2023-10-10T00:00:00"/>
    <d v="2023-11-09T00:00:00"/>
    <s v="USD"/>
    <n v="1224491.6200000001"/>
    <n v="52"/>
    <x v="2"/>
    <n v="1.7333333333333334"/>
    <x v="1"/>
    <x v="1"/>
    <s v="Overdue"/>
    <s v="Invoice"/>
    <s v="USD"/>
    <n v="1224491.6200000001"/>
  </r>
  <r>
    <s v="A2310000"/>
    <x v="23"/>
    <x v="23"/>
    <n v="1800029939"/>
    <x v="0"/>
    <x v="1"/>
    <x v="1"/>
    <s v="Orupabo, Amoni "/>
    <n v="0"/>
    <s v="SEPLAT November 2023 Prepayment CrdHandl"/>
    <s v="454"/>
    <s v="DR"/>
    <s v=""/>
    <d v="2023-10-10T00:00:00"/>
    <d v="2023-10-10T00:00:00"/>
    <d v="2023-11-09T00:00:00"/>
    <s v="NGN"/>
    <n v="293961784.88"/>
    <n v="52"/>
    <x v="2"/>
    <n v="1.7333333333333334"/>
    <x v="1"/>
    <x v="1"/>
    <s v="Overdue"/>
    <s v="Invoice"/>
    <s v="USD"/>
    <n v="386941.9"/>
  </r>
  <r>
    <s v="A2310000"/>
    <x v="23"/>
    <x v="23"/>
    <n v="1400017781"/>
    <x v="0"/>
    <x v="1"/>
    <x v="1"/>
    <s v="Orupabo, Amoni "/>
    <n v="0"/>
    <s v="SEPLAT Pmt"/>
    <s v=""/>
    <s v="DZ"/>
    <s v=""/>
    <d v="2023-11-09T00:00:00"/>
    <d v="2023-11-08T00:00:00"/>
    <d v="2023-11-09T00:00:00"/>
    <s v="NGN"/>
    <n v="-276324077.79000002"/>
    <n v="52"/>
    <x v="2"/>
    <n v="1.7333333333333334"/>
    <x v="1"/>
    <x v="1"/>
    <s v="Overdue"/>
    <s v="Invoice"/>
    <s v="USD"/>
    <n v="-343774.79"/>
  </r>
  <r>
    <s v="A2310000"/>
    <x v="23"/>
    <x v="23"/>
    <n v="1600004588"/>
    <x v="0"/>
    <x v="1"/>
    <x v="1"/>
    <s v="Orupabo, Amoni "/>
    <n v="0"/>
    <s v="SEPLAT Dec 2023 Prepyt CrdHandl-REF1800030152"/>
    <s v="468"/>
    <s v="DG"/>
    <s v=""/>
    <d v="2023-11-02T00:00:00"/>
    <d v="2023-11-02T00:00:00"/>
    <d v="2023-11-02T00:00:00"/>
    <s v="USD"/>
    <n v="-1388854.08"/>
    <n v="59"/>
    <x v="2"/>
    <n v="1.9666666666666666"/>
    <x v="1"/>
    <x v="1"/>
    <s v="Overdue"/>
    <s v="Invoice"/>
    <s v="USD"/>
    <n v="-1388854.08"/>
  </r>
  <r>
    <s v="A2310000"/>
    <x v="23"/>
    <x v="23"/>
    <n v="1600004589"/>
    <x v="0"/>
    <x v="1"/>
    <x v="1"/>
    <s v="Orupabo, Amoni "/>
    <n v="0"/>
    <s v="SEPLAT Dec 2023 Prepyt CrdHandl-REF1800030153"/>
    <s v="454"/>
    <s v="DG"/>
    <s v=""/>
    <d v="2023-11-02T00:00:00"/>
    <d v="2023-11-02T00:00:00"/>
    <d v="2023-11-02T00:00:00"/>
    <s v="NGN"/>
    <n v="-193234003.56"/>
    <n v="59"/>
    <x v="2"/>
    <n v="1.9666666666666666"/>
    <x v="1"/>
    <x v="1"/>
    <s v="Overdue"/>
    <s v="Invoice"/>
    <s v="USD"/>
    <n v="-236808.27"/>
  </r>
  <r>
    <s v="A2310000"/>
    <x v="23"/>
    <x v="23"/>
    <n v="1800029794"/>
    <x v="0"/>
    <x v="1"/>
    <x v="1"/>
    <s v="Orupabo, Amoni "/>
    <n v="0"/>
    <s v="SEPLAT October 2023 Prepayment CrdHandl"/>
    <s v="468"/>
    <s v="DR"/>
    <s v=""/>
    <d v="2023-09-13T00:00:00"/>
    <d v="2023-09-13T00:00:00"/>
    <d v="2023-10-13T00:00:00"/>
    <s v="USD"/>
    <n v="202408.69"/>
    <n v="79"/>
    <x v="3"/>
    <n v="2.6333333333333333"/>
    <x v="1"/>
    <x v="1"/>
    <s v="Overdue"/>
    <s v="Invoice"/>
    <s v="USD"/>
    <n v="202408.69"/>
  </r>
  <r>
    <s v="A2310000"/>
    <x v="23"/>
    <x v="23"/>
    <n v="1800029795"/>
    <x v="0"/>
    <x v="1"/>
    <x v="1"/>
    <s v="Orupabo, Amoni "/>
    <n v="0"/>
    <s v="SEPLAT October 2023 Prepayment CrdHandl"/>
    <s v="454"/>
    <s v="DR"/>
    <s v=""/>
    <d v="2023-09-13T00:00:00"/>
    <d v="2023-09-13T00:00:00"/>
    <d v="2023-10-13T00:00:00"/>
    <s v="NGN"/>
    <n v="218512706.22"/>
    <n v="79"/>
    <x v="3"/>
    <n v="2.6333333333333333"/>
    <x v="1"/>
    <x v="1"/>
    <s v="Overdue"/>
    <s v="Invoice"/>
    <s v="USD"/>
    <n v="292457.40999999997"/>
  </r>
  <r>
    <s v="A2310000"/>
    <x v="23"/>
    <x v="23"/>
    <n v="1600004566"/>
    <x v="0"/>
    <x v="1"/>
    <x v="1"/>
    <s v="Orupabo, Amoni "/>
    <n v="0"/>
    <s v="SEPLAT Nov 23 PREPYT CrudeHand-REF1800029938"/>
    <s v="468"/>
    <s v="DG"/>
    <s v=""/>
    <d v="2023-10-10T00:00:00"/>
    <d v="2023-10-10T00:00:00"/>
    <d v="2023-10-10T00:00:00"/>
    <s v="USD"/>
    <n v="-1224491.6200000001"/>
    <n v="82"/>
    <x v="3"/>
    <n v="2.7333333333333334"/>
    <x v="1"/>
    <x v="1"/>
    <s v="Overdue"/>
    <s v="Invoice"/>
    <s v="USD"/>
    <n v="-1224491.6200000001"/>
  </r>
  <r>
    <s v="A2310000"/>
    <x v="23"/>
    <x v="23"/>
    <n v="1600004567"/>
    <x v="0"/>
    <x v="1"/>
    <x v="1"/>
    <s v="Orupabo, Amoni "/>
    <n v="0"/>
    <s v="SEPLAT Nov 23 PREPYT CrudeHand-REF1800029939"/>
    <s v="454"/>
    <s v="DG"/>
    <s v=""/>
    <d v="2023-10-10T00:00:00"/>
    <d v="2023-10-10T00:00:00"/>
    <d v="2023-10-10T00:00:00"/>
    <s v="NGN"/>
    <n v="-293961784.88"/>
    <n v="82"/>
    <x v="3"/>
    <n v="2.7333333333333334"/>
    <x v="1"/>
    <x v="1"/>
    <s v="Overdue"/>
    <s v="Invoice"/>
    <s v="USD"/>
    <n v="-386941.9"/>
  </r>
  <r>
    <s v="A2310000"/>
    <x v="23"/>
    <x v="23"/>
    <n v="1800029629"/>
    <x v="0"/>
    <x v="1"/>
    <x v="1"/>
    <s v="Orupabo, Amoni "/>
    <n v="0"/>
    <s v="SEPLAT JUL 2023 Crude Handling"/>
    <s v="468"/>
    <s v="DR"/>
    <s v=""/>
    <d v="2023-08-14T00:00:00"/>
    <d v="2023-08-14T00:00:00"/>
    <d v="2023-09-13T00:00:00"/>
    <s v="USD"/>
    <n v="613373.68999999994"/>
    <n v="109"/>
    <x v="4"/>
    <n v="3.6333333333333333"/>
    <x v="1"/>
    <x v="1"/>
    <s v="Overdue"/>
    <s v="Invoice"/>
    <s v="USD"/>
    <n v="613373.68999999994"/>
  </r>
  <r>
    <s v="A2310000"/>
    <x v="23"/>
    <x v="23"/>
    <n v="1800029630"/>
    <x v="0"/>
    <x v="1"/>
    <x v="1"/>
    <s v="Orupabo, Amoni "/>
    <n v="0"/>
    <s v="SEPLAT JUL 2023 Crude Handling"/>
    <s v="454"/>
    <s v="DR"/>
    <s v=""/>
    <d v="2023-08-14T00:00:00"/>
    <d v="2023-08-14T00:00:00"/>
    <d v="2023-09-13T00:00:00"/>
    <s v="NGN"/>
    <n v="118119418.7"/>
    <n v="109"/>
    <x v="4"/>
    <n v="3.6333333333333333"/>
    <x v="1"/>
    <x v="1"/>
    <s v="Overdue"/>
    <s v="Invoice"/>
    <s v="USD"/>
    <n v="158031.97"/>
  </r>
  <r>
    <s v="A2310000"/>
    <x v="23"/>
    <x v="23"/>
    <n v="1600004551"/>
    <x v="0"/>
    <x v="1"/>
    <x v="1"/>
    <s v="Orupabo, Amoni "/>
    <n v="0"/>
    <s v="SEPLAT Oct 23 PREPYT CrudeHand-REF1800029794"/>
    <s v="468"/>
    <s v="DG"/>
    <s v=""/>
    <d v="2023-09-13T00:00:00"/>
    <d v="2023-09-13T00:00:00"/>
    <d v="2023-09-13T00:00:00"/>
    <s v="USD"/>
    <n v="-202408.69"/>
    <n v="109"/>
    <x v="4"/>
    <n v="3.6333333333333333"/>
    <x v="1"/>
    <x v="1"/>
    <s v="Overdue"/>
    <s v="Invoice"/>
    <s v="USD"/>
    <n v="-202408.69"/>
  </r>
  <r>
    <s v="A2310000"/>
    <x v="23"/>
    <x v="23"/>
    <n v="1600004552"/>
    <x v="0"/>
    <x v="1"/>
    <x v="1"/>
    <s v="Orupabo, Amoni "/>
    <n v="0"/>
    <s v="SEPLAT Oct 23 PREPYT CrudeHand-REF1800029795"/>
    <s v="454"/>
    <s v="DG"/>
    <s v=""/>
    <d v="2023-09-13T00:00:00"/>
    <d v="2023-09-13T00:00:00"/>
    <d v="2023-09-13T00:00:00"/>
    <s v="NGN"/>
    <n v="-218512706.22"/>
    <n v="109"/>
    <x v="4"/>
    <n v="3.6333333333333333"/>
    <x v="1"/>
    <x v="1"/>
    <s v="Overdue"/>
    <s v="Invoice"/>
    <s v="USD"/>
    <n v="-292457.40999999997"/>
  </r>
  <r>
    <s v="A2310000"/>
    <x v="23"/>
    <x v="23"/>
    <n v="1800029605"/>
    <x v="0"/>
    <x v="1"/>
    <x v="1"/>
    <s v="Orupabo, Amoni "/>
    <n v="0"/>
    <s v="SEPLAT September 2023 Prepayment CrdHandl"/>
    <s v="468"/>
    <s v="DR"/>
    <s v=""/>
    <d v="2023-08-07T00:00:00"/>
    <d v="2023-08-07T00:00:00"/>
    <d v="2023-09-06T00:00:00"/>
    <s v="USD"/>
    <n v="2334854.12"/>
    <n v="116"/>
    <x v="4"/>
    <n v="3.8666666666666667"/>
    <x v="1"/>
    <x v="1"/>
    <s v="Overdue"/>
    <s v="Invoice"/>
    <s v="USD"/>
    <n v="2334854.12"/>
  </r>
  <r>
    <s v="A2310000"/>
    <x v="23"/>
    <x v="23"/>
    <n v="1800029606"/>
    <x v="0"/>
    <x v="1"/>
    <x v="1"/>
    <s v="Orupabo, Amoni "/>
    <n v="0"/>
    <s v="SEPLAT September 2023 Prepayment CrdHandl"/>
    <s v="454"/>
    <s v="DR"/>
    <s v=""/>
    <d v="2023-08-07T00:00:00"/>
    <d v="2023-08-07T00:00:00"/>
    <d v="2023-09-06T00:00:00"/>
    <s v="NGN"/>
    <n v="531043919.57999998"/>
    <n v="116"/>
    <x v="4"/>
    <n v="3.8666666666666667"/>
    <x v="1"/>
    <x v="1"/>
    <s v="Overdue"/>
    <s v="Invoice"/>
    <s v="USD"/>
    <n v="692428.17"/>
  </r>
  <r>
    <s v="A2310000"/>
    <x v="23"/>
    <x v="23"/>
    <n v="1400017543"/>
    <x v="0"/>
    <x v="1"/>
    <x v="1"/>
    <s v="Orupabo, Amoni "/>
    <n v="0"/>
    <s v="SEPLAT Pmt"/>
    <s v=""/>
    <s v="DZ"/>
    <s v=""/>
    <d v="2023-08-12T00:00:00"/>
    <d v="2023-08-11T00:00:00"/>
    <d v="2023-08-12T00:00:00"/>
    <s v="USD"/>
    <n v="-2186092.81"/>
    <n v="141"/>
    <x v="4"/>
    <n v="4.7"/>
    <x v="1"/>
    <x v="1"/>
    <s v="Overdue"/>
    <s v="Invoice"/>
    <s v="USD"/>
    <n v="-2186092.81"/>
  </r>
  <r>
    <s v="A2310000"/>
    <x v="23"/>
    <x v="23"/>
    <n v="1600004530"/>
    <x v="0"/>
    <x v="1"/>
    <x v="1"/>
    <s v="Orupabo, Amoni "/>
    <n v="0"/>
    <s v="SEPLAT Sept 23 PREPYT CrudeHand-REF1800029605"/>
    <s v="468"/>
    <s v="DG"/>
    <s v=""/>
    <d v="2023-08-07T00:00:00"/>
    <d v="2023-08-07T00:00:00"/>
    <d v="2023-08-07T00:00:00"/>
    <s v="USD"/>
    <n v="-2334854.12"/>
    <n v="146"/>
    <x v="4"/>
    <n v="4.8666666666666663"/>
    <x v="1"/>
    <x v="1"/>
    <s v="Overdue"/>
    <s v="Invoice"/>
    <s v="USD"/>
    <n v="-2334854.12"/>
  </r>
  <r>
    <s v="A2310000"/>
    <x v="23"/>
    <x v="23"/>
    <n v="1600004531"/>
    <x v="0"/>
    <x v="1"/>
    <x v="1"/>
    <s v="Orupabo, Amoni "/>
    <n v="0"/>
    <s v="SEPLAT Sept 23 PREPYT CrudeHand-REF1800029606"/>
    <s v="454"/>
    <s v="DG"/>
    <s v=""/>
    <d v="2023-08-07T00:00:00"/>
    <d v="2023-08-07T00:00:00"/>
    <d v="2023-08-07T00:00:00"/>
    <s v="NGN"/>
    <n v="-531043919.57999998"/>
    <n v="146"/>
    <x v="4"/>
    <n v="4.8666666666666663"/>
    <x v="1"/>
    <x v="1"/>
    <s v="Overdue"/>
    <s v="Invoice"/>
    <s v="USD"/>
    <n v="-692428.17"/>
  </r>
  <r>
    <s v="A2310000"/>
    <x v="23"/>
    <x v="23"/>
    <n v="1400017530"/>
    <x v="0"/>
    <x v="1"/>
    <x v="1"/>
    <s v="Orupabo, Amoni "/>
    <n v="0"/>
    <s v="SEPLAT Pmt"/>
    <s v=""/>
    <s v="DZ"/>
    <s v=""/>
    <d v="2023-08-02T00:00:00"/>
    <d v="2023-08-01T00:00:00"/>
    <d v="2023-08-02T00:00:00"/>
    <s v="NGN"/>
    <n v="-256274297.21000001"/>
    <n v="151"/>
    <x v="5"/>
    <n v="5.0333333333333332"/>
    <x v="1"/>
    <x v="1"/>
    <s v="Overdue"/>
    <s v="Invoice"/>
    <s v="USD"/>
    <n v="-338077.05"/>
  </r>
  <r>
    <s v="A2310000"/>
    <x v="23"/>
    <x v="23"/>
    <n v="1400017490"/>
    <x v="0"/>
    <x v="1"/>
    <x v="1"/>
    <s v="Orupabo, Amoni "/>
    <n v="0"/>
    <s v="SEPLAT Jul23 Pre Pmt"/>
    <s v=""/>
    <s v="DZ"/>
    <s v=""/>
    <d v="2023-07-26T00:00:00"/>
    <d v="2023-07-25T00:00:00"/>
    <d v="2023-07-26T00:00:00"/>
    <s v="USD"/>
    <n v="-2225696.21"/>
    <n v="158"/>
    <x v="5"/>
    <n v="5.2666666666666666"/>
    <x v="1"/>
    <x v="1"/>
    <s v="Overdue"/>
    <s v="Invoice"/>
    <s v="USD"/>
    <n v="-2225696.21"/>
  </r>
  <r>
    <s v="A2310000"/>
    <x v="23"/>
    <x v="23"/>
    <n v="104417376"/>
    <x v="0"/>
    <x v="1"/>
    <x v="1"/>
    <s v="Orupabo, Amoni "/>
    <n v="0"/>
    <s v="Bal_1800028152/1800028258/1800028394_Aug22_Oct22_"/>
    <s v=""/>
    <s v="AB"/>
    <s v=""/>
    <d v="2023-07-23T00:00:00"/>
    <d v="2023-07-23T00:00:00"/>
    <d v="2023-07-23T00:00:00"/>
    <s v="USD"/>
    <n v="-1240192.6399999999"/>
    <n v="161"/>
    <x v="4"/>
    <n v="5.3666666666666663"/>
    <x v="1"/>
    <x v="1"/>
    <s v="Overdue"/>
    <s v="Invoice"/>
    <s v="USD"/>
    <n v="-1240192.6399999999"/>
  </r>
  <r>
    <s v="A2310000"/>
    <x v="23"/>
    <x v="23"/>
    <n v="104417377"/>
    <x v="0"/>
    <x v="1"/>
    <x v="1"/>
    <s v="Orupabo, Amoni "/>
    <n v="0"/>
    <s v="Bal_1800028567/1800028743_Nov22 &amp; Dec22 Invs"/>
    <s v=""/>
    <s v="AB"/>
    <s v=""/>
    <d v="2023-07-23T00:00:00"/>
    <d v="2023-07-23T00:00:00"/>
    <d v="2023-07-23T00:00:00"/>
    <s v="USD"/>
    <n v="241097.65"/>
    <n v="161"/>
    <x v="4"/>
    <n v="5.3666666666666663"/>
    <x v="1"/>
    <x v="1"/>
    <s v="Overdue"/>
    <s v="Invoice"/>
    <s v="USD"/>
    <n v="241097.65"/>
  </r>
  <r>
    <s v="A2310000"/>
    <x v="23"/>
    <x v="23"/>
    <n v="104417378"/>
    <x v="0"/>
    <x v="1"/>
    <x v="1"/>
    <s v="Orupabo, Amoni "/>
    <n v="0"/>
    <s v="Bal_1800029028 SEPLAT MARCH  2023 Crude Handling"/>
    <s v=""/>
    <s v="AB"/>
    <s v=""/>
    <d v="2023-07-23T00:00:00"/>
    <d v="2023-07-23T00:00:00"/>
    <d v="2023-07-23T00:00:00"/>
    <s v="USD"/>
    <n v="-80967.429999999993"/>
    <n v="161"/>
    <x v="4"/>
    <n v="5.3666666666666663"/>
    <x v="1"/>
    <x v="1"/>
    <s v="Overdue"/>
    <s v="Invoice"/>
    <s v="USD"/>
    <n v="-80967.429999999993"/>
  </r>
  <r>
    <s v="A2310000"/>
    <x v="23"/>
    <x v="23"/>
    <n v="104417379"/>
    <x v="0"/>
    <x v="1"/>
    <x v="1"/>
    <s v="Orupabo, Amoni "/>
    <n v="0"/>
    <s v="Bal_1800029338 SEPLAT MAY 2023 Crude Handling"/>
    <s v=""/>
    <s v="AB"/>
    <s v=""/>
    <d v="2023-07-23T00:00:00"/>
    <d v="2023-07-23T00:00:00"/>
    <d v="2023-07-23T00:00:00"/>
    <s v="USD"/>
    <n v="-236811.29"/>
    <n v="161"/>
    <x v="4"/>
    <n v="5.3666666666666663"/>
    <x v="1"/>
    <x v="1"/>
    <s v="Overdue"/>
    <s v="Invoice"/>
    <s v="USD"/>
    <n v="-236811.29"/>
  </r>
  <r>
    <s v="A2310000"/>
    <x v="23"/>
    <x v="23"/>
    <n v="104417383"/>
    <x v="0"/>
    <x v="1"/>
    <x v="1"/>
    <s v="Orupabo, Amoni "/>
    <n v="0"/>
    <s v="Bal_1800029339 SEPLAT MAY 2023 Crude Handling"/>
    <s v=""/>
    <s v="AB"/>
    <s v=""/>
    <d v="2023-07-23T00:00:00"/>
    <d v="2023-07-23T00:00:00"/>
    <d v="2023-07-23T00:00:00"/>
    <s v="NGN"/>
    <n v="-27191808.93"/>
    <n v="161"/>
    <x v="4"/>
    <n v="5.3666666666666663"/>
    <x v="1"/>
    <x v="1"/>
    <s v="Overdue"/>
    <s v="Invoice"/>
    <s v="USD"/>
    <n v="-35134.54"/>
  </r>
  <r>
    <s v="A2310000"/>
    <x v="23"/>
    <x v="23"/>
    <n v="104417381"/>
    <x v="0"/>
    <x v="1"/>
    <x v="1"/>
    <s v="Orupabo, Amoni "/>
    <n v="0"/>
    <s v="Bal_1800029504 SEPLAT JUN 2023 Crude Handling"/>
    <s v=""/>
    <s v="AB"/>
    <s v=""/>
    <d v="2023-07-23T00:00:00"/>
    <d v="2023-07-23T00:00:00"/>
    <d v="2023-07-23T00:00:00"/>
    <s v="USD"/>
    <n v="414708.89"/>
    <n v="161"/>
    <x v="4"/>
    <n v="5.3666666666666663"/>
    <x v="1"/>
    <x v="1"/>
    <s v="Overdue"/>
    <s v="Invoice"/>
    <s v="USD"/>
    <n v="414708.89"/>
  </r>
  <r>
    <s v="A2310000"/>
    <x v="23"/>
    <x v="23"/>
    <n v="104417385"/>
    <x v="0"/>
    <x v="1"/>
    <x v="1"/>
    <s v="Orupabo, Amoni "/>
    <n v="0"/>
    <s v="Bal_1800029505 SEPLAT JUN 2023 Crude Handling"/>
    <s v=""/>
    <s v="AB"/>
    <s v=""/>
    <d v="2023-07-23T00:00:00"/>
    <d v="2023-07-23T00:00:00"/>
    <d v="2023-07-23T00:00:00"/>
    <s v="NGN"/>
    <n v="156390326.94999999"/>
    <n v="161"/>
    <x v="4"/>
    <n v="5.3666666666666663"/>
    <x v="1"/>
    <x v="1"/>
    <s v="Overdue"/>
    <s v="Invoice"/>
    <s v="USD"/>
    <n v="202071.94"/>
  </r>
  <r>
    <s v="A2310000"/>
    <x v="23"/>
    <x v="23"/>
    <n v="104417384"/>
    <x v="0"/>
    <x v="1"/>
    <x v="1"/>
    <s v="Orupabo, Amoni "/>
    <n v="0"/>
    <s v="Bal_Feb23/Mar23 &amp; Apr23_1800028941/1800029029/9150"/>
    <s v=""/>
    <s v="AB"/>
    <s v=""/>
    <d v="2023-07-23T00:00:00"/>
    <d v="2023-07-23T00:00:00"/>
    <d v="2023-07-23T00:00:00"/>
    <s v="NGN"/>
    <n v="49429848.469999999"/>
    <n v="161"/>
    <x v="4"/>
    <n v="5.3666666666666663"/>
    <x v="1"/>
    <x v="1"/>
    <s v="Overdue"/>
    <s v="Invoice"/>
    <s v="USD"/>
    <n v="63868.31"/>
  </r>
  <r>
    <s v="A2310000"/>
    <x v="23"/>
    <x v="23"/>
    <n v="104417382"/>
    <x v="0"/>
    <x v="1"/>
    <x v="1"/>
    <s v="Orupabo, Amoni "/>
    <n v="0"/>
    <s v="Bal_Jul22 Supl/Aug22/Sep22/Oct22 &amp; Nov22 Invs"/>
    <s v=""/>
    <s v="AB"/>
    <s v=""/>
    <d v="2023-07-23T00:00:00"/>
    <d v="2023-07-23T00:00:00"/>
    <d v="2023-07-23T00:00:00"/>
    <s v="NGN"/>
    <n v="-462501844.38999999"/>
    <n v="161"/>
    <x v="4"/>
    <n v="5.3666666666666663"/>
    <x v="1"/>
    <x v="1"/>
    <s v="Overdue"/>
    <s v="Invoice"/>
    <s v="USD"/>
    <n v="-597598.63"/>
  </r>
  <r>
    <s v="A2310000"/>
    <x v="23"/>
    <x v="23"/>
    <n v="104417382"/>
    <x v="0"/>
    <x v="1"/>
    <x v="1"/>
    <s v="Orupabo, Amoni "/>
    <n v="0"/>
    <s v="WHT_1800028149 Seplat July 2022 CrudeHandling Supp"/>
    <s v=""/>
    <s v="AB"/>
    <s v=""/>
    <d v="2023-07-23T00:00:00"/>
    <d v="2023-07-23T00:00:00"/>
    <d v="2023-07-23T00:00:00"/>
    <s v="NGN"/>
    <n v="4303590.6100000003"/>
    <n v="161"/>
    <x v="4"/>
    <n v="5.3666666666666663"/>
    <x v="1"/>
    <x v="2"/>
    <s v="Overdue"/>
    <s v="WHT"/>
    <s v="USD"/>
    <n v="5560.67"/>
  </r>
  <r>
    <s v="A2310000"/>
    <x v="23"/>
    <x v="23"/>
    <n v="104417376"/>
    <x v="0"/>
    <x v="1"/>
    <x v="1"/>
    <s v="Orupabo, Amoni "/>
    <n v="0"/>
    <s v="WHT_1800028152 Seplat August 2022 Crude Handling"/>
    <s v=""/>
    <s v="AB"/>
    <s v=""/>
    <d v="2023-07-23T00:00:00"/>
    <d v="2023-07-23T00:00:00"/>
    <d v="2023-07-23T00:00:00"/>
    <s v="USD"/>
    <n v="3457.03"/>
    <n v="161"/>
    <x v="4"/>
    <n v="5.3666666666666663"/>
    <x v="1"/>
    <x v="2"/>
    <s v="Overdue"/>
    <s v="WHT"/>
    <s v="USD"/>
    <n v="3457.03"/>
  </r>
  <r>
    <s v="A2310000"/>
    <x v="23"/>
    <x v="23"/>
    <n v="104417382"/>
    <x v="0"/>
    <x v="1"/>
    <x v="1"/>
    <s v="Orupabo, Amoni "/>
    <n v="0"/>
    <s v="WHT_1800028153 Seplat August 2022 Crude Handling"/>
    <s v=""/>
    <s v="AB"/>
    <s v=""/>
    <d v="2023-07-23T00:00:00"/>
    <d v="2023-07-23T00:00:00"/>
    <d v="2023-07-23T00:00:00"/>
    <s v="NGN"/>
    <n v="781769.89"/>
    <n v="161"/>
    <x v="4"/>
    <n v="5.3666666666666663"/>
    <x v="1"/>
    <x v="2"/>
    <s v="Overdue"/>
    <s v="WHT"/>
    <s v="USD"/>
    <n v="1010.12"/>
  </r>
  <r>
    <s v="A2310000"/>
    <x v="23"/>
    <x v="23"/>
    <n v="104417376"/>
    <x v="0"/>
    <x v="1"/>
    <x v="1"/>
    <s v="Orupabo, Amoni "/>
    <n v="0"/>
    <s v="WHT_1800028258 SEPLAT SEPT 2022 Crude Handling"/>
    <s v=""/>
    <s v="AB"/>
    <s v=""/>
    <d v="2023-07-23T00:00:00"/>
    <d v="2023-07-23T00:00:00"/>
    <d v="2023-07-23T00:00:00"/>
    <s v="USD"/>
    <n v="609.09"/>
    <n v="161"/>
    <x v="4"/>
    <n v="5.3666666666666663"/>
    <x v="1"/>
    <x v="2"/>
    <s v="Overdue"/>
    <s v="WHT"/>
    <s v="USD"/>
    <n v="609.09"/>
  </r>
  <r>
    <s v="A2310000"/>
    <x v="23"/>
    <x v="23"/>
    <n v="104417382"/>
    <x v="0"/>
    <x v="1"/>
    <x v="1"/>
    <s v="Orupabo, Amoni "/>
    <n v="0"/>
    <s v="WHT_1800028259 SEPLAT SEPT 2022 Crude Handling"/>
    <s v=""/>
    <s v="AB"/>
    <s v=""/>
    <d v="2023-07-23T00:00:00"/>
    <d v="2023-07-23T00:00:00"/>
    <d v="2023-07-23T00:00:00"/>
    <s v="NGN"/>
    <n v="65286.400000000001"/>
    <n v="161"/>
    <x v="4"/>
    <n v="5.3666666666666663"/>
    <x v="1"/>
    <x v="2"/>
    <s v="Overdue"/>
    <s v="WHT"/>
    <s v="USD"/>
    <n v="84.36"/>
  </r>
  <r>
    <s v="A2310000"/>
    <x v="23"/>
    <x v="23"/>
    <n v="104417376"/>
    <x v="0"/>
    <x v="1"/>
    <x v="1"/>
    <s v="Orupabo, Amoni "/>
    <n v="0"/>
    <s v="WHT_1800028394 SEPLAT OCT 2022 Crude Handling"/>
    <s v=""/>
    <s v="AB"/>
    <s v=""/>
    <d v="2023-07-23T00:00:00"/>
    <d v="2023-07-23T00:00:00"/>
    <d v="2023-07-23T00:00:00"/>
    <s v="USD"/>
    <n v="18163.5"/>
    <n v="161"/>
    <x v="4"/>
    <n v="5.3666666666666663"/>
    <x v="1"/>
    <x v="2"/>
    <s v="Overdue"/>
    <s v="WHT"/>
    <s v="USD"/>
    <n v="18163.5"/>
  </r>
  <r>
    <s v="A2310000"/>
    <x v="23"/>
    <x v="23"/>
    <n v="104417382"/>
    <x v="0"/>
    <x v="1"/>
    <x v="1"/>
    <s v="Orupabo, Amoni "/>
    <n v="0"/>
    <s v="WHT_1800028395 SEPLAT OCT 2022 Crude Handling"/>
    <s v=""/>
    <s v="AB"/>
    <s v=""/>
    <d v="2023-07-23T00:00:00"/>
    <d v="2023-07-23T00:00:00"/>
    <d v="2023-07-23T00:00:00"/>
    <s v="NGN"/>
    <n v="1980346.11"/>
    <n v="161"/>
    <x v="4"/>
    <n v="5.3666666666666663"/>
    <x v="1"/>
    <x v="2"/>
    <s v="Overdue"/>
    <s v="WHT"/>
    <s v="USD"/>
    <n v="2558.81"/>
  </r>
  <r>
    <s v="A2310000"/>
    <x v="23"/>
    <x v="23"/>
    <n v="104417377"/>
    <x v="0"/>
    <x v="1"/>
    <x v="1"/>
    <s v="Orupabo, Amoni "/>
    <n v="0"/>
    <s v="WHT_1800028567 SEPLAT NOV 2022 Crude Handling"/>
    <s v=""/>
    <s v="AB"/>
    <s v=""/>
    <d v="2023-07-23T00:00:00"/>
    <d v="2023-07-23T00:00:00"/>
    <d v="2023-07-23T00:00:00"/>
    <s v="USD"/>
    <n v="46170.14"/>
    <n v="161"/>
    <x v="4"/>
    <n v="5.3666666666666663"/>
    <x v="1"/>
    <x v="2"/>
    <s v="Overdue"/>
    <s v="WHT"/>
    <s v="USD"/>
    <n v="46170.14"/>
  </r>
  <r>
    <s v="A2310000"/>
    <x v="23"/>
    <x v="23"/>
    <n v="104417382"/>
    <x v="0"/>
    <x v="1"/>
    <x v="1"/>
    <s v="Orupabo, Amoni "/>
    <n v="0"/>
    <s v="WHT_1800028568 SEPLAT NOV 2022 Crude Handling"/>
    <s v=""/>
    <s v="AB"/>
    <s v=""/>
    <d v="2023-07-23T00:00:00"/>
    <d v="2023-07-23T00:00:00"/>
    <d v="2023-07-23T00:00:00"/>
    <s v="NGN"/>
    <n v="5099470.12"/>
    <n v="161"/>
    <x v="4"/>
    <n v="5.3666666666666663"/>
    <x v="1"/>
    <x v="2"/>
    <s v="Overdue"/>
    <s v="WHT"/>
    <s v="USD"/>
    <n v="6589.03"/>
  </r>
  <r>
    <s v="A2310000"/>
    <x v="23"/>
    <x v="23"/>
    <n v="104417377"/>
    <x v="0"/>
    <x v="1"/>
    <x v="1"/>
    <s v="Orupabo, Amoni "/>
    <n v="0"/>
    <s v="WHT_1800028743 SEPLAT DEC 2022 Crude Handling"/>
    <s v=""/>
    <s v="AB"/>
    <s v=""/>
    <d v="2023-07-23T00:00:00"/>
    <d v="2023-07-23T00:00:00"/>
    <d v="2023-07-23T00:00:00"/>
    <s v="USD"/>
    <n v="40433.61"/>
    <n v="161"/>
    <x v="4"/>
    <n v="5.3666666666666663"/>
    <x v="1"/>
    <x v="2"/>
    <s v="Overdue"/>
    <s v="WHT"/>
    <s v="USD"/>
    <n v="40433.61"/>
  </r>
  <r>
    <s v="A2310000"/>
    <x v="23"/>
    <x v="23"/>
    <n v="104417380"/>
    <x v="0"/>
    <x v="1"/>
    <x v="1"/>
    <s v="Orupabo, Amoni "/>
    <n v="0"/>
    <s v="WHT_1800028826 SEPLAT  Excess RPC 2022 Crudehandli"/>
    <s v=""/>
    <s v="AB"/>
    <s v=""/>
    <d v="2023-07-23T00:00:00"/>
    <d v="2023-07-23T00:00:00"/>
    <d v="2023-07-23T00:00:00"/>
    <s v="USD"/>
    <n v="160409.81"/>
    <n v="161"/>
    <x v="4"/>
    <n v="5.3666666666666663"/>
    <x v="1"/>
    <x v="2"/>
    <s v="Overdue"/>
    <s v="WHT"/>
    <s v="USD"/>
    <n v="160409.81"/>
  </r>
  <r>
    <s v="A2310000"/>
    <x v="23"/>
    <x v="23"/>
    <n v="104417386"/>
    <x v="0"/>
    <x v="1"/>
    <x v="1"/>
    <s v="Orupabo, Amoni "/>
    <n v="0"/>
    <s v="WHT_1800028827 SEPLAT  Excess RPC 2022 Crudehandli"/>
    <s v=""/>
    <s v="AB"/>
    <s v=""/>
    <d v="2023-07-23T00:00:00"/>
    <d v="2023-07-23T00:00:00"/>
    <d v="2023-07-23T00:00:00"/>
    <s v="NGN"/>
    <n v="47678798.609999999"/>
    <n v="161"/>
    <x v="4"/>
    <n v="5.3666666666666663"/>
    <x v="1"/>
    <x v="2"/>
    <s v="Overdue"/>
    <s v="WHT"/>
    <s v="USD"/>
    <n v="61605.78"/>
  </r>
  <r>
    <s v="A2310000"/>
    <x v="23"/>
    <x v="23"/>
    <n v="104417380"/>
    <x v="0"/>
    <x v="1"/>
    <x v="1"/>
    <s v="Orupabo, Amoni "/>
    <n v="0"/>
    <s v="WHT_1800028839 SEPLAT JAN 2023 Crude Handling"/>
    <s v=""/>
    <s v="AB"/>
    <s v=""/>
    <d v="2023-07-23T00:00:00"/>
    <d v="2023-07-23T00:00:00"/>
    <d v="2023-07-23T00:00:00"/>
    <s v="USD"/>
    <n v="62261.31"/>
    <n v="161"/>
    <x v="4"/>
    <n v="5.3666666666666663"/>
    <x v="1"/>
    <x v="2"/>
    <s v="Overdue"/>
    <s v="WHT"/>
    <s v="USD"/>
    <n v="62261.31"/>
  </r>
  <r>
    <s v="A2310000"/>
    <x v="23"/>
    <x v="23"/>
    <n v="104417380"/>
    <x v="0"/>
    <x v="1"/>
    <x v="1"/>
    <s v="Orupabo, Amoni "/>
    <n v="0"/>
    <s v="WHT_1800028940 SEPLAT FEB 2023 Crude Handling"/>
    <s v=""/>
    <s v="AB"/>
    <s v=""/>
    <d v="2023-07-23T00:00:00"/>
    <d v="2023-07-23T00:00:00"/>
    <d v="2023-07-23T00:00:00"/>
    <s v="USD"/>
    <n v="76862.73"/>
    <n v="161"/>
    <x v="4"/>
    <n v="5.3666666666666663"/>
    <x v="1"/>
    <x v="2"/>
    <s v="Overdue"/>
    <s v="WHT"/>
    <s v="USD"/>
    <n v="76862.73"/>
  </r>
  <r>
    <s v="A2310000"/>
    <x v="23"/>
    <x v="23"/>
    <n v="104417384"/>
    <x v="0"/>
    <x v="1"/>
    <x v="1"/>
    <s v="Orupabo, Amoni "/>
    <n v="0"/>
    <s v="WHT_1800028941 SEPLAT FEB 2023 Crude Handling"/>
    <s v=""/>
    <s v="AB"/>
    <s v=""/>
    <d v="2023-07-23T00:00:00"/>
    <d v="2023-07-23T00:00:00"/>
    <d v="2023-07-23T00:00:00"/>
    <s v="NGN"/>
    <n v="8847264.4900000002"/>
    <n v="161"/>
    <x v="4"/>
    <n v="5.3666666666666663"/>
    <x v="1"/>
    <x v="2"/>
    <s v="Overdue"/>
    <s v="WHT"/>
    <s v="USD"/>
    <n v="11431.55"/>
  </r>
  <r>
    <s v="A2310000"/>
    <x v="23"/>
    <x v="23"/>
    <n v="104417378"/>
    <x v="0"/>
    <x v="1"/>
    <x v="1"/>
    <s v="Orupabo, Amoni "/>
    <n v="0"/>
    <s v="WHT_1800029028 SEPLAT MARCH  2023 Crude Handling"/>
    <s v=""/>
    <s v="AB"/>
    <s v=""/>
    <d v="2023-07-23T00:00:00"/>
    <d v="2023-07-23T00:00:00"/>
    <d v="2023-07-23T00:00:00"/>
    <s v="USD"/>
    <n v="69388.289999999994"/>
    <n v="161"/>
    <x v="4"/>
    <n v="5.3666666666666663"/>
    <x v="1"/>
    <x v="2"/>
    <s v="Overdue"/>
    <s v="WHT"/>
    <s v="USD"/>
    <n v="69388.289999999994"/>
  </r>
  <r>
    <s v="A2310000"/>
    <x v="23"/>
    <x v="23"/>
    <n v="104417384"/>
    <x v="0"/>
    <x v="1"/>
    <x v="1"/>
    <s v="Orupabo, Amoni "/>
    <n v="0"/>
    <s v="WHT_1800029029 SEPLAT MARCH  2023 Crude Handling"/>
    <s v=""/>
    <s v="AB"/>
    <s v=""/>
    <d v="2023-07-23T00:00:00"/>
    <d v="2023-07-23T00:00:00"/>
    <d v="2023-07-23T00:00:00"/>
    <s v="NGN"/>
    <n v="7987135.9000000004"/>
    <n v="161"/>
    <x v="4"/>
    <n v="5.3666666666666663"/>
    <x v="1"/>
    <x v="2"/>
    <s v="Overdue"/>
    <s v="WHT"/>
    <s v="USD"/>
    <n v="10320.18"/>
  </r>
  <r>
    <s v="A2310000"/>
    <x v="23"/>
    <x v="23"/>
    <n v="104417384"/>
    <x v="0"/>
    <x v="1"/>
    <x v="1"/>
    <s v="Orupabo, Amoni "/>
    <n v="0"/>
    <s v="WHT_1800029150 SEPLAT APR 2023 Crude Handling"/>
    <s v=""/>
    <s v="AB"/>
    <s v=""/>
    <d v="2023-07-23T00:00:00"/>
    <d v="2023-07-23T00:00:00"/>
    <d v="2023-07-23T00:00:00"/>
    <s v="NGN"/>
    <n v="13384513.140000001"/>
    <n v="161"/>
    <x v="4"/>
    <n v="5.3666666666666663"/>
    <x v="1"/>
    <x v="2"/>
    <s v="Overdue"/>
    <s v="WHT"/>
    <s v="USD"/>
    <n v="17294.13"/>
  </r>
  <r>
    <s v="A2310000"/>
    <x v="23"/>
    <x v="23"/>
    <n v="104417379"/>
    <x v="0"/>
    <x v="1"/>
    <x v="1"/>
    <s v="Orupabo, Amoni "/>
    <n v="0"/>
    <s v="WHT_1800029338 SEPLAT MAY 2023 Crude Handling"/>
    <s v=""/>
    <s v="AB"/>
    <s v=""/>
    <d v="2023-07-23T00:00:00"/>
    <d v="2023-07-23T00:00:00"/>
    <d v="2023-07-23T00:00:00"/>
    <s v="USD"/>
    <n v="52630.22"/>
    <n v="161"/>
    <x v="4"/>
    <n v="5.3666666666666663"/>
    <x v="1"/>
    <x v="2"/>
    <s v="Overdue"/>
    <s v="WHT"/>
    <s v="USD"/>
    <n v="52630.22"/>
  </r>
  <r>
    <s v="A2310000"/>
    <x v="23"/>
    <x v="23"/>
    <n v="104417383"/>
    <x v="0"/>
    <x v="1"/>
    <x v="1"/>
    <s v="Orupabo, Amoni "/>
    <n v="0"/>
    <s v="WHT_1800029339 SEPLAT MAY 2023 Crude Handling"/>
    <s v=""/>
    <s v="AB"/>
    <s v=""/>
    <d v="2023-07-23T00:00:00"/>
    <d v="2023-07-23T00:00:00"/>
    <d v="2023-07-23T00:00:00"/>
    <s v="NGN"/>
    <n v="6061716.75"/>
    <n v="161"/>
    <x v="4"/>
    <n v="5.3666666666666663"/>
    <x v="1"/>
    <x v="2"/>
    <s v="Overdue"/>
    <s v="WHT"/>
    <s v="USD"/>
    <n v="7832.34"/>
  </r>
  <r>
    <s v="A2310000"/>
    <x v="23"/>
    <x v="23"/>
    <n v="104417381"/>
    <x v="0"/>
    <x v="1"/>
    <x v="1"/>
    <s v="Orupabo, Amoni "/>
    <n v="0"/>
    <s v="WHT_1800029504 SEPLAT JUN 2023 Crude Handling"/>
    <s v=""/>
    <s v="AB"/>
    <s v=""/>
    <d v="2023-07-23T00:00:00"/>
    <d v="2023-07-23T00:00:00"/>
    <d v="2023-07-23T00:00:00"/>
    <s v="USD"/>
    <n v="80874.69"/>
    <n v="161"/>
    <x v="4"/>
    <n v="5.3666666666666663"/>
    <x v="1"/>
    <x v="2"/>
    <s v="Overdue"/>
    <s v="WHT"/>
    <s v="USD"/>
    <n v="80874.69"/>
  </r>
  <r>
    <s v="A2310000"/>
    <x v="23"/>
    <x v="23"/>
    <n v="104417385"/>
    <x v="0"/>
    <x v="1"/>
    <x v="1"/>
    <s v="Orupabo, Amoni "/>
    <n v="0"/>
    <s v="WHT_1800029505 SEPLAT JUN 2023 Crude Handling"/>
    <s v=""/>
    <s v="AB"/>
    <s v=""/>
    <d v="2023-07-23T00:00:00"/>
    <d v="2023-07-23T00:00:00"/>
    <d v="2023-07-23T00:00:00"/>
    <s v="NGN"/>
    <n v="12094452.550000001"/>
    <n v="161"/>
    <x v="4"/>
    <n v="5.3666666666666663"/>
    <x v="1"/>
    <x v="2"/>
    <s v="Overdue"/>
    <s v="WHT"/>
    <s v="USD"/>
    <n v="15627.24"/>
  </r>
  <r>
    <s v="A2310000"/>
    <x v="23"/>
    <x v="23"/>
    <n v="1800029149"/>
    <x v="0"/>
    <x v="1"/>
    <x v="1"/>
    <s v="Orupabo, Amoni "/>
    <n v="0"/>
    <s v="SEPLAT APR 2023 Crude Handling"/>
    <s v="468"/>
    <s v="DR"/>
    <s v=""/>
    <d v="2023-05-15T00:00:00"/>
    <d v="2023-05-15T00:00:00"/>
    <d v="2023-06-14T00:00:00"/>
    <s v="USD"/>
    <n v="2325630.65"/>
    <n v="200"/>
    <x v="5"/>
    <n v="6.666666666666667"/>
    <x v="2"/>
    <x v="1"/>
    <s v="Overdue"/>
    <s v="Invoice"/>
    <s v="USD"/>
    <n v="2325630.65"/>
  </r>
  <r>
    <s v="A2310000"/>
    <x v="23"/>
    <x v="23"/>
    <n v="104368666"/>
    <x v="0"/>
    <x v="1"/>
    <x v="1"/>
    <s v="Orupabo, Amoni "/>
    <n v="0"/>
    <s v="WHT_1800028744 SEPLAT DEC 2022 Crude Handling"/>
    <s v=""/>
    <s v="AB"/>
    <s v=""/>
    <d v="2023-03-31T00:00:00"/>
    <d v="2023-03-31T00:00:00"/>
    <d v="2023-03-31T00:00:00"/>
    <s v="NGN"/>
    <n v="4508049.26"/>
    <n v="275"/>
    <x v="5"/>
    <n v="9.1666666666666661"/>
    <x v="2"/>
    <x v="2"/>
    <s v="Overdue"/>
    <s v="WHT"/>
    <s v="USD"/>
    <n v="9792.84"/>
  </r>
  <r>
    <s v="A2310000"/>
    <x v="23"/>
    <x v="23"/>
    <n v="104368666"/>
    <x v="0"/>
    <x v="1"/>
    <x v="1"/>
    <s v="Orupabo, Amoni "/>
    <n v="0"/>
    <s v="WHT_1800028840 SEPLAT JAN 2023 Crude Handling"/>
    <s v=""/>
    <s v="AB"/>
    <s v=""/>
    <d v="2023-03-31T00:00:00"/>
    <d v="2023-03-31T00:00:00"/>
    <d v="2023-03-31T00:00:00"/>
    <s v="NGN"/>
    <n v="7088026.8099999996"/>
    <n v="275"/>
    <x v="5"/>
    <n v="9.1666666666666661"/>
    <x v="2"/>
    <x v="2"/>
    <s v="Overdue"/>
    <s v="WHT"/>
    <s v="USD"/>
    <n v="15397.32"/>
  </r>
  <r>
    <s v="A2310000"/>
    <x v="23"/>
    <x v="23"/>
    <n v="1600004418"/>
    <x v="0"/>
    <x v="1"/>
    <x v="1"/>
    <s v="Orupabo, Amoni "/>
    <n v="0"/>
    <s v="WHT SEPLAT WEST LTD -Service Rendered-422479626432"/>
    <s v="454"/>
    <s v="DG"/>
    <s v=""/>
    <d v="2023-02-20T00:00:00"/>
    <d v="2023-02-20T00:00:00"/>
    <d v="2023-02-20T00:00:00"/>
    <s v="NGN"/>
    <n v="-2016132.3"/>
    <n v="314"/>
    <x v="5"/>
    <n v="10.466666666666667"/>
    <x v="2"/>
    <x v="2"/>
    <s v="Overdue"/>
    <s v="WHT"/>
    <s v="USD"/>
    <n v="-4378.2299999999996"/>
  </r>
  <r>
    <s v="A2310000"/>
    <x v="23"/>
    <x v="23"/>
    <n v="1600004417"/>
    <x v="0"/>
    <x v="1"/>
    <x v="1"/>
    <s v="Orupabo, Amoni "/>
    <n v="0"/>
    <s v="WHT SEPLAT WEST LTD -Service Rendered-423191736432"/>
    <s v="454"/>
    <s v="DG"/>
    <s v=""/>
    <d v="2023-02-20T00:00:00"/>
    <d v="2023-02-20T00:00:00"/>
    <d v="2023-02-20T00:00:00"/>
    <s v="NGN"/>
    <n v="-1980346.11"/>
    <n v="314"/>
    <x v="5"/>
    <n v="10.466666666666667"/>
    <x v="2"/>
    <x v="2"/>
    <s v="Overdue"/>
    <s v="WHT"/>
    <s v="USD"/>
    <n v="-4300.5200000000004"/>
  </r>
  <r>
    <s v="A2310000"/>
    <x v="23"/>
    <x v="23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400"/>
    <x v="5"/>
    <n v="13.333333333333334"/>
    <x v="3"/>
    <x v="2"/>
    <s v="Overdue"/>
    <s v="WHT"/>
    <s v="USD"/>
    <n v="11175.36"/>
  </r>
  <r>
    <s v="A2310000"/>
    <x v="23"/>
    <x v="23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443"/>
    <x v="5"/>
    <n v="14.766666666666667"/>
    <x v="3"/>
    <x v="1"/>
    <s v="Overdue"/>
    <s v="Invoice"/>
    <s v="USD"/>
    <n v="385077.36"/>
  </r>
  <r>
    <s v="A2310000"/>
    <x v="23"/>
    <x v="23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457"/>
    <x v="5"/>
    <n v="15.233333333333333"/>
    <x v="3"/>
    <x v="1"/>
    <s v="Overdue"/>
    <s v="Invoice"/>
    <s v="USD"/>
    <n v="-116275.56"/>
  </r>
  <r>
    <s v="A2310000"/>
    <x v="23"/>
    <x v="23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495"/>
    <x v="5"/>
    <n v="16.5"/>
    <x v="3"/>
    <x v="2"/>
    <s v="Overdue"/>
    <s v="WHT"/>
    <s v="USD"/>
    <n v="64475.59"/>
  </r>
  <r>
    <s v="A2310000"/>
    <x v="23"/>
    <x v="23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495"/>
    <x v="5"/>
    <n v="16.5"/>
    <x v="3"/>
    <x v="2"/>
    <s v="Overdue"/>
    <s v="WHT"/>
    <s v="USD"/>
    <n v="62251.37"/>
  </r>
  <r>
    <s v="A2310000"/>
    <x v="23"/>
    <x v="23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495"/>
    <x v="5"/>
    <n v="16.5"/>
    <x v="3"/>
    <x v="2"/>
    <s v="Overdue"/>
    <s v="WHT"/>
    <s v="USD"/>
    <n v="24424.16"/>
  </r>
  <r>
    <s v="A2310000"/>
    <x v="23"/>
    <x v="23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519"/>
    <x v="5"/>
    <n v="17.3"/>
    <x v="3"/>
    <x v="2"/>
    <s v="Overdue"/>
    <s v="WHT"/>
    <s v="USD"/>
    <n v="67095.95"/>
  </r>
  <r>
    <s v="A2310000"/>
    <x v="23"/>
    <x v="23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519"/>
    <x v="5"/>
    <n v="17.3"/>
    <x v="3"/>
    <x v="2"/>
    <s v="Overdue"/>
    <s v="WHT"/>
    <s v="USD"/>
    <n v="74984.460000000006"/>
  </r>
  <r>
    <s v="A2310000"/>
    <x v="23"/>
    <x v="23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613"/>
    <x v="5"/>
    <n v="20.433333333333334"/>
    <x v="4"/>
    <x v="2"/>
    <s v="Overdue"/>
    <s v="WHT"/>
    <s v="USD"/>
    <n v="59179.12"/>
  </r>
  <r>
    <s v="A2310000"/>
    <x v="23"/>
    <x v="23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613"/>
    <x v="5"/>
    <n v="20.433333333333334"/>
    <x v="4"/>
    <x v="2"/>
    <s v="Overdue"/>
    <s v="WHT"/>
    <s v="USD"/>
    <n v="71101.37"/>
  </r>
  <r>
    <s v="A2310000"/>
    <x v="23"/>
    <x v="23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671"/>
    <x v="5"/>
    <n v="22.366666666666667"/>
    <x v="4"/>
    <x v="2"/>
    <s v="Overdue"/>
    <s v="WHT"/>
    <s v="USD"/>
    <n v="58624.24"/>
  </r>
  <r>
    <s v="A2310000"/>
    <x v="23"/>
    <x v="23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671"/>
    <x v="5"/>
    <n v="22.366666666666667"/>
    <x v="4"/>
    <x v="2"/>
    <s v="Overdue"/>
    <s v="WHT"/>
    <s v="USD"/>
    <n v="82433.38"/>
  </r>
  <r>
    <s v="A2310000"/>
    <x v="23"/>
    <x v="23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733"/>
    <x v="5"/>
    <n v="24.433333333333334"/>
    <x v="4"/>
    <x v="2"/>
    <s v="Overdue"/>
    <s v="WHT"/>
    <s v="USD"/>
    <n v="88716.2"/>
  </r>
  <r>
    <s v="A2310000"/>
    <x v="23"/>
    <x v="23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761"/>
    <x v="5"/>
    <n v="25.366666666666667"/>
    <x v="4"/>
    <x v="2"/>
    <s v="Overdue"/>
    <s v="WHT"/>
    <s v="USD"/>
    <n v="29678.87"/>
  </r>
  <r>
    <s v="A2310000"/>
    <x v="23"/>
    <x v="23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761"/>
    <x v="5"/>
    <n v="25.366666666666667"/>
    <x v="4"/>
    <x v="2"/>
    <s v="Overdue"/>
    <s v="WHT"/>
    <s v="USD"/>
    <n v="62919.01"/>
  </r>
  <r>
    <s v="A2310000"/>
    <x v="23"/>
    <x v="23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761"/>
    <x v="5"/>
    <n v="25.366666666666667"/>
    <x v="4"/>
    <x v="2"/>
    <s v="Overdue"/>
    <s v="WHT"/>
    <s v="USD"/>
    <n v="75821.98"/>
  </r>
  <r>
    <s v="A2310000"/>
    <x v="23"/>
    <x v="23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990"/>
    <x v="5"/>
    <n v="33"/>
    <x v="4"/>
    <x v="2"/>
    <s v="Overdue"/>
    <s v="WHT"/>
    <s v="USD"/>
    <n v="2771"/>
  </r>
  <r>
    <s v="A2310000"/>
    <x v="23"/>
    <x v="23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990"/>
    <x v="5"/>
    <n v="33"/>
    <x v="4"/>
    <x v="2"/>
    <s v="Overdue"/>
    <s v="WHT"/>
    <s v="USD"/>
    <n v="2724.25"/>
  </r>
  <r>
    <s v="A2310000"/>
    <x v="23"/>
    <x v="23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990"/>
    <x v="5"/>
    <n v="33"/>
    <x v="4"/>
    <x v="2"/>
    <s v="Overdue"/>
    <s v="WHT"/>
    <s v="USD"/>
    <n v="3310.75"/>
  </r>
  <r>
    <s v="A2310000"/>
    <x v="23"/>
    <x v="23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990"/>
    <x v="5"/>
    <n v="33"/>
    <x v="4"/>
    <x v="2"/>
    <s v="Overdue"/>
    <s v="WHT"/>
    <s v="USD"/>
    <n v="3544.5"/>
  </r>
  <r>
    <s v="A2310000"/>
    <x v="23"/>
    <x v="23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990"/>
    <x v="5"/>
    <n v="33"/>
    <x v="4"/>
    <x v="2"/>
    <s v="Overdue"/>
    <s v="WHT"/>
    <s v="USD"/>
    <n v="2448"/>
  </r>
  <r>
    <s v="A2310000"/>
    <x v="23"/>
    <x v="23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990"/>
    <x v="5"/>
    <n v="33"/>
    <x v="4"/>
    <x v="2"/>
    <s v="Overdue"/>
    <s v="WHT"/>
    <s v="USD"/>
    <n v="5091.51"/>
  </r>
  <r>
    <s v="A2310000"/>
    <x v="23"/>
    <x v="23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990"/>
    <x v="5"/>
    <n v="33"/>
    <x v="4"/>
    <x v="2"/>
    <s v="Overdue"/>
    <s v="WHT"/>
    <s v="USD"/>
    <n v="3961"/>
  </r>
  <r>
    <s v="A2310000"/>
    <x v="23"/>
    <x v="23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990"/>
    <x v="5"/>
    <n v="33"/>
    <x v="4"/>
    <x v="2"/>
    <s v="Overdue"/>
    <s v="WHT"/>
    <s v="USD"/>
    <n v="2975"/>
  </r>
  <r>
    <s v="A2310000"/>
    <x v="23"/>
    <x v="23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990"/>
    <x v="5"/>
    <n v="33"/>
    <x v="4"/>
    <x v="2"/>
    <s v="Overdue"/>
    <s v="WHT"/>
    <s v="USD"/>
    <n v="1394"/>
  </r>
  <r>
    <s v="A2310000"/>
    <x v="23"/>
    <x v="23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990"/>
    <x v="5"/>
    <n v="33"/>
    <x v="4"/>
    <x v="2"/>
    <s v="Overdue"/>
    <s v="WHT"/>
    <s v="USD"/>
    <n v="1353.63"/>
  </r>
  <r>
    <s v="A2310000"/>
    <x v="23"/>
    <x v="23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990"/>
    <x v="5"/>
    <n v="33"/>
    <x v="4"/>
    <x v="2"/>
    <s v="Overdue"/>
    <s v="WHT"/>
    <s v="USD"/>
    <n v="416.5"/>
  </r>
  <r>
    <s v="A2680005"/>
    <x v="24"/>
    <x v="24"/>
    <n v="1800030394"/>
    <x v="0"/>
    <x v="1"/>
    <x v="5"/>
    <s v="Odug Osang"/>
    <n v="0"/>
    <s v="EA TEMILE 3RD PARTY MOORING RECORD NOV 2023"/>
    <s v="454"/>
    <s v="DR"/>
    <s v=""/>
    <d v="2023-12-07T00:00:00"/>
    <d v="2023-12-07T00:00:00"/>
    <d v="2024-01-06T00:00:00"/>
    <s v="NGN"/>
    <n v="5228100"/>
    <n v="-6"/>
    <x v="0"/>
    <n v="-0.2"/>
    <x v="0"/>
    <x v="0"/>
    <s v="Not Overdue"/>
    <s v="Invoice"/>
    <s v="USD"/>
    <n v="5893.11"/>
  </r>
  <r>
    <s v="A2680005"/>
    <x v="24"/>
    <x v="24"/>
    <n v="1800030242"/>
    <x v="0"/>
    <x v="1"/>
    <x v="5"/>
    <s v="Odug Osang"/>
    <n v="0"/>
    <s v="EA TEMILE 3RD PARTY MOORING RECORD OCT 2023"/>
    <s v="454"/>
    <s v="DR"/>
    <s v=""/>
    <d v="2023-11-14T00:00:00"/>
    <d v="2023-11-14T00:00:00"/>
    <d v="2023-12-14T00:00:00"/>
    <s v="NGN"/>
    <n v="5402370"/>
    <n v="17"/>
    <x v="1"/>
    <n v="0.56666666666666665"/>
    <x v="1"/>
    <x v="1"/>
    <s v="Overdue"/>
    <s v="Invoice"/>
    <s v="USD"/>
    <n v="6386.14"/>
  </r>
  <r>
    <s v="A2680005"/>
    <x v="24"/>
    <x v="24"/>
    <n v="1800029995"/>
    <x v="0"/>
    <x v="1"/>
    <x v="5"/>
    <s v="Odug Osang"/>
    <n v="0"/>
    <s v="EA TEMILE 3RD PARTY MOORING RECORD AUG 2023"/>
    <s v="454"/>
    <s v="DR"/>
    <s v=""/>
    <d v="2023-10-16T00:00:00"/>
    <d v="2023-10-16T00:00:00"/>
    <d v="2023-11-15T00:00:00"/>
    <s v="NGN"/>
    <n v="5771395.3600000003"/>
    <n v="46"/>
    <x v="2"/>
    <n v="1.5333333333333334"/>
    <x v="1"/>
    <x v="1"/>
    <s v="Overdue"/>
    <s v="Invoice"/>
    <s v="USD"/>
    <n v="7512.63"/>
  </r>
  <r>
    <s v="A2680005"/>
    <x v="24"/>
    <x v="24"/>
    <n v="1800029996"/>
    <x v="0"/>
    <x v="1"/>
    <x v="5"/>
    <s v="Odug Osang"/>
    <n v="0"/>
    <s v="EA TEMILE 3RD PARTY MOORING RECORD SEPT  2023"/>
    <s v="454"/>
    <s v="DR"/>
    <s v=""/>
    <d v="2023-10-16T00:00:00"/>
    <d v="2023-10-16T00:00:00"/>
    <d v="2023-11-15T00:00:00"/>
    <s v="NGN"/>
    <n v="5357584.18"/>
    <n v="46"/>
    <x v="2"/>
    <n v="1.5333333333333334"/>
    <x v="1"/>
    <x v="1"/>
    <s v="Overdue"/>
    <s v="Invoice"/>
    <s v="USD"/>
    <n v="6973.97"/>
  </r>
  <r>
    <s v="A2680005"/>
    <x v="24"/>
    <x v="24"/>
    <n v="1400017753"/>
    <x v="0"/>
    <x v="1"/>
    <x v="5"/>
    <s v="Odug Osang"/>
    <n v="0"/>
    <s v="E.A Temile Pmt"/>
    <s v=""/>
    <s v="DZ"/>
    <s v=""/>
    <d v="2023-10-26T00:00:00"/>
    <d v="2023-10-25T00:00:00"/>
    <d v="2023-10-26T00:00:00"/>
    <s v="USD"/>
    <n v="-32250"/>
    <n v="66"/>
    <x v="3"/>
    <n v="2.2000000000000002"/>
    <x v="1"/>
    <x v="1"/>
    <s v="Overdue"/>
    <s v="Invoice"/>
    <s v="USD"/>
    <n v="-32250"/>
  </r>
  <r>
    <s v="A2680005"/>
    <x v="24"/>
    <x v="24"/>
    <n v="1800029749"/>
    <x v="0"/>
    <x v="1"/>
    <x v="5"/>
    <s v="Odug Osang"/>
    <n v="0"/>
    <s v="EA TEMILE 3RD PARTY MOORING RECORD JULY 2023"/>
    <s v="454"/>
    <s v="DR"/>
    <s v=""/>
    <d v="2023-09-06T00:00:00"/>
    <d v="2023-09-06T00:00:00"/>
    <d v="2023-10-06T00:00:00"/>
    <s v="NGN"/>
    <n v="6126281.2999999998"/>
    <n v="86"/>
    <x v="3"/>
    <n v="2.8666666666666667"/>
    <x v="1"/>
    <x v="1"/>
    <s v="Overdue"/>
    <s v="Invoice"/>
    <s v="USD"/>
    <n v="8115.48"/>
  </r>
  <r>
    <s v="A2680005"/>
    <x v="24"/>
    <x v="24"/>
    <n v="1800029748"/>
    <x v="0"/>
    <x v="1"/>
    <x v="5"/>
    <s v="Odug Osang"/>
    <n v="0"/>
    <s v="EA TEMILE 3RD PARTY MOORING RECORD JUNE 2023"/>
    <s v="454"/>
    <s v="DR"/>
    <s v=""/>
    <d v="2023-09-06T00:00:00"/>
    <d v="2023-09-06T00:00:00"/>
    <d v="2023-10-06T00:00:00"/>
    <s v="NGN"/>
    <n v="6033246.2400000002"/>
    <n v="86"/>
    <x v="3"/>
    <n v="2.8666666666666667"/>
    <x v="1"/>
    <x v="1"/>
    <s v="Overdue"/>
    <s v="Invoice"/>
    <s v="USD"/>
    <n v="7992.24"/>
  </r>
  <r>
    <s v="A2680005"/>
    <x v="24"/>
    <x v="24"/>
    <n v="1400017692"/>
    <x v="0"/>
    <x v="1"/>
    <x v="5"/>
    <s v="Odug Osang"/>
    <n v="0"/>
    <s v="E. A Temile Pmt"/>
    <s v=""/>
    <s v="DZ"/>
    <s v=""/>
    <d v="2023-10-05T00:00:00"/>
    <d v="2023-10-04T00:00:00"/>
    <d v="2023-10-05T00:00:00"/>
    <s v="NGN"/>
    <n v="-25000000"/>
    <n v="87"/>
    <x v="3"/>
    <n v="2.9"/>
    <x v="1"/>
    <x v="1"/>
    <s v="Overdue"/>
    <s v="Invoice"/>
    <s v="USD"/>
    <n v="-33440"/>
  </r>
  <r>
    <s v="A2680005"/>
    <x v="24"/>
    <x v="24"/>
    <n v="104420900"/>
    <x v="0"/>
    <x v="1"/>
    <x v="5"/>
    <s v="Odug Osang"/>
    <n v="0"/>
    <s v="Payment on A/C_bal"/>
    <s v=""/>
    <s v="AB"/>
    <s v=""/>
    <d v="2023-07-31T00:00:00"/>
    <d v="2023-07-31T00:00:00"/>
    <d v="2023-07-31T00:00:00"/>
    <s v="NGN"/>
    <n v="-100774239.56"/>
    <n v="153"/>
    <x v="4"/>
    <n v="5.0999999999999996"/>
    <x v="1"/>
    <x v="1"/>
    <s v="Overdue"/>
    <s v="Invoice"/>
    <s v="USD"/>
    <n v="-132608.82"/>
  </r>
  <r>
    <s v="A2680005"/>
    <x v="24"/>
    <x v="24"/>
    <n v="1400017127"/>
    <x v="0"/>
    <x v="1"/>
    <x v="5"/>
    <s v="Odug Osang"/>
    <n v="0"/>
    <s v="E. A Temile Pmt"/>
    <s v=""/>
    <s v="DZ"/>
    <s v=""/>
    <d v="2023-01-21T00:00:00"/>
    <d v="2023-01-20T00:00:00"/>
    <d v="2023-01-21T00:00:00"/>
    <s v="USD"/>
    <n v="-25000"/>
    <n v="344"/>
    <x v="5"/>
    <n v="11.466666666666667"/>
    <x v="2"/>
    <x v="1"/>
    <s v="Overdue"/>
    <s v="Invoice"/>
    <s v="USD"/>
    <n v="-25000"/>
  </r>
  <r>
    <s v="A2680005"/>
    <x v="24"/>
    <x v="24"/>
    <n v="1400017126"/>
    <x v="0"/>
    <x v="1"/>
    <x v="5"/>
    <s v="Odug Osang"/>
    <n v="0"/>
    <s v="E. A Temile Pmt"/>
    <s v=""/>
    <s v="DZ"/>
    <s v=""/>
    <d v="2023-01-18T00:00:00"/>
    <d v="2023-01-17T00:00:00"/>
    <d v="2023-01-18T00:00:00"/>
    <s v="USD"/>
    <n v="-13000"/>
    <n v="347"/>
    <x v="5"/>
    <n v="11.566666666666666"/>
    <x v="2"/>
    <x v="1"/>
    <s v="Overdue"/>
    <s v="Invoice"/>
    <s v="USD"/>
    <n v="-13000"/>
  </r>
  <r>
    <s v="A2680005"/>
    <x v="24"/>
    <x v="24"/>
    <n v="1400016955"/>
    <x v="0"/>
    <x v="1"/>
    <x v="5"/>
    <s v="Odug Osang"/>
    <n v="0"/>
    <s v="E A Temile Pmt"/>
    <s v=""/>
    <s v="DZ"/>
    <s v=""/>
    <d v="2022-10-25T00:00:00"/>
    <d v="2022-10-24T00:00:00"/>
    <d v="2022-10-25T00:00:00"/>
    <s v="USD"/>
    <n v="-25000"/>
    <n v="432"/>
    <x v="5"/>
    <n v="14.4"/>
    <x v="3"/>
    <x v="1"/>
    <s v="Overdue"/>
    <s v="Invoice"/>
    <s v="USD"/>
    <n v="-25000"/>
  </r>
  <r>
    <s v="A2680005"/>
    <x v="24"/>
    <x v="24"/>
    <n v="1400016312"/>
    <x v="0"/>
    <x v="1"/>
    <x v="5"/>
    <s v="Odug Osang"/>
    <n v="0"/>
    <s v="E A Temile Pmt"/>
    <s v="OTHER REVENUE"/>
    <s v="DZ"/>
    <s v=""/>
    <d v="2022-01-28T00:00:00"/>
    <d v="2022-01-27T00:00:00"/>
    <d v="2022-01-28T00:00:00"/>
    <s v="USD"/>
    <n v="-32250"/>
    <n v="702"/>
    <x v="5"/>
    <n v="23.4"/>
    <x v="4"/>
    <x v="1"/>
    <s v="Overdue"/>
    <s v="Invoice"/>
    <s v="USD"/>
    <n v="-32250"/>
  </r>
  <r>
    <s v="A2680005"/>
    <x v="24"/>
    <x v="24"/>
    <n v="104096795"/>
    <x v="0"/>
    <x v="1"/>
    <x v="5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914"/>
    <x v="5"/>
    <n v="30.466666666666665"/>
    <x v="4"/>
    <x v="1"/>
    <s v="Overdue"/>
    <s v="Invoice"/>
    <s v="USD"/>
    <n v="-2250"/>
  </r>
  <r>
    <s v="A2680005"/>
    <x v="24"/>
    <x v="24"/>
    <n v="104096796"/>
    <x v="0"/>
    <x v="1"/>
    <x v="5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914"/>
    <x v="5"/>
    <n v="30.466666666666665"/>
    <x v="4"/>
    <x v="1"/>
    <s v="Overdue"/>
    <s v="Invoice"/>
    <s v="USD"/>
    <n v="-2250"/>
  </r>
  <r>
    <s v="A2310000"/>
    <x v="25"/>
    <x v="25"/>
    <n v="1800030483"/>
    <x v="0"/>
    <x v="1"/>
    <x v="1"/>
    <s v="Orupabo, Amoni "/>
    <n v="0"/>
    <s v="NEPL ABURA  NOV 2023 Crude Handling"/>
    <s v="468"/>
    <s v="DR"/>
    <s v=""/>
    <d v="2023-12-15T00:00:00"/>
    <d v="2023-12-15T00:00:00"/>
    <d v="2024-02-13T00:00:00"/>
    <s v="USD"/>
    <n v="886012.62"/>
    <n v="-44"/>
    <x v="0"/>
    <n v="-1.4666666666666666"/>
    <x v="0"/>
    <x v="0"/>
    <s v="Not Overdue"/>
    <s v="Invoice"/>
    <s v="USD"/>
    <n v="886012.62"/>
  </r>
  <r>
    <s v="A2310000"/>
    <x v="25"/>
    <x v="25"/>
    <n v="1800030289"/>
    <x v="0"/>
    <x v="1"/>
    <x v="1"/>
    <s v="Orupabo, Amoni "/>
    <n v="0"/>
    <s v="NEPL ABURA  OCT 2023 Crude Handling"/>
    <s v="468"/>
    <s v="DR"/>
    <s v=""/>
    <d v="2023-11-15T00:00:00"/>
    <d v="2023-11-15T00:00:00"/>
    <d v="2024-01-14T00:00:00"/>
    <s v="USD"/>
    <n v="1067306.73"/>
    <n v="-14"/>
    <x v="0"/>
    <n v="-0.46666666666666667"/>
    <x v="0"/>
    <x v="0"/>
    <s v="Not Overdue"/>
    <s v="Invoice"/>
    <s v="USD"/>
    <n v="1067306.73"/>
  </r>
  <r>
    <s v="A2310000"/>
    <x v="25"/>
    <x v="25"/>
    <n v="1800030061"/>
    <x v="0"/>
    <x v="1"/>
    <x v="1"/>
    <s v="Orupabo, Amoni "/>
    <n v="0"/>
    <s v="NPDC ABURA  SEP 2023 Crude Handling"/>
    <s v="468"/>
    <s v="DR"/>
    <s v=""/>
    <d v="2023-10-19T00:00:00"/>
    <d v="2023-10-19T00:00:00"/>
    <d v="2023-12-18T00:00:00"/>
    <s v="USD"/>
    <n v="1165220.83"/>
    <n v="13"/>
    <x v="1"/>
    <n v="0.43333333333333335"/>
    <x v="1"/>
    <x v="1"/>
    <s v="Overdue"/>
    <s v="Invoice"/>
    <s v="USD"/>
    <n v="1165220.83"/>
  </r>
  <r>
    <s v="A2310000"/>
    <x v="25"/>
    <x v="25"/>
    <n v="104479590"/>
    <x v="0"/>
    <x v="1"/>
    <x v="1"/>
    <s v="Orupabo, Amoni "/>
    <n v="0"/>
    <s v="WHT_1800028843 NPDC ABURA  JAN 2023 Crude Handling"/>
    <s v=""/>
    <s v="AB"/>
    <s v=""/>
    <d v="2023-11-27T00:00:00"/>
    <d v="2023-11-27T00:00:00"/>
    <d v="2023-11-27T00:00:00"/>
    <s v="USD"/>
    <n v="42796.65"/>
    <n v="34"/>
    <x v="0"/>
    <s v="Not Overdue"/>
    <x v="0"/>
    <x v="0"/>
    <s v="Not Overdue"/>
    <s v="WHT"/>
    <s v="USD"/>
    <n v="42796.65"/>
  </r>
  <r>
    <s v="A2310000"/>
    <x v="25"/>
    <x v="25"/>
    <n v="104479590"/>
    <x v="0"/>
    <x v="1"/>
    <x v="1"/>
    <s v="Orupabo, Amoni "/>
    <n v="0"/>
    <s v="WHT_1800028944 NNPC E&amp;P LTD ABURA  FEB 2023 Crude"/>
    <s v=""/>
    <s v="AB"/>
    <s v=""/>
    <d v="2023-11-27T00:00:00"/>
    <d v="2023-11-27T00:00:00"/>
    <d v="2023-11-27T00:00:00"/>
    <s v="USD"/>
    <n v="49771.519999999997"/>
    <n v="34"/>
    <x v="0"/>
    <s v="Not Overdue"/>
    <x v="0"/>
    <x v="0"/>
    <s v="Not Overdue"/>
    <s v="WHT"/>
    <s v="USD"/>
    <n v="49771.519999999997"/>
  </r>
  <r>
    <s v="A2310000"/>
    <x v="25"/>
    <x v="25"/>
    <n v="104479590"/>
    <x v="0"/>
    <x v="1"/>
    <x v="1"/>
    <s v="Orupabo, Amoni "/>
    <n v="0"/>
    <s v="WHT_1800029032 NPDC ABURA  MARCH  2023 Crude Handl"/>
    <s v=""/>
    <s v="AB"/>
    <s v=""/>
    <d v="2023-11-27T00:00:00"/>
    <d v="2023-11-27T00:00:00"/>
    <d v="2023-11-27T00:00:00"/>
    <s v="USD"/>
    <n v="40878.050000000003"/>
    <n v="34"/>
    <x v="0"/>
    <s v="Not Overdue"/>
    <x v="0"/>
    <x v="0"/>
    <s v="Not Overdue"/>
    <s v="WHT"/>
    <s v="USD"/>
    <n v="40878.050000000003"/>
  </r>
  <r>
    <s v="A2310000"/>
    <x v="25"/>
    <x v="25"/>
    <n v="104479590"/>
    <x v="0"/>
    <x v="1"/>
    <x v="1"/>
    <s v="Orupabo, Amoni "/>
    <n v="0"/>
    <s v="WHT_1800029153 NPDC ABURA  APR 2023 Crude Handling"/>
    <s v=""/>
    <s v="AB"/>
    <s v=""/>
    <d v="2023-11-27T00:00:00"/>
    <d v="2023-11-27T00:00:00"/>
    <d v="2023-11-27T00:00:00"/>
    <s v="USD"/>
    <n v="35472.879999999997"/>
    <n v="34"/>
    <x v="0"/>
    <s v="Not Overdue"/>
    <x v="0"/>
    <x v="0"/>
    <s v="Not Overdue"/>
    <s v="WHT"/>
    <s v="USD"/>
    <n v="35472.879999999997"/>
  </r>
  <r>
    <s v="A2310000"/>
    <x v="25"/>
    <x v="25"/>
    <n v="104479590"/>
    <x v="0"/>
    <x v="1"/>
    <x v="1"/>
    <s v="Orupabo, Amoni "/>
    <n v="0"/>
    <s v="WHT_1800029342 NEPL  ABURA  MAY 2023 Crude Handlin"/>
    <s v=""/>
    <s v="AB"/>
    <s v=""/>
    <d v="2023-11-27T00:00:00"/>
    <d v="2023-11-27T00:00:00"/>
    <d v="2023-11-27T00:00:00"/>
    <s v="USD"/>
    <n v="28455.13"/>
    <n v="34"/>
    <x v="0"/>
    <s v="Not Overdue"/>
    <x v="0"/>
    <x v="0"/>
    <s v="Not Overdue"/>
    <s v="WHT"/>
    <s v="USD"/>
    <n v="28455.13"/>
  </r>
  <r>
    <s v="A2310000"/>
    <x v="25"/>
    <x v="25"/>
    <n v="104479590"/>
    <x v="0"/>
    <x v="1"/>
    <x v="1"/>
    <s v="Orupabo, Amoni "/>
    <n v="0"/>
    <s v="WHT_1800029508 NPDC ABURA  JUN 2023 Crude Handling"/>
    <s v=""/>
    <s v="AB"/>
    <s v=""/>
    <d v="2023-11-27T00:00:00"/>
    <d v="2023-11-27T00:00:00"/>
    <d v="2023-11-27T00:00:00"/>
    <s v="USD"/>
    <n v="37593.15"/>
    <n v="34"/>
    <x v="0"/>
    <s v="Not Overdue"/>
    <x v="0"/>
    <x v="0"/>
    <s v="Not Overdue"/>
    <s v="WHT"/>
    <s v="USD"/>
    <n v="37593.15"/>
  </r>
  <r>
    <s v="A2310000"/>
    <x v="25"/>
    <x v="25"/>
    <n v="104479590"/>
    <x v="0"/>
    <x v="1"/>
    <x v="1"/>
    <s v="Orupabo, Amoni "/>
    <n v="0"/>
    <s v="WHT_1800029633 NPDC ABURA  JUL 2023 Crude Handling"/>
    <s v=""/>
    <s v="AB"/>
    <s v=""/>
    <d v="2023-11-27T00:00:00"/>
    <d v="2023-11-27T00:00:00"/>
    <d v="2023-11-27T00:00:00"/>
    <s v="USD"/>
    <n v="22719.49"/>
    <n v="34"/>
    <x v="0"/>
    <s v="Not Overdue"/>
    <x v="0"/>
    <x v="0"/>
    <s v="Not Overdue"/>
    <s v="WHT"/>
    <s v="USD"/>
    <n v="22719.49"/>
  </r>
  <r>
    <s v="A2310000"/>
    <x v="25"/>
    <x v="25"/>
    <n v="104479590"/>
    <x v="0"/>
    <x v="1"/>
    <x v="1"/>
    <s v="Orupabo, Amoni "/>
    <n v="0"/>
    <s v="WHT_1800029816 NPDC ABURA  AUG 2023 Crude Handling"/>
    <s v=""/>
    <s v="AB"/>
    <s v=""/>
    <d v="2023-11-27T00:00:00"/>
    <d v="2023-11-27T00:00:00"/>
    <d v="2023-11-27T00:00:00"/>
    <s v="USD"/>
    <n v="20859.25"/>
    <n v="34"/>
    <x v="0"/>
    <s v="Not Overdue"/>
    <x v="0"/>
    <x v="0"/>
    <s v="Not Overdue"/>
    <s v="WHT"/>
    <s v="USD"/>
    <n v="20859.25"/>
  </r>
  <r>
    <s v="A2310000"/>
    <x v="25"/>
    <x v="25"/>
    <n v="104466120"/>
    <x v="0"/>
    <x v="1"/>
    <x v="1"/>
    <s v="Orupabo, Amoni "/>
    <n v="0"/>
    <s v="Bal_On 1800028038 NPDC ABURA  JULY 2022 Crude Hand"/>
    <s v=""/>
    <s v="AB"/>
    <s v=""/>
    <d v="2023-10-30T00:00:00"/>
    <d v="2023-10-30T00:00:00"/>
    <d v="2023-10-30T00:00:00"/>
    <s v="USD"/>
    <n v="596.91"/>
    <n v="62"/>
    <x v="3"/>
    <n v="2.0666666666666669"/>
    <x v="1"/>
    <x v="1"/>
    <s v="Overdue"/>
    <s v="Invoice"/>
    <s v="USD"/>
    <n v="596.91"/>
  </r>
  <r>
    <s v="A2310000"/>
    <x v="25"/>
    <x v="25"/>
    <n v="104466120"/>
    <x v="0"/>
    <x v="1"/>
    <x v="1"/>
    <s v="Orupabo, Amoni "/>
    <n v="0"/>
    <s v="WHT_NPDC ABURA 1800028038"/>
    <s v=""/>
    <s v="AB"/>
    <s v=""/>
    <d v="2023-10-30T00:00:00"/>
    <d v="2023-10-30T00:00:00"/>
    <d v="2023-10-30T00:00:00"/>
    <s v="USD"/>
    <n v="19827.73"/>
    <n v="62"/>
    <x v="0"/>
    <s v="Not Overdue"/>
    <x v="0"/>
    <x v="0"/>
    <s v="Not Overdue"/>
    <s v="WHT"/>
    <s v="USD"/>
    <n v="19827.73"/>
  </r>
  <r>
    <s v="A2310000"/>
    <x v="25"/>
    <x v="25"/>
    <n v="104407727"/>
    <x v="0"/>
    <x v="1"/>
    <x v="1"/>
    <s v="Orupabo, Amoni "/>
    <n v="0"/>
    <s v="WHT_1800028262 NPDC ABURA  SEPT 2022 Crude Handlin"/>
    <s v=""/>
    <s v="AB"/>
    <s v=""/>
    <d v="2023-06-30T00:00:00"/>
    <d v="2023-06-30T00:00:00"/>
    <d v="2023-06-30T00:00:00"/>
    <s v="USD"/>
    <n v="3604.78"/>
    <n v="184"/>
    <x v="5"/>
    <n v="6.1333333333333337"/>
    <x v="2"/>
    <x v="2"/>
    <s v="Overdue"/>
    <s v="WHT"/>
    <s v="USD"/>
    <n v="3604.78"/>
  </r>
  <r>
    <s v="A2310000"/>
    <x v="25"/>
    <x v="25"/>
    <n v="104407728"/>
    <x v="0"/>
    <x v="1"/>
    <x v="1"/>
    <s v="Orupabo, Amoni "/>
    <n v="0"/>
    <s v="WHT_1800028398 NNPC ABURA  OCT 2022 Crude Handling"/>
    <s v=""/>
    <s v="AB"/>
    <s v=""/>
    <d v="2023-06-30T00:00:00"/>
    <d v="2023-06-30T00:00:00"/>
    <d v="2023-06-30T00:00:00"/>
    <s v="USD"/>
    <n v="13360.04"/>
    <n v="184"/>
    <x v="5"/>
    <n v="6.1333333333333337"/>
    <x v="2"/>
    <x v="2"/>
    <s v="Overdue"/>
    <s v="WHT"/>
    <s v="USD"/>
    <n v="13360.04"/>
  </r>
  <r>
    <s v="A2310000"/>
    <x v="25"/>
    <x v="25"/>
    <n v="104407726"/>
    <x v="0"/>
    <x v="1"/>
    <x v="1"/>
    <s v="Orupabo, Amoni "/>
    <n v="0"/>
    <s v="WHT_1800028571 NPDC ABURA  NOV 2022 Crude Handling"/>
    <s v=""/>
    <s v="AB"/>
    <s v=""/>
    <d v="2023-06-30T00:00:00"/>
    <d v="2023-06-30T00:00:00"/>
    <d v="2023-06-30T00:00:00"/>
    <s v="USD"/>
    <n v="22750.74"/>
    <n v="184"/>
    <x v="5"/>
    <n v="6.1333333333333337"/>
    <x v="2"/>
    <x v="2"/>
    <s v="Overdue"/>
    <s v="WHT"/>
    <s v="USD"/>
    <n v="22750.74"/>
  </r>
  <r>
    <s v="A2310000"/>
    <x v="25"/>
    <x v="25"/>
    <n v="104407729"/>
    <x v="0"/>
    <x v="1"/>
    <x v="1"/>
    <s v="Orupabo, Amoni "/>
    <n v="0"/>
    <s v="WHT_1800028747 NNPC E&amp;P LTD ABURA  DEC 2022 Crude"/>
    <s v=""/>
    <s v="AB"/>
    <s v=""/>
    <d v="2023-06-30T00:00:00"/>
    <d v="2023-06-30T00:00:00"/>
    <d v="2023-06-30T00:00:00"/>
    <s v="USD"/>
    <n v="21562.92"/>
    <n v="184"/>
    <x v="5"/>
    <n v="6.1333333333333337"/>
    <x v="2"/>
    <x v="2"/>
    <s v="Overdue"/>
    <s v="WHT"/>
    <s v="USD"/>
    <n v="21562.92"/>
  </r>
  <r>
    <s v="A2310000"/>
    <x v="25"/>
    <x v="25"/>
    <n v="104368248"/>
    <x v="0"/>
    <x v="1"/>
    <x v="1"/>
    <s v="Orupabo, Amoni "/>
    <n v="0"/>
    <s v="WHT_1800027651 Jan - Feb 2022 CrudeHandling Supple"/>
    <s v=""/>
    <s v="AB"/>
    <s v=""/>
    <d v="2023-03-31T00:00:00"/>
    <d v="2023-03-31T00:00:00"/>
    <d v="2023-03-31T00:00:00"/>
    <s v="USD"/>
    <n v="11923.61"/>
    <n v="275"/>
    <x v="5"/>
    <n v="9.1666666666666661"/>
    <x v="2"/>
    <x v="2"/>
    <s v="Overdue"/>
    <s v="WHT"/>
    <s v="USD"/>
    <n v="11923.61"/>
  </r>
  <r>
    <s v="A2310000"/>
    <x v="25"/>
    <x v="25"/>
    <n v="104368250"/>
    <x v="0"/>
    <x v="1"/>
    <x v="1"/>
    <s v="Orupabo, Amoni "/>
    <n v="0"/>
    <s v="WHT_1800027697 NPDC ABURA  APRIL 2022 Crude Handli"/>
    <s v=""/>
    <s v="AB"/>
    <s v=""/>
    <d v="2023-03-31T00:00:00"/>
    <d v="2023-03-31T00:00:00"/>
    <d v="2023-03-31T00:00:00"/>
    <s v="USD"/>
    <n v="59287.99"/>
    <n v="275"/>
    <x v="5"/>
    <n v="9.1666666666666661"/>
    <x v="2"/>
    <x v="2"/>
    <s v="Overdue"/>
    <s v="WHT"/>
    <s v="USD"/>
    <n v="59287.99"/>
  </r>
  <r>
    <s v="A2310000"/>
    <x v="25"/>
    <x v="25"/>
    <n v="104368251"/>
    <x v="0"/>
    <x v="1"/>
    <x v="1"/>
    <s v="Orupabo, Amoni "/>
    <n v="0"/>
    <s v="WHT_1800027785 NPDC ABURA  MAY 2022 Crude Handling"/>
    <s v=""/>
    <s v="AB"/>
    <s v=""/>
    <d v="2023-03-31T00:00:00"/>
    <d v="2023-03-31T00:00:00"/>
    <d v="2023-03-31T00:00:00"/>
    <s v="USD"/>
    <n v="30154.92"/>
    <n v="275"/>
    <x v="5"/>
    <n v="9.1666666666666661"/>
    <x v="2"/>
    <x v="2"/>
    <s v="Overdue"/>
    <s v="WHT"/>
    <s v="USD"/>
    <n v="30154.92"/>
  </r>
  <r>
    <s v="A2310000"/>
    <x v="25"/>
    <x v="25"/>
    <n v="104368252"/>
    <x v="0"/>
    <x v="1"/>
    <x v="1"/>
    <s v="Orupabo, Amoni "/>
    <n v="0"/>
    <s v="WHT_1800027844 NPDC OML 65 (Abura) Excess RPC 2021"/>
    <s v=""/>
    <s v="AB"/>
    <s v=""/>
    <d v="2023-03-31T00:00:00"/>
    <d v="2023-03-31T00:00:00"/>
    <d v="2023-03-31T00:00:00"/>
    <s v="USD"/>
    <n v="44187.32"/>
    <n v="275"/>
    <x v="5"/>
    <n v="9.1666666666666661"/>
    <x v="2"/>
    <x v="2"/>
    <s v="Overdue"/>
    <s v="WHT"/>
    <s v="USD"/>
    <n v="44187.32"/>
  </r>
  <r>
    <s v="A2310000"/>
    <x v="25"/>
    <x v="25"/>
    <n v="104368253"/>
    <x v="0"/>
    <x v="1"/>
    <x v="1"/>
    <s v="Orupabo, Amoni "/>
    <n v="0"/>
    <s v="WHT_1800027945 NPDC ABURA  JUN 2022 Crude Handling"/>
    <s v=""/>
    <s v="AB"/>
    <s v=""/>
    <d v="2023-03-31T00:00:00"/>
    <d v="2023-03-31T00:00:00"/>
    <d v="2023-03-31T00:00:00"/>
    <s v="USD"/>
    <n v="18657.939999999999"/>
    <n v="275"/>
    <x v="5"/>
    <n v="9.1666666666666661"/>
    <x v="2"/>
    <x v="2"/>
    <s v="Overdue"/>
    <s v="WHT"/>
    <s v="USD"/>
    <n v="18657.939999999999"/>
  </r>
  <r>
    <s v="A2310000"/>
    <x v="25"/>
    <x v="25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487"/>
    <x v="5"/>
    <n v="16.233333333333334"/>
    <x v="3"/>
    <x v="2"/>
    <s v="Overdue"/>
    <s v="WHT"/>
    <s v="USD"/>
    <n v="18178.080000000002"/>
  </r>
  <r>
    <s v="A2310000"/>
    <x v="25"/>
    <x v="25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487"/>
    <x v="5"/>
    <n v="16.233333333333334"/>
    <x v="3"/>
    <x v="2"/>
    <s v="Overdue"/>
    <s v="WHT"/>
    <s v="USD"/>
    <n v="8712.11"/>
  </r>
  <r>
    <s v="A2310000"/>
    <x v="25"/>
    <x v="25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487"/>
    <x v="5"/>
    <n v="16.233333333333334"/>
    <x v="3"/>
    <x v="2"/>
    <s v="Overdue"/>
    <s v="WHT"/>
    <s v="USD"/>
    <n v="26520.400000000001"/>
  </r>
  <r>
    <s v="A2310000"/>
    <x v="25"/>
    <x v="25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487"/>
    <x v="5"/>
    <n v="16.233333333333334"/>
    <x v="3"/>
    <x v="2"/>
    <s v="Overdue"/>
    <s v="WHT"/>
    <s v="USD"/>
    <n v="20209.04"/>
  </r>
  <r>
    <s v="A2310000"/>
    <x v="25"/>
    <x v="25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487"/>
    <x v="5"/>
    <n v="16.233333333333334"/>
    <x v="3"/>
    <x v="2"/>
    <s v="Overdue"/>
    <s v="WHT"/>
    <s v="USD"/>
    <n v="28801.4"/>
  </r>
  <r>
    <s v="A2310000"/>
    <x v="25"/>
    <x v="25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487"/>
    <x v="5"/>
    <n v="16.233333333333334"/>
    <x v="3"/>
    <x v="2"/>
    <s v="Overdue"/>
    <s v="WHT"/>
    <s v="USD"/>
    <n v="25988.3"/>
  </r>
  <r>
    <s v="A2310000"/>
    <x v="25"/>
    <x v="25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487"/>
    <x v="5"/>
    <n v="16.233333333333334"/>
    <x v="3"/>
    <x v="2"/>
    <s v="Overdue"/>
    <s v="WHT"/>
    <s v="USD"/>
    <n v="26867.23"/>
  </r>
  <r>
    <s v="A2310000"/>
    <x v="25"/>
    <x v="25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549"/>
    <x v="5"/>
    <n v="18.3"/>
    <x v="4"/>
    <x v="2"/>
    <s v="Overdue"/>
    <s v="WHT"/>
    <s v="USD"/>
    <n v="-1396238.33"/>
  </r>
  <r>
    <s v="A2310000"/>
    <x v="25"/>
    <x v="25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549"/>
    <x v="5"/>
    <n v="18.3"/>
    <x v="4"/>
    <x v="2"/>
    <s v="Overdue"/>
    <s v="WHT"/>
    <s v="USD"/>
    <n v="-2373.1999999999998"/>
  </r>
  <r>
    <s v="A2310000"/>
    <x v="25"/>
    <x v="25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671"/>
    <x v="5"/>
    <n v="22.366666666666667"/>
    <x v="4"/>
    <x v="2"/>
    <s v="Overdue"/>
    <s v="WHT"/>
    <s v="USD"/>
    <n v="14539.88"/>
  </r>
  <r>
    <s v="A2310000"/>
    <x v="25"/>
    <x v="25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752"/>
    <x v="5"/>
    <n v="25.066666666666666"/>
    <x v="4"/>
    <x v="2"/>
    <s v="Overdue"/>
    <s v="WHT"/>
    <s v="USD"/>
    <n v="-1781.01"/>
  </r>
  <r>
    <s v="A2310000"/>
    <x v="25"/>
    <x v="25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752"/>
    <x v="5"/>
    <n v="25.066666666666666"/>
    <x v="4"/>
    <x v="2"/>
    <s v="Overdue"/>
    <s v="WHT"/>
    <s v="USD"/>
    <n v="-2671.47"/>
  </r>
  <r>
    <s v="A2310000"/>
    <x v="25"/>
    <x v="25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752"/>
    <x v="5"/>
    <n v="25.066666666666666"/>
    <x v="4"/>
    <x v="2"/>
    <s v="Overdue"/>
    <s v="WHT"/>
    <s v="USD"/>
    <n v="-20880"/>
  </r>
  <r>
    <s v="A2310000"/>
    <x v="25"/>
    <x v="25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752"/>
    <x v="5"/>
    <n v="25.066666666666666"/>
    <x v="4"/>
    <x v="2"/>
    <s v="Overdue"/>
    <s v="WHT"/>
    <s v="USD"/>
    <n v="-2434.36"/>
  </r>
  <r>
    <s v="A2310000"/>
    <x v="25"/>
    <x v="25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752"/>
    <x v="5"/>
    <n v="25.066666666666666"/>
    <x v="4"/>
    <x v="2"/>
    <s v="Overdue"/>
    <s v="WHT"/>
    <s v="USD"/>
    <n v="-9289.44"/>
  </r>
  <r>
    <s v="A2310000"/>
    <x v="25"/>
    <x v="25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752"/>
    <x v="5"/>
    <n v="25.066666666666666"/>
    <x v="4"/>
    <x v="2"/>
    <s v="Overdue"/>
    <s v="WHT"/>
    <s v="USD"/>
    <n v="8655.58"/>
  </r>
  <r>
    <s v="A2310000"/>
    <x v="25"/>
    <x v="25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752"/>
    <x v="5"/>
    <n v="25.066666666666666"/>
    <x v="4"/>
    <x v="2"/>
    <s v="Overdue"/>
    <s v="WHT"/>
    <s v="USD"/>
    <n v="11036.93"/>
  </r>
  <r>
    <s v="A2310000"/>
    <x v="25"/>
    <x v="25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752"/>
    <x v="5"/>
    <n v="25.066666666666666"/>
    <x v="4"/>
    <x v="2"/>
    <s v="Overdue"/>
    <s v="WHT"/>
    <s v="USD"/>
    <n v="14195.85"/>
  </r>
  <r>
    <s v="A2310000"/>
    <x v="25"/>
    <x v="25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752"/>
    <x v="5"/>
    <n v="25.066666666666666"/>
    <x v="4"/>
    <x v="2"/>
    <s v="Overdue"/>
    <s v="WHT"/>
    <s v="USD"/>
    <n v="18101.02"/>
  </r>
  <r>
    <s v="A2310000"/>
    <x v="25"/>
    <x v="25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752"/>
    <x v="5"/>
    <n v="25.066666666666666"/>
    <x v="4"/>
    <x v="2"/>
    <s v="Overdue"/>
    <s v="WHT"/>
    <s v="USD"/>
    <n v="23695.25"/>
  </r>
  <r>
    <s v="A2310000"/>
    <x v="25"/>
    <x v="25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752"/>
    <x v="5"/>
    <n v="25.066666666666666"/>
    <x v="4"/>
    <x v="2"/>
    <s v="Overdue"/>
    <s v="WHT"/>
    <s v="USD"/>
    <n v="30183.09"/>
  </r>
  <r>
    <s v="A2310000"/>
    <x v="25"/>
    <x v="25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791"/>
    <x v="5"/>
    <n v="26.366666666666667"/>
    <x v="4"/>
    <x v="2"/>
    <s v="Overdue"/>
    <s v="WHT"/>
    <s v="USD"/>
    <n v="27893.64"/>
  </r>
  <r>
    <s v="A2310000"/>
    <x v="25"/>
    <x v="25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791"/>
    <x v="5"/>
    <n v="26.366666666666667"/>
    <x v="4"/>
    <x v="2"/>
    <s v="Overdue"/>
    <s v="WHT"/>
    <s v="USD"/>
    <n v="26030.35"/>
  </r>
  <r>
    <s v="A2310000"/>
    <x v="25"/>
    <x v="25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791"/>
    <x v="5"/>
    <n v="26.366666666666667"/>
    <x v="4"/>
    <x v="2"/>
    <s v="Overdue"/>
    <s v="WHT"/>
    <s v="USD"/>
    <n v="25709.43"/>
  </r>
  <r>
    <s v="A2310000"/>
    <x v="25"/>
    <x v="25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852"/>
    <x v="5"/>
    <n v="28.4"/>
    <x v="4"/>
    <x v="2"/>
    <s v="Overdue"/>
    <s v="WHT"/>
    <s v="USD"/>
    <n v="24962.22"/>
  </r>
  <r>
    <s v="A2310000"/>
    <x v="25"/>
    <x v="25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852"/>
    <x v="5"/>
    <n v="28.4"/>
    <x v="4"/>
    <x v="2"/>
    <s v="Overdue"/>
    <s v="WHT"/>
    <s v="USD"/>
    <n v="28438.97"/>
  </r>
  <r>
    <s v="A2310000"/>
    <x v="25"/>
    <x v="25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852"/>
    <x v="5"/>
    <n v="28.4"/>
    <x v="4"/>
    <x v="2"/>
    <s v="Overdue"/>
    <s v="WHT"/>
    <s v="USD"/>
    <n v="27797.97"/>
  </r>
  <r>
    <s v="A2310000"/>
    <x v="25"/>
    <x v="25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852"/>
    <x v="5"/>
    <n v="28.4"/>
    <x v="4"/>
    <x v="2"/>
    <s v="Overdue"/>
    <s v="WHT"/>
    <s v="USD"/>
    <n v="12410.41"/>
  </r>
  <r>
    <s v="A2310000"/>
    <x v="25"/>
    <x v="25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852"/>
    <x v="5"/>
    <n v="28.4"/>
    <x v="4"/>
    <x v="2"/>
    <s v="Overdue"/>
    <s v="WHT"/>
    <s v="USD"/>
    <n v="17683.29"/>
  </r>
  <r>
    <s v="A2310000"/>
    <x v="25"/>
    <x v="25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852"/>
    <x v="5"/>
    <n v="28.4"/>
    <x v="4"/>
    <x v="2"/>
    <s v="Overdue"/>
    <s v="WHT"/>
    <s v="USD"/>
    <n v="34732.75"/>
  </r>
  <r>
    <s v="A2310000"/>
    <x v="25"/>
    <x v="25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852"/>
    <x v="5"/>
    <n v="28.4"/>
    <x v="4"/>
    <x v="2"/>
    <s v="Overdue"/>
    <s v="WHT"/>
    <s v="USD"/>
    <n v="35895.43"/>
  </r>
  <r>
    <s v="A2310000"/>
    <x v="25"/>
    <x v="25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852"/>
    <x v="5"/>
    <n v="28.4"/>
    <x v="4"/>
    <x v="2"/>
    <s v="Overdue"/>
    <s v="WHT"/>
    <s v="USD"/>
    <n v="33674.300000000003"/>
  </r>
  <r>
    <s v="A2310000"/>
    <x v="25"/>
    <x v="25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852"/>
    <x v="5"/>
    <n v="28.4"/>
    <x v="4"/>
    <x v="2"/>
    <s v="Overdue"/>
    <s v="WHT"/>
    <s v="USD"/>
    <n v="31228.36"/>
  </r>
  <r>
    <s v="A2310000"/>
    <x v="25"/>
    <x v="25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852"/>
    <x v="5"/>
    <n v="28.4"/>
    <x v="4"/>
    <x v="2"/>
    <s v="Overdue"/>
    <s v="WHT"/>
    <s v="USD"/>
    <n v="29292.81"/>
  </r>
  <r>
    <s v="A2310000"/>
    <x v="25"/>
    <x v="25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908"/>
    <x v="5"/>
    <n v="30.266666666666666"/>
    <x v="4"/>
    <x v="2"/>
    <s v="Overdue"/>
    <s v="WHT"/>
    <s v="USD"/>
    <n v="-2872.69"/>
  </r>
  <r>
    <s v="A2310000"/>
    <x v="25"/>
    <x v="25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916"/>
    <x v="5"/>
    <n v="30.533333333333335"/>
    <x v="4"/>
    <x v="2"/>
    <s v="Overdue"/>
    <s v="WHT"/>
    <s v="USD"/>
    <n v="-194.37"/>
  </r>
  <r>
    <s v="A2310000"/>
    <x v="25"/>
    <x v="25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975"/>
    <x v="5"/>
    <n v="32.5"/>
    <x v="4"/>
    <x v="2"/>
    <s v="Overdue"/>
    <s v="WHT"/>
    <s v="USD"/>
    <n v="9840.2800000000007"/>
  </r>
  <r>
    <s v="A2310000"/>
    <x v="25"/>
    <x v="25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975"/>
    <x v="5"/>
    <n v="32.5"/>
    <x v="4"/>
    <x v="2"/>
    <s v="Overdue"/>
    <s v="WHT"/>
    <s v="USD"/>
    <n v="14760.28"/>
  </r>
  <r>
    <s v="A2310000"/>
    <x v="25"/>
    <x v="25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1054"/>
    <x v="5"/>
    <n v="35.133333333333333"/>
    <x v="4"/>
    <x v="2"/>
    <s v="Overdue"/>
    <s v="WHT"/>
    <s v="USD"/>
    <n v="9675.49"/>
  </r>
  <r>
    <s v="A2310000"/>
    <x v="25"/>
    <x v="25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054"/>
    <x v="5"/>
    <n v="35.133333333333333"/>
    <x v="4"/>
    <x v="2"/>
    <s v="Overdue"/>
    <s v="WHT"/>
    <s v="USD"/>
    <n v="14513.22"/>
  </r>
  <r>
    <s v="A2310000"/>
    <x v="25"/>
    <x v="25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1054"/>
    <x v="5"/>
    <n v="35.133333333333333"/>
    <x v="4"/>
    <x v="2"/>
    <s v="Overdue"/>
    <s v="WHT"/>
    <s v="USD"/>
    <n v="7331.84"/>
  </r>
  <r>
    <s v="A2310000"/>
    <x v="25"/>
    <x v="25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054"/>
    <x v="5"/>
    <n v="35.133333333333333"/>
    <x v="4"/>
    <x v="2"/>
    <s v="Overdue"/>
    <s v="WHT"/>
    <s v="USD"/>
    <n v="10997.67"/>
  </r>
  <r>
    <s v="A2310000"/>
    <x v="25"/>
    <x v="25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1054"/>
    <x v="5"/>
    <n v="35.133333333333333"/>
    <x v="4"/>
    <x v="2"/>
    <s v="Overdue"/>
    <s v="WHT"/>
    <s v="USD"/>
    <n v="11422"/>
  </r>
  <r>
    <s v="A2310000"/>
    <x v="25"/>
    <x v="25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054"/>
    <x v="5"/>
    <n v="35.133333333333333"/>
    <x v="4"/>
    <x v="2"/>
    <s v="Overdue"/>
    <s v="WHT"/>
    <s v="USD"/>
    <n v="17132.849999999999"/>
  </r>
  <r>
    <s v="A2310000"/>
    <x v="25"/>
    <x v="25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1054"/>
    <x v="5"/>
    <n v="35.133333333333333"/>
    <x v="4"/>
    <x v="2"/>
    <s v="Overdue"/>
    <s v="WHT"/>
    <s v="USD"/>
    <n v="8152.11"/>
  </r>
  <r>
    <s v="A2310000"/>
    <x v="25"/>
    <x v="25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054"/>
    <x v="5"/>
    <n v="35.133333333333333"/>
    <x v="4"/>
    <x v="2"/>
    <s v="Overdue"/>
    <s v="WHT"/>
    <s v="USD"/>
    <n v="10394.86"/>
  </r>
  <r>
    <s v="A2310000"/>
    <x v="25"/>
    <x v="25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1054"/>
    <x v="5"/>
    <n v="35.133333333333333"/>
    <x v="4"/>
    <x v="2"/>
    <s v="Overdue"/>
    <s v="WHT"/>
    <s v="USD"/>
    <n v="9456.48"/>
  </r>
  <r>
    <s v="A2310000"/>
    <x v="25"/>
    <x v="25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1054"/>
    <x v="5"/>
    <n v="35.133333333333333"/>
    <x v="4"/>
    <x v="2"/>
    <s v="Overdue"/>
    <s v="WHT"/>
    <s v="USD"/>
    <n v="7415.5"/>
  </r>
  <r>
    <s v="A2310000"/>
    <x v="25"/>
    <x v="25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1245"/>
    <x v="5"/>
    <n v="41.5"/>
    <x v="4"/>
    <x v="2"/>
    <s v="Overdue"/>
    <s v="WHT"/>
    <s v="USD"/>
    <n v="34837.65"/>
  </r>
  <r>
    <s v="A2310000"/>
    <x v="25"/>
    <x v="25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1245"/>
    <x v="5"/>
    <n v="41.5"/>
    <x v="4"/>
    <x v="2"/>
    <s v="Overdue"/>
    <s v="WHT"/>
    <s v="USD"/>
    <n v="19819.05"/>
  </r>
  <r>
    <s v="A2310000"/>
    <x v="25"/>
    <x v="25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1245"/>
    <x v="5"/>
    <n v="41.5"/>
    <x v="4"/>
    <x v="2"/>
    <s v="Overdue"/>
    <s v="WHT"/>
    <s v="USD"/>
    <n v="20416.25"/>
  </r>
  <r>
    <s v="A2310000"/>
    <x v="25"/>
    <x v="25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1245"/>
    <x v="5"/>
    <n v="41.5"/>
    <x v="4"/>
    <x v="2"/>
    <s v="Overdue"/>
    <s v="WHT"/>
    <s v="USD"/>
    <n v="12302.27"/>
  </r>
  <r>
    <s v="A2310000"/>
    <x v="25"/>
    <x v="25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1245"/>
    <x v="5"/>
    <n v="41.5"/>
    <x v="4"/>
    <x v="2"/>
    <s v="Overdue"/>
    <s v="WHT"/>
    <s v="USD"/>
    <n v="20527.89"/>
  </r>
  <r>
    <s v="A2310000"/>
    <x v="25"/>
    <x v="25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1245"/>
    <x v="5"/>
    <n v="41.5"/>
    <x v="4"/>
    <x v="2"/>
    <s v="Overdue"/>
    <s v="WHT"/>
    <s v="USD"/>
    <n v="15998.38"/>
  </r>
  <r>
    <s v="A2310000"/>
    <x v="25"/>
    <x v="25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1245"/>
    <x v="5"/>
    <n v="41.5"/>
    <x v="4"/>
    <x v="2"/>
    <s v="Overdue"/>
    <s v="WHT"/>
    <s v="USD"/>
    <n v="17124.28"/>
  </r>
  <r>
    <s v="A2310000"/>
    <x v="25"/>
    <x v="25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1245"/>
    <x v="5"/>
    <n v="41.5"/>
    <x v="4"/>
    <x v="2"/>
    <s v="Overdue"/>
    <s v="WHT"/>
    <s v="USD"/>
    <n v="15945.75"/>
  </r>
  <r>
    <s v="A2310000"/>
    <x v="25"/>
    <x v="25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1245"/>
    <x v="5"/>
    <n v="41.5"/>
    <x v="4"/>
    <x v="2"/>
    <s v="Overdue"/>
    <s v="WHT"/>
    <s v="USD"/>
    <n v="23225.11"/>
  </r>
  <r>
    <s v="A2310000"/>
    <x v="25"/>
    <x v="25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1245"/>
    <x v="5"/>
    <n v="41.5"/>
    <x v="4"/>
    <x v="2"/>
    <s v="Overdue"/>
    <s v="WHT"/>
    <s v="USD"/>
    <n v="13212.01"/>
  </r>
  <r>
    <s v="A2310000"/>
    <x v="25"/>
    <x v="25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1245"/>
    <x v="5"/>
    <n v="41.5"/>
    <x v="4"/>
    <x v="2"/>
    <s v="Overdue"/>
    <s v="WHT"/>
    <s v="USD"/>
    <n v="13612.11"/>
  </r>
  <r>
    <s v="A2310000"/>
    <x v="25"/>
    <x v="25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1245"/>
    <x v="5"/>
    <n v="41.5"/>
    <x v="4"/>
    <x v="2"/>
    <s v="Overdue"/>
    <s v="WHT"/>
    <s v="USD"/>
    <n v="8201.84"/>
  </r>
  <r>
    <s v="A2310000"/>
    <x v="25"/>
    <x v="25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1245"/>
    <x v="5"/>
    <n v="41.5"/>
    <x v="4"/>
    <x v="2"/>
    <s v="Overdue"/>
    <s v="WHT"/>
    <s v="USD"/>
    <n v="13683.64"/>
  </r>
  <r>
    <s v="A2310000"/>
    <x v="25"/>
    <x v="25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1245"/>
    <x v="5"/>
    <n v="41.5"/>
    <x v="4"/>
    <x v="2"/>
    <s v="Overdue"/>
    <s v="WHT"/>
    <s v="USD"/>
    <n v="10665.85"/>
  </r>
  <r>
    <s v="A2310000"/>
    <x v="25"/>
    <x v="25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1245"/>
    <x v="5"/>
    <n v="41.5"/>
    <x v="4"/>
    <x v="2"/>
    <s v="Overdue"/>
    <s v="WHT"/>
    <s v="USD"/>
    <n v="11415.64"/>
  </r>
  <r>
    <s v="A2310000"/>
    <x v="25"/>
    <x v="25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1245"/>
    <x v="5"/>
    <n v="41.5"/>
    <x v="4"/>
    <x v="2"/>
    <s v="Overdue"/>
    <s v="WHT"/>
    <s v="USD"/>
    <n v="10633.28"/>
  </r>
  <r>
    <s v="A2310000"/>
    <x v="25"/>
    <x v="25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1285"/>
    <x v="5"/>
    <n v="42.833333333333336"/>
    <x v="4"/>
    <x v="2"/>
    <s v="Overdue"/>
    <s v="WHT"/>
    <s v="USD"/>
    <n v="7161.63"/>
  </r>
  <r>
    <s v="A2310000"/>
    <x v="25"/>
    <x v="25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1319"/>
    <x v="5"/>
    <n v="43.966666666666669"/>
    <x v="4"/>
    <x v="2"/>
    <s v="Overdue"/>
    <s v="WHT"/>
    <s v="USD"/>
    <n v="4804.2"/>
  </r>
  <r>
    <s v="A2310000"/>
    <x v="25"/>
    <x v="25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1319"/>
    <x v="5"/>
    <n v="43.966666666666669"/>
    <x v="4"/>
    <x v="2"/>
    <s v="Overdue"/>
    <s v="WHT"/>
    <s v="USD"/>
    <n v="2840.14"/>
  </r>
  <r>
    <s v="A2310000"/>
    <x v="25"/>
    <x v="25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1319"/>
    <x v="5"/>
    <n v="43.966666666666669"/>
    <x v="4"/>
    <x v="2"/>
    <s v="Overdue"/>
    <s v="WHT"/>
    <s v="USD"/>
    <n v="9864.59"/>
  </r>
  <r>
    <s v="A2310000"/>
    <x v="25"/>
    <x v="25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1319"/>
    <x v="5"/>
    <n v="43.966666666666669"/>
    <x v="4"/>
    <x v="2"/>
    <s v="Overdue"/>
    <s v="WHT"/>
    <s v="USD"/>
    <n v="8686.89"/>
  </r>
  <r>
    <s v="A2310000"/>
    <x v="25"/>
    <x v="25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1319"/>
    <x v="5"/>
    <n v="43.966666666666669"/>
    <x v="4"/>
    <x v="2"/>
    <s v="Overdue"/>
    <s v="WHT"/>
    <s v="USD"/>
    <n v="10928.51"/>
  </r>
  <r>
    <s v="A2310000"/>
    <x v="25"/>
    <x v="25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1319"/>
    <x v="5"/>
    <n v="43.966666666666669"/>
    <x v="4"/>
    <x v="2"/>
    <s v="Overdue"/>
    <s v="WHT"/>
    <s v="USD"/>
    <n v="4918.2700000000004"/>
  </r>
  <r>
    <s v="A2310000"/>
    <x v="25"/>
    <x v="25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1319"/>
    <x v="5"/>
    <n v="43.966666666666669"/>
    <x v="4"/>
    <x v="2"/>
    <s v="Overdue"/>
    <s v="WHT"/>
    <s v="USD"/>
    <n v="8646.51"/>
  </r>
  <r>
    <s v="A2310000"/>
    <x v="25"/>
    <x v="25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1319"/>
    <x v="5"/>
    <n v="43.966666666666669"/>
    <x v="4"/>
    <x v="2"/>
    <s v="Overdue"/>
    <s v="WHT"/>
    <s v="USD"/>
    <n v="8742.92"/>
  </r>
  <r>
    <s v="A2310000"/>
    <x v="25"/>
    <x v="25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1319"/>
    <x v="5"/>
    <n v="43.966666666666669"/>
    <x v="4"/>
    <x v="2"/>
    <s v="Overdue"/>
    <s v="WHT"/>
    <s v="USD"/>
    <n v="7784.19"/>
  </r>
  <r>
    <s v="A2310000"/>
    <x v="25"/>
    <x v="25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1319"/>
    <x v="5"/>
    <n v="43.966666666666669"/>
    <x v="4"/>
    <x v="2"/>
    <s v="Overdue"/>
    <s v="WHT"/>
    <s v="USD"/>
    <n v="11303.78"/>
  </r>
  <r>
    <s v="A2310000"/>
    <x v="25"/>
    <x v="25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1319"/>
    <x v="5"/>
    <n v="43.966666666666669"/>
    <x v="4"/>
    <x v="2"/>
    <s v="Overdue"/>
    <s v="WHT"/>
    <s v="USD"/>
    <n v="25418.09"/>
  </r>
  <r>
    <s v="A2310000"/>
    <x v="25"/>
    <x v="25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1319"/>
    <x v="5"/>
    <n v="43.966666666666669"/>
    <x v="4"/>
    <x v="2"/>
    <s v="Overdue"/>
    <s v="WHT"/>
    <s v="USD"/>
    <n v="4566.12"/>
  </r>
  <r>
    <s v="A2310000"/>
    <x v="25"/>
    <x v="25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1319"/>
    <x v="5"/>
    <n v="43.966666666666669"/>
    <x v="4"/>
    <x v="2"/>
    <s v="Overdue"/>
    <s v="WHT"/>
    <s v="USD"/>
    <n v="11607.03"/>
  </r>
  <r>
    <s v="A2310000"/>
    <x v="25"/>
    <x v="25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1319"/>
    <x v="5"/>
    <n v="43.966666666666669"/>
    <x v="4"/>
    <x v="2"/>
    <s v="Overdue"/>
    <s v="WHT"/>
    <s v="USD"/>
    <n v="13381.08"/>
  </r>
  <r>
    <s v="A2310000"/>
    <x v="25"/>
    <x v="25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1319"/>
    <x v="5"/>
    <n v="43.966666666666669"/>
    <x v="4"/>
    <x v="2"/>
    <s v="Overdue"/>
    <s v="WHT"/>
    <s v="USD"/>
    <n v="6394.02"/>
  </r>
  <r>
    <s v="A2310000"/>
    <x v="25"/>
    <x v="25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1319"/>
    <x v="5"/>
    <n v="43.966666666666669"/>
    <x v="4"/>
    <x v="2"/>
    <s v="Overdue"/>
    <s v="WHT"/>
    <s v="USD"/>
    <n v="9504.15"/>
  </r>
  <r>
    <s v="A2310000"/>
    <x v="25"/>
    <x v="25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1319"/>
    <x v="5"/>
    <n v="43.966666666666669"/>
    <x v="4"/>
    <x v="2"/>
    <s v="Overdue"/>
    <s v="WHT"/>
    <s v="USD"/>
    <n v="9624.5400000000009"/>
  </r>
  <r>
    <s v="A2310000"/>
    <x v="25"/>
    <x v="25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1319"/>
    <x v="5"/>
    <n v="43.966666666666669"/>
    <x v="4"/>
    <x v="2"/>
    <s v="Overdue"/>
    <s v="WHT"/>
    <s v="USD"/>
    <n v="13367.92"/>
  </r>
  <r>
    <s v="A2310000"/>
    <x v="25"/>
    <x v="25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1319"/>
    <x v="5"/>
    <n v="43.966666666666669"/>
    <x v="4"/>
    <x v="2"/>
    <s v="Overdue"/>
    <s v="WHT"/>
    <s v="USD"/>
    <n v="14018.04"/>
  </r>
  <r>
    <s v="A2310000"/>
    <x v="25"/>
    <x v="25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1319"/>
    <x v="5"/>
    <n v="43.966666666666669"/>
    <x v="4"/>
    <x v="2"/>
    <s v="Overdue"/>
    <s v="WHT"/>
    <s v="USD"/>
    <n v="15818.54"/>
  </r>
  <r>
    <s v="A2310000"/>
    <x v="25"/>
    <x v="25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1319"/>
    <x v="5"/>
    <n v="43.966666666666669"/>
    <x v="4"/>
    <x v="2"/>
    <s v="Overdue"/>
    <s v="WHT"/>
    <s v="USD"/>
    <n v="15769.16"/>
  </r>
  <r>
    <s v="A2310000"/>
    <x v="25"/>
    <x v="25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1319"/>
    <x v="5"/>
    <n v="43.966666666666669"/>
    <x v="4"/>
    <x v="2"/>
    <s v="Overdue"/>
    <s v="WHT"/>
    <s v="USD"/>
    <n v="13012.75"/>
  </r>
  <r>
    <s v="A2310000"/>
    <x v="25"/>
    <x v="25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1319"/>
    <x v="5"/>
    <n v="43.966666666666669"/>
    <x v="4"/>
    <x v="2"/>
    <s v="Overdue"/>
    <s v="WHT"/>
    <s v="USD"/>
    <n v="21005.87"/>
  </r>
  <r>
    <s v="A2310000"/>
    <x v="25"/>
    <x v="25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1319"/>
    <x v="5"/>
    <n v="43.966666666666669"/>
    <x v="4"/>
    <x v="2"/>
    <s v="Overdue"/>
    <s v="WHT"/>
    <s v="USD"/>
    <n v="23711.67"/>
  </r>
  <r>
    <s v="A2310000"/>
    <x v="25"/>
    <x v="25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1319"/>
    <x v="5"/>
    <n v="43.966666666666669"/>
    <x v="4"/>
    <x v="2"/>
    <s v="Overdue"/>
    <s v="WHT"/>
    <s v="USD"/>
    <n v="23635.97"/>
  </r>
  <r>
    <s v="A2310000"/>
    <x v="25"/>
    <x v="25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1319"/>
    <x v="5"/>
    <n v="43.966666666666669"/>
    <x v="4"/>
    <x v="2"/>
    <s v="Overdue"/>
    <s v="WHT"/>
    <s v="USD"/>
    <n v="19523.419999999998"/>
  </r>
  <r>
    <s v="A2310000"/>
    <x v="25"/>
    <x v="25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1319"/>
    <x v="5"/>
    <n v="43.966666666666669"/>
    <x v="4"/>
    <x v="2"/>
    <s v="Overdue"/>
    <s v="WHT"/>
    <s v="USD"/>
    <n v="12921.68"/>
  </r>
  <r>
    <s v="A2310000"/>
    <x v="25"/>
    <x v="25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1319"/>
    <x v="5"/>
    <n v="43.966666666666669"/>
    <x v="4"/>
    <x v="2"/>
    <s v="Overdue"/>
    <s v="WHT"/>
    <s v="USD"/>
    <n v="8618.1299999999992"/>
  </r>
  <r>
    <s v="A2310000"/>
    <x v="25"/>
    <x v="25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1346"/>
    <x v="5"/>
    <n v="44.866666666666667"/>
    <x v="4"/>
    <x v="2"/>
    <s v="Overdue"/>
    <s v="WHT"/>
    <s v="USD"/>
    <n v="13422.57"/>
  </r>
  <r>
    <s v="A2310000"/>
    <x v="25"/>
    <x v="25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1346"/>
    <x v="5"/>
    <n v="44.866666666666667"/>
    <x v="4"/>
    <x v="2"/>
    <s v="Overdue"/>
    <s v="WHT"/>
    <s v="USD"/>
    <n v="14419.81"/>
  </r>
  <r>
    <s v="A2310000"/>
    <x v="25"/>
    <x v="25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1346"/>
    <x v="5"/>
    <n v="44.866666666666667"/>
    <x v="4"/>
    <x v="2"/>
    <s v="Overdue"/>
    <s v="WHT"/>
    <s v="USD"/>
    <n v="14869.26"/>
  </r>
  <r>
    <s v="A2310000"/>
    <x v="25"/>
    <x v="25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1346"/>
    <x v="5"/>
    <n v="44.866666666666667"/>
    <x v="4"/>
    <x v="2"/>
    <s v="Overdue"/>
    <s v="WHT"/>
    <s v="USD"/>
    <n v="16205.54"/>
  </r>
  <r>
    <s v="A2310000"/>
    <x v="25"/>
    <x v="25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1346"/>
    <x v="5"/>
    <n v="44.866666666666667"/>
    <x v="4"/>
    <x v="2"/>
    <s v="Overdue"/>
    <s v="WHT"/>
    <s v="USD"/>
    <n v="22190.81"/>
  </r>
  <r>
    <s v="A2310000"/>
    <x v="25"/>
    <x v="25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1346"/>
    <x v="5"/>
    <n v="44.866666666666667"/>
    <x v="4"/>
    <x v="2"/>
    <s v="Overdue"/>
    <s v="WHT"/>
    <s v="USD"/>
    <n v="11110.18"/>
  </r>
  <r>
    <s v="A2310000"/>
    <x v="25"/>
    <x v="25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1346"/>
    <x v="5"/>
    <n v="44.866666666666667"/>
    <x v="4"/>
    <x v="2"/>
    <s v="Overdue"/>
    <s v="WHT"/>
    <s v="USD"/>
    <n v="8123.07"/>
  </r>
  <r>
    <s v="A2310000"/>
    <x v="25"/>
    <x v="25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1346"/>
    <x v="5"/>
    <n v="44.866666666666667"/>
    <x v="4"/>
    <x v="2"/>
    <s v="Overdue"/>
    <s v="WHT"/>
    <s v="USD"/>
    <n v="5624.45"/>
  </r>
  <r>
    <s v="A2310000"/>
    <x v="25"/>
    <x v="25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1346"/>
    <x v="5"/>
    <n v="44.866666666666667"/>
    <x v="4"/>
    <x v="2"/>
    <s v="Overdue"/>
    <s v="WHT"/>
    <s v="USD"/>
    <n v="16987.509999999998"/>
  </r>
  <r>
    <s v="A2310000"/>
    <x v="25"/>
    <x v="25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1346"/>
    <x v="5"/>
    <n v="44.866666666666667"/>
    <x v="4"/>
    <x v="2"/>
    <s v="Overdue"/>
    <s v="WHT"/>
    <s v="USD"/>
    <n v="12226.39"/>
  </r>
  <r>
    <s v="A2310000"/>
    <x v="25"/>
    <x v="25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1346"/>
    <x v="5"/>
    <n v="44.866666666666667"/>
    <x v="4"/>
    <x v="2"/>
    <s v="Overdue"/>
    <s v="WHT"/>
    <s v="USD"/>
    <n v="32290.01"/>
  </r>
  <r>
    <s v="A2310000"/>
    <x v="25"/>
    <x v="25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1346"/>
    <x v="5"/>
    <n v="44.866666666666667"/>
    <x v="4"/>
    <x v="2"/>
    <s v="Overdue"/>
    <s v="WHT"/>
    <s v="USD"/>
    <n v="5800.6"/>
  </r>
  <r>
    <s v="A2310000"/>
    <x v="25"/>
    <x v="25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1346"/>
    <x v="5"/>
    <n v="44.866666666666667"/>
    <x v="4"/>
    <x v="2"/>
    <s v="Overdue"/>
    <s v="WHT"/>
    <s v="USD"/>
    <n v="12337.04"/>
  </r>
  <r>
    <s v="A2310000"/>
    <x v="25"/>
    <x v="25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1348"/>
    <x v="5"/>
    <n v="44.93333333333333"/>
    <x v="4"/>
    <x v="2"/>
    <s v="Overdue"/>
    <s v="WHT"/>
    <s v="USD"/>
    <n v="10332.620000000001"/>
  </r>
  <r>
    <s v="A2310000"/>
    <x v="25"/>
    <x v="25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1348"/>
    <x v="5"/>
    <n v="44.93333333333333"/>
    <x v="4"/>
    <x v="2"/>
    <s v="Overdue"/>
    <s v="WHT"/>
    <s v="USD"/>
    <n v="10342.620000000001"/>
  </r>
  <r>
    <s v="A2310000"/>
    <x v="25"/>
    <x v="25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1348"/>
    <x v="5"/>
    <n v="44.93333333333333"/>
    <x v="4"/>
    <x v="2"/>
    <s v="Overdue"/>
    <s v="WHT"/>
    <s v="USD"/>
    <n v="10606.89"/>
  </r>
  <r>
    <s v="A2310000"/>
    <x v="25"/>
    <x v="25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1348"/>
    <x v="5"/>
    <n v="44.93333333333333"/>
    <x v="4"/>
    <x v="2"/>
    <s v="Overdue"/>
    <s v="WHT"/>
    <s v="USD"/>
    <n v="10688.51"/>
  </r>
  <r>
    <s v="A2310000"/>
    <x v="25"/>
    <x v="25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1348"/>
    <x v="5"/>
    <n v="44.93333333333333"/>
    <x v="4"/>
    <x v="2"/>
    <s v="Overdue"/>
    <s v="WHT"/>
    <s v="USD"/>
    <n v="10744.29"/>
  </r>
  <r>
    <s v="A2310000"/>
    <x v="25"/>
    <x v="25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1348"/>
    <x v="5"/>
    <n v="44.93333333333333"/>
    <x v="4"/>
    <x v="2"/>
    <s v="Overdue"/>
    <s v="WHT"/>
    <s v="USD"/>
    <n v="4505.32"/>
  </r>
  <r>
    <s v="A2310000"/>
    <x v="25"/>
    <x v="25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1348"/>
    <x v="5"/>
    <n v="44.93333333333333"/>
    <x v="4"/>
    <x v="2"/>
    <s v="Overdue"/>
    <s v="WHT"/>
    <s v="USD"/>
    <n v="14869.26"/>
  </r>
  <r>
    <s v="A2310000"/>
    <x v="25"/>
    <x v="25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1348"/>
    <x v="5"/>
    <n v="44.93333333333333"/>
    <x v="4"/>
    <x v="2"/>
    <s v="Overdue"/>
    <s v="WHT"/>
    <s v="USD"/>
    <n v="9091.76"/>
  </r>
  <r>
    <s v="A2310000"/>
    <x v="25"/>
    <x v="25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910"/>
    <x v="5"/>
    <n v="63.666666666666664"/>
    <x v="4"/>
    <x v="2"/>
    <s v="Overdue"/>
    <s v="WHT"/>
    <s v="USD"/>
    <n v="16927.46"/>
  </r>
  <r>
    <s v="A2310000"/>
    <x v="25"/>
    <x v="25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910"/>
    <x v="5"/>
    <n v="63.666666666666664"/>
    <x v="4"/>
    <x v="2"/>
    <s v="Overdue"/>
    <s v="WHT"/>
    <s v="USD"/>
    <n v="17372.48"/>
  </r>
  <r>
    <s v="A2310000"/>
    <x v="25"/>
    <x v="25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955"/>
    <x v="5"/>
    <n v="65.166666666666671"/>
    <x v="4"/>
    <x v="2"/>
    <s v="Overdue"/>
    <s v="WHT"/>
    <s v="USD"/>
    <n v="18095.830000000002"/>
  </r>
  <r>
    <s v="A2310000"/>
    <x v="25"/>
    <x v="25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955"/>
    <x v="5"/>
    <n v="65.166666666666671"/>
    <x v="4"/>
    <x v="2"/>
    <s v="Overdue"/>
    <s v="WHT"/>
    <s v="USD"/>
    <n v="12076.47"/>
  </r>
  <r>
    <s v="A2310000"/>
    <x v="25"/>
    <x v="25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2116"/>
    <x v="5"/>
    <n v="70.533333333333331"/>
    <x v="4"/>
    <x v="2"/>
    <s v="Overdue"/>
    <s v="WHT"/>
    <s v="USD"/>
    <n v="613.35"/>
  </r>
  <r>
    <s v="A2310000"/>
    <x v="25"/>
    <x v="25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2128"/>
    <x v="5"/>
    <n v="70.933333333333337"/>
    <x v="4"/>
    <x v="2"/>
    <s v="Overdue"/>
    <s v="WHT"/>
    <s v="USD"/>
    <n v="3.82"/>
  </r>
  <r>
    <s v="A2310000"/>
    <x v="25"/>
    <x v="25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2128"/>
    <x v="5"/>
    <n v="70.933333333333337"/>
    <x v="4"/>
    <x v="2"/>
    <s v="Overdue"/>
    <s v="WHT"/>
    <s v="USD"/>
    <n v="125.84"/>
  </r>
  <r>
    <s v="A2310000"/>
    <x v="25"/>
    <x v="25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370"/>
    <x v="5"/>
    <n v="79"/>
    <x v="4"/>
    <x v="2"/>
    <s v="Overdue"/>
    <s v="WHT"/>
    <s v="USD"/>
    <n v="4144.68"/>
  </r>
  <r>
    <s v="A2310000"/>
    <x v="25"/>
    <x v="25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823"/>
    <x v="5"/>
    <n v="94.1"/>
    <x v="4"/>
    <x v="2"/>
    <s v="Overdue"/>
    <s v="WHT"/>
    <s v="USD"/>
    <n v="9500.31"/>
  </r>
  <r>
    <s v="A2310000"/>
    <x v="25"/>
    <x v="25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907"/>
    <x v="5"/>
    <n v="96.9"/>
    <x v="4"/>
    <x v="2"/>
    <s v="Overdue"/>
    <s v="WHT"/>
    <s v="USD"/>
    <n v="1738.69"/>
  </r>
  <r>
    <s v="A2310000"/>
    <x v="25"/>
    <x v="25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907"/>
    <x v="5"/>
    <n v="96.9"/>
    <x v="4"/>
    <x v="2"/>
    <s v="Overdue"/>
    <s v="WHT"/>
    <s v="USD"/>
    <n v="4285.82"/>
  </r>
  <r>
    <s v="A2310000"/>
    <x v="25"/>
    <x v="25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974"/>
    <x v="5"/>
    <n v="99.13333333333334"/>
    <x v="4"/>
    <x v="2"/>
    <s v="Overdue"/>
    <s v="WHT"/>
    <s v="USD"/>
    <n v="1614.85"/>
  </r>
  <r>
    <s v="A2310000"/>
    <x v="25"/>
    <x v="25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977"/>
    <x v="5"/>
    <n v="99.233333333333334"/>
    <x v="4"/>
    <x v="2"/>
    <s v="Overdue"/>
    <s v="WHT"/>
    <s v="USD"/>
    <n v="61146.9"/>
  </r>
  <r>
    <s v="A2310000"/>
    <x v="25"/>
    <x v="25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621"/>
    <x v="5"/>
    <n v="120.7"/>
    <x v="4"/>
    <x v="2"/>
    <s v="Overdue"/>
    <s v="WHT"/>
    <s v="USD"/>
    <n v="21538.89"/>
  </r>
  <r>
    <s v="A2310000"/>
    <x v="25"/>
    <x v="25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621"/>
    <x v="5"/>
    <n v="120.7"/>
    <x v="4"/>
    <x v="2"/>
    <s v="Overdue"/>
    <s v="WHT"/>
    <s v="USD"/>
    <n v="21280.720000000001"/>
  </r>
  <r>
    <s v="A2310000"/>
    <x v="25"/>
    <x v="25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4213"/>
    <x v="5"/>
    <n v="140.43333333333334"/>
    <x v="4"/>
    <x v="2"/>
    <s v="Overdue"/>
    <s v="WHT"/>
    <s v="USD"/>
    <n v="13094.95"/>
  </r>
  <r>
    <s v="A2310000"/>
    <x v="26"/>
    <x v="26"/>
    <n v="1800030481"/>
    <x v="0"/>
    <x v="1"/>
    <x v="1"/>
    <s v="Orupabo, Amoni "/>
    <n v="0"/>
    <s v="NEPL/OML26 NOV 2023 Crude Handling"/>
    <s v="468"/>
    <s v="DR"/>
    <s v=""/>
    <d v="2023-12-15T00:00:00"/>
    <d v="2023-12-15T00:00:00"/>
    <d v="2024-02-13T00:00:00"/>
    <s v="USD"/>
    <n v="936521.12"/>
    <n v="-44"/>
    <x v="0"/>
    <n v="-1.4666666666666666"/>
    <x v="0"/>
    <x v="0"/>
    <s v="Not Overdue"/>
    <s v="Invoice"/>
    <s v="USD"/>
    <n v="936521.12"/>
  </r>
  <r>
    <s v="A2310000"/>
    <x v="26"/>
    <x v="26"/>
    <n v="1800030287"/>
    <x v="0"/>
    <x v="1"/>
    <x v="1"/>
    <s v="Orupabo, Amoni "/>
    <n v="0"/>
    <s v="NEPL/OML26 OCT 2023 Crude Handling"/>
    <s v="468"/>
    <s v="DR"/>
    <s v=""/>
    <d v="2023-11-15T00:00:00"/>
    <d v="2023-11-15T00:00:00"/>
    <d v="2024-01-14T00:00:00"/>
    <s v="USD"/>
    <n v="1061867.6000000001"/>
    <n v="-14"/>
    <x v="0"/>
    <n v="-0.46666666666666667"/>
    <x v="0"/>
    <x v="0"/>
    <s v="Not Overdue"/>
    <s v="Invoice"/>
    <s v="USD"/>
    <n v="1061867.6000000001"/>
  </r>
  <r>
    <s v="A2310000"/>
    <x v="26"/>
    <x v="26"/>
    <n v="1800030059"/>
    <x v="0"/>
    <x v="1"/>
    <x v="1"/>
    <s v="Orupabo, Amoni "/>
    <n v="0"/>
    <s v="NPDC/OML26 SEP 2023 Crude Handling"/>
    <s v="468"/>
    <s v="DR"/>
    <s v=""/>
    <d v="2023-10-19T00:00:00"/>
    <d v="2023-10-19T00:00:00"/>
    <d v="2023-12-18T00:00:00"/>
    <s v="USD"/>
    <n v="1048224.35"/>
    <n v="13"/>
    <x v="1"/>
    <n v="0.43333333333333335"/>
    <x v="1"/>
    <x v="1"/>
    <s v="Overdue"/>
    <s v="Invoice"/>
    <s v="USD"/>
    <n v="1048224.35"/>
  </r>
  <r>
    <s v="A2310000"/>
    <x v="26"/>
    <x v="26"/>
    <n v="104479592"/>
    <x v="0"/>
    <x v="1"/>
    <x v="1"/>
    <s v="Orupabo, Amoni "/>
    <n v="0"/>
    <s v="WHT_1800028942 NNPC E&amp;P LTD/OML26 FEB 2023 Crude H"/>
    <s v=""/>
    <s v="AB"/>
    <s v=""/>
    <d v="2023-11-27T00:00:00"/>
    <d v="2023-11-27T00:00:00"/>
    <d v="2023-11-27T00:00:00"/>
    <s v="USD"/>
    <n v="42649.71"/>
    <n v="34"/>
    <x v="0"/>
    <s v="Not Overdue"/>
    <x v="0"/>
    <x v="0"/>
    <s v="Not Overdue"/>
    <s v="WHT"/>
    <s v="USD"/>
    <n v="42649.71"/>
  </r>
  <r>
    <s v="A2310000"/>
    <x v="26"/>
    <x v="26"/>
    <n v="104479592"/>
    <x v="0"/>
    <x v="1"/>
    <x v="1"/>
    <s v="Orupabo, Amoni "/>
    <n v="0"/>
    <s v="WHT_1800028960 NEPL OML 26 Excess RPC 2022 CrudeHa"/>
    <s v=""/>
    <s v="AB"/>
    <s v=""/>
    <d v="2023-11-27T00:00:00"/>
    <d v="2023-11-27T00:00:00"/>
    <d v="2023-11-27T00:00:00"/>
    <s v="USD"/>
    <n v="2416.6799999999998"/>
    <n v="34"/>
    <x v="0"/>
    <s v="Not Overdue"/>
    <x v="0"/>
    <x v="0"/>
    <s v="Not Overdue"/>
    <s v="WHT"/>
    <s v="USD"/>
    <n v="2416.6799999999998"/>
  </r>
  <r>
    <s v="A2310000"/>
    <x v="26"/>
    <x v="26"/>
    <n v="104479592"/>
    <x v="0"/>
    <x v="1"/>
    <x v="1"/>
    <s v="Orupabo, Amoni "/>
    <n v="0"/>
    <s v="WHT_1800029030 NPDC/OML26 MARCH  2023 Crude Handli"/>
    <s v=""/>
    <s v="AB"/>
    <s v=""/>
    <d v="2023-11-27T00:00:00"/>
    <d v="2023-11-27T00:00:00"/>
    <d v="2023-11-27T00:00:00"/>
    <s v="USD"/>
    <n v="46719.63"/>
    <n v="34"/>
    <x v="0"/>
    <s v="Not Overdue"/>
    <x v="0"/>
    <x v="0"/>
    <s v="Not Overdue"/>
    <s v="WHT"/>
    <s v="USD"/>
    <n v="46719.63"/>
  </r>
  <r>
    <s v="A2310000"/>
    <x v="26"/>
    <x v="26"/>
    <n v="104479592"/>
    <x v="0"/>
    <x v="1"/>
    <x v="1"/>
    <s v="Orupabo, Amoni "/>
    <n v="0"/>
    <s v="WHT_1800029151 NPDC/OML26 APR 2023 Crude Handling"/>
    <s v=""/>
    <s v="AB"/>
    <s v=""/>
    <d v="2023-11-27T00:00:00"/>
    <d v="2023-11-27T00:00:00"/>
    <d v="2023-11-27T00:00:00"/>
    <s v="USD"/>
    <n v="42189.04"/>
    <n v="34"/>
    <x v="0"/>
    <s v="Not Overdue"/>
    <x v="0"/>
    <x v="0"/>
    <s v="Not Overdue"/>
    <s v="WHT"/>
    <s v="USD"/>
    <n v="42189.04"/>
  </r>
  <r>
    <s v="A2310000"/>
    <x v="26"/>
    <x v="26"/>
    <n v="104479592"/>
    <x v="0"/>
    <x v="1"/>
    <x v="1"/>
    <s v="Orupabo, Amoni "/>
    <n v="0"/>
    <s v="WHT_1800029340 NEPL /OML26 MAY 2023 Crude Handling"/>
    <s v=""/>
    <s v="AB"/>
    <s v=""/>
    <d v="2023-11-27T00:00:00"/>
    <d v="2023-11-27T00:00:00"/>
    <d v="2023-11-27T00:00:00"/>
    <s v="USD"/>
    <n v="29975.46"/>
    <n v="34"/>
    <x v="0"/>
    <s v="Not Overdue"/>
    <x v="0"/>
    <x v="0"/>
    <s v="Not Overdue"/>
    <s v="WHT"/>
    <s v="USD"/>
    <n v="29975.46"/>
  </r>
  <r>
    <s v="A2310000"/>
    <x v="26"/>
    <x v="26"/>
    <n v="104479592"/>
    <x v="0"/>
    <x v="1"/>
    <x v="1"/>
    <s v="Orupabo, Amoni "/>
    <n v="0"/>
    <s v="WHT_1800029506 NPDC/OML26 JUN 2023 Crude Handling"/>
    <s v=""/>
    <s v="AB"/>
    <s v=""/>
    <d v="2023-11-27T00:00:00"/>
    <d v="2023-11-27T00:00:00"/>
    <d v="2023-11-27T00:00:00"/>
    <s v="USD"/>
    <n v="46216.33"/>
    <n v="34"/>
    <x v="0"/>
    <s v="Not Overdue"/>
    <x v="0"/>
    <x v="0"/>
    <s v="Not Overdue"/>
    <s v="WHT"/>
    <s v="USD"/>
    <n v="46216.33"/>
  </r>
  <r>
    <s v="A2310000"/>
    <x v="26"/>
    <x v="26"/>
    <n v="104479592"/>
    <x v="0"/>
    <x v="1"/>
    <x v="1"/>
    <s v="Orupabo, Amoni "/>
    <n v="0"/>
    <s v="WHT_1800029631 NPDC/OML26 JUL 2023 Crude Handling"/>
    <s v=""/>
    <s v="AB"/>
    <s v=""/>
    <d v="2023-11-27T00:00:00"/>
    <d v="2023-11-27T00:00:00"/>
    <d v="2023-11-27T00:00:00"/>
    <s v="USD"/>
    <n v="24357.72"/>
    <n v="34"/>
    <x v="0"/>
    <s v="Not Overdue"/>
    <x v="0"/>
    <x v="0"/>
    <s v="Not Overdue"/>
    <s v="WHT"/>
    <s v="USD"/>
    <n v="24357.72"/>
  </r>
  <r>
    <s v="A2310000"/>
    <x v="26"/>
    <x v="26"/>
    <n v="104479592"/>
    <x v="0"/>
    <x v="1"/>
    <x v="1"/>
    <s v="Orupabo, Amoni "/>
    <n v="0"/>
    <s v="WHT_1800029814 NPDC/OML26 AUG 2023 Crude Handling"/>
    <s v=""/>
    <s v="AB"/>
    <s v=""/>
    <d v="2023-11-27T00:00:00"/>
    <d v="2023-11-27T00:00:00"/>
    <d v="2023-11-27T00:00:00"/>
    <s v="USD"/>
    <n v="33507.15"/>
    <n v="34"/>
    <x v="0"/>
    <s v="Not Overdue"/>
    <x v="0"/>
    <x v="0"/>
    <s v="Not Overdue"/>
    <s v="WHT"/>
    <s v="USD"/>
    <n v="33507.15"/>
  </r>
  <r>
    <s v="A2310000"/>
    <x v="26"/>
    <x v="26"/>
    <n v="104466119"/>
    <x v="0"/>
    <x v="1"/>
    <x v="1"/>
    <s v="Orupabo, Amoni "/>
    <n v="0"/>
    <s v="WHT_1800028841 NPDC/OML26 JAN 2023 Crude Handling"/>
    <s v=""/>
    <s v="AB"/>
    <s v=""/>
    <d v="2023-10-30T00:00:00"/>
    <d v="2023-10-30T00:00:00"/>
    <d v="2023-10-30T00:00:00"/>
    <s v="USD"/>
    <n v="49199.65"/>
    <n v="62"/>
    <x v="0"/>
    <s v="Not Overdue"/>
    <x v="0"/>
    <x v="0"/>
    <s v="Not Overdue"/>
    <s v="WHT"/>
    <s v="USD"/>
    <n v="49199.65"/>
  </r>
  <r>
    <s v="A2310000"/>
    <x v="26"/>
    <x v="26"/>
    <n v="104407730"/>
    <x v="0"/>
    <x v="1"/>
    <x v="1"/>
    <s v="Orupabo, Amoni "/>
    <n v="0"/>
    <s v="WHT_1800027695 NPDC/OML26 APRIL 2022 Crude Handlin"/>
    <s v=""/>
    <s v="AB"/>
    <s v=""/>
    <d v="2023-06-30T00:00:00"/>
    <d v="2023-06-30T00:00:00"/>
    <d v="2023-06-30T00:00:00"/>
    <s v="USD"/>
    <n v="52415.22"/>
    <n v="184"/>
    <x v="5"/>
    <n v="6.1333333333333337"/>
    <x v="2"/>
    <x v="2"/>
    <s v="Overdue"/>
    <s v="WHT"/>
    <s v="USD"/>
    <n v="52415.22"/>
  </r>
  <r>
    <s v="A2310000"/>
    <x v="26"/>
    <x v="26"/>
    <n v="104407731"/>
    <x v="0"/>
    <x v="1"/>
    <x v="1"/>
    <s v="Orupabo, Amoni "/>
    <n v="0"/>
    <s v="WHT_1800028036 NPDC/OML26 JULY 2022 Crude Handling"/>
    <s v=""/>
    <s v="AB"/>
    <s v=""/>
    <d v="2023-06-30T00:00:00"/>
    <d v="2023-06-30T00:00:00"/>
    <d v="2023-06-30T00:00:00"/>
    <s v="USD"/>
    <n v="17114.86"/>
    <n v="184"/>
    <x v="5"/>
    <n v="6.1333333333333337"/>
    <x v="2"/>
    <x v="2"/>
    <s v="Overdue"/>
    <s v="WHT"/>
    <s v="USD"/>
    <n v="17114.86"/>
  </r>
  <r>
    <s v="A2310000"/>
    <x v="26"/>
    <x v="26"/>
    <n v="104407732"/>
    <x v="0"/>
    <x v="1"/>
    <x v="1"/>
    <s v="Orupabo, Amoni "/>
    <n v="0"/>
    <s v="WHT_1800028396 NNPC/OML26 OCT 2022 Crude Handling"/>
    <s v=""/>
    <s v="AB"/>
    <s v=""/>
    <d v="2023-06-30T00:00:00"/>
    <d v="2023-06-30T00:00:00"/>
    <d v="2023-06-30T00:00:00"/>
    <s v="USD"/>
    <n v="16706.53"/>
    <n v="184"/>
    <x v="5"/>
    <n v="6.1333333333333337"/>
    <x v="2"/>
    <x v="2"/>
    <s v="Overdue"/>
    <s v="WHT"/>
    <s v="USD"/>
    <n v="16706.53"/>
  </r>
  <r>
    <s v="A2310000"/>
    <x v="26"/>
    <x v="26"/>
    <n v="104407733"/>
    <x v="0"/>
    <x v="1"/>
    <x v="1"/>
    <s v="Orupabo, Amoni "/>
    <n v="0"/>
    <s v="WHT_1800028569 NPDC/OML26 NOV 2022 Crude Handling"/>
    <s v=""/>
    <s v="AB"/>
    <s v=""/>
    <d v="2023-06-30T00:00:00"/>
    <d v="2023-06-30T00:00:00"/>
    <d v="2023-06-30T00:00:00"/>
    <s v="USD"/>
    <n v="34399.449999999997"/>
    <n v="184"/>
    <x v="5"/>
    <n v="6.1333333333333337"/>
    <x v="2"/>
    <x v="2"/>
    <s v="Overdue"/>
    <s v="WHT"/>
    <s v="USD"/>
    <n v="34399.449999999997"/>
  </r>
  <r>
    <s v="A2310000"/>
    <x v="26"/>
    <x v="26"/>
    <n v="104407734"/>
    <x v="0"/>
    <x v="1"/>
    <x v="1"/>
    <s v="Orupabo, Amoni "/>
    <n v="0"/>
    <s v="WHT_1800028745 NNPC E&amp;P LTD/OML26 DEC 2022 Crude H"/>
    <s v=""/>
    <s v="AB"/>
    <s v=""/>
    <d v="2023-06-30T00:00:00"/>
    <d v="2023-06-30T00:00:00"/>
    <d v="2023-06-30T00:00:00"/>
    <s v="USD"/>
    <n v="29676.35"/>
    <n v="184"/>
    <x v="5"/>
    <n v="6.1333333333333337"/>
    <x v="2"/>
    <x v="2"/>
    <s v="Overdue"/>
    <s v="WHT"/>
    <s v="USD"/>
    <n v="29676.35"/>
  </r>
  <r>
    <s v="A2310000"/>
    <x v="26"/>
    <x v="26"/>
    <n v="104368346"/>
    <x v="0"/>
    <x v="1"/>
    <x v="1"/>
    <s v="Orupabo, Amoni "/>
    <n v="0"/>
    <s v="WHT_1800027784 NPDC/OML26 MAY 2022 Crude Handling"/>
    <s v=""/>
    <s v="AB"/>
    <s v=""/>
    <d v="2023-03-31T00:00:00"/>
    <d v="2023-03-31T00:00:00"/>
    <d v="2023-03-31T00:00:00"/>
    <s v="USD"/>
    <n v="29772.39"/>
    <n v="275"/>
    <x v="5"/>
    <n v="9.1666666666666661"/>
    <x v="2"/>
    <x v="2"/>
    <s v="Overdue"/>
    <s v="WHT"/>
    <s v="USD"/>
    <n v="29772.39"/>
  </r>
  <r>
    <s v="A2310000"/>
    <x v="26"/>
    <x v="26"/>
    <n v="104368347"/>
    <x v="0"/>
    <x v="1"/>
    <x v="1"/>
    <s v="Orupabo, Amoni "/>
    <n v="0"/>
    <s v="WHT_1800027943 NPDC/OML26 JUN 2022 Crude Handling"/>
    <s v=""/>
    <s v="AB"/>
    <s v=""/>
    <d v="2023-03-31T00:00:00"/>
    <d v="2023-03-31T00:00:00"/>
    <d v="2023-03-31T00:00:00"/>
    <s v="USD"/>
    <n v="12807.12"/>
    <n v="275"/>
    <x v="5"/>
    <n v="9.1666666666666661"/>
    <x v="2"/>
    <x v="2"/>
    <s v="Overdue"/>
    <s v="WHT"/>
    <s v="USD"/>
    <n v="12807.12"/>
  </r>
  <r>
    <s v="A2310000"/>
    <x v="26"/>
    <x v="26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468"/>
    <x v="5"/>
    <n v="15.6"/>
    <x v="3"/>
    <x v="2"/>
    <s v="Overdue"/>
    <s v="WHT"/>
    <s v="USD"/>
    <n v="-81708.25"/>
  </r>
  <r>
    <s v="A2310000"/>
    <x v="26"/>
    <x v="26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519"/>
    <x v="5"/>
    <n v="17.3"/>
    <x v="3"/>
    <x v="2"/>
    <s v="Overdue"/>
    <s v="WHT"/>
    <s v="USD"/>
    <n v="26517.919999999998"/>
  </r>
  <r>
    <s v="A2310000"/>
    <x v="26"/>
    <x v="26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519"/>
    <x v="5"/>
    <n v="17.3"/>
    <x v="3"/>
    <x v="2"/>
    <s v="Overdue"/>
    <s v="WHT"/>
    <s v="USD"/>
    <n v="3533.68"/>
  </r>
  <r>
    <s v="A2310000"/>
    <x v="26"/>
    <x v="26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519"/>
    <x v="5"/>
    <n v="17.3"/>
    <x v="3"/>
    <x v="2"/>
    <s v="Overdue"/>
    <s v="WHT"/>
    <s v="USD"/>
    <n v="44226.09"/>
  </r>
  <r>
    <s v="A2310000"/>
    <x v="26"/>
    <x v="26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519"/>
    <x v="5"/>
    <n v="17.3"/>
    <x v="3"/>
    <x v="2"/>
    <s v="Overdue"/>
    <s v="WHT"/>
    <s v="USD"/>
    <n v="30243.05"/>
  </r>
  <r>
    <s v="A2310000"/>
    <x v="26"/>
    <x v="26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519"/>
    <x v="5"/>
    <n v="17.3"/>
    <x v="3"/>
    <x v="2"/>
    <s v="Overdue"/>
    <s v="WHT"/>
    <s v="USD"/>
    <n v="55386.12"/>
  </r>
  <r>
    <s v="A2310000"/>
    <x v="26"/>
    <x v="26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519"/>
    <x v="5"/>
    <n v="17.3"/>
    <x v="3"/>
    <x v="2"/>
    <s v="Overdue"/>
    <s v="WHT"/>
    <s v="USD"/>
    <n v="44292.2"/>
  </r>
  <r>
    <s v="A2310000"/>
    <x v="26"/>
    <x v="26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519"/>
    <x v="5"/>
    <n v="17.3"/>
    <x v="3"/>
    <x v="2"/>
    <s v="Overdue"/>
    <s v="WHT"/>
    <s v="USD"/>
    <n v="29701.919999999998"/>
  </r>
  <r>
    <s v="A2310000"/>
    <x v="26"/>
    <x v="26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671"/>
    <x v="5"/>
    <n v="22.366666666666667"/>
    <x v="4"/>
    <x v="2"/>
    <s v="Overdue"/>
    <s v="WHT"/>
    <s v="USD"/>
    <n v="12851.67"/>
  </r>
  <r>
    <s v="A2310000"/>
    <x v="26"/>
    <x v="26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751"/>
    <x v="5"/>
    <n v="25.033333333333335"/>
    <x v="4"/>
    <x v="2"/>
    <s v="Overdue"/>
    <s v="WHT"/>
    <s v="USD"/>
    <n v="165599.38"/>
  </r>
  <r>
    <s v="A2310000"/>
    <x v="26"/>
    <x v="26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751"/>
    <x v="5"/>
    <n v="25.033333333333335"/>
    <x v="4"/>
    <x v="2"/>
    <s v="Overdue"/>
    <s v="WHT"/>
    <s v="USD"/>
    <n v="44900.36"/>
  </r>
  <r>
    <s v="A2310000"/>
    <x v="26"/>
    <x v="26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751"/>
    <x v="5"/>
    <n v="25.033333333333335"/>
    <x v="4"/>
    <x v="2"/>
    <s v="Overdue"/>
    <s v="WHT"/>
    <s v="USD"/>
    <n v="56296.45"/>
  </r>
  <r>
    <s v="A2310000"/>
    <x v="26"/>
    <x v="26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751"/>
    <x v="5"/>
    <n v="25.033333333333335"/>
    <x v="4"/>
    <x v="2"/>
    <s v="Overdue"/>
    <s v="WHT"/>
    <s v="USD"/>
    <n v="55636.71"/>
  </r>
  <r>
    <s v="A2310000"/>
    <x v="26"/>
    <x v="26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916"/>
    <x v="5"/>
    <n v="30.533333333333335"/>
    <x v="4"/>
    <x v="2"/>
    <s v="Overdue"/>
    <s v="WHT"/>
    <s v="USD"/>
    <n v="-492.03"/>
  </r>
  <r>
    <s v="A2310000"/>
    <x v="26"/>
    <x v="26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975"/>
    <x v="5"/>
    <n v="32.5"/>
    <x v="4"/>
    <x v="2"/>
    <s v="Overdue"/>
    <s v="WHT"/>
    <s v="USD"/>
    <n v="45133.85"/>
  </r>
  <r>
    <s v="A2310000"/>
    <x v="26"/>
    <x v="26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975"/>
    <x v="5"/>
    <n v="32.5"/>
    <x v="4"/>
    <x v="2"/>
    <s v="Overdue"/>
    <s v="WHT"/>
    <s v="USD"/>
    <n v="48812.07"/>
  </r>
  <r>
    <s v="A2310000"/>
    <x v="26"/>
    <x v="26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975"/>
    <x v="5"/>
    <n v="32.5"/>
    <x v="4"/>
    <x v="2"/>
    <s v="Overdue"/>
    <s v="WHT"/>
    <s v="USD"/>
    <n v="62611.17"/>
  </r>
  <r>
    <s v="A2310000"/>
    <x v="26"/>
    <x v="26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975"/>
    <x v="5"/>
    <n v="32.5"/>
    <x v="4"/>
    <x v="2"/>
    <s v="Overdue"/>
    <s v="WHT"/>
    <s v="USD"/>
    <n v="48437.14"/>
  </r>
  <r>
    <s v="A2310000"/>
    <x v="26"/>
    <x v="26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1060"/>
    <x v="5"/>
    <n v="35.333333333333336"/>
    <x v="4"/>
    <x v="2"/>
    <s v="Overdue"/>
    <s v="WHT"/>
    <s v="USD"/>
    <n v="32926.67"/>
  </r>
  <r>
    <s v="A2310000"/>
    <x v="26"/>
    <x v="26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1060"/>
    <x v="5"/>
    <n v="35.333333333333336"/>
    <x v="4"/>
    <x v="2"/>
    <s v="Overdue"/>
    <s v="WHT"/>
    <s v="USD"/>
    <n v="56824.44"/>
  </r>
  <r>
    <s v="A2310000"/>
    <x v="26"/>
    <x v="26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1060"/>
    <x v="5"/>
    <n v="35.333333333333336"/>
    <x v="4"/>
    <x v="2"/>
    <s v="Overdue"/>
    <s v="WHT"/>
    <s v="USD"/>
    <n v="41511.040000000001"/>
  </r>
  <r>
    <s v="A2310000"/>
    <x v="26"/>
    <x v="26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1244"/>
    <x v="5"/>
    <n v="41.466666666666669"/>
    <x v="4"/>
    <x v="2"/>
    <s v="Overdue"/>
    <s v="WHT"/>
    <s v="USD"/>
    <n v="48936.31"/>
  </r>
  <r>
    <s v="A2310000"/>
    <x v="26"/>
    <x v="26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1315"/>
    <x v="5"/>
    <n v="43.833333333333336"/>
    <x v="4"/>
    <x v="2"/>
    <s v="Overdue"/>
    <s v="WHT"/>
    <s v="USD"/>
    <n v="7650.58"/>
  </r>
  <r>
    <s v="A2310000"/>
    <x v="26"/>
    <x v="26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1315"/>
    <x v="5"/>
    <n v="43.833333333333336"/>
    <x v="4"/>
    <x v="2"/>
    <s v="Overdue"/>
    <s v="WHT"/>
    <s v="USD"/>
    <n v="30227.75"/>
  </r>
  <r>
    <s v="A2310000"/>
    <x v="26"/>
    <x v="26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1315"/>
    <x v="5"/>
    <n v="43.833333333333336"/>
    <x v="4"/>
    <x v="2"/>
    <s v="Overdue"/>
    <s v="WHT"/>
    <s v="USD"/>
    <n v="19490.7"/>
  </r>
  <r>
    <s v="A2310000"/>
    <x v="26"/>
    <x v="26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1315"/>
    <x v="5"/>
    <n v="43.833333333333336"/>
    <x v="4"/>
    <x v="2"/>
    <s v="Overdue"/>
    <s v="WHT"/>
    <s v="USD"/>
    <n v="33655.31"/>
  </r>
  <r>
    <s v="A2310000"/>
    <x v="26"/>
    <x v="26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1315"/>
    <x v="5"/>
    <n v="43.833333333333336"/>
    <x v="4"/>
    <x v="2"/>
    <s v="Overdue"/>
    <s v="WHT"/>
    <s v="USD"/>
    <n v="30146.89"/>
  </r>
  <r>
    <s v="A2310000"/>
    <x v="26"/>
    <x v="26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1315"/>
    <x v="5"/>
    <n v="43.833333333333336"/>
    <x v="4"/>
    <x v="2"/>
    <s v="Overdue"/>
    <s v="WHT"/>
    <s v="USD"/>
    <n v="19910.580000000002"/>
  </r>
  <r>
    <s v="A2310000"/>
    <x v="26"/>
    <x v="26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1315"/>
    <x v="5"/>
    <n v="43.833333333333336"/>
    <x v="4"/>
    <x v="2"/>
    <s v="Overdue"/>
    <s v="WHT"/>
    <s v="USD"/>
    <n v="20714.080000000002"/>
  </r>
  <r>
    <s v="A2310000"/>
    <x v="26"/>
    <x v="26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1315"/>
    <x v="5"/>
    <n v="43.833333333333336"/>
    <x v="4"/>
    <x v="2"/>
    <s v="Overdue"/>
    <s v="WHT"/>
    <s v="USD"/>
    <n v="21435.37"/>
  </r>
  <r>
    <s v="A2310000"/>
    <x v="26"/>
    <x v="26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1315"/>
    <x v="5"/>
    <n v="43.833333333333336"/>
    <x v="4"/>
    <x v="2"/>
    <s v="Overdue"/>
    <s v="WHT"/>
    <s v="USD"/>
    <n v="20771.11"/>
  </r>
  <r>
    <s v="A2310000"/>
    <x v="26"/>
    <x v="26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1315"/>
    <x v="5"/>
    <n v="43.833333333333336"/>
    <x v="4"/>
    <x v="2"/>
    <s v="Overdue"/>
    <s v="WHT"/>
    <s v="USD"/>
    <n v="21554.52"/>
  </r>
  <r>
    <s v="A2310000"/>
    <x v="26"/>
    <x v="26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1315"/>
    <x v="5"/>
    <n v="43.833333333333336"/>
    <x v="4"/>
    <x v="2"/>
    <s v="Overdue"/>
    <s v="WHT"/>
    <s v="USD"/>
    <n v="10443.51"/>
  </r>
  <r>
    <s v="A2310000"/>
    <x v="26"/>
    <x v="26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1315"/>
    <x v="5"/>
    <n v="43.833333333333336"/>
    <x v="4"/>
    <x v="2"/>
    <s v="Overdue"/>
    <s v="WHT"/>
    <s v="USD"/>
    <n v="9233.7999999999993"/>
  </r>
  <r>
    <s v="A2310000"/>
    <x v="26"/>
    <x v="26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1315"/>
    <x v="5"/>
    <n v="43.833333333333336"/>
    <x v="4"/>
    <x v="2"/>
    <s v="Overdue"/>
    <s v="WHT"/>
    <s v="USD"/>
    <n v="10074.89"/>
  </r>
  <r>
    <s v="A2310000"/>
    <x v="26"/>
    <x v="26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1315"/>
    <x v="5"/>
    <n v="43.833333333333336"/>
    <x v="4"/>
    <x v="2"/>
    <s v="Overdue"/>
    <s v="WHT"/>
    <s v="USD"/>
    <n v="8609.33"/>
  </r>
  <r>
    <s v="A2310000"/>
    <x v="26"/>
    <x v="26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1315"/>
    <x v="5"/>
    <n v="43.833333333333336"/>
    <x v="4"/>
    <x v="2"/>
    <s v="Overdue"/>
    <s v="WHT"/>
    <s v="USD"/>
    <n v="6088.39"/>
  </r>
  <r>
    <s v="A2310000"/>
    <x v="26"/>
    <x v="26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1315"/>
    <x v="5"/>
    <n v="43.833333333333336"/>
    <x v="4"/>
    <x v="2"/>
    <s v="Overdue"/>
    <s v="WHT"/>
    <s v="USD"/>
    <n v="2636.97"/>
  </r>
  <r>
    <s v="A2310000"/>
    <x v="26"/>
    <x v="26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1315"/>
    <x v="5"/>
    <n v="43.833333333333336"/>
    <x v="4"/>
    <x v="2"/>
    <s v="Overdue"/>
    <s v="WHT"/>
    <s v="USD"/>
    <n v="7786.78"/>
  </r>
  <r>
    <s v="A2310000"/>
    <x v="26"/>
    <x v="26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1315"/>
    <x v="5"/>
    <n v="43.833333333333336"/>
    <x v="4"/>
    <x v="2"/>
    <s v="Overdue"/>
    <s v="WHT"/>
    <s v="USD"/>
    <n v="13271.25"/>
  </r>
  <r>
    <s v="A2310000"/>
    <x v="26"/>
    <x v="26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1315"/>
    <x v="5"/>
    <n v="43.833333333333336"/>
    <x v="4"/>
    <x v="2"/>
    <s v="Overdue"/>
    <s v="WHT"/>
    <s v="USD"/>
    <n v="19739.16"/>
  </r>
  <r>
    <s v="A2310000"/>
    <x v="26"/>
    <x v="26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1315"/>
    <x v="5"/>
    <n v="43.833333333333336"/>
    <x v="4"/>
    <x v="2"/>
    <s v="Overdue"/>
    <s v="WHT"/>
    <s v="USD"/>
    <n v="1298.01"/>
  </r>
  <r>
    <s v="A2310000"/>
    <x v="26"/>
    <x v="26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1315"/>
    <x v="5"/>
    <n v="43.833333333333336"/>
    <x v="4"/>
    <x v="2"/>
    <s v="Overdue"/>
    <s v="WHT"/>
    <s v="USD"/>
    <n v="32684.42"/>
  </r>
  <r>
    <s v="A2310000"/>
    <x v="26"/>
    <x v="26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1315"/>
    <x v="5"/>
    <n v="43.833333333333336"/>
    <x v="4"/>
    <x v="2"/>
    <s v="Overdue"/>
    <s v="WHT"/>
    <s v="USD"/>
    <n v="19923.45"/>
  </r>
  <r>
    <s v="A2310000"/>
    <x v="26"/>
    <x v="26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1315"/>
    <x v="5"/>
    <n v="43.833333333333336"/>
    <x v="4"/>
    <x v="2"/>
    <s v="Overdue"/>
    <s v="WHT"/>
    <s v="USD"/>
    <n v="21153.759999999998"/>
  </r>
  <r>
    <s v="A2310000"/>
    <x v="26"/>
    <x v="26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1315"/>
    <x v="5"/>
    <n v="43.833333333333336"/>
    <x v="4"/>
    <x v="2"/>
    <s v="Overdue"/>
    <s v="WHT"/>
    <s v="USD"/>
    <n v="9614.93"/>
  </r>
  <r>
    <s v="A2310000"/>
    <x v="26"/>
    <x v="26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1315"/>
    <x v="5"/>
    <n v="43.833333333333336"/>
    <x v="4"/>
    <x v="2"/>
    <s v="Overdue"/>
    <s v="WHT"/>
    <s v="USD"/>
    <n v="8088.14"/>
  </r>
  <r>
    <s v="A2310000"/>
    <x v="26"/>
    <x v="26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1315"/>
    <x v="5"/>
    <n v="43.833333333333336"/>
    <x v="4"/>
    <x v="2"/>
    <s v="Overdue"/>
    <s v="WHT"/>
    <s v="USD"/>
    <n v="7690.04"/>
  </r>
  <r>
    <s v="A2310000"/>
    <x v="26"/>
    <x v="26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1315"/>
    <x v="5"/>
    <n v="43.833333333333336"/>
    <x v="4"/>
    <x v="2"/>
    <s v="Overdue"/>
    <s v="WHT"/>
    <s v="USD"/>
    <n v="34479.15"/>
  </r>
  <r>
    <s v="A2310000"/>
    <x v="26"/>
    <x v="26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1315"/>
    <x v="5"/>
    <n v="43.833333333333336"/>
    <x v="4"/>
    <x v="2"/>
    <s v="Overdue"/>
    <s v="WHT"/>
    <s v="USD"/>
    <n v="6208.21"/>
  </r>
  <r>
    <s v="A2310000"/>
    <x v="26"/>
    <x v="26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1315"/>
    <x v="5"/>
    <n v="43.833333333333336"/>
    <x v="4"/>
    <x v="2"/>
    <s v="Overdue"/>
    <s v="WHT"/>
    <s v="USD"/>
    <n v="20305.02"/>
  </r>
  <r>
    <s v="A2310000"/>
    <x v="26"/>
    <x v="26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1315"/>
    <x v="5"/>
    <n v="43.833333333333336"/>
    <x v="4"/>
    <x v="2"/>
    <s v="Overdue"/>
    <s v="WHT"/>
    <s v="USD"/>
    <n v="11945.05"/>
  </r>
  <r>
    <s v="A2310000"/>
    <x v="26"/>
    <x v="26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1315"/>
    <x v="5"/>
    <n v="43.833333333333336"/>
    <x v="4"/>
    <x v="2"/>
    <s v="Overdue"/>
    <s v="WHT"/>
    <s v="USD"/>
    <n v="70434.7"/>
  </r>
  <r>
    <s v="A2310000"/>
    <x v="26"/>
    <x v="26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1315"/>
    <x v="5"/>
    <n v="43.833333333333336"/>
    <x v="4"/>
    <x v="2"/>
    <s v="Overdue"/>
    <s v="WHT"/>
    <s v="USD"/>
    <n v="24810.080000000002"/>
  </r>
  <r>
    <s v="A2310000"/>
    <x v="26"/>
    <x v="26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1315"/>
    <x v="5"/>
    <n v="43.833333333333336"/>
    <x v="4"/>
    <x v="2"/>
    <s v="Overdue"/>
    <s v="WHT"/>
    <s v="USD"/>
    <n v="23652.03"/>
  </r>
  <r>
    <s v="A2310000"/>
    <x v="26"/>
    <x v="26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1315"/>
    <x v="5"/>
    <n v="43.833333333333336"/>
    <x v="4"/>
    <x v="2"/>
    <s v="Overdue"/>
    <s v="WHT"/>
    <s v="USD"/>
    <n v="21239.4"/>
  </r>
  <r>
    <s v="A2310000"/>
    <x v="26"/>
    <x v="26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1315"/>
    <x v="5"/>
    <n v="43.833333333333336"/>
    <x v="4"/>
    <x v="2"/>
    <s v="Overdue"/>
    <s v="WHT"/>
    <s v="USD"/>
    <n v="25368.55"/>
  </r>
  <r>
    <s v="A2310000"/>
    <x v="26"/>
    <x v="26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1315"/>
    <x v="5"/>
    <n v="43.833333333333336"/>
    <x v="4"/>
    <x v="2"/>
    <s v="Overdue"/>
    <s v="WHT"/>
    <s v="USD"/>
    <n v="14808.35"/>
  </r>
  <r>
    <s v="A2310000"/>
    <x v="26"/>
    <x v="26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1315"/>
    <x v="5"/>
    <n v="43.833333333333336"/>
    <x v="4"/>
    <x v="2"/>
    <s v="Overdue"/>
    <s v="WHT"/>
    <s v="USD"/>
    <n v="19093.919999999998"/>
  </r>
  <r>
    <s v="A2310000"/>
    <x v="26"/>
    <x v="26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1316"/>
    <x v="5"/>
    <n v="43.866666666666667"/>
    <x v="4"/>
    <x v="2"/>
    <s v="Overdue"/>
    <s v="WHT"/>
    <s v="USD"/>
    <n v="28878.55"/>
  </r>
  <r>
    <s v="A2310000"/>
    <x v="26"/>
    <x v="26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1316"/>
    <x v="5"/>
    <n v="43.866666666666667"/>
    <x v="4"/>
    <x v="2"/>
    <s v="Overdue"/>
    <s v="WHT"/>
    <s v="USD"/>
    <n v="28518.81"/>
  </r>
  <r>
    <s v="A2310000"/>
    <x v="26"/>
    <x v="26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1316"/>
    <x v="5"/>
    <n v="43.866666666666667"/>
    <x v="4"/>
    <x v="2"/>
    <s v="Overdue"/>
    <s v="WHT"/>
    <s v="USD"/>
    <n v="30172.66"/>
  </r>
  <r>
    <s v="A2310000"/>
    <x v="26"/>
    <x v="26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1316"/>
    <x v="5"/>
    <n v="43.866666666666667"/>
    <x v="4"/>
    <x v="2"/>
    <s v="Overdue"/>
    <s v="WHT"/>
    <s v="USD"/>
    <n v="33567.26"/>
  </r>
  <r>
    <s v="A2310000"/>
    <x v="26"/>
    <x v="26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1316"/>
    <x v="5"/>
    <n v="43.866666666666667"/>
    <x v="4"/>
    <x v="2"/>
    <s v="Overdue"/>
    <s v="WHT"/>
    <s v="USD"/>
    <n v="30048.12"/>
  </r>
  <r>
    <s v="A2310000"/>
    <x v="26"/>
    <x v="26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372"/>
    <x v="5"/>
    <n v="45.733333333333334"/>
    <x v="4"/>
    <x v="2"/>
    <s v="Overdue"/>
    <s v="WHT"/>
    <s v="USD"/>
    <n v="54026.45"/>
  </r>
  <r>
    <s v="A2310000"/>
    <x v="26"/>
    <x v="26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526"/>
    <x v="5"/>
    <n v="50.866666666666667"/>
    <x v="4"/>
    <x v="1"/>
    <s v="Overdue"/>
    <s v="Invoice"/>
    <s v="USD"/>
    <n v="99152.02"/>
  </r>
  <r>
    <s v="A2310000"/>
    <x v="26"/>
    <x v="26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526"/>
    <x v="5"/>
    <n v="50.866666666666667"/>
    <x v="4"/>
    <x v="1"/>
    <s v="Overdue"/>
    <s v="Invoice"/>
    <s v="USD"/>
    <n v="75704.570000000007"/>
  </r>
  <r>
    <s v="A2310000"/>
    <x v="26"/>
    <x v="26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706"/>
    <x v="5"/>
    <n v="56.866666666666667"/>
    <x v="4"/>
    <x v="2"/>
    <s v="Overdue"/>
    <s v="WHT"/>
    <s v="USD"/>
    <n v="61979.54"/>
  </r>
  <r>
    <s v="A2310000"/>
    <x v="26"/>
    <x v="26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955"/>
    <x v="5"/>
    <n v="65.166666666666671"/>
    <x v="4"/>
    <x v="2"/>
    <s v="Overdue"/>
    <s v="WHT"/>
    <s v="USD"/>
    <n v="19532.22"/>
  </r>
  <r>
    <s v="A2310000"/>
    <x v="26"/>
    <x v="26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904"/>
    <x v="5"/>
    <n v="96.8"/>
    <x v="4"/>
    <x v="2"/>
    <s v="Overdue"/>
    <s v="WHT"/>
    <s v="USD"/>
    <n v="23488.26"/>
  </r>
  <r>
    <s v="A2310000"/>
    <x v="27"/>
    <x v="27"/>
    <n v="1800030482"/>
    <x v="0"/>
    <x v="1"/>
    <x v="1"/>
    <s v="Orupabo, Amoni "/>
    <n v="0"/>
    <s v="NEPL/OML 42 NOV 2023 Crude Handling"/>
    <s v="468"/>
    <s v="DR"/>
    <s v=""/>
    <d v="2023-12-15T00:00:00"/>
    <d v="2023-12-15T00:00:00"/>
    <d v="2024-02-13T00:00:00"/>
    <s v="USD"/>
    <n v="321022.62"/>
    <n v="-44"/>
    <x v="0"/>
    <n v="-1.4666666666666666"/>
    <x v="0"/>
    <x v="0"/>
    <s v="Not Overdue"/>
    <s v="Invoice"/>
    <s v="USD"/>
    <n v="321022.62"/>
  </r>
  <r>
    <s v="A2310000"/>
    <x v="27"/>
    <x v="27"/>
    <n v="1800030288"/>
    <x v="0"/>
    <x v="1"/>
    <x v="1"/>
    <s v="Orupabo, Amoni "/>
    <n v="0"/>
    <s v="NEPL/OML 42 OCT 2023 Crude Handling"/>
    <s v="468"/>
    <s v="DR"/>
    <s v=""/>
    <d v="2023-11-15T00:00:00"/>
    <d v="2023-11-15T00:00:00"/>
    <d v="2024-01-14T00:00:00"/>
    <s v="USD"/>
    <n v="437922.61"/>
    <n v="-14"/>
    <x v="0"/>
    <n v="-0.46666666666666667"/>
    <x v="0"/>
    <x v="0"/>
    <s v="Not Overdue"/>
    <s v="Invoice"/>
    <s v="USD"/>
    <n v="437922.61"/>
  </r>
  <r>
    <s v="A2310000"/>
    <x v="27"/>
    <x v="27"/>
    <n v="1800030216"/>
    <x v="0"/>
    <x v="1"/>
    <x v="1"/>
    <s v="Orupabo, Amoni "/>
    <n v="0"/>
    <s v="NPDC/OML 42 MARCH  2023 Crude Handling"/>
    <s v="468"/>
    <s v="DR"/>
    <s v=""/>
    <d v="2023-11-09T00:00:00"/>
    <d v="2023-11-09T00:00:00"/>
    <d v="2024-01-08T00:00:00"/>
    <s v="USD"/>
    <n v="342778.73"/>
    <n v="-8"/>
    <x v="0"/>
    <n v="-0.26666666666666666"/>
    <x v="0"/>
    <x v="0"/>
    <s v="Not Overdue"/>
    <s v="Invoice"/>
    <s v="USD"/>
    <n v="342778.73"/>
  </r>
  <r>
    <s v="A2310000"/>
    <x v="27"/>
    <x v="27"/>
    <n v="1800030060"/>
    <x v="0"/>
    <x v="1"/>
    <x v="1"/>
    <s v="Orupabo, Amoni "/>
    <n v="0"/>
    <s v="NPDC/OML 42 SEP 2023 Crude Handling"/>
    <s v="468"/>
    <s v="DR"/>
    <s v=""/>
    <d v="2023-10-19T00:00:00"/>
    <d v="2023-10-19T00:00:00"/>
    <d v="2023-12-18T00:00:00"/>
    <s v="USD"/>
    <n v="403960.53"/>
    <n v="13"/>
    <x v="1"/>
    <n v="0.43333333333333335"/>
    <x v="1"/>
    <x v="1"/>
    <s v="Overdue"/>
    <s v="Invoice"/>
    <s v="USD"/>
    <n v="403960.53"/>
  </r>
  <r>
    <s v="A2310000"/>
    <x v="27"/>
    <x v="27"/>
    <n v="104479595"/>
    <x v="0"/>
    <x v="1"/>
    <x v="1"/>
    <s v="Orupabo, Amoni "/>
    <n v="0"/>
    <s v="WHT_1800027926 NPDC OML 42 May 2022 Capacity Charg"/>
    <s v=""/>
    <s v="AB"/>
    <s v=""/>
    <d v="2023-11-27T00:00:00"/>
    <d v="2023-11-27T00:00:00"/>
    <d v="2023-11-27T00:00:00"/>
    <s v="USD"/>
    <n v="11875"/>
    <n v="34"/>
    <x v="0"/>
    <s v="Not Overdue"/>
    <x v="0"/>
    <x v="0"/>
    <s v="Not Overdue"/>
    <s v="WHT"/>
    <s v="USD"/>
    <n v="11875"/>
  </r>
  <r>
    <s v="A2310000"/>
    <x v="27"/>
    <x v="27"/>
    <n v="104479595"/>
    <x v="0"/>
    <x v="1"/>
    <x v="1"/>
    <s v="Orupabo, Amoni "/>
    <n v="0"/>
    <s v="WHT_1800028943 NNPC E&amp;P LTD/OML 42 FEB 2023 Crude"/>
    <s v=""/>
    <s v="AB"/>
    <s v=""/>
    <d v="2023-11-27T00:00:00"/>
    <d v="2023-11-27T00:00:00"/>
    <d v="2023-11-27T00:00:00"/>
    <s v="USD"/>
    <n v="16525.599999999999"/>
    <n v="34"/>
    <x v="0"/>
    <s v="Not Overdue"/>
    <x v="0"/>
    <x v="0"/>
    <s v="Not Overdue"/>
    <s v="WHT"/>
    <s v="USD"/>
    <n v="16525.599999999999"/>
  </r>
  <r>
    <s v="A2310000"/>
    <x v="27"/>
    <x v="27"/>
    <n v="104479595"/>
    <x v="0"/>
    <x v="1"/>
    <x v="1"/>
    <s v="Orupabo, Amoni "/>
    <n v="0"/>
    <s v="WHT_1800028961 NEPL OML 42 Excess RPC 2022 CrudeHa"/>
    <s v=""/>
    <s v="AB"/>
    <s v=""/>
    <d v="2023-11-27T00:00:00"/>
    <d v="2023-11-27T00:00:00"/>
    <d v="2023-11-27T00:00:00"/>
    <s v="USD"/>
    <n v="15754.41"/>
    <n v="34"/>
    <x v="0"/>
    <s v="Not Overdue"/>
    <x v="0"/>
    <x v="0"/>
    <s v="Not Overdue"/>
    <s v="WHT"/>
    <s v="USD"/>
    <n v="15754.41"/>
  </r>
  <r>
    <s v="A2310000"/>
    <x v="27"/>
    <x v="27"/>
    <n v="104479595"/>
    <x v="0"/>
    <x v="1"/>
    <x v="1"/>
    <s v="Orupabo, Amoni "/>
    <n v="0"/>
    <s v="WHT_1800029152 NPDC/OML 42 APR 2023 Crude Handling"/>
    <s v=""/>
    <s v="AB"/>
    <s v=""/>
    <d v="2023-11-27T00:00:00"/>
    <d v="2023-11-27T00:00:00"/>
    <d v="2023-11-27T00:00:00"/>
    <s v="USD"/>
    <n v="13897.58"/>
    <n v="34"/>
    <x v="0"/>
    <s v="Not Overdue"/>
    <x v="0"/>
    <x v="0"/>
    <s v="Not Overdue"/>
    <s v="WHT"/>
    <s v="USD"/>
    <n v="13897.58"/>
  </r>
  <r>
    <s v="A2310000"/>
    <x v="27"/>
    <x v="27"/>
    <n v="104479595"/>
    <x v="0"/>
    <x v="1"/>
    <x v="1"/>
    <s v="Orupabo, Amoni "/>
    <n v="0"/>
    <s v="WHT_1800029341 NEPL /OML 42 MAY 2023 Crude Handlin"/>
    <s v=""/>
    <s v="AB"/>
    <s v=""/>
    <d v="2023-11-27T00:00:00"/>
    <d v="2023-11-27T00:00:00"/>
    <d v="2023-11-27T00:00:00"/>
    <s v="USD"/>
    <n v="8712.5"/>
    <n v="34"/>
    <x v="0"/>
    <s v="Not Overdue"/>
    <x v="0"/>
    <x v="0"/>
    <s v="Not Overdue"/>
    <s v="WHT"/>
    <s v="USD"/>
    <n v="8712.5"/>
  </r>
  <r>
    <s v="A2310000"/>
    <x v="27"/>
    <x v="27"/>
    <n v="104479595"/>
    <x v="0"/>
    <x v="1"/>
    <x v="1"/>
    <s v="Orupabo, Amoni "/>
    <n v="0"/>
    <s v="WHT_1800029507 NPDC/OML 42 JUN 2023 Crude Handling"/>
    <s v=""/>
    <s v="AB"/>
    <s v=""/>
    <d v="2023-11-27T00:00:00"/>
    <d v="2023-11-27T00:00:00"/>
    <d v="2023-11-27T00:00:00"/>
    <s v="USD"/>
    <n v="17287.05"/>
    <n v="34"/>
    <x v="0"/>
    <s v="Not Overdue"/>
    <x v="0"/>
    <x v="0"/>
    <s v="Not Overdue"/>
    <s v="WHT"/>
    <s v="USD"/>
    <n v="17287.05"/>
  </r>
  <r>
    <s v="A2310000"/>
    <x v="27"/>
    <x v="27"/>
    <n v="104479595"/>
    <x v="0"/>
    <x v="1"/>
    <x v="1"/>
    <s v="Orupabo, Amoni "/>
    <n v="0"/>
    <s v="WHT_1800029632 NPDC/OML 42 JUL 2023 Crude Handling"/>
    <s v=""/>
    <s v="AB"/>
    <s v=""/>
    <d v="2023-11-27T00:00:00"/>
    <d v="2023-11-27T00:00:00"/>
    <d v="2023-11-27T00:00:00"/>
    <s v="USD"/>
    <n v="7598.64"/>
    <n v="34"/>
    <x v="0"/>
    <s v="Not Overdue"/>
    <x v="0"/>
    <x v="0"/>
    <s v="Not Overdue"/>
    <s v="WHT"/>
    <s v="USD"/>
    <n v="7598.64"/>
  </r>
  <r>
    <s v="A2310000"/>
    <x v="27"/>
    <x v="27"/>
    <n v="104479595"/>
    <x v="0"/>
    <x v="1"/>
    <x v="1"/>
    <s v="Orupabo, Amoni "/>
    <n v="0"/>
    <s v="WHT_1800029815 NPDC/OML 42 AUG 2023 Crude Handling"/>
    <s v=""/>
    <s v="AB"/>
    <s v=""/>
    <d v="2023-11-27T00:00:00"/>
    <d v="2023-11-27T00:00:00"/>
    <d v="2023-11-27T00:00:00"/>
    <s v="USD"/>
    <n v="12515.51"/>
    <n v="34"/>
    <x v="0"/>
    <s v="Not Overdue"/>
    <x v="0"/>
    <x v="0"/>
    <s v="Not Overdue"/>
    <s v="WHT"/>
    <s v="USD"/>
    <n v="12515.51"/>
  </r>
  <r>
    <s v="A2310000"/>
    <x v="27"/>
    <x v="27"/>
    <n v="104466118"/>
    <x v="0"/>
    <x v="1"/>
    <x v="1"/>
    <s v="Orupabo, Amoni "/>
    <n v="0"/>
    <s v="WHT_1800028842 NPDC/OML 42 JAN 2023 Crude Handling"/>
    <s v=""/>
    <s v="AB"/>
    <s v=""/>
    <d v="2023-10-30T00:00:00"/>
    <d v="2023-10-30T00:00:00"/>
    <d v="2023-10-30T00:00:00"/>
    <s v="USD"/>
    <n v="19771.32"/>
    <n v="62"/>
    <x v="0"/>
    <s v="Not Overdue"/>
    <x v="0"/>
    <x v="0"/>
    <s v="Not Overdue"/>
    <s v="WHT"/>
    <s v="USD"/>
    <n v="19771.32"/>
  </r>
  <r>
    <s v="A2310000"/>
    <x v="27"/>
    <x v="27"/>
    <n v="104407785"/>
    <x v="0"/>
    <x v="1"/>
    <x v="1"/>
    <s v="Orupabo, Amoni "/>
    <n v="0"/>
    <s v="WHT_1800028037 NPDC/OML 42 JULY 2022 Crude Handlin"/>
    <s v=""/>
    <s v="AB"/>
    <s v=""/>
    <d v="2023-06-30T00:00:00"/>
    <d v="2023-06-30T00:00:00"/>
    <d v="2023-06-30T00:00:00"/>
    <s v="USD"/>
    <n v="9382.39"/>
    <n v="184"/>
    <x v="5"/>
    <n v="6.1333333333333337"/>
    <x v="2"/>
    <x v="2"/>
    <s v="Overdue"/>
    <s v="WHT"/>
    <s v="USD"/>
    <n v="9382.39"/>
  </r>
  <r>
    <s v="A2310000"/>
    <x v="27"/>
    <x v="27"/>
    <n v="104407787"/>
    <x v="0"/>
    <x v="1"/>
    <x v="1"/>
    <s v="Orupabo, Amoni "/>
    <n v="0"/>
    <s v="WHT_1800028397 NNPC/OML 42 OCT 2022 Crude Handling"/>
    <s v=""/>
    <s v="AB"/>
    <s v=""/>
    <d v="2023-06-30T00:00:00"/>
    <d v="2023-06-30T00:00:00"/>
    <d v="2023-06-30T00:00:00"/>
    <s v="USD"/>
    <n v="3800"/>
    <n v="184"/>
    <x v="5"/>
    <n v="6.1333333333333337"/>
    <x v="2"/>
    <x v="2"/>
    <s v="Overdue"/>
    <s v="WHT"/>
    <s v="USD"/>
    <n v="3800"/>
  </r>
  <r>
    <s v="A2310000"/>
    <x v="27"/>
    <x v="27"/>
    <n v="104407786"/>
    <x v="0"/>
    <x v="1"/>
    <x v="1"/>
    <s v="Orupabo, Amoni "/>
    <n v="0"/>
    <s v="WHT_1800028570 NPDC/OML 42 NOV 2022 Crude Handling"/>
    <s v=""/>
    <s v="AB"/>
    <s v=""/>
    <d v="2023-06-30T00:00:00"/>
    <d v="2023-06-30T00:00:00"/>
    <d v="2023-06-30T00:00:00"/>
    <s v="USD"/>
    <n v="14970.78"/>
    <n v="184"/>
    <x v="5"/>
    <n v="6.1333333333333337"/>
    <x v="2"/>
    <x v="2"/>
    <s v="Overdue"/>
    <s v="WHT"/>
    <s v="USD"/>
    <n v="14970.78"/>
  </r>
  <r>
    <s v="A2310000"/>
    <x v="27"/>
    <x v="27"/>
    <n v="104407788"/>
    <x v="0"/>
    <x v="1"/>
    <x v="1"/>
    <s v="Orupabo, Amoni "/>
    <n v="0"/>
    <s v="WHT_1800028746 NNPC E&amp;P LTD/OML 42 DEC 2022 Crude"/>
    <s v=""/>
    <s v="AB"/>
    <s v=""/>
    <d v="2023-06-30T00:00:00"/>
    <d v="2023-06-30T00:00:00"/>
    <d v="2023-06-30T00:00:00"/>
    <s v="USD"/>
    <n v="11107.51"/>
    <n v="184"/>
    <x v="5"/>
    <n v="6.1333333333333337"/>
    <x v="2"/>
    <x v="2"/>
    <s v="Overdue"/>
    <s v="WHT"/>
    <s v="USD"/>
    <n v="11107.51"/>
  </r>
  <r>
    <s v="A2310000"/>
    <x v="27"/>
    <x v="27"/>
    <n v="104368361"/>
    <x v="0"/>
    <x v="1"/>
    <x v="1"/>
    <s v="Orupabo, Amoni "/>
    <n v="0"/>
    <s v="WHT_1800027355 NPDC OML 26 Excess RPC 2021 Crude H"/>
    <s v=""/>
    <s v="AB"/>
    <s v=""/>
    <d v="2023-03-31T00:00:00"/>
    <d v="2023-03-31T00:00:00"/>
    <d v="2023-03-31T00:00:00"/>
    <s v="USD"/>
    <n v="32961.57"/>
    <n v="275"/>
    <x v="5"/>
    <n v="9.1666666666666661"/>
    <x v="2"/>
    <x v="2"/>
    <s v="Overdue"/>
    <s v="WHT"/>
    <s v="USD"/>
    <n v="32961.57"/>
  </r>
  <r>
    <s v="A2310000"/>
    <x v="27"/>
    <x v="27"/>
    <n v="104368362"/>
    <x v="0"/>
    <x v="1"/>
    <x v="1"/>
    <s v="Orupabo, Amoni "/>
    <n v="0"/>
    <s v="WHT_1800027696 NPDC/OML 42 APRIL 2022 Crude Handli"/>
    <s v=""/>
    <s v="AB"/>
    <s v=""/>
    <d v="2023-03-31T00:00:00"/>
    <d v="2023-03-31T00:00:00"/>
    <d v="2023-03-31T00:00:00"/>
    <s v="USD"/>
    <n v="14344.33"/>
    <n v="275"/>
    <x v="5"/>
    <n v="9.1666666666666661"/>
    <x v="2"/>
    <x v="2"/>
    <s v="Overdue"/>
    <s v="WHT"/>
    <s v="USD"/>
    <n v="14344.33"/>
  </r>
  <r>
    <s v="A2310000"/>
    <x v="27"/>
    <x v="27"/>
    <n v="104368363"/>
    <x v="0"/>
    <x v="1"/>
    <x v="1"/>
    <s v="Orupabo, Amoni "/>
    <n v="0"/>
    <s v="WHT_1800027944 NPDC/OML 42 JUN 2022 Crude Handling"/>
    <s v=""/>
    <s v="AB"/>
    <s v=""/>
    <d v="2023-03-31T00:00:00"/>
    <d v="2023-03-31T00:00:00"/>
    <d v="2023-03-31T00:00:00"/>
    <s v="USD"/>
    <n v="11907.21"/>
    <n v="275"/>
    <x v="5"/>
    <n v="9.1666666666666661"/>
    <x v="2"/>
    <x v="2"/>
    <s v="Overdue"/>
    <s v="WHT"/>
    <s v="USD"/>
    <n v="11907.21"/>
  </r>
  <r>
    <s v="A2310000"/>
    <x v="27"/>
    <x v="27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519"/>
    <x v="5"/>
    <n v="17.3"/>
    <x v="3"/>
    <x v="2"/>
    <s v="Overdue"/>
    <s v="WHT"/>
    <s v="USD"/>
    <n v="24114.74"/>
  </r>
  <r>
    <s v="A2310000"/>
    <x v="27"/>
    <x v="27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519"/>
    <x v="5"/>
    <n v="17.3"/>
    <x v="3"/>
    <x v="2"/>
    <s v="Overdue"/>
    <s v="WHT"/>
    <s v="USD"/>
    <n v="23925.33"/>
  </r>
  <r>
    <s v="A2310000"/>
    <x v="27"/>
    <x v="27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519"/>
    <x v="5"/>
    <n v="17.3"/>
    <x v="3"/>
    <x v="2"/>
    <s v="Overdue"/>
    <s v="WHT"/>
    <s v="USD"/>
    <n v="20968.7"/>
  </r>
  <r>
    <s v="A2310000"/>
    <x v="27"/>
    <x v="27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519"/>
    <x v="5"/>
    <n v="17.3"/>
    <x v="3"/>
    <x v="2"/>
    <s v="Overdue"/>
    <s v="WHT"/>
    <s v="USD"/>
    <n v="14557.37"/>
  </r>
  <r>
    <s v="A2310000"/>
    <x v="27"/>
    <x v="27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519"/>
    <x v="5"/>
    <n v="17.3"/>
    <x v="3"/>
    <x v="2"/>
    <s v="Overdue"/>
    <s v="WHT"/>
    <s v="USD"/>
    <n v="14025.82"/>
  </r>
  <r>
    <s v="A2310000"/>
    <x v="27"/>
    <x v="27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549"/>
    <x v="5"/>
    <n v="18.3"/>
    <x v="4"/>
    <x v="2"/>
    <s v="Overdue"/>
    <s v="WHT"/>
    <s v="USD"/>
    <n v="-3447.02"/>
  </r>
  <r>
    <s v="A2310000"/>
    <x v="27"/>
    <x v="27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643"/>
    <x v="5"/>
    <n v="21.433333333333334"/>
    <x v="4"/>
    <x v="2"/>
    <s v="Overdue"/>
    <s v="WHT"/>
    <s v="USD"/>
    <n v="29930.94"/>
  </r>
  <r>
    <s v="A2310000"/>
    <x v="27"/>
    <x v="27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643"/>
    <x v="5"/>
    <n v="21.433333333333334"/>
    <x v="4"/>
    <x v="2"/>
    <s v="Overdue"/>
    <s v="WHT"/>
    <s v="USD"/>
    <n v="36559.72"/>
  </r>
  <r>
    <s v="A2310000"/>
    <x v="27"/>
    <x v="27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670"/>
    <x v="5"/>
    <n v="22.333333333333332"/>
    <x v="4"/>
    <x v="2"/>
    <s v="Overdue"/>
    <s v="WHT"/>
    <s v="USD"/>
    <n v="9799.39"/>
  </r>
  <r>
    <s v="A2310000"/>
    <x v="27"/>
    <x v="27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751"/>
    <x v="5"/>
    <n v="25.033333333333335"/>
    <x v="4"/>
    <x v="2"/>
    <s v="Overdue"/>
    <s v="WHT"/>
    <s v="USD"/>
    <n v="11648.52"/>
  </r>
  <r>
    <s v="A2310000"/>
    <x v="27"/>
    <x v="27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752"/>
    <x v="5"/>
    <n v="25.066666666666666"/>
    <x v="4"/>
    <x v="2"/>
    <s v="Overdue"/>
    <s v="WHT"/>
    <s v="USD"/>
    <n v="28423.18"/>
  </r>
  <r>
    <s v="A2310000"/>
    <x v="27"/>
    <x v="27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752"/>
    <x v="5"/>
    <n v="25.066666666666666"/>
    <x v="4"/>
    <x v="2"/>
    <s v="Overdue"/>
    <s v="WHT"/>
    <s v="USD"/>
    <n v="27004.62"/>
  </r>
  <r>
    <s v="A2310000"/>
    <x v="27"/>
    <x v="27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752"/>
    <x v="5"/>
    <n v="25.066666666666666"/>
    <x v="4"/>
    <x v="2"/>
    <s v="Overdue"/>
    <s v="WHT"/>
    <s v="USD"/>
    <n v="29735.49"/>
  </r>
  <r>
    <s v="A2310000"/>
    <x v="27"/>
    <x v="27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752"/>
    <x v="5"/>
    <n v="25.066666666666666"/>
    <x v="4"/>
    <x v="2"/>
    <s v="Overdue"/>
    <s v="WHT"/>
    <s v="USD"/>
    <n v="8993.6299999999992"/>
  </r>
  <r>
    <s v="A2310000"/>
    <x v="27"/>
    <x v="27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1012"/>
    <x v="5"/>
    <n v="33.733333333333334"/>
    <x v="4"/>
    <x v="2"/>
    <s v="Overdue"/>
    <s v="WHT"/>
    <s v="USD"/>
    <n v="32628.99"/>
  </r>
  <r>
    <s v="A2310000"/>
    <x v="27"/>
    <x v="27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054"/>
    <x v="5"/>
    <n v="35.133333333333333"/>
    <x v="4"/>
    <x v="2"/>
    <s v="Overdue"/>
    <s v="WHT"/>
    <s v="USD"/>
    <n v="77743.22"/>
  </r>
  <r>
    <s v="A2310000"/>
    <x v="27"/>
    <x v="27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1244"/>
    <x v="5"/>
    <n v="41.466666666666669"/>
    <x v="4"/>
    <x v="2"/>
    <s v="Overdue"/>
    <s v="WHT"/>
    <s v="USD"/>
    <n v="224280.18"/>
  </r>
  <r>
    <s v="A2310000"/>
    <x v="27"/>
    <x v="27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1244"/>
    <x v="5"/>
    <n v="41.466666666666669"/>
    <x v="4"/>
    <x v="2"/>
    <s v="Overdue"/>
    <s v="WHT"/>
    <s v="USD"/>
    <n v="82525.820000000007"/>
  </r>
  <r>
    <s v="A2310000"/>
    <x v="27"/>
    <x v="27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1244"/>
    <x v="5"/>
    <n v="41.466666666666669"/>
    <x v="4"/>
    <x v="2"/>
    <s v="Overdue"/>
    <s v="WHT"/>
    <s v="USD"/>
    <n v="69182.259999999995"/>
  </r>
  <r>
    <s v="A2310000"/>
    <x v="27"/>
    <x v="27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1244"/>
    <x v="5"/>
    <n v="41.466666666666669"/>
    <x v="4"/>
    <x v="2"/>
    <s v="Overdue"/>
    <s v="WHT"/>
    <s v="USD"/>
    <n v="87088.65"/>
  </r>
  <r>
    <s v="A2310000"/>
    <x v="27"/>
    <x v="27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1244"/>
    <x v="5"/>
    <n v="41.466666666666669"/>
    <x v="4"/>
    <x v="2"/>
    <s v="Overdue"/>
    <s v="WHT"/>
    <s v="USD"/>
    <n v="92486.47"/>
  </r>
  <r>
    <s v="A2310000"/>
    <x v="27"/>
    <x v="27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1285"/>
    <x v="5"/>
    <n v="42.833333333333336"/>
    <x v="4"/>
    <x v="2"/>
    <s v="Overdue"/>
    <s v="WHT"/>
    <s v="USD"/>
    <n v="24376.32"/>
  </r>
  <r>
    <s v="A2310000"/>
    <x v="27"/>
    <x v="27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1285"/>
    <x v="5"/>
    <n v="42.833333333333336"/>
    <x v="4"/>
    <x v="2"/>
    <s v="Overdue"/>
    <s v="WHT"/>
    <s v="USD"/>
    <n v="15955.07"/>
  </r>
  <r>
    <s v="A2310000"/>
    <x v="27"/>
    <x v="27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1285"/>
    <x v="5"/>
    <n v="42.833333333333336"/>
    <x v="4"/>
    <x v="2"/>
    <s v="Overdue"/>
    <s v="WHT"/>
    <s v="USD"/>
    <n v="9566.07"/>
  </r>
  <r>
    <s v="A2310000"/>
    <x v="27"/>
    <x v="27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1285"/>
    <x v="5"/>
    <n v="42.833333333333336"/>
    <x v="4"/>
    <x v="2"/>
    <s v="Overdue"/>
    <s v="WHT"/>
    <s v="USD"/>
    <n v="21519.599999999999"/>
  </r>
  <r>
    <s v="A2310000"/>
    <x v="27"/>
    <x v="27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1285"/>
    <x v="5"/>
    <n v="42.833333333333336"/>
    <x v="4"/>
    <x v="2"/>
    <s v="Overdue"/>
    <s v="WHT"/>
    <s v="USD"/>
    <n v="20923.32"/>
  </r>
  <r>
    <s v="A2310000"/>
    <x v="27"/>
    <x v="27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1285"/>
    <x v="5"/>
    <n v="42.833333333333336"/>
    <x v="4"/>
    <x v="2"/>
    <s v="Overdue"/>
    <s v="WHT"/>
    <s v="USD"/>
    <n v="20496.34"/>
  </r>
  <r>
    <s v="A2310000"/>
    <x v="27"/>
    <x v="27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1285"/>
    <x v="5"/>
    <n v="42.833333333333336"/>
    <x v="4"/>
    <x v="2"/>
    <s v="Overdue"/>
    <s v="WHT"/>
    <s v="USD"/>
    <n v="21773.25"/>
  </r>
  <r>
    <s v="A2310000"/>
    <x v="27"/>
    <x v="27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1285"/>
    <x v="5"/>
    <n v="42.833333333333336"/>
    <x v="4"/>
    <x v="2"/>
    <s v="Overdue"/>
    <s v="WHT"/>
    <s v="USD"/>
    <n v="21046.95"/>
  </r>
  <r>
    <s v="A2310000"/>
    <x v="27"/>
    <x v="27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1285"/>
    <x v="5"/>
    <n v="42.833333333333336"/>
    <x v="4"/>
    <x v="2"/>
    <s v="Overdue"/>
    <s v="WHT"/>
    <s v="USD"/>
    <n v="21457.95"/>
  </r>
  <r>
    <s v="A2310000"/>
    <x v="27"/>
    <x v="27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1285"/>
    <x v="5"/>
    <n v="42.833333333333336"/>
    <x v="4"/>
    <x v="2"/>
    <s v="Overdue"/>
    <s v="WHT"/>
    <s v="USD"/>
    <n v="13242.33"/>
  </r>
  <r>
    <s v="A2310000"/>
    <x v="27"/>
    <x v="27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1285"/>
    <x v="5"/>
    <n v="42.833333333333336"/>
    <x v="4"/>
    <x v="2"/>
    <s v="Overdue"/>
    <s v="WHT"/>
    <s v="USD"/>
    <n v="10374.23"/>
  </r>
  <r>
    <s v="A2310000"/>
    <x v="27"/>
    <x v="27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1285"/>
    <x v="5"/>
    <n v="42.833333333333336"/>
    <x v="4"/>
    <x v="2"/>
    <s v="Overdue"/>
    <s v="WHT"/>
    <s v="USD"/>
    <n v="14879.56"/>
  </r>
  <r>
    <s v="A2310000"/>
    <x v="27"/>
    <x v="27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1285"/>
    <x v="5"/>
    <n v="42.833333333333336"/>
    <x v="4"/>
    <x v="2"/>
    <s v="Overdue"/>
    <s v="WHT"/>
    <s v="USD"/>
    <n v="14494.41"/>
  </r>
  <r>
    <s v="A2310000"/>
    <x v="27"/>
    <x v="27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1285"/>
    <x v="5"/>
    <n v="42.833333333333336"/>
    <x v="4"/>
    <x v="2"/>
    <s v="Overdue"/>
    <s v="WHT"/>
    <s v="USD"/>
    <n v="12285.29"/>
  </r>
  <r>
    <s v="A2310000"/>
    <x v="27"/>
    <x v="27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1285"/>
    <x v="5"/>
    <n v="42.833333333333336"/>
    <x v="4"/>
    <x v="2"/>
    <s v="Overdue"/>
    <s v="WHT"/>
    <s v="USD"/>
    <n v="3508.5"/>
  </r>
  <r>
    <s v="A2310000"/>
    <x v="27"/>
    <x v="27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1285"/>
    <x v="5"/>
    <n v="42.833333333333336"/>
    <x v="4"/>
    <x v="2"/>
    <s v="Overdue"/>
    <s v="WHT"/>
    <s v="USD"/>
    <n v="20244.36"/>
  </r>
  <r>
    <s v="A2310000"/>
    <x v="27"/>
    <x v="27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1285"/>
    <x v="5"/>
    <n v="42.833333333333336"/>
    <x v="4"/>
    <x v="2"/>
    <s v="Overdue"/>
    <s v="WHT"/>
    <s v="USD"/>
    <n v="37424.239999999998"/>
  </r>
  <r>
    <s v="A2310000"/>
    <x v="27"/>
    <x v="27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1285"/>
    <x v="5"/>
    <n v="42.833333333333336"/>
    <x v="4"/>
    <x v="2"/>
    <s v="Overdue"/>
    <s v="WHT"/>
    <s v="USD"/>
    <n v="24931.43"/>
  </r>
  <r>
    <s v="A2310000"/>
    <x v="27"/>
    <x v="27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1285"/>
    <x v="5"/>
    <n v="42.833333333333336"/>
    <x v="4"/>
    <x v="2"/>
    <s v="Overdue"/>
    <s v="WHT"/>
    <s v="USD"/>
    <n v="25495.14"/>
  </r>
  <r>
    <s v="A2310000"/>
    <x v="27"/>
    <x v="27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1285"/>
    <x v="5"/>
    <n v="42.833333333333336"/>
    <x v="4"/>
    <x v="2"/>
    <s v="Overdue"/>
    <s v="WHT"/>
    <s v="USD"/>
    <n v="25663.200000000001"/>
  </r>
  <r>
    <s v="A2310000"/>
    <x v="27"/>
    <x v="27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1285"/>
    <x v="5"/>
    <n v="42.833333333333336"/>
    <x v="4"/>
    <x v="2"/>
    <s v="Overdue"/>
    <s v="WHT"/>
    <s v="USD"/>
    <n v="21943.53"/>
  </r>
  <r>
    <s v="A2310000"/>
    <x v="27"/>
    <x v="27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1285"/>
    <x v="5"/>
    <n v="42.833333333333336"/>
    <x v="4"/>
    <x v="2"/>
    <s v="Overdue"/>
    <s v="WHT"/>
    <s v="USD"/>
    <n v="14102.5"/>
  </r>
  <r>
    <s v="A2310000"/>
    <x v="27"/>
    <x v="27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1285"/>
    <x v="5"/>
    <n v="42.833333333333336"/>
    <x v="4"/>
    <x v="2"/>
    <s v="Overdue"/>
    <s v="WHT"/>
    <s v="USD"/>
    <n v="26684.75"/>
  </r>
  <r>
    <s v="A2310000"/>
    <x v="27"/>
    <x v="27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1285"/>
    <x v="5"/>
    <n v="42.833333333333336"/>
    <x v="4"/>
    <x v="2"/>
    <s v="Overdue"/>
    <s v="WHT"/>
    <s v="USD"/>
    <n v="23318.240000000002"/>
  </r>
  <r>
    <s v="A2310000"/>
    <x v="27"/>
    <x v="27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1285"/>
    <x v="5"/>
    <n v="42.833333333333336"/>
    <x v="4"/>
    <x v="2"/>
    <s v="Overdue"/>
    <s v="WHT"/>
    <s v="USD"/>
    <n v="4986.6099999999997"/>
  </r>
  <r>
    <s v="A2310000"/>
    <x v="27"/>
    <x v="27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1285"/>
    <x v="5"/>
    <n v="42.833333333333336"/>
    <x v="4"/>
    <x v="2"/>
    <s v="Overdue"/>
    <s v="WHT"/>
    <s v="USD"/>
    <n v="25289.07"/>
  </r>
  <r>
    <s v="A2310000"/>
    <x v="27"/>
    <x v="27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1285"/>
    <x v="5"/>
    <n v="42.833333333333336"/>
    <x v="4"/>
    <x v="2"/>
    <s v="Overdue"/>
    <s v="WHT"/>
    <s v="USD"/>
    <n v="16120.54"/>
  </r>
  <r>
    <s v="A2310000"/>
    <x v="27"/>
    <x v="27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1285"/>
    <x v="5"/>
    <n v="42.833333333333336"/>
    <x v="4"/>
    <x v="2"/>
    <s v="Overdue"/>
    <s v="WHT"/>
    <s v="USD"/>
    <n v="25644.89"/>
  </r>
  <r>
    <s v="A2310000"/>
    <x v="27"/>
    <x v="27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1314"/>
    <x v="5"/>
    <n v="43.8"/>
    <x v="4"/>
    <x v="2"/>
    <s v="Overdue"/>
    <s v="WHT"/>
    <s v="USD"/>
    <n v="-39.69"/>
  </r>
  <r>
    <s v="A2310000"/>
    <x v="27"/>
    <x v="27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1314"/>
    <x v="5"/>
    <n v="43.8"/>
    <x v="4"/>
    <x v="2"/>
    <s v="Overdue"/>
    <s v="WHT"/>
    <s v="USD"/>
    <n v="10036.59"/>
  </r>
  <r>
    <s v="A2310000"/>
    <x v="27"/>
    <x v="27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1314"/>
    <x v="5"/>
    <n v="43.8"/>
    <x v="4"/>
    <x v="2"/>
    <s v="Overdue"/>
    <s v="WHT"/>
    <s v="USD"/>
    <n v="330.35"/>
  </r>
  <r>
    <s v="A2310000"/>
    <x v="27"/>
    <x v="27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1314"/>
    <x v="5"/>
    <n v="43.8"/>
    <x v="4"/>
    <x v="2"/>
    <s v="Overdue"/>
    <s v="WHT"/>
    <s v="USD"/>
    <n v="342.83"/>
  </r>
  <r>
    <s v="A2310000"/>
    <x v="27"/>
    <x v="27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1314"/>
    <x v="5"/>
    <n v="43.8"/>
    <x v="4"/>
    <x v="2"/>
    <s v="Overdue"/>
    <s v="WHT"/>
    <s v="USD"/>
    <n v="103193.44"/>
  </r>
  <r>
    <s v="A2310000"/>
    <x v="27"/>
    <x v="27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1314"/>
    <x v="5"/>
    <n v="43.8"/>
    <x v="4"/>
    <x v="2"/>
    <s v="Overdue"/>
    <s v="WHT"/>
    <s v="USD"/>
    <n v="72610.820000000007"/>
  </r>
  <r>
    <s v="A2310000"/>
    <x v="27"/>
    <x v="27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1314"/>
    <x v="5"/>
    <n v="43.8"/>
    <x v="4"/>
    <x v="2"/>
    <s v="Overdue"/>
    <s v="WHT"/>
    <s v="USD"/>
    <n v="93552.13"/>
  </r>
  <r>
    <s v="A2310000"/>
    <x v="27"/>
    <x v="27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1314"/>
    <x v="5"/>
    <n v="43.8"/>
    <x v="4"/>
    <x v="2"/>
    <s v="Overdue"/>
    <s v="WHT"/>
    <s v="USD"/>
    <n v="149616.59"/>
  </r>
  <r>
    <s v="A2310000"/>
    <x v="27"/>
    <x v="27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1314"/>
    <x v="5"/>
    <n v="43.8"/>
    <x v="4"/>
    <x v="2"/>
    <s v="Overdue"/>
    <s v="WHT"/>
    <s v="USD"/>
    <n v="85992.07"/>
  </r>
  <r>
    <s v="A2310000"/>
    <x v="27"/>
    <x v="27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1314"/>
    <x v="5"/>
    <n v="43.8"/>
    <x v="4"/>
    <x v="2"/>
    <s v="Overdue"/>
    <s v="WHT"/>
    <s v="USD"/>
    <n v="90041.01"/>
  </r>
  <r>
    <s v="A2310000"/>
    <x v="27"/>
    <x v="27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1314"/>
    <x v="5"/>
    <n v="43.8"/>
    <x v="4"/>
    <x v="2"/>
    <s v="Overdue"/>
    <s v="WHT"/>
    <s v="USD"/>
    <n v="86609.38"/>
  </r>
  <r>
    <s v="A2310000"/>
    <x v="27"/>
    <x v="27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1314"/>
    <x v="5"/>
    <n v="43.8"/>
    <x v="4"/>
    <x v="2"/>
    <s v="Overdue"/>
    <s v="WHT"/>
    <s v="USD"/>
    <n v="82673.179999999993"/>
  </r>
  <r>
    <s v="A2310000"/>
    <x v="27"/>
    <x v="27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1314"/>
    <x v="5"/>
    <n v="43.8"/>
    <x v="4"/>
    <x v="2"/>
    <s v="Overdue"/>
    <s v="WHT"/>
    <s v="USD"/>
    <n v="32118.29"/>
  </r>
  <r>
    <s v="A2310000"/>
    <x v="27"/>
    <x v="27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1314"/>
    <x v="5"/>
    <n v="43.8"/>
    <x v="4"/>
    <x v="2"/>
    <s v="Overdue"/>
    <s v="WHT"/>
    <s v="USD"/>
    <n v="8644.89"/>
  </r>
  <r>
    <s v="A2310000"/>
    <x v="27"/>
    <x v="27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1314"/>
    <x v="5"/>
    <n v="43.8"/>
    <x v="4"/>
    <x v="2"/>
    <s v="Overdue"/>
    <s v="WHT"/>
    <s v="USD"/>
    <n v="2495.64"/>
  </r>
  <r>
    <s v="A2310000"/>
    <x v="27"/>
    <x v="27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1314"/>
    <x v="5"/>
    <n v="43.8"/>
    <x v="4"/>
    <x v="2"/>
    <s v="Overdue"/>
    <s v="WHT"/>
    <s v="USD"/>
    <n v="6312.46"/>
  </r>
  <r>
    <s v="A2310000"/>
    <x v="27"/>
    <x v="27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1314"/>
    <x v="5"/>
    <n v="43.8"/>
    <x v="4"/>
    <x v="2"/>
    <s v="Overdue"/>
    <s v="WHT"/>
    <s v="USD"/>
    <n v="1182.82"/>
  </r>
  <r>
    <s v="A2310000"/>
    <x v="27"/>
    <x v="27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1314"/>
    <x v="5"/>
    <n v="43.8"/>
    <x v="4"/>
    <x v="2"/>
    <s v="Overdue"/>
    <s v="WHT"/>
    <s v="USD"/>
    <n v="948.74"/>
  </r>
  <r>
    <s v="A2310000"/>
    <x v="27"/>
    <x v="27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1314"/>
    <x v="5"/>
    <n v="43.8"/>
    <x v="4"/>
    <x v="2"/>
    <s v="Overdue"/>
    <s v="WHT"/>
    <s v="USD"/>
    <n v="89229.54"/>
  </r>
  <r>
    <s v="A2310000"/>
    <x v="27"/>
    <x v="27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1314"/>
    <x v="5"/>
    <n v="43.8"/>
    <x v="4"/>
    <x v="2"/>
    <s v="Overdue"/>
    <s v="WHT"/>
    <s v="USD"/>
    <n v="99327.82"/>
  </r>
  <r>
    <s v="A2310000"/>
    <x v="27"/>
    <x v="27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1314"/>
    <x v="5"/>
    <n v="43.8"/>
    <x v="4"/>
    <x v="2"/>
    <s v="Overdue"/>
    <s v="WHT"/>
    <s v="USD"/>
    <n v="121434.16"/>
  </r>
  <r>
    <s v="A2310000"/>
    <x v="27"/>
    <x v="27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1314"/>
    <x v="5"/>
    <n v="43.8"/>
    <x v="4"/>
    <x v="2"/>
    <s v="Overdue"/>
    <s v="WHT"/>
    <s v="USD"/>
    <n v="112544.37"/>
  </r>
  <r>
    <s v="A2310000"/>
    <x v="27"/>
    <x v="27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1314"/>
    <x v="5"/>
    <n v="43.8"/>
    <x v="4"/>
    <x v="2"/>
    <s v="Overdue"/>
    <s v="WHT"/>
    <s v="USD"/>
    <n v="104506.81"/>
  </r>
  <r>
    <s v="A2310000"/>
    <x v="27"/>
    <x v="27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1314"/>
    <x v="5"/>
    <n v="43.8"/>
    <x v="4"/>
    <x v="2"/>
    <s v="Overdue"/>
    <s v="WHT"/>
    <s v="USD"/>
    <n v="196271.06"/>
  </r>
  <r>
    <s v="A2310000"/>
    <x v="27"/>
    <x v="27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1314"/>
    <x v="5"/>
    <n v="43.8"/>
    <x v="4"/>
    <x v="2"/>
    <s v="Overdue"/>
    <s v="WHT"/>
    <s v="USD"/>
    <n v="185152.57"/>
  </r>
  <r>
    <s v="A2310000"/>
    <x v="27"/>
    <x v="27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1314"/>
    <x v="5"/>
    <n v="43.8"/>
    <x v="4"/>
    <x v="2"/>
    <s v="Overdue"/>
    <s v="WHT"/>
    <s v="USD"/>
    <n v="87285.05"/>
  </r>
  <r>
    <s v="A2310000"/>
    <x v="27"/>
    <x v="27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372"/>
    <x v="5"/>
    <n v="45.733333333333334"/>
    <x v="4"/>
    <x v="2"/>
    <s v="Overdue"/>
    <s v="WHT"/>
    <s v="USD"/>
    <n v="85062.52"/>
  </r>
  <r>
    <s v="A2310000"/>
    <x v="27"/>
    <x v="27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526"/>
    <x v="5"/>
    <n v="50.866666666666667"/>
    <x v="4"/>
    <x v="1"/>
    <s v="Overdue"/>
    <s v="Invoice"/>
    <s v="USD"/>
    <n v="1844945.08"/>
  </r>
  <r>
    <s v="A2310000"/>
    <x v="27"/>
    <x v="27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526"/>
    <x v="5"/>
    <n v="50.866666666666667"/>
    <x v="4"/>
    <x v="1"/>
    <s v="Overdue"/>
    <s v="Invoice"/>
    <s v="USD"/>
    <n v="186172.84"/>
  </r>
  <r>
    <s v="A2310000"/>
    <x v="27"/>
    <x v="27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910"/>
    <x v="5"/>
    <n v="63.666666666666664"/>
    <x v="4"/>
    <x v="2"/>
    <s v="Overdue"/>
    <s v="WHT"/>
    <s v="USD"/>
    <n v="180232.29"/>
  </r>
  <r>
    <s v="A2310000"/>
    <x v="27"/>
    <x v="27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370"/>
    <x v="5"/>
    <n v="79"/>
    <x v="4"/>
    <x v="2"/>
    <s v="Overdue"/>
    <s v="WHT"/>
    <s v="USD"/>
    <n v="19086.86"/>
  </r>
  <r>
    <s v="A2310000"/>
    <x v="27"/>
    <x v="27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798"/>
    <x v="5"/>
    <n v="93.266666666666666"/>
    <x v="4"/>
    <x v="2"/>
    <s v="Overdue"/>
    <s v="WHT"/>
    <s v="USD"/>
    <n v="89183.360000000001"/>
  </r>
  <r>
    <s v="A2310000"/>
    <x v="27"/>
    <x v="27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907"/>
    <x v="5"/>
    <n v="96.9"/>
    <x v="4"/>
    <x v="2"/>
    <s v="Overdue"/>
    <s v="WHT"/>
    <s v="USD"/>
    <n v="43606.9"/>
  </r>
  <r>
    <s v="A2310000"/>
    <x v="27"/>
    <x v="27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943"/>
    <x v="5"/>
    <n v="98.1"/>
    <x v="4"/>
    <x v="2"/>
    <s v="Overdue"/>
    <s v="WHT"/>
    <s v="USD"/>
    <n v="37496.17"/>
  </r>
  <r>
    <s v="A2310000"/>
    <x v="27"/>
    <x v="27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4076"/>
    <x v="5"/>
    <n v="135.86666666666667"/>
    <x v="4"/>
    <x v="2"/>
    <s v="Overdue"/>
    <s v="WHT"/>
    <s v="USD"/>
    <n v="1151.2"/>
  </r>
  <r>
    <s v="A2310000"/>
    <x v="28"/>
    <x v="28"/>
    <n v="1800030486"/>
    <x v="0"/>
    <x v="1"/>
    <x v="1"/>
    <s v="Orupabo, Amoni "/>
    <n v="0"/>
    <s v="NEPL/OML 30 NOV 2023 Crude Handling"/>
    <s v="468"/>
    <s v="DR"/>
    <s v=""/>
    <d v="2023-12-15T00:00:00"/>
    <d v="2023-12-15T00:00:00"/>
    <d v="2024-02-13T00:00:00"/>
    <s v="USD"/>
    <n v="7666742.4800000004"/>
    <n v="-44"/>
    <x v="0"/>
    <n v="-1.4666666666666666"/>
    <x v="0"/>
    <x v="0"/>
    <s v="Not Overdue"/>
    <s v="Invoice"/>
    <s v="USD"/>
    <n v="7666742.4800000004"/>
  </r>
  <r>
    <s v="A2310000"/>
    <x v="28"/>
    <x v="28"/>
    <n v="1800030292"/>
    <x v="0"/>
    <x v="1"/>
    <x v="1"/>
    <s v="Orupabo, Amoni "/>
    <n v="0"/>
    <s v="NEPL/OML 30 OCT 2023 Crude Handling"/>
    <s v="468"/>
    <s v="DR"/>
    <s v=""/>
    <d v="2023-11-15T00:00:00"/>
    <d v="2023-11-15T00:00:00"/>
    <d v="2024-01-14T00:00:00"/>
    <s v="USD"/>
    <n v="11096476.050000001"/>
    <n v="-14"/>
    <x v="0"/>
    <n v="-0.46666666666666667"/>
    <x v="0"/>
    <x v="0"/>
    <s v="Not Overdue"/>
    <s v="Invoice"/>
    <s v="USD"/>
    <n v="11096476.050000001"/>
  </r>
  <r>
    <s v="A2310000"/>
    <x v="28"/>
    <x v="28"/>
    <n v="1800030064"/>
    <x v="0"/>
    <x v="1"/>
    <x v="1"/>
    <s v="Orupabo, Amoni "/>
    <n v="0"/>
    <s v="NPDC/OML 30 SEP 2023 Crude Handling"/>
    <s v="468"/>
    <s v="DR"/>
    <s v=""/>
    <d v="2023-10-19T00:00:00"/>
    <d v="2023-10-19T00:00:00"/>
    <d v="2023-12-18T00:00:00"/>
    <s v="USD"/>
    <n v="10187982.039999999"/>
    <n v="13"/>
    <x v="1"/>
    <n v="0.43333333333333335"/>
    <x v="1"/>
    <x v="1"/>
    <s v="Overdue"/>
    <s v="Invoice"/>
    <s v="USD"/>
    <n v="10187982.039999999"/>
  </r>
  <r>
    <s v="A2310000"/>
    <x v="28"/>
    <x v="28"/>
    <n v="104479600"/>
    <x v="0"/>
    <x v="1"/>
    <x v="1"/>
    <s v="Orupabo, Amoni "/>
    <n v="0"/>
    <s v="WHT_1800028947 NNPC E&amp;P LTD/OML 30 FEB 2023 Crude"/>
    <s v=""/>
    <s v="AB"/>
    <s v=""/>
    <d v="2023-11-27T00:00:00"/>
    <d v="2023-11-27T00:00:00"/>
    <d v="2023-11-27T00:00:00"/>
    <s v="USD"/>
    <n v="505480.48"/>
    <n v="34"/>
    <x v="0"/>
    <s v="Not Overdue"/>
    <x v="0"/>
    <x v="0"/>
    <s v="Not Overdue"/>
    <s v="WHT"/>
    <s v="USD"/>
    <n v="505480.48"/>
  </r>
  <r>
    <s v="A2310000"/>
    <x v="28"/>
    <x v="28"/>
    <n v="104479600"/>
    <x v="0"/>
    <x v="1"/>
    <x v="1"/>
    <s v="Orupabo, Amoni "/>
    <n v="0"/>
    <s v="WHT_1800029035 NPDC/OML 30 MARCH  2023 Crude Handl"/>
    <s v=""/>
    <s v="AB"/>
    <s v=""/>
    <d v="2023-11-27T00:00:00"/>
    <d v="2023-11-27T00:00:00"/>
    <d v="2023-11-27T00:00:00"/>
    <s v="USD"/>
    <n v="535029.13"/>
    <n v="34"/>
    <x v="0"/>
    <s v="Not Overdue"/>
    <x v="0"/>
    <x v="0"/>
    <s v="Not Overdue"/>
    <s v="WHT"/>
    <s v="USD"/>
    <n v="535029.13"/>
  </r>
  <r>
    <s v="A2310000"/>
    <x v="28"/>
    <x v="28"/>
    <n v="104479600"/>
    <x v="0"/>
    <x v="1"/>
    <x v="1"/>
    <s v="Orupabo, Amoni "/>
    <n v="0"/>
    <s v="WHT_1800029156 NPDC/OML 30 APR 2023 Crude Handling"/>
    <s v=""/>
    <s v="AB"/>
    <s v=""/>
    <d v="2023-11-27T00:00:00"/>
    <d v="2023-11-27T00:00:00"/>
    <d v="2023-11-27T00:00:00"/>
    <s v="USD"/>
    <n v="308744.59999999998"/>
    <n v="34"/>
    <x v="0"/>
    <s v="Not Overdue"/>
    <x v="0"/>
    <x v="0"/>
    <s v="Not Overdue"/>
    <s v="WHT"/>
    <s v="USD"/>
    <n v="308744.59999999998"/>
  </r>
  <r>
    <s v="A2310000"/>
    <x v="28"/>
    <x v="28"/>
    <n v="104479600"/>
    <x v="0"/>
    <x v="1"/>
    <x v="1"/>
    <s v="Orupabo, Amoni "/>
    <n v="0"/>
    <s v="WHT_1800029345 NEPL /OML 30 MAY 2023 Crude Handlin"/>
    <s v=""/>
    <s v="AB"/>
    <s v=""/>
    <d v="2023-11-27T00:00:00"/>
    <d v="2023-11-27T00:00:00"/>
    <d v="2023-11-27T00:00:00"/>
    <s v="USD"/>
    <n v="300681.59999999998"/>
    <n v="34"/>
    <x v="0"/>
    <s v="Not Overdue"/>
    <x v="0"/>
    <x v="0"/>
    <s v="Not Overdue"/>
    <s v="WHT"/>
    <s v="USD"/>
    <n v="300681.59999999998"/>
  </r>
  <r>
    <s v="A2310000"/>
    <x v="28"/>
    <x v="28"/>
    <n v="104479600"/>
    <x v="0"/>
    <x v="1"/>
    <x v="1"/>
    <s v="Orupabo, Amoni "/>
    <n v="0"/>
    <s v="WHT_1800029511 NPDC/OML 30 JUN 2023 Crude Handling"/>
    <s v=""/>
    <s v="AB"/>
    <s v=""/>
    <d v="2023-11-27T00:00:00"/>
    <d v="2023-11-27T00:00:00"/>
    <d v="2023-11-27T00:00:00"/>
    <s v="USD"/>
    <n v="550819.07999999996"/>
    <n v="34"/>
    <x v="0"/>
    <s v="Not Overdue"/>
    <x v="0"/>
    <x v="0"/>
    <s v="Not Overdue"/>
    <s v="WHT"/>
    <s v="USD"/>
    <n v="550819.07999999996"/>
  </r>
  <r>
    <s v="A2310000"/>
    <x v="28"/>
    <x v="28"/>
    <n v="104479600"/>
    <x v="0"/>
    <x v="1"/>
    <x v="1"/>
    <s v="Orupabo, Amoni "/>
    <n v="0"/>
    <s v="WHT_1800029636 NPDC/OML 30 JUL 2023 Crude Handling"/>
    <s v=""/>
    <s v="AB"/>
    <s v=""/>
    <d v="2023-11-27T00:00:00"/>
    <d v="2023-11-27T00:00:00"/>
    <d v="2023-11-27T00:00:00"/>
    <s v="USD"/>
    <n v="224901.72"/>
    <n v="34"/>
    <x v="0"/>
    <s v="Not Overdue"/>
    <x v="0"/>
    <x v="0"/>
    <s v="Not Overdue"/>
    <s v="WHT"/>
    <s v="USD"/>
    <n v="224901.72"/>
  </r>
  <r>
    <s v="A2310000"/>
    <x v="28"/>
    <x v="28"/>
    <n v="104479600"/>
    <x v="0"/>
    <x v="1"/>
    <x v="1"/>
    <s v="Orupabo, Amoni "/>
    <n v="0"/>
    <s v="WHT_1800029819 NPDC/OML 30 AUG 2023 Crude Handling"/>
    <s v=""/>
    <s v="AB"/>
    <s v=""/>
    <d v="2023-11-27T00:00:00"/>
    <d v="2023-11-27T00:00:00"/>
    <d v="2023-11-27T00:00:00"/>
    <s v="USD"/>
    <n v="255581.55"/>
    <n v="34"/>
    <x v="0"/>
    <s v="Not Overdue"/>
    <x v="0"/>
    <x v="0"/>
    <s v="Not Overdue"/>
    <s v="WHT"/>
    <s v="USD"/>
    <n v="255581.55"/>
  </r>
  <r>
    <s v="A2310000"/>
    <x v="28"/>
    <x v="28"/>
    <n v="1800030267"/>
    <x v="0"/>
    <x v="1"/>
    <x v="1"/>
    <s v="Orupabo, Amoni "/>
    <n v="0"/>
    <s v="NPDC/HERITAGE shared services Aug 2023-OML 30"/>
    <s v="473"/>
    <s v="DR"/>
    <s v=""/>
    <d v="2023-11-15T00:00:00"/>
    <d v="2023-11-15T00:00:00"/>
    <d v="2023-11-15T00:00:00"/>
    <s v="NGN"/>
    <n v="7309894.71"/>
    <n v="46"/>
    <x v="2"/>
    <n v="1.5333333333333334"/>
    <x v="1"/>
    <x v="1"/>
    <s v="Overdue"/>
    <s v="Invoice"/>
    <s v="USD"/>
    <n v="8660.0300000000007"/>
  </r>
  <r>
    <s v="A2310000"/>
    <x v="28"/>
    <x v="28"/>
    <n v="1800030268"/>
    <x v="0"/>
    <x v="1"/>
    <x v="1"/>
    <s v="Orupabo, Amoni "/>
    <n v="0"/>
    <s v="NPDC/HERITAGE shared services Aug 2023-OML 30"/>
    <s v="467"/>
    <s v="DR"/>
    <s v=""/>
    <d v="2023-11-15T00:00:00"/>
    <d v="2023-11-15T00:00:00"/>
    <d v="2023-11-15T00:00:00"/>
    <s v="USD"/>
    <n v="3372.71"/>
    <n v="46"/>
    <x v="2"/>
    <n v="1.5333333333333334"/>
    <x v="1"/>
    <x v="1"/>
    <s v="Overdue"/>
    <s v="Invoice"/>
    <s v="USD"/>
    <n v="3372.71"/>
  </r>
  <r>
    <s v="A2310000"/>
    <x v="28"/>
    <x v="28"/>
    <n v="1800030265"/>
    <x v="0"/>
    <x v="1"/>
    <x v="1"/>
    <s v="Orupabo, Amoni "/>
    <n v="0"/>
    <s v="NPDC/HERITAGE shared services July 2023-OML 30"/>
    <s v="473"/>
    <s v="DR"/>
    <s v=""/>
    <d v="2023-11-15T00:00:00"/>
    <d v="2023-11-15T00:00:00"/>
    <d v="2023-11-15T00:00:00"/>
    <s v="NGN"/>
    <n v="7254648.1500000004"/>
    <n v="46"/>
    <x v="2"/>
    <n v="1.5333333333333334"/>
    <x v="1"/>
    <x v="1"/>
    <s v="Overdue"/>
    <s v="Invoice"/>
    <s v="USD"/>
    <n v="8594.58"/>
  </r>
  <r>
    <s v="A2310000"/>
    <x v="28"/>
    <x v="28"/>
    <n v="1800030266"/>
    <x v="0"/>
    <x v="1"/>
    <x v="1"/>
    <s v="Orupabo, Amoni "/>
    <n v="0"/>
    <s v="NPDC/HERITAGE shared services July 2023-OML 30"/>
    <s v="467"/>
    <s v="DR"/>
    <s v=""/>
    <d v="2023-11-15T00:00:00"/>
    <d v="2023-11-15T00:00:00"/>
    <d v="2023-11-15T00:00:00"/>
    <s v="USD"/>
    <n v="3236.46"/>
    <n v="46"/>
    <x v="2"/>
    <n v="1.5333333333333334"/>
    <x v="1"/>
    <x v="1"/>
    <s v="Overdue"/>
    <s v="Invoice"/>
    <s v="USD"/>
    <n v="3236.46"/>
  </r>
  <r>
    <s v="A2310000"/>
    <x v="28"/>
    <x v="28"/>
    <n v="1800030263"/>
    <x v="0"/>
    <x v="1"/>
    <x v="1"/>
    <s v="Orupabo, Amoni "/>
    <n v="0"/>
    <s v="NPDC/HERITAGE shared services June 2023-OML 30"/>
    <s v="473"/>
    <s v="DR"/>
    <s v=""/>
    <d v="2023-11-15T00:00:00"/>
    <d v="2023-11-15T00:00:00"/>
    <d v="2023-11-15T00:00:00"/>
    <s v="NGN"/>
    <n v="7307591.6799999997"/>
    <n v="46"/>
    <x v="2"/>
    <n v="1.5333333333333334"/>
    <x v="1"/>
    <x v="1"/>
    <s v="Overdue"/>
    <s v="Invoice"/>
    <s v="USD"/>
    <n v="8657.2999999999993"/>
  </r>
  <r>
    <s v="A2310000"/>
    <x v="28"/>
    <x v="28"/>
    <n v="1800030264"/>
    <x v="0"/>
    <x v="1"/>
    <x v="1"/>
    <s v="Orupabo, Amoni "/>
    <n v="0"/>
    <s v="NPDC/HERITAGE shared services June 2023-OML 30"/>
    <s v="467"/>
    <s v="DR"/>
    <s v=""/>
    <d v="2023-11-15T00:00:00"/>
    <d v="2023-11-15T00:00:00"/>
    <d v="2023-11-15T00:00:00"/>
    <s v="USD"/>
    <n v="3236.46"/>
    <n v="46"/>
    <x v="2"/>
    <n v="1.5333333333333334"/>
    <x v="1"/>
    <x v="1"/>
    <s v="Overdue"/>
    <s v="Invoice"/>
    <s v="USD"/>
    <n v="3236.46"/>
  </r>
  <r>
    <s v="A2310000"/>
    <x v="28"/>
    <x v="28"/>
    <n v="1800030261"/>
    <x v="0"/>
    <x v="1"/>
    <x v="1"/>
    <s v="Orupabo, Amoni "/>
    <n v="0"/>
    <s v="NPDC/HERITAGE shared services May 2023-OML 30"/>
    <s v="473"/>
    <s v="DR"/>
    <s v=""/>
    <d v="2023-11-15T00:00:00"/>
    <d v="2023-11-15T00:00:00"/>
    <d v="2023-11-15T00:00:00"/>
    <s v="NGN"/>
    <n v="7254648.0800000001"/>
    <n v="46"/>
    <x v="2"/>
    <n v="1.5333333333333334"/>
    <x v="1"/>
    <x v="1"/>
    <s v="Overdue"/>
    <s v="Invoice"/>
    <s v="USD"/>
    <n v="8594.58"/>
  </r>
  <r>
    <s v="A2310000"/>
    <x v="28"/>
    <x v="28"/>
    <n v="1800030262"/>
    <x v="0"/>
    <x v="1"/>
    <x v="1"/>
    <s v="Orupabo, Amoni "/>
    <n v="0"/>
    <s v="NPDC/HERITAGE shared services May 2023-OML 30"/>
    <s v="467"/>
    <s v="DR"/>
    <s v=""/>
    <d v="2023-11-15T00:00:00"/>
    <d v="2023-11-15T00:00:00"/>
    <d v="2023-11-15T00:00:00"/>
    <s v="USD"/>
    <n v="3236.46"/>
    <n v="46"/>
    <x v="2"/>
    <n v="1.5333333333333334"/>
    <x v="1"/>
    <x v="1"/>
    <s v="Overdue"/>
    <s v="Invoice"/>
    <s v="USD"/>
    <n v="3236.46"/>
  </r>
  <r>
    <s v="A2310000"/>
    <x v="28"/>
    <x v="28"/>
    <n v="1800030269"/>
    <x v="0"/>
    <x v="1"/>
    <x v="1"/>
    <s v="Orupabo, Amoni "/>
    <n v="0"/>
    <s v="NPDC/HERITAGE shared services Sept 2023-OML 30"/>
    <s v="473"/>
    <s v="DR"/>
    <s v=""/>
    <d v="2023-11-15T00:00:00"/>
    <d v="2023-11-15T00:00:00"/>
    <d v="2023-11-15T00:00:00"/>
    <s v="NGN"/>
    <n v="7691707.0300000003"/>
    <n v="46"/>
    <x v="2"/>
    <n v="1.5333333333333334"/>
    <x v="1"/>
    <x v="1"/>
    <s v="Overdue"/>
    <s v="Invoice"/>
    <s v="USD"/>
    <n v="9112.3700000000008"/>
  </r>
  <r>
    <s v="A2310000"/>
    <x v="28"/>
    <x v="28"/>
    <n v="1800030270"/>
    <x v="0"/>
    <x v="1"/>
    <x v="1"/>
    <s v="Orupabo, Amoni "/>
    <n v="0"/>
    <s v="NPDC/HERITAGE shared services Sept 2023-OML 30"/>
    <s v="467"/>
    <s v="DR"/>
    <s v=""/>
    <d v="2023-11-15T00:00:00"/>
    <d v="2023-11-15T00:00:00"/>
    <d v="2023-11-15T00:00:00"/>
    <s v="USD"/>
    <n v="3622.16"/>
    <n v="46"/>
    <x v="2"/>
    <n v="1.5333333333333334"/>
    <x v="1"/>
    <x v="1"/>
    <s v="Overdue"/>
    <s v="Invoice"/>
    <s v="USD"/>
    <n v="3622.16"/>
  </r>
  <r>
    <s v="A2310000"/>
    <x v="28"/>
    <x v="28"/>
    <n v="104466117"/>
    <x v="0"/>
    <x v="1"/>
    <x v="1"/>
    <s v="Orupabo, Amoni "/>
    <n v="0"/>
    <s v="WHT_1800028846 NPDC/OML 30 JAN 2023 Crude Handling"/>
    <s v=""/>
    <s v="AB"/>
    <s v=""/>
    <d v="2023-10-30T00:00:00"/>
    <d v="2023-10-30T00:00:00"/>
    <d v="2023-10-30T00:00:00"/>
    <s v="USD"/>
    <n v="571269.94999999995"/>
    <n v="62"/>
    <x v="0"/>
    <s v="Not Overdue"/>
    <x v="0"/>
    <x v="0"/>
    <s v="Not Overdue"/>
    <s v="WHT"/>
    <s v="USD"/>
    <n v="571269.94999999995"/>
  </r>
  <r>
    <s v="A2310000"/>
    <x v="28"/>
    <x v="28"/>
    <n v="104407816"/>
    <x v="0"/>
    <x v="1"/>
    <x v="1"/>
    <s v="Orupabo, Amoni "/>
    <n v="0"/>
    <s v="WHT_1800028041 NPDC/OML 30 JULY 2022 Crude Handlin"/>
    <s v=""/>
    <s v="AB"/>
    <s v=""/>
    <d v="2023-06-30T00:00:00"/>
    <d v="2023-06-30T00:00:00"/>
    <d v="2023-06-30T00:00:00"/>
    <s v="USD"/>
    <n v="233469.84"/>
    <n v="184"/>
    <x v="5"/>
    <n v="6.1333333333333337"/>
    <x v="2"/>
    <x v="2"/>
    <s v="Overdue"/>
    <s v="WHT"/>
    <s v="USD"/>
    <n v="233469.84"/>
  </r>
  <r>
    <s v="A2310000"/>
    <x v="28"/>
    <x v="28"/>
    <n v="104407832"/>
    <x v="0"/>
    <x v="1"/>
    <x v="1"/>
    <s v="Orupabo, Amoni "/>
    <n v="0"/>
    <s v="WHT_1800028400 NNPC/OML 30 OCT 2022 Crude Handling"/>
    <s v=""/>
    <s v="AB"/>
    <s v=""/>
    <d v="2023-06-30T00:00:00"/>
    <d v="2023-06-30T00:00:00"/>
    <d v="2023-06-30T00:00:00"/>
    <s v="USD"/>
    <n v="146899.88"/>
    <n v="184"/>
    <x v="5"/>
    <n v="6.1333333333333337"/>
    <x v="2"/>
    <x v="2"/>
    <s v="Overdue"/>
    <s v="WHT"/>
    <s v="USD"/>
    <n v="146899.88"/>
  </r>
  <r>
    <s v="A2310000"/>
    <x v="28"/>
    <x v="28"/>
    <n v="104407817"/>
    <x v="0"/>
    <x v="1"/>
    <x v="1"/>
    <s v="Orupabo, Amoni "/>
    <n v="0"/>
    <s v="WHT_1800028574 NPDC/OML 30 NOV 2022 Crude Handling"/>
    <s v=""/>
    <s v="AB"/>
    <s v=""/>
    <d v="2023-06-30T00:00:00"/>
    <d v="2023-06-30T00:00:00"/>
    <d v="2023-06-30T00:00:00"/>
    <s v="USD"/>
    <n v="368437.27"/>
    <n v="184"/>
    <x v="5"/>
    <n v="6.1333333333333337"/>
    <x v="2"/>
    <x v="2"/>
    <s v="Overdue"/>
    <s v="WHT"/>
    <s v="USD"/>
    <n v="368437.27"/>
  </r>
  <r>
    <s v="A2310000"/>
    <x v="28"/>
    <x v="28"/>
    <n v="104407818"/>
    <x v="0"/>
    <x v="1"/>
    <x v="1"/>
    <s v="Orupabo, Amoni "/>
    <n v="0"/>
    <s v="WHT_1800028750 NNPC E&amp;P LTD/OML 30 DEC 2022 Crude"/>
    <s v=""/>
    <s v="AB"/>
    <s v=""/>
    <d v="2023-06-30T00:00:00"/>
    <d v="2023-06-30T00:00:00"/>
    <d v="2023-06-30T00:00:00"/>
    <s v="USD"/>
    <n v="370517.47"/>
    <n v="184"/>
    <x v="5"/>
    <n v="6.1333333333333337"/>
    <x v="2"/>
    <x v="2"/>
    <s v="Overdue"/>
    <s v="WHT"/>
    <s v="USD"/>
    <n v="370517.47"/>
  </r>
  <r>
    <s v="A2310000"/>
    <x v="28"/>
    <x v="28"/>
    <n v="104368354"/>
    <x v="0"/>
    <x v="1"/>
    <x v="1"/>
    <s v="Orupabo, Amoni "/>
    <n v="0"/>
    <s v="WHT_1800027513 NPDC (OML 30) supplementary 2021 Cr"/>
    <s v=""/>
    <s v="AB"/>
    <s v=""/>
    <d v="2023-03-31T00:00:00"/>
    <d v="2023-03-31T00:00:00"/>
    <d v="2023-03-31T00:00:00"/>
    <s v="USD"/>
    <n v="195164.29"/>
    <n v="275"/>
    <x v="5"/>
    <n v="9.1666666666666661"/>
    <x v="2"/>
    <x v="2"/>
    <s v="Overdue"/>
    <s v="WHT"/>
    <s v="USD"/>
    <n v="195164.29"/>
  </r>
  <r>
    <s v="A2310000"/>
    <x v="28"/>
    <x v="28"/>
    <n v="104368352"/>
    <x v="0"/>
    <x v="1"/>
    <x v="1"/>
    <s v="Orupabo, Amoni "/>
    <n v="0"/>
    <s v="WHT_1800027700 NPDC/OML 30 APRIL 2022 Crude Handli"/>
    <s v=""/>
    <s v="AB"/>
    <s v=""/>
    <d v="2023-03-31T00:00:00"/>
    <d v="2023-03-31T00:00:00"/>
    <d v="2023-03-31T00:00:00"/>
    <s v="USD"/>
    <n v="306777.38"/>
    <n v="275"/>
    <x v="5"/>
    <n v="9.1666666666666661"/>
    <x v="2"/>
    <x v="2"/>
    <s v="Overdue"/>
    <s v="WHT"/>
    <s v="USD"/>
    <n v="306777.38"/>
  </r>
  <r>
    <s v="A2310000"/>
    <x v="28"/>
    <x v="28"/>
    <n v="104368353"/>
    <x v="0"/>
    <x v="1"/>
    <x v="1"/>
    <s v="Orupabo, Amoni "/>
    <n v="0"/>
    <s v="WHT_1800027788 NPDC/OML 30 MAY 2022 Crude Handling"/>
    <s v=""/>
    <s v="AB"/>
    <s v=""/>
    <d v="2023-03-31T00:00:00"/>
    <d v="2023-03-31T00:00:00"/>
    <d v="2023-03-31T00:00:00"/>
    <s v="USD"/>
    <n v="418713.45"/>
    <n v="275"/>
    <x v="5"/>
    <n v="9.1666666666666661"/>
    <x v="2"/>
    <x v="2"/>
    <s v="Overdue"/>
    <s v="WHT"/>
    <s v="USD"/>
    <n v="418713.45"/>
  </r>
  <r>
    <s v="A2310000"/>
    <x v="28"/>
    <x v="28"/>
    <n v="104368355"/>
    <x v="0"/>
    <x v="1"/>
    <x v="1"/>
    <s v="Orupabo, Amoni "/>
    <n v="0"/>
    <s v="WHT_1800027948 NPDC/OML 30 JUN 2022 Crude Handling"/>
    <s v=""/>
    <s v="AB"/>
    <s v=""/>
    <d v="2023-03-31T00:00:00"/>
    <d v="2023-03-31T00:00:00"/>
    <d v="2023-03-31T00:00:00"/>
    <s v="USD"/>
    <n v="432812.76"/>
    <n v="275"/>
    <x v="5"/>
    <n v="9.1666666666666661"/>
    <x v="2"/>
    <x v="2"/>
    <s v="Overdue"/>
    <s v="WHT"/>
    <s v="USD"/>
    <n v="432812.76"/>
  </r>
  <r>
    <s v="A2310000"/>
    <x v="28"/>
    <x v="28"/>
    <n v="104346448"/>
    <x v="0"/>
    <x v="1"/>
    <x v="1"/>
    <s v="Orupabo, Amoni "/>
    <n v="0"/>
    <s v="WHT-NPDC/OML 30 CREDIT RECEIPTS_1600003786_Bal"/>
    <s v=""/>
    <s v="AB"/>
    <s v=""/>
    <d v="2023-02-14T00:00:00"/>
    <d v="2023-02-14T00:00:00"/>
    <d v="2023-02-14T00:00:00"/>
    <s v="USD"/>
    <n v="-45791.89"/>
    <n v="320"/>
    <x v="5"/>
    <n v="10.666666666666666"/>
    <x v="2"/>
    <x v="2"/>
    <s v="Overdue"/>
    <s v="WHT"/>
    <s v="USD"/>
    <n v="-45791.89"/>
  </r>
  <r>
    <s v="A2310000"/>
    <x v="28"/>
    <x v="28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402"/>
    <x v="5"/>
    <n v="13.4"/>
    <x v="3"/>
    <x v="2"/>
    <s v="Overdue"/>
    <s v="WHT"/>
    <s v="USD"/>
    <n v="-17273.900000000001"/>
  </r>
  <r>
    <s v="A2310000"/>
    <x v="28"/>
    <x v="28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402"/>
    <x v="5"/>
    <n v="13.4"/>
    <x v="3"/>
    <x v="2"/>
    <s v="Overdue"/>
    <s v="WHT"/>
    <s v="USD"/>
    <n v="-12043.56"/>
  </r>
  <r>
    <s v="A2310000"/>
    <x v="28"/>
    <x v="28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402"/>
    <x v="5"/>
    <n v="13.4"/>
    <x v="3"/>
    <x v="2"/>
    <s v="Overdue"/>
    <s v="WHT"/>
    <s v="USD"/>
    <n v="-20632.13"/>
  </r>
  <r>
    <s v="A2310000"/>
    <x v="28"/>
    <x v="28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10"/>
    <x v="5"/>
    <n v="13.666666666666666"/>
    <x v="3"/>
    <x v="2"/>
    <s v="Overdue"/>
    <s v="WHT"/>
    <s v="USD"/>
    <n v="-2391.33"/>
  </r>
  <r>
    <s v="A2310000"/>
    <x v="28"/>
    <x v="28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10"/>
    <x v="5"/>
    <n v="13.666666666666666"/>
    <x v="3"/>
    <x v="2"/>
    <s v="Overdue"/>
    <s v="WHT"/>
    <s v="USD"/>
    <n v="-811.08"/>
  </r>
  <r>
    <s v="A2310000"/>
    <x v="28"/>
    <x v="28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468"/>
    <x v="5"/>
    <n v="15.6"/>
    <x v="3"/>
    <x v="2"/>
    <s v="Overdue"/>
    <s v="WHT"/>
    <s v="USD"/>
    <n v="-44330.34"/>
  </r>
  <r>
    <s v="A2310000"/>
    <x v="28"/>
    <x v="28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519"/>
    <x v="5"/>
    <n v="17.3"/>
    <x v="3"/>
    <x v="2"/>
    <s v="Overdue"/>
    <s v="WHT"/>
    <s v="USD"/>
    <n v="253215.63"/>
  </r>
  <r>
    <s v="A2310000"/>
    <x v="28"/>
    <x v="28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519"/>
    <x v="5"/>
    <n v="17.3"/>
    <x v="3"/>
    <x v="2"/>
    <s v="Overdue"/>
    <s v="WHT"/>
    <s v="USD"/>
    <n v="312292.61"/>
  </r>
  <r>
    <s v="A2310000"/>
    <x v="28"/>
    <x v="28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519"/>
    <x v="5"/>
    <n v="17.3"/>
    <x v="3"/>
    <x v="2"/>
    <s v="Overdue"/>
    <s v="WHT"/>
    <s v="USD"/>
    <n v="409560.07"/>
  </r>
  <r>
    <s v="A2310000"/>
    <x v="28"/>
    <x v="28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519"/>
    <x v="5"/>
    <n v="17.3"/>
    <x v="3"/>
    <x v="2"/>
    <s v="Overdue"/>
    <s v="WHT"/>
    <s v="USD"/>
    <n v="354729.15"/>
  </r>
  <r>
    <s v="A2310000"/>
    <x v="28"/>
    <x v="28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519"/>
    <x v="5"/>
    <n v="17.3"/>
    <x v="3"/>
    <x v="2"/>
    <s v="Overdue"/>
    <s v="WHT"/>
    <s v="USD"/>
    <n v="61483.66"/>
  </r>
  <r>
    <s v="A2310000"/>
    <x v="28"/>
    <x v="28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519"/>
    <x v="5"/>
    <n v="17.3"/>
    <x v="3"/>
    <x v="2"/>
    <s v="Overdue"/>
    <s v="WHT"/>
    <s v="USD"/>
    <n v="412872.07"/>
  </r>
  <r>
    <s v="A2310000"/>
    <x v="28"/>
    <x v="28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640"/>
    <x v="5"/>
    <n v="21.333333333333332"/>
    <x v="4"/>
    <x v="2"/>
    <s v="Overdue"/>
    <s v="WHT"/>
    <s v="USD"/>
    <n v="243937.98"/>
  </r>
  <r>
    <s v="A2310000"/>
    <x v="28"/>
    <x v="28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640"/>
    <x v="5"/>
    <n v="21.333333333333332"/>
    <x v="4"/>
    <x v="2"/>
    <s v="Overdue"/>
    <s v="WHT"/>
    <s v="USD"/>
    <n v="381181.33"/>
  </r>
  <r>
    <s v="A2310000"/>
    <x v="28"/>
    <x v="28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670"/>
    <x v="5"/>
    <n v="22.333333333333332"/>
    <x v="4"/>
    <x v="2"/>
    <s v="Overdue"/>
    <s v="WHT"/>
    <s v="USD"/>
    <n v="233602.6"/>
  </r>
  <r>
    <s v="A2310000"/>
    <x v="28"/>
    <x v="28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751"/>
    <x v="5"/>
    <n v="25.033333333333335"/>
    <x v="4"/>
    <x v="2"/>
    <s v="Overdue"/>
    <s v="WHT"/>
    <s v="USD"/>
    <n v="165152.03"/>
  </r>
  <r>
    <s v="A2310000"/>
    <x v="28"/>
    <x v="28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751"/>
    <x v="5"/>
    <n v="25.033333333333335"/>
    <x v="4"/>
    <x v="2"/>
    <s v="Overdue"/>
    <s v="WHT"/>
    <s v="USD"/>
    <n v="168635.87"/>
  </r>
  <r>
    <s v="A2310000"/>
    <x v="28"/>
    <x v="28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751"/>
    <x v="5"/>
    <n v="25.033333333333335"/>
    <x v="4"/>
    <x v="2"/>
    <s v="Overdue"/>
    <s v="WHT"/>
    <s v="USD"/>
    <n v="355408.1"/>
  </r>
  <r>
    <s v="A2310000"/>
    <x v="28"/>
    <x v="28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751"/>
    <x v="5"/>
    <n v="25.033333333333335"/>
    <x v="4"/>
    <x v="2"/>
    <s v="Overdue"/>
    <s v="WHT"/>
    <s v="USD"/>
    <n v="243167.91"/>
  </r>
  <r>
    <s v="A2310000"/>
    <x v="28"/>
    <x v="28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751"/>
    <x v="5"/>
    <n v="25.033333333333335"/>
    <x v="4"/>
    <x v="2"/>
    <s v="Overdue"/>
    <s v="WHT"/>
    <s v="USD"/>
    <n v="410395.57"/>
  </r>
  <r>
    <s v="A2310000"/>
    <x v="28"/>
    <x v="28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751"/>
    <x v="5"/>
    <n v="25.033333333333335"/>
    <x v="4"/>
    <x v="2"/>
    <s v="Overdue"/>
    <s v="WHT"/>
    <s v="USD"/>
    <n v="397403.49"/>
  </r>
  <r>
    <s v="A2310000"/>
    <x v="28"/>
    <x v="28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849"/>
    <x v="5"/>
    <n v="28.3"/>
    <x v="4"/>
    <x v="2"/>
    <s v="Overdue"/>
    <s v="WHT"/>
    <s v="USD"/>
    <n v="384121.59"/>
  </r>
  <r>
    <s v="A2310000"/>
    <x v="28"/>
    <x v="28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849"/>
    <x v="5"/>
    <n v="28.3"/>
    <x v="4"/>
    <x v="2"/>
    <s v="Overdue"/>
    <s v="WHT"/>
    <s v="USD"/>
    <n v="379964.05"/>
  </r>
  <r>
    <s v="A2310000"/>
    <x v="28"/>
    <x v="28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849"/>
    <x v="5"/>
    <n v="28.3"/>
    <x v="4"/>
    <x v="2"/>
    <s v="Overdue"/>
    <s v="WHT"/>
    <s v="USD"/>
    <n v="362886.6"/>
  </r>
  <r>
    <s v="A2310000"/>
    <x v="28"/>
    <x v="28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849"/>
    <x v="5"/>
    <n v="28.3"/>
    <x v="4"/>
    <x v="2"/>
    <s v="Overdue"/>
    <s v="WHT"/>
    <s v="USD"/>
    <n v="153378.75"/>
  </r>
  <r>
    <s v="A2310000"/>
    <x v="28"/>
    <x v="28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849"/>
    <x v="5"/>
    <n v="28.3"/>
    <x v="4"/>
    <x v="2"/>
    <s v="Overdue"/>
    <s v="WHT"/>
    <s v="USD"/>
    <n v="350559.65"/>
  </r>
  <r>
    <s v="A2310000"/>
    <x v="28"/>
    <x v="28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849"/>
    <x v="5"/>
    <n v="28.3"/>
    <x v="4"/>
    <x v="2"/>
    <s v="Overdue"/>
    <s v="WHT"/>
    <s v="USD"/>
    <n v="290922.34999999998"/>
  </r>
  <r>
    <s v="A2310000"/>
    <x v="28"/>
    <x v="28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975"/>
    <x v="5"/>
    <n v="32.5"/>
    <x v="4"/>
    <x v="2"/>
    <s v="Overdue"/>
    <s v="WHT"/>
    <s v="USD"/>
    <n v="479164.84"/>
  </r>
  <r>
    <s v="A2310000"/>
    <x v="28"/>
    <x v="28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975"/>
    <x v="5"/>
    <n v="32.5"/>
    <x v="4"/>
    <x v="2"/>
    <s v="Overdue"/>
    <s v="WHT"/>
    <s v="USD"/>
    <n v="401413.42"/>
  </r>
  <r>
    <s v="A2310000"/>
    <x v="28"/>
    <x v="28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975"/>
    <x v="5"/>
    <n v="32.5"/>
    <x v="4"/>
    <x v="2"/>
    <s v="Overdue"/>
    <s v="WHT"/>
    <s v="USD"/>
    <n v="352194.42"/>
  </r>
  <r>
    <s v="A2310000"/>
    <x v="28"/>
    <x v="28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1012"/>
    <x v="5"/>
    <n v="33.733333333333334"/>
    <x v="4"/>
    <x v="2"/>
    <s v="Overdue"/>
    <s v="WHT"/>
    <s v="USD"/>
    <n v="892742.01"/>
  </r>
  <r>
    <s v="A2310000"/>
    <x v="28"/>
    <x v="28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372"/>
    <x v="5"/>
    <n v="45.733333333333334"/>
    <x v="4"/>
    <x v="1"/>
    <s v="Overdue"/>
    <s v="Invoice"/>
    <s v="USD"/>
    <n v="-7429155.9199999999"/>
  </r>
  <r>
    <s v="A2310000"/>
    <x v="28"/>
    <x v="28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787"/>
    <x v="5"/>
    <n v="59.56666666666667"/>
    <x v="4"/>
    <x v="2"/>
    <s v="Overdue"/>
    <s v="WHT"/>
    <s v="USD"/>
    <n v="137604.91"/>
  </r>
  <r>
    <s v="A2310000"/>
    <x v="28"/>
    <x v="28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787"/>
    <x v="5"/>
    <n v="59.56666666666667"/>
    <x v="4"/>
    <x v="2"/>
    <s v="Overdue"/>
    <s v="WHT"/>
    <s v="USD"/>
    <n v="164645.28"/>
  </r>
  <r>
    <s v="A2310000"/>
    <x v="28"/>
    <x v="28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787"/>
    <x v="5"/>
    <n v="59.56666666666667"/>
    <x v="4"/>
    <x v="2"/>
    <s v="Overdue"/>
    <s v="WHT"/>
    <s v="USD"/>
    <n v="167599.65"/>
  </r>
  <r>
    <s v="A2310000"/>
    <x v="28"/>
    <x v="28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787"/>
    <x v="5"/>
    <n v="59.56666666666667"/>
    <x v="4"/>
    <x v="2"/>
    <s v="Overdue"/>
    <s v="WHT"/>
    <s v="USD"/>
    <n v="160456.85999999999"/>
  </r>
  <r>
    <s v="A2310000"/>
    <x v="28"/>
    <x v="28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787"/>
    <x v="5"/>
    <n v="59.56666666666667"/>
    <x v="4"/>
    <x v="2"/>
    <s v="Overdue"/>
    <s v="WHT"/>
    <s v="USD"/>
    <n v="174204.74"/>
  </r>
  <r>
    <s v="A2310000"/>
    <x v="28"/>
    <x v="28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910"/>
    <x v="5"/>
    <n v="63.666666666666664"/>
    <x v="4"/>
    <x v="2"/>
    <s v="Overdue"/>
    <s v="WHT"/>
    <s v="USD"/>
    <n v="161709.01"/>
  </r>
  <r>
    <s v="A2310000"/>
    <x v="28"/>
    <x v="28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948"/>
    <x v="5"/>
    <n v="64.933333333333337"/>
    <x v="4"/>
    <x v="2"/>
    <s v="Overdue"/>
    <s v="WHT"/>
    <s v="USD"/>
    <n v="289401.92"/>
  </r>
  <r>
    <s v="A2310000"/>
    <x v="28"/>
    <x v="28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955"/>
    <x v="5"/>
    <n v="65.166666666666671"/>
    <x v="4"/>
    <x v="2"/>
    <s v="Overdue"/>
    <s v="WHT"/>
    <s v="USD"/>
    <n v="176573.69"/>
  </r>
  <r>
    <s v="A2310000"/>
    <x v="28"/>
    <x v="28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2355"/>
    <x v="5"/>
    <n v="78.5"/>
    <x v="4"/>
    <x v="2"/>
    <s v="Overdue"/>
    <s v="WHT"/>
    <s v="USD"/>
    <n v="202272.3"/>
  </r>
  <r>
    <s v="A2310000"/>
    <x v="29"/>
    <x v="29"/>
    <n v="1800030487"/>
    <x v="0"/>
    <x v="1"/>
    <x v="1"/>
    <s v="Orupabo, Amoni "/>
    <n v="0"/>
    <s v="NEPL/OML 34 NOV 2023 Crude Handling"/>
    <s v="468"/>
    <s v="DR"/>
    <s v=""/>
    <d v="2023-12-15T00:00:00"/>
    <d v="2023-12-15T00:00:00"/>
    <d v="2024-02-13T00:00:00"/>
    <s v="USD"/>
    <n v="2371045.98"/>
    <n v="-44"/>
    <x v="0"/>
    <n v="-1.4666666666666666"/>
    <x v="0"/>
    <x v="0"/>
    <s v="Not Overdue"/>
    <s v="Invoice"/>
    <s v="USD"/>
    <n v="2371045.98"/>
  </r>
  <r>
    <s v="A2310000"/>
    <x v="29"/>
    <x v="29"/>
    <n v="1800030293"/>
    <x v="0"/>
    <x v="1"/>
    <x v="1"/>
    <s v="Orupabo, Amoni "/>
    <n v="0"/>
    <s v="NEPL/OML 34 OCT 2023 Crude Handling"/>
    <s v="468"/>
    <s v="DR"/>
    <s v=""/>
    <d v="2023-11-15T00:00:00"/>
    <d v="2023-11-15T00:00:00"/>
    <d v="2024-01-14T00:00:00"/>
    <s v="USD"/>
    <n v="3055953.58"/>
    <n v="-14"/>
    <x v="0"/>
    <n v="-0.46666666666666667"/>
    <x v="0"/>
    <x v="0"/>
    <s v="Not Overdue"/>
    <s v="Invoice"/>
    <s v="USD"/>
    <n v="3055953.58"/>
  </r>
  <r>
    <s v="A2310000"/>
    <x v="29"/>
    <x v="29"/>
    <n v="1800030065"/>
    <x v="0"/>
    <x v="1"/>
    <x v="1"/>
    <s v="Orupabo, Amoni "/>
    <n v="0"/>
    <s v="NPDC/OML 34 SEP 2023 Crude Handling"/>
    <s v="468"/>
    <s v="DR"/>
    <s v=""/>
    <d v="2023-10-19T00:00:00"/>
    <d v="2023-10-19T00:00:00"/>
    <d v="2023-12-18T00:00:00"/>
    <s v="USD"/>
    <n v="2718222.4"/>
    <n v="13"/>
    <x v="1"/>
    <n v="0.43333333333333335"/>
    <x v="1"/>
    <x v="1"/>
    <s v="Overdue"/>
    <s v="Invoice"/>
    <s v="USD"/>
    <n v="2718222.4"/>
  </r>
  <r>
    <s v="A2310000"/>
    <x v="29"/>
    <x v="29"/>
    <n v="104479613"/>
    <x v="0"/>
    <x v="1"/>
    <x v="1"/>
    <s v="Orupabo, Amoni "/>
    <n v="0"/>
    <s v="WHT_1800028847 NPDC/OML 34 JAN 2023 Crude Handling"/>
    <s v=""/>
    <s v="AB"/>
    <s v=""/>
    <d v="2023-11-27T00:00:00"/>
    <d v="2023-11-27T00:00:00"/>
    <d v="2023-11-27T00:00:00"/>
    <s v="USD"/>
    <n v="118234.87"/>
    <n v="34"/>
    <x v="0"/>
    <s v="Not Overdue"/>
    <x v="0"/>
    <x v="0"/>
    <s v="Not Overdue"/>
    <s v="WHT"/>
    <s v="USD"/>
    <n v="118234.87"/>
  </r>
  <r>
    <s v="A2310000"/>
    <x v="29"/>
    <x v="29"/>
    <n v="104479613"/>
    <x v="0"/>
    <x v="1"/>
    <x v="1"/>
    <s v="Orupabo, Amoni "/>
    <n v="0"/>
    <s v="WHT_1800028948 NNPC E&amp;P LTD/OML 34 FEB 2023 Crude"/>
    <s v=""/>
    <s v="AB"/>
    <s v=""/>
    <d v="2023-11-27T00:00:00"/>
    <d v="2023-11-27T00:00:00"/>
    <d v="2023-11-27T00:00:00"/>
    <s v="USD"/>
    <n v="110258.64"/>
    <n v="34"/>
    <x v="0"/>
    <s v="Not Overdue"/>
    <x v="0"/>
    <x v="0"/>
    <s v="Not Overdue"/>
    <s v="WHT"/>
    <s v="USD"/>
    <n v="110258.64"/>
  </r>
  <r>
    <s v="A2310000"/>
    <x v="29"/>
    <x v="29"/>
    <n v="104479613"/>
    <x v="0"/>
    <x v="1"/>
    <x v="1"/>
    <s v="Orupabo, Amoni "/>
    <n v="0"/>
    <s v="WHT_1800029036 NPDC/OML 34 MARCH  2023 Crude Handl"/>
    <s v=""/>
    <s v="AB"/>
    <s v=""/>
    <d v="2023-11-27T00:00:00"/>
    <d v="2023-11-27T00:00:00"/>
    <d v="2023-11-27T00:00:00"/>
    <s v="USD"/>
    <n v="118412.97"/>
    <n v="34"/>
    <x v="0"/>
    <s v="Not Overdue"/>
    <x v="0"/>
    <x v="0"/>
    <s v="Not Overdue"/>
    <s v="WHT"/>
    <s v="USD"/>
    <n v="118412.97"/>
  </r>
  <r>
    <s v="A2310000"/>
    <x v="29"/>
    <x v="29"/>
    <n v="104479613"/>
    <x v="0"/>
    <x v="1"/>
    <x v="1"/>
    <s v="Orupabo, Amoni "/>
    <n v="0"/>
    <s v="WHT_1800029157 NPDC/OML 34 APR 2023 Crude Handling"/>
    <s v=""/>
    <s v="AB"/>
    <s v=""/>
    <d v="2023-11-27T00:00:00"/>
    <d v="2023-11-27T00:00:00"/>
    <d v="2023-11-27T00:00:00"/>
    <s v="USD"/>
    <n v="119461.74"/>
    <n v="34"/>
    <x v="0"/>
    <s v="Not Overdue"/>
    <x v="0"/>
    <x v="0"/>
    <s v="Not Overdue"/>
    <s v="WHT"/>
    <s v="USD"/>
    <n v="119461.74"/>
  </r>
  <r>
    <s v="A2310000"/>
    <x v="29"/>
    <x v="29"/>
    <n v="104479613"/>
    <x v="0"/>
    <x v="1"/>
    <x v="1"/>
    <s v="Orupabo, Amoni "/>
    <n v="0"/>
    <s v="WHT_1800029346 NEPL /OML 34 MAY 2023 Crude Handlin"/>
    <s v=""/>
    <s v="AB"/>
    <s v=""/>
    <d v="2023-11-27T00:00:00"/>
    <d v="2023-11-27T00:00:00"/>
    <d v="2023-11-27T00:00:00"/>
    <s v="USD"/>
    <n v="105726.16"/>
    <n v="34"/>
    <x v="0"/>
    <s v="Not Overdue"/>
    <x v="0"/>
    <x v="0"/>
    <s v="Not Overdue"/>
    <s v="WHT"/>
    <s v="USD"/>
    <n v="105726.16"/>
  </r>
  <r>
    <s v="A2310000"/>
    <x v="29"/>
    <x v="29"/>
    <n v="104479613"/>
    <x v="0"/>
    <x v="1"/>
    <x v="1"/>
    <s v="Orupabo, Amoni "/>
    <n v="0"/>
    <s v="WHT_1800029512 NPDC/OML 34 JUN 2023 Crude Handling"/>
    <s v=""/>
    <s v="AB"/>
    <s v=""/>
    <d v="2023-11-27T00:00:00"/>
    <d v="2023-11-27T00:00:00"/>
    <d v="2023-11-27T00:00:00"/>
    <s v="USD"/>
    <n v="135983.07999999999"/>
    <n v="34"/>
    <x v="0"/>
    <s v="Not Overdue"/>
    <x v="0"/>
    <x v="0"/>
    <s v="Not Overdue"/>
    <s v="WHT"/>
    <s v="USD"/>
    <n v="135983.07999999999"/>
  </r>
  <r>
    <s v="A2310000"/>
    <x v="29"/>
    <x v="29"/>
    <n v="104479613"/>
    <x v="0"/>
    <x v="1"/>
    <x v="1"/>
    <s v="Orupabo, Amoni "/>
    <n v="0"/>
    <s v="WHT_1800029637 NPDC/OML 34 JUL 2023 Crude Handling"/>
    <s v=""/>
    <s v="AB"/>
    <s v=""/>
    <d v="2023-11-27T00:00:00"/>
    <d v="2023-11-27T00:00:00"/>
    <d v="2023-11-27T00:00:00"/>
    <s v="USD"/>
    <n v="88389.67"/>
    <n v="34"/>
    <x v="0"/>
    <s v="Not Overdue"/>
    <x v="0"/>
    <x v="0"/>
    <s v="Not Overdue"/>
    <s v="WHT"/>
    <s v="USD"/>
    <n v="88389.67"/>
  </r>
  <r>
    <s v="A2310000"/>
    <x v="29"/>
    <x v="29"/>
    <n v="104479613"/>
    <x v="0"/>
    <x v="1"/>
    <x v="1"/>
    <s v="Orupabo, Amoni "/>
    <n v="0"/>
    <s v="WHT_1800029820 NPDC/OML 34 AUG 2023 Crude Handling"/>
    <s v=""/>
    <s v="AB"/>
    <s v=""/>
    <d v="2023-11-27T00:00:00"/>
    <d v="2023-11-27T00:00:00"/>
    <d v="2023-11-27T00:00:00"/>
    <s v="USD"/>
    <n v="97911.56"/>
    <n v="34"/>
    <x v="0"/>
    <s v="Not Overdue"/>
    <x v="0"/>
    <x v="0"/>
    <s v="Not Overdue"/>
    <s v="WHT"/>
    <s v="USD"/>
    <n v="97911.56"/>
  </r>
  <r>
    <s v="A2310000"/>
    <x v="29"/>
    <x v="29"/>
    <n v="104407819"/>
    <x v="0"/>
    <x v="1"/>
    <x v="1"/>
    <s v="Orupabo, Amoni "/>
    <n v="0"/>
    <s v="WHT_1800028042 NPDC/OML 34 JULY 2022 Crude Handlin"/>
    <s v=""/>
    <s v="AB"/>
    <s v=""/>
    <d v="2023-06-30T00:00:00"/>
    <d v="2023-06-30T00:00:00"/>
    <d v="2023-06-30T00:00:00"/>
    <s v="USD"/>
    <n v="76290.149999999994"/>
    <n v="184"/>
    <x v="5"/>
    <n v="6.1333333333333337"/>
    <x v="2"/>
    <x v="2"/>
    <s v="Overdue"/>
    <s v="WHT"/>
    <s v="USD"/>
    <n v="76290.149999999994"/>
  </r>
  <r>
    <s v="A2310000"/>
    <x v="29"/>
    <x v="29"/>
    <n v="104407825"/>
    <x v="0"/>
    <x v="1"/>
    <x v="1"/>
    <s v="Orupabo, Amoni "/>
    <n v="0"/>
    <s v="WHT_1800028263 NPDC/OML 34 SEPT 2022 Crude Handlin"/>
    <s v=""/>
    <s v="AB"/>
    <s v=""/>
    <d v="2023-06-30T00:00:00"/>
    <d v="2023-06-30T00:00:00"/>
    <d v="2023-06-30T00:00:00"/>
    <s v="USD"/>
    <n v="8451.2900000000009"/>
    <n v="184"/>
    <x v="5"/>
    <n v="6.1333333333333337"/>
    <x v="2"/>
    <x v="2"/>
    <s v="Overdue"/>
    <s v="WHT"/>
    <s v="USD"/>
    <n v="8451.2900000000009"/>
  </r>
  <r>
    <s v="A2310000"/>
    <x v="29"/>
    <x v="29"/>
    <n v="104407822"/>
    <x v="0"/>
    <x v="1"/>
    <x v="1"/>
    <s v="Orupabo, Amoni "/>
    <n v="0"/>
    <s v="WHT_1800028401 NNPC/OML 34 OCT 2022 Crude Handling"/>
    <s v=""/>
    <s v="AB"/>
    <s v=""/>
    <d v="2023-06-30T00:00:00"/>
    <d v="2023-06-30T00:00:00"/>
    <d v="2023-06-30T00:00:00"/>
    <s v="USD"/>
    <n v="56987.58"/>
    <n v="184"/>
    <x v="5"/>
    <n v="6.1333333333333337"/>
    <x v="2"/>
    <x v="2"/>
    <s v="Overdue"/>
    <s v="WHT"/>
    <s v="USD"/>
    <n v="56987.58"/>
  </r>
  <r>
    <s v="A2310000"/>
    <x v="29"/>
    <x v="29"/>
    <n v="104407820"/>
    <x v="0"/>
    <x v="1"/>
    <x v="1"/>
    <s v="Orupabo, Amoni "/>
    <n v="0"/>
    <s v="WHT_1800028575 NPDC/OML 34 NOV 2022 Crude Handling"/>
    <s v=""/>
    <s v="AB"/>
    <s v=""/>
    <d v="2023-06-30T00:00:00"/>
    <d v="2023-06-30T00:00:00"/>
    <d v="2023-06-30T00:00:00"/>
    <s v="USD"/>
    <n v="91860.63"/>
    <n v="184"/>
    <x v="5"/>
    <n v="6.1333333333333337"/>
    <x v="2"/>
    <x v="2"/>
    <s v="Overdue"/>
    <s v="WHT"/>
    <s v="USD"/>
    <n v="91860.63"/>
  </r>
  <r>
    <s v="A2310000"/>
    <x v="29"/>
    <x v="29"/>
    <n v="104407826"/>
    <x v="0"/>
    <x v="1"/>
    <x v="1"/>
    <s v="Orupabo, Amoni "/>
    <n v="0"/>
    <s v="WHT_1800028751 NNPC E&amp;P LTD/OML 34 DEC 2022 Crude"/>
    <s v=""/>
    <s v="AB"/>
    <s v=""/>
    <d v="2023-06-30T00:00:00"/>
    <d v="2023-06-30T00:00:00"/>
    <d v="2023-06-30T00:00:00"/>
    <s v="USD"/>
    <n v="93200.43"/>
    <n v="184"/>
    <x v="5"/>
    <n v="6.1333333333333337"/>
    <x v="2"/>
    <x v="2"/>
    <s v="Overdue"/>
    <s v="WHT"/>
    <s v="USD"/>
    <n v="93200.43"/>
  </r>
  <r>
    <s v="A2310000"/>
    <x v="29"/>
    <x v="29"/>
    <n v="104368356"/>
    <x v="0"/>
    <x v="1"/>
    <x v="1"/>
    <s v="Orupabo, Amoni "/>
    <n v="0"/>
    <s v="WHT_1800027701 NPDC/OML 34 APRIL 2022 Crude Handli"/>
    <s v=""/>
    <s v="AB"/>
    <s v=""/>
    <d v="2023-03-31T00:00:00"/>
    <d v="2023-03-31T00:00:00"/>
    <d v="2023-03-31T00:00:00"/>
    <s v="USD"/>
    <n v="130633.05"/>
    <n v="275"/>
    <x v="5"/>
    <n v="9.1666666666666661"/>
    <x v="2"/>
    <x v="2"/>
    <s v="Overdue"/>
    <s v="WHT"/>
    <s v="USD"/>
    <n v="130633.05"/>
  </r>
  <r>
    <s v="A2310000"/>
    <x v="29"/>
    <x v="29"/>
    <n v="104368357"/>
    <x v="0"/>
    <x v="1"/>
    <x v="1"/>
    <s v="Orupabo, Amoni "/>
    <n v="0"/>
    <s v="WHT_1800027789 NPDC/OML 34 MAY 2022 Crude Handling"/>
    <s v=""/>
    <s v="AB"/>
    <s v=""/>
    <d v="2023-03-31T00:00:00"/>
    <d v="2023-03-31T00:00:00"/>
    <d v="2023-03-31T00:00:00"/>
    <s v="USD"/>
    <n v="95622.99"/>
    <n v="275"/>
    <x v="5"/>
    <n v="9.1666666666666661"/>
    <x v="2"/>
    <x v="2"/>
    <s v="Overdue"/>
    <s v="WHT"/>
    <s v="USD"/>
    <n v="95622.99"/>
  </r>
  <r>
    <s v="A2310000"/>
    <x v="29"/>
    <x v="29"/>
    <n v="104368358"/>
    <x v="0"/>
    <x v="1"/>
    <x v="1"/>
    <s v="Orupabo, Amoni "/>
    <n v="0"/>
    <s v="WHT_1800027846 NPDC OML 34 Excess RPC 2021 CrdHand"/>
    <s v=""/>
    <s v="AB"/>
    <s v=""/>
    <d v="2023-03-31T00:00:00"/>
    <d v="2023-03-31T00:00:00"/>
    <d v="2023-03-31T00:00:00"/>
    <s v="USD"/>
    <n v="79635.490000000005"/>
    <n v="275"/>
    <x v="5"/>
    <n v="9.1666666666666661"/>
    <x v="2"/>
    <x v="2"/>
    <s v="Overdue"/>
    <s v="WHT"/>
    <s v="USD"/>
    <n v="79635.490000000005"/>
  </r>
  <r>
    <s v="A2310000"/>
    <x v="29"/>
    <x v="29"/>
    <n v="104368359"/>
    <x v="0"/>
    <x v="1"/>
    <x v="1"/>
    <s v="Orupabo, Amoni "/>
    <n v="0"/>
    <s v="WHT_1800027949 NPDC/OML 34 JUN 2022 Crude Handling"/>
    <s v=""/>
    <s v="AB"/>
    <s v=""/>
    <d v="2023-03-31T00:00:00"/>
    <d v="2023-03-31T00:00:00"/>
    <d v="2023-03-31T00:00:00"/>
    <s v="USD"/>
    <n v="73023.02"/>
    <n v="275"/>
    <x v="5"/>
    <n v="9.1666666666666661"/>
    <x v="2"/>
    <x v="2"/>
    <s v="Overdue"/>
    <s v="WHT"/>
    <s v="USD"/>
    <n v="73023.02"/>
  </r>
  <r>
    <s v="A2310000"/>
    <x v="29"/>
    <x v="29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488"/>
    <x v="5"/>
    <n v="16.266666666666666"/>
    <x v="3"/>
    <x v="2"/>
    <s v="Overdue"/>
    <s v="WHT"/>
    <s v="USD"/>
    <n v="-4550.84"/>
  </r>
  <r>
    <s v="A2310000"/>
    <x v="29"/>
    <x v="29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488"/>
    <x v="5"/>
    <n v="16.266666666666666"/>
    <x v="3"/>
    <x v="2"/>
    <s v="Overdue"/>
    <s v="WHT"/>
    <s v="USD"/>
    <n v="68102.75"/>
  </r>
  <r>
    <s v="A2310000"/>
    <x v="29"/>
    <x v="29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488"/>
    <x v="5"/>
    <n v="16.266666666666666"/>
    <x v="3"/>
    <x v="2"/>
    <s v="Overdue"/>
    <s v="WHT"/>
    <s v="USD"/>
    <n v="37408.76"/>
  </r>
  <r>
    <s v="A2310000"/>
    <x v="29"/>
    <x v="29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488"/>
    <x v="5"/>
    <n v="16.266666666666666"/>
    <x v="3"/>
    <x v="2"/>
    <s v="Overdue"/>
    <s v="WHT"/>
    <s v="USD"/>
    <n v="92989.45"/>
  </r>
  <r>
    <s v="A2310000"/>
    <x v="29"/>
    <x v="29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488"/>
    <x v="5"/>
    <n v="16.266666666666666"/>
    <x v="3"/>
    <x v="2"/>
    <s v="Overdue"/>
    <s v="WHT"/>
    <s v="USD"/>
    <n v="76191.62"/>
  </r>
  <r>
    <s v="A2310000"/>
    <x v="29"/>
    <x v="29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488"/>
    <x v="5"/>
    <n v="16.266666666666666"/>
    <x v="3"/>
    <x v="2"/>
    <s v="Overdue"/>
    <s v="WHT"/>
    <s v="USD"/>
    <n v="108808.56"/>
  </r>
  <r>
    <s v="A2310000"/>
    <x v="29"/>
    <x v="29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488"/>
    <x v="5"/>
    <n v="16.266666666666666"/>
    <x v="3"/>
    <x v="2"/>
    <s v="Overdue"/>
    <s v="WHT"/>
    <s v="USD"/>
    <n v="89956.19"/>
  </r>
  <r>
    <s v="A2310000"/>
    <x v="29"/>
    <x v="29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488"/>
    <x v="5"/>
    <n v="16.266666666666666"/>
    <x v="3"/>
    <x v="2"/>
    <s v="Overdue"/>
    <s v="WHT"/>
    <s v="USD"/>
    <n v="86442.32"/>
  </r>
  <r>
    <s v="A2310000"/>
    <x v="29"/>
    <x v="29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488"/>
    <x v="5"/>
    <n v="16.266666666666666"/>
    <x v="3"/>
    <x v="2"/>
    <s v="Overdue"/>
    <s v="WHT"/>
    <s v="USD"/>
    <n v="19020.75"/>
  </r>
  <r>
    <s v="A2310000"/>
    <x v="29"/>
    <x v="29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670"/>
    <x v="5"/>
    <n v="22.333333333333332"/>
    <x v="4"/>
    <x v="2"/>
    <s v="Overdue"/>
    <s v="WHT"/>
    <s v="USD"/>
    <n v="52200.02"/>
  </r>
  <r>
    <s v="A2310000"/>
    <x v="29"/>
    <x v="29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751"/>
    <x v="5"/>
    <n v="25.033333333333335"/>
    <x v="4"/>
    <x v="2"/>
    <s v="Overdue"/>
    <s v="WHT"/>
    <s v="USD"/>
    <n v="86145.4"/>
  </r>
  <r>
    <s v="A2310000"/>
    <x v="29"/>
    <x v="29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751"/>
    <x v="5"/>
    <n v="25.033333333333335"/>
    <x v="4"/>
    <x v="2"/>
    <s v="Overdue"/>
    <s v="WHT"/>
    <s v="USD"/>
    <n v="83845.62"/>
  </r>
  <r>
    <s v="A2310000"/>
    <x v="29"/>
    <x v="29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751"/>
    <x v="5"/>
    <n v="25.033333333333335"/>
    <x v="4"/>
    <x v="2"/>
    <s v="Overdue"/>
    <s v="WHT"/>
    <s v="USD"/>
    <n v="87985.73"/>
  </r>
  <r>
    <s v="A2310000"/>
    <x v="29"/>
    <x v="29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751"/>
    <x v="5"/>
    <n v="25.033333333333335"/>
    <x v="4"/>
    <x v="2"/>
    <s v="Overdue"/>
    <s v="WHT"/>
    <s v="USD"/>
    <n v="33790.25"/>
  </r>
  <r>
    <s v="A2310000"/>
    <x v="29"/>
    <x v="29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751"/>
    <x v="5"/>
    <n v="25.033333333333335"/>
    <x v="4"/>
    <x v="2"/>
    <s v="Overdue"/>
    <s v="WHT"/>
    <s v="USD"/>
    <n v="50663.75"/>
  </r>
  <r>
    <s v="A2310000"/>
    <x v="29"/>
    <x v="29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751"/>
    <x v="5"/>
    <n v="25.033333333333335"/>
    <x v="4"/>
    <x v="2"/>
    <s v="Overdue"/>
    <s v="WHT"/>
    <s v="USD"/>
    <n v="61505.75"/>
  </r>
  <r>
    <s v="A2310000"/>
    <x v="29"/>
    <x v="29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751"/>
    <x v="5"/>
    <n v="25.033333333333335"/>
    <x v="4"/>
    <x v="2"/>
    <s v="Overdue"/>
    <s v="WHT"/>
    <s v="USD"/>
    <n v="92234.48"/>
  </r>
  <r>
    <s v="A2310000"/>
    <x v="29"/>
    <x v="29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751"/>
    <x v="5"/>
    <n v="25.033333333333335"/>
    <x v="4"/>
    <x v="2"/>
    <s v="Overdue"/>
    <s v="WHT"/>
    <s v="USD"/>
    <n v="54440.29"/>
  </r>
  <r>
    <s v="A2310000"/>
    <x v="29"/>
    <x v="29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751"/>
    <x v="5"/>
    <n v="25.033333333333335"/>
    <x v="4"/>
    <x v="2"/>
    <s v="Overdue"/>
    <s v="WHT"/>
    <s v="USD"/>
    <n v="81664.39"/>
  </r>
  <r>
    <s v="A2310000"/>
    <x v="29"/>
    <x v="29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751"/>
    <x v="5"/>
    <n v="25.033333333333335"/>
    <x v="4"/>
    <x v="2"/>
    <s v="Overdue"/>
    <s v="WHT"/>
    <s v="USD"/>
    <n v="44373.53"/>
  </r>
  <r>
    <s v="A2310000"/>
    <x v="29"/>
    <x v="29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751"/>
    <x v="5"/>
    <n v="25.033333333333335"/>
    <x v="4"/>
    <x v="2"/>
    <s v="Overdue"/>
    <s v="WHT"/>
    <s v="USD"/>
    <n v="66560.25"/>
  </r>
  <r>
    <s v="A2310000"/>
    <x v="29"/>
    <x v="29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751"/>
    <x v="5"/>
    <n v="25.033333333333335"/>
    <x v="4"/>
    <x v="2"/>
    <s v="Overdue"/>
    <s v="WHT"/>
    <s v="USD"/>
    <n v="12566.59"/>
  </r>
  <r>
    <s v="A2310000"/>
    <x v="29"/>
    <x v="29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751"/>
    <x v="5"/>
    <n v="25.033333333333335"/>
    <x v="4"/>
    <x v="2"/>
    <s v="Overdue"/>
    <s v="WHT"/>
    <s v="USD"/>
    <n v="102785.2"/>
  </r>
  <r>
    <s v="A2310000"/>
    <x v="29"/>
    <x v="29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751"/>
    <x v="5"/>
    <n v="25.033333333333335"/>
    <x v="4"/>
    <x v="2"/>
    <s v="Overdue"/>
    <s v="WHT"/>
    <s v="USD"/>
    <n v="115647.49"/>
  </r>
  <r>
    <s v="A2310000"/>
    <x v="29"/>
    <x v="29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751"/>
    <x v="5"/>
    <n v="25.033333333333335"/>
    <x v="4"/>
    <x v="2"/>
    <s v="Overdue"/>
    <s v="WHT"/>
    <s v="USD"/>
    <n v="99215.71"/>
  </r>
  <r>
    <s v="A2310000"/>
    <x v="29"/>
    <x v="29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751"/>
    <x v="5"/>
    <n v="25.033333333333335"/>
    <x v="4"/>
    <x v="2"/>
    <s v="Overdue"/>
    <s v="WHT"/>
    <s v="USD"/>
    <n v="89584.57"/>
  </r>
  <r>
    <s v="A2310000"/>
    <x v="29"/>
    <x v="29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751"/>
    <x v="5"/>
    <n v="25.033333333333335"/>
    <x v="4"/>
    <x v="2"/>
    <s v="Overdue"/>
    <s v="WHT"/>
    <s v="USD"/>
    <n v="105524.47"/>
  </r>
  <r>
    <s v="A2310000"/>
    <x v="29"/>
    <x v="29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849"/>
    <x v="5"/>
    <n v="28.3"/>
    <x v="4"/>
    <x v="2"/>
    <s v="Overdue"/>
    <s v="WHT"/>
    <s v="USD"/>
    <n v="96570.41"/>
  </r>
  <r>
    <s v="A2310000"/>
    <x v="29"/>
    <x v="29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849"/>
    <x v="5"/>
    <n v="28.3"/>
    <x v="4"/>
    <x v="2"/>
    <s v="Overdue"/>
    <s v="WHT"/>
    <s v="USD"/>
    <n v="101825.12"/>
  </r>
  <r>
    <s v="A2310000"/>
    <x v="29"/>
    <x v="29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849"/>
    <x v="5"/>
    <n v="28.3"/>
    <x v="4"/>
    <x v="2"/>
    <s v="Overdue"/>
    <s v="WHT"/>
    <s v="USD"/>
    <n v="88737.12"/>
  </r>
  <r>
    <s v="A2310000"/>
    <x v="29"/>
    <x v="29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849"/>
    <x v="5"/>
    <n v="28.3"/>
    <x v="4"/>
    <x v="2"/>
    <s v="Overdue"/>
    <s v="WHT"/>
    <s v="USD"/>
    <n v="107558.95"/>
  </r>
  <r>
    <s v="A2310000"/>
    <x v="29"/>
    <x v="29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849"/>
    <x v="5"/>
    <n v="28.3"/>
    <x v="4"/>
    <x v="2"/>
    <s v="Overdue"/>
    <s v="WHT"/>
    <s v="USD"/>
    <n v="105528.41"/>
  </r>
  <r>
    <s v="A2310000"/>
    <x v="29"/>
    <x v="29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849"/>
    <x v="5"/>
    <n v="28.3"/>
    <x v="4"/>
    <x v="2"/>
    <s v="Overdue"/>
    <s v="WHT"/>
    <s v="USD"/>
    <n v="112936.64"/>
  </r>
  <r>
    <s v="A2310000"/>
    <x v="29"/>
    <x v="29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849"/>
    <x v="5"/>
    <n v="28.3"/>
    <x v="4"/>
    <x v="2"/>
    <s v="Overdue"/>
    <s v="WHT"/>
    <s v="USD"/>
    <n v="115085.13"/>
  </r>
  <r>
    <s v="A2310000"/>
    <x v="29"/>
    <x v="29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849"/>
    <x v="5"/>
    <n v="28.3"/>
    <x v="4"/>
    <x v="2"/>
    <s v="Overdue"/>
    <s v="WHT"/>
    <s v="USD"/>
    <n v="105943.45"/>
  </r>
  <r>
    <s v="A2310000"/>
    <x v="29"/>
    <x v="29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1011"/>
    <x v="5"/>
    <n v="33.700000000000003"/>
    <x v="4"/>
    <x v="2"/>
    <s v="Overdue"/>
    <s v="WHT"/>
    <s v="USD"/>
    <n v="132474.82"/>
  </r>
  <r>
    <s v="A2310000"/>
    <x v="29"/>
    <x v="29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1011"/>
    <x v="5"/>
    <n v="33.700000000000003"/>
    <x v="4"/>
    <x v="2"/>
    <s v="Overdue"/>
    <s v="WHT"/>
    <s v="USD"/>
    <n v="161710.38"/>
  </r>
  <r>
    <s v="A2310000"/>
    <x v="29"/>
    <x v="29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1011"/>
    <x v="5"/>
    <n v="33.700000000000003"/>
    <x v="4"/>
    <x v="2"/>
    <s v="Overdue"/>
    <s v="WHT"/>
    <s v="USD"/>
    <n v="115334.1"/>
  </r>
  <r>
    <s v="A2310000"/>
    <x v="29"/>
    <x v="29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1011"/>
    <x v="5"/>
    <n v="33.700000000000003"/>
    <x v="4"/>
    <x v="2"/>
    <s v="Overdue"/>
    <s v="WHT"/>
    <s v="USD"/>
    <n v="73309.58"/>
  </r>
  <r>
    <s v="A2310000"/>
    <x v="29"/>
    <x v="29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1011"/>
    <x v="5"/>
    <n v="33.700000000000003"/>
    <x v="4"/>
    <x v="2"/>
    <s v="Overdue"/>
    <s v="WHT"/>
    <s v="USD"/>
    <n v="170741.61"/>
  </r>
  <r>
    <s v="A2310000"/>
    <x v="29"/>
    <x v="29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1011"/>
    <x v="5"/>
    <n v="33.700000000000003"/>
    <x v="4"/>
    <x v="2"/>
    <s v="Overdue"/>
    <s v="WHT"/>
    <s v="USD"/>
    <n v="74917.48"/>
  </r>
  <r>
    <s v="A2310000"/>
    <x v="29"/>
    <x v="29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1011"/>
    <x v="5"/>
    <n v="33.700000000000003"/>
    <x v="4"/>
    <x v="2"/>
    <s v="Overdue"/>
    <s v="WHT"/>
    <s v="USD"/>
    <n v="17665.169999999998"/>
  </r>
  <r>
    <s v="A2310000"/>
    <x v="29"/>
    <x v="29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1011"/>
    <x v="5"/>
    <n v="33.700000000000003"/>
    <x v="4"/>
    <x v="2"/>
    <s v="Overdue"/>
    <s v="WHT"/>
    <s v="USD"/>
    <n v="70252.740000000005"/>
  </r>
  <r>
    <s v="A2310000"/>
    <x v="29"/>
    <x v="29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1011"/>
    <x v="5"/>
    <n v="33.700000000000003"/>
    <x v="4"/>
    <x v="2"/>
    <s v="Overdue"/>
    <s v="WHT"/>
    <s v="USD"/>
    <n v="100778.89"/>
  </r>
  <r>
    <s v="A2310000"/>
    <x v="29"/>
    <x v="29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1011"/>
    <x v="5"/>
    <n v="33.700000000000003"/>
    <x v="4"/>
    <x v="2"/>
    <s v="Overdue"/>
    <s v="WHT"/>
    <s v="USD"/>
    <n v="95707.36"/>
  </r>
  <r>
    <s v="A2310000"/>
    <x v="29"/>
    <x v="29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1012"/>
    <x v="5"/>
    <n v="33.733333333333334"/>
    <x v="4"/>
    <x v="2"/>
    <s v="Overdue"/>
    <s v="WHT"/>
    <s v="USD"/>
    <n v="108736.87"/>
  </r>
  <r>
    <s v="A2310000"/>
    <x v="29"/>
    <x v="29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1248"/>
    <x v="5"/>
    <n v="41.6"/>
    <x v="4"/>
    <x v="2"/>
    <s v="Overdue"/>
    <s v="WHT"/>
    <s v="USD"/>
    <n v="96009.62"/>
  </r>
  <r>
    <s v="A2310000"/>
    <x v="29"/>
    <x v="29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1248"/>
    <x v="5"/>
    <n v="41.6"/>
    <x v="4"/>
    <x v="2"/>
    <s v="Overdue"/>
    <s v="WHT"/>
    <s v="USD"/>
    <n v="118945.18"/>
  </r>
  <r>
    <s v="A2310000"/>
    <x v="29"/>
    <x v="29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1314"/>
    <x v="5"/>
    <n v="43.8"/>
    <x v="4"/>
    <x v="2"/>
    <s v="Overdue"/>
    <s v="WHT"/>
    <s v="USD"/>
    <n v="271.19"/>
  </r>
  <r>
    <s v="A2310000"/>
    <x v="29"/>
    <x v="29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1314"/>
    <x v="5"/>
    <n v="43.8"/>
    <x v="4"/>
    <x v="2"/>
    <s v="Overdue"/>
    <s v="WHT"/>
    <s v="USD"/>
    <n v="27684.81"/>
  </r>
  <r>
    <s v="A2310000"/>
    <x v="29"/>
    <x v="29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1314"/>
    <x v="5"/>
    <n v="43.8"/>
    <x v="4"/>
    <x v="2"/>
    <s v="Overdue"/>
    <s v="WHT"/>
    <s v="USD"/>
    <n v="15746.04"/>
  </r>
  <r>
    <s v="A2310000"/>
    <x v="29"/>
    <x v="29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1314"/>
    <x v="5"/>
    <n v="43.8"/>
    <x v="4"/>
    <x v="2"/>
    <s v="Overdue"/>
    <s v="WHT"/>
    <s v="USD"/>
    <n v="12819.3"/>
  </r>
  <r>
    <s v="A2310000"/>
    <x v="29"/>
    <x v="29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1314"/>
    <x v="5"/>
    <n v="43.8"/>
    <x v="4"/>
    <x v="2"/>
    <s v="Overdue"/>
    <s v="WHT"/>
    <s v="USD"/>
    <n v="27504.32"/>
  </r>
  <r>
    <s v="A2310000"/>
    <x v="29"/>
    <x v="29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1314"/>
    <x v="5"/>
    <n v="43.8"/>
    <x v="4"/>
    <x v="2"/>
    <s v="Overdue"/>
    <s v="WHT"/>
    <s v="USD"/>
    <n v="166090.35999999999"/>
  </r>
  <r>
    <s v="A2310000"/>
    <x v="29"/>
    <x v="29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1314"/>
    <x v="5"/>
    <n v="43.8"/>
    <x v="4"/>
    <x v="2"/>
    <s v="Overdue"/>
    <s v="WHT"/>
    <s v="USD"/>
    <n v="97253.47"/>
  </r>
  <r>
    <s v="A2310000"/>
    <x v="29"/>
    <x v="29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1314"/>
    <x v="5"/>
    <n v="43.8"/>
    <x v="4"/>
    <x v="2"/>
    <s v="Overdue"/>
    <s v="WHT"/>
    <s v="USD"/>
    <n v="30655.360000000001"/>
  </r>
  <r>
    <s v="A2310000"/>
    <x v="29"/>
    <x v="29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1314"/>
    <x v="5"/>
    <n v="43.8"/>
    <x v="4"/>
    <x v="2"/>
    <s v="Overdue"/>
    <s v="WHT"/>
    <s v="USD"/>
    <n v="25064.04"/>
  </r>
  <r>
    <s v="A2310000"/>
    <x v="29"/>
    <x v="29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1314"/>
    <x v="5"/>
    <n v="43.8"/>
    <x v="4"/>
    <x v="2"/>
    <s v="Overdue"/>
    <s v="WHT"/>
    <s v="USD"/>
    <n v="24436.11"/>
  </r>
  <r>
    <s v="A2310000"/>
    <x v="29"/>
    <x v="29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1314"/>
    <x v="5"/>
    <n v="43.8"/>
    <x v="4"/>
    <x v="2"/>
    <s v="Overdue"/>
    <s v="WHT"/>
    <s v="USD"/>
    <n v="22550.82"/>
  </r>
  <r>
    <s v="A2310000"/>
    <x v="29"/>
    <x v="29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1314"/>
    <x v="5"/>
    <n v="43.8"/>
    <x v="4"/>
    <x v="2"/>
    <s v="Overdue"/>
    <s v="WHT"/>
    <s v="USD"/>
    <n v="6928.94"/>
  </r>
  <r>
    <s v="A2310000"/>
    <x v="29"/>
    <x v="29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1314"/>
    <x v="5"/>
    <n v="43.8"/>
    <x v="4"/>
    <x v="2"/>
    <s v="Overdue"/>
    <s v="WHT"/>
    <s v="USD"/>
    <n v="1933.53"/>
  </r>
  <r>
    <s v="A2310000"/>
    <x v="29"/>
    <x v="29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1314"/>
    <x v="5"/>
    <n v="43.8"/>
    <x v="4"/>
    <x v="2"/>
    <s v="Overdue"/>
    <s v="WHT"/>
    <s v="USD"/>
    <n v="13019.21"/>
  </r>
  <r>
    <s v="A2310000"/>
    <x v="29"/>
    <x v="29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1314"/>
    <x v="5"/>
    <n v="43.8"/>
    <x v="4"/>
    <x v="2"/>
    <s v="Overdue"/>
    <s v="WHT"/>
    <s v="USD"/>
    <n v="60674.6"/>
  </r>
  <r>
    <s v="A2310000"/>
    <x v="29"/>
    <x v="29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1314"/>
    <x v="5"/>
    <n v="43.8"/>
    <x v="4"/>
    <x v="2"/>
    <s v="Overdue"/>
    <s v="WHT"/>
    <s v="USD"/>
    <n v="74760.31"/>
  </r>
  <r>
    <s v="A2310000"/>
    <x v="29"/>
    <x v="29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1314"/>
    <x v="5"/>
    <n v="43.8"/>
    <x v="4"/>
    <x v="2"/>
    <s v="Overdue"/>
    <s v="WHT"/>
    <s v="USD"/>
    <n v="72833.91"/>
  </r>
  <r>
    <s v="A2310000"/>
    <x v="29"/>
    <x v="29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1314"/>
    <x v="5"/>
    <n v="43.8"/>
    <x v="4"/>
    <x v="2"/>
    <s v="Overdue"/>
    <s v="WHT"/>
    <s v="USD"/>
    <n v="65351.38"/>
  </r>
  <r>
    <s v="A2310000"/>
    <x v="29"/>
    <x v="29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1314"/>
    <x v="5"/>
    <n v="43.8"/>
    <x v="4"/>
    <x v="2"/>
    <s v="Overdue"/>
    <s v="WHT"/>
    <s v="USD"/>
    <n v="259.2"/>
  </r>
  <r>
    <s v="A2310000"/>
    <x v="29"/>
    <x v="29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1314"/>
    <x v="5"/>
    <n v="43.8"/>
    <x v="4"/>
    <x v="2"/>
    <s v="Overdue"/>
    <s v="WHT"/>
    <s v="USD"/>
    <n v="250.4"/>
  </r>
  <r>
    <s v="A2310000"/>
    <x v="29"/>
    <x v="29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1314"/>
    <x v="5"/>
    <n v="43.8"/>
    <x v="4"/>
    <x v="2"/>
    <s v="Overdue"/>
    <s v="WHT"/>
    <s v="USD"/>
    <n v="60273.79"/>
  </r>
  <r>
    <s v="A2310000"/>
    <x v="29"/>
    <x v="29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1314"/>
    <x v="5"/>
    <n v="43.8"/>
    <x v="4"/>
    <x v="2"/>
    <s v="Overdue"/>
    <s v="WHT"/>
    <s v="USD"/>
    <n v="59709.63"/>
  </r>
  <r>
    <s v="A2310000"/>
    <x v="29"/>
    <x v="29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1314"/>
    <x v="5"/>
    <n v="43.8"/>
    <x v="4"/>
    <x v="2"/>
    <s v="Overdue"/>
    <s v="WHT"/>
    <s v="USD"/>
    <n v="62984.78"/>
  </r>
  <r>
    <s v="A2310000"/>
    <x v="29"/>
    <x v="29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1314"/>
    <x v="5"/>
    <n v="43.8"/>
    <x v="4"/>
    <x v="2"/>
    <s v="Overdue"/>
    <s v="WHT"/>
    <s v="USD"/>
    <n v="66674.92"/>
  </r>
  <r>
    <s v="A2310000"/>
    <x v="29"/>
    <x v="29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1314"/>
    <x v="5"/>
    <n v="43.8"/>
    <x v="4"/>
    <x v="2"/>
    <s v="Overdue"/>
    <s v="WHT"/>
    <s v="USD"/>
    <n v="69348.41"/>
  </r>
  <r>
    <s v="A2310000"/>
    <x v="29"/>
    <x v="29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1314"/>
    <x v="5"/>
    <n v="43.8"/>
    <x v="4"/>
    <x v="2"/>
    <s v="Overdue"/>
    <s v="WHT"/>
    <s v="USD"/>
    <n v="64646.39"/>
  </r>
  <r>
    <s v="A2310000"/>
    <x v="29"/>
    <x v="29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1314"/>
    <x v="5"/>
    <n v="43.8"/>
    <x v="4"/>
    <x v="2"/>
    <s v="Overdue"/>
    <s v="WHT"/>
    <s v="USD"/>
    <n v="74213.45"/>
  </r>
  <r>
    <s v="A2310000"/>
    <x v="29"/>
    <x v="29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1314"/>
    <x v="5"/>
    <n v="43.8"/>
    <x v="4"/>
    <x v="2"/>
    <s v="Overdue"/>
    <s v="WHT"/>
    <s v="USD"/>
    <n v="51280.61"/>
  </r>
  <r>
    <s v="A2310000"/>
    <x v="29"/>
    <x v="29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1314"/>
    <x v="5"/>
    <n v="43.8"/>
    <x v="4"/>
    <x v="2"/>
    <s v="Overdue"/>
    <s v="WHT"/>
    <s v="USD"/>
    <n v="47777.4"/>
  </r>
  <r>
    <s v="A2310000"/>
    <x v="29"/>
    <x v="29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1314"/>
    <x v="5"/>
    <n v="43.8"/>
    <x v="4"/>
    <x v="2"/>
    <s v="Overdue"/>
    <s v="WHT"/>
    <s v="USD"/>
    <n v="58840.2"/>
  </r>
  <r>
    <s v="A2310000"/>
    <x v="29"/>
    <x v="29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1314"/>
    <x v="5"/>
    <n v="43.8"/>
    <x v="4"/>
    <x v="2"/>
    <s v="Overdue"/>
    <s v="WHT"/>
    <s v="USD"/>
    <n v="10257.27"/>
  </r>
  <r>
    <s v="A2310000"/>
    <x v="29"/>
    <x v="29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1314"/>
    <x v="5"/>
    <n v="43.8"/>
    <x v="4"/>
    <x v="2"/>
    <s v="Overdue"/>
    <s v="WHT"/>
    <s v="USD"/>
    <n v="57360.57"/>
  </r>
  <r>
    <s v="A2310000"/>
    <x v="29"/>
    <x v="29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1314"/>
    <x v="5"/>
    <n v="43.8"/>
    <x v="4"/>
    <x v="2"/>
    <s v="Overdue"/>
    <s v="WHT"/>
    <s v="USD"/>
    <n v="51430.69"/>
  </r>
  <r>
    <s v="A2310000"/>
    <x v="29"/>
    <x v="29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1314"/>
    <x v="5"/>
    <n v="43.8"/>
    <x v="4"/>
    <x v="2"/>
    <s v="Overdue"/>
    <s v="WHT"/>
    <s v="USD"/>
    <n v="47475.59"/>
  </r>
  <r>
    <s v="A2310000"/>
    <x v="29"/>
    <x v="29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1314"/>
    <x v="5"/>
    <n v="43.8"/>
    <x v="4"/>
    <x v="2"/>
    <s v="Overdue"/>
    <s v="WHT"/>
    <s v="USD"/>
    <n v="46987.22"/>
  </r>
  <r>
    <s v="A2310000"/>
    <x v="29"/>
    <x v="29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1314"/>
    <x v="5"/>
    <n v="43.8"/>
    <x v="4"/>
    <x v="2"/>
    <s v="Overdue"/>
    <s v="WHT"/>
    <s v="USD"/>
    <n v="50605.86"/>
  </r>
  <r>
    <s v="A2310000"/>
    <x v="29"/>
    <x v="29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1314"/>
    <x v="5"/>
    <n v="43.8"/>
    <x v="4"/>
    <x v="2"/>
    <s v="Overdue"/>
    <s v="WHT"/>
    <s v="USD"/>
    <n v="49586"/>
  </r>
  <r>
    <s v="A2310000"/>
    <x v="29"/>
    <x v="29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1314"/>
    <x v="5"/>
    <n v="43.8"/>
    <x v="4"/>
    <x v="2"/>
    <s v="Overdue"/>
    <s v="WHT"/>
    <s v="USD"/>
    <n v="52514.98"/>
  </r>
  <r>
    <s v="A2310000"/>
    <x v="29"/>
    <x v="29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1314"/>
    <x v="5"/>
    <n v="43.8"/>
    <x v="4"/>
    <x v="2"/>
    <s v="Overdue"/>
    <s v="WHT"/>
    <s v="USD"/>
    <n v="52443.06"/>
  </r>
  <r>
    <s v="A2310000"/>
    <x v="29"/>
    <x v="29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1314"/>
    <x v="5"/>
    <n v="43.8"/>
    <x v="4"/>
    <x v="2"/>
    <s v="Overdue"/>
    <s v="WHT"/>
    <s v="USD"/>
    <n v="54530.65"/>
  </r>
  <r>
    <s v="A2310000"/>
    <x v="29"/>
    <x v="29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1314"/>
    <x v="5"/>
    <n v="43.8"/>
    <x v="4"/>
    <x v="2"/>
    <s v="Overdue"/>
    <s v="WHT"/>
    <s v="USD"/>
    <n v="57469.35"/>
  </r>
  <r>
    <s v="A2310000"/>
    <x v="29"/>
    <x v="29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1314"/>
    <x v="5"/>
    <n v="43.8"/>
    <x v="4"/>
    <x v="2"/>
    <s v="Overdue"/>
    <s v="WHT"/>
    <s v="USD"/>
    <n v="55939.12"/>
  </r>
  <r>
    <s v="A2310000"/>
    <x v="29"/>
    <x v="29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1314"/>
    <x v="5"/>
    <n v="43.8"/>
    <x v="4"/>
    <x v="2"/>
    <s v="Overdue"/>
    <s v="WHT"/>
    <s v="USD"/>
    <n v="58644.27"/>
  </r>
  <r>
    <s v="A2310000"/>
    <x v="29"/>
    <x v="29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1315"/>
    <x v="5"/>
    <n v="43.833333333333336"/>
    <x v="4"/>
    <x v="2"/>
    <s v="Overdue"/>
    <s v="WHT"/>
    <s v="USD"/>
    <n v="21579.08"/>
  </r>
  <r>
    <s v="A2310000"/>
    <x v="29"/>
    <x v="29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1315"/>
    <x v="5"/>
    <n v="43.833333333333336"/>
    <x v="4"/>
    <x v="2"/>
    <s v="Overdue"/>
    <s v="WHT"/>
    <s v="USD"/>
    <n v="10657.48"/>
  </r>
  <r>
    <s v="A2310000"/>
    <x v="29"/>
    <x v="29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1315"/>
    <x v="5"/>
    <n v="43.833333333333336"/>
    <x v="4"/>
    <x v="2"/>
    <s v="Overdue"/>
    <s v="WHT"/>
    <s v="USD"/>
    <n v="13448.17"/>
  </r>
  <r>
    <s v="A2310000"/>
    <x v="29"/>
    <x v="29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1315"/>
    <x v="5"/>
    <n v="43.833333333333336"/>
    <x v="4"/>
    <x v="2"/>
    <s v="Overdue"/>
    <s v="WHT"/>
    <s v="USD"/>
    <n v="18302.11"/>
  </r>
  <r>
    <s v="A2310000"/>
    <x v="29"/>
    <x v="29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882"/>
    <x v="5"/>
    <n v="62.733333333333334"/>
    <x v="4"/>
    <x v="2"/>
    <s v="Overdue"/>
    <s v="WHT"/>
    <s v="USD"/>
    <n v="78568.210000000006"/>
  </r>
  <r>
    <s v="A2310000"/>
    <x v="29"/>
    <x v="29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910"/>
    <x v="5"/>
    <n v="63.666666666666664"/>
    <x v="4"/>
    <x v="2"/>
    <s v="Overdue"/>
    <s v="WHT"/>
    <s v="USD"/>
    <n v="44404.29"/>
  </r>
  <r>
    <s v="A2310000"/>
    <x v="29"/>
    <x v="29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910"/>
    <x v="5"/>
    <n v="63.666666666666664"/>
    <x v="4"/>
    <x v="2"/>
    <s v="Overdue"/>
    <s v="WHT"/>
    <s v="USD"/>
    <n v="67955.83"/>
  </r>
  <r>
    <s v="A2310000"/>
    <x v="29"/>
    <x v="29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948"/>
    <x v="5"/>
    <n v="64.933333333333337"/>
    <x v="4"/>
    <x v="2"/>
    <s v="Overdue"/>
    <s v="WHT"/>
    <s v="USD"/>
    <n v="75949.119999999995"/>
  </r>
  <r>
    <s v="A2310000"/>
    <x v="29"/>
    <x v="29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370"/>
    <x v="5"/>
    <n v="79"/>
    <x v="4"/>
    <x v="2"/>
    <s v="Overdue"/>
    <s v="WHT"/>
    <s v="USD"/>
    <n v="13499.97"/>
  </r>
  <r>
    <s v="A2310000"/>
    <x v="29"/>
    <x v="29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370"/>
    <x v="5"/>
    <n v="79"/>
    <x v="4"/>
    <x v="2"/>
    <s v="Overdue"/>
    <s v="WHT"/>
    <s v="USD"/>
    <n v="29214.34"/>
  </r>
  <r>
    <s v="A2310000"/>
    <x v="29"/>
    <x v="29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370"/>
    <x v="5"/>
    <n v="79"/>
    <x v="4"/>
    <x v="2"/>
    <s v="Overdue"/>
    <s v="WHT"/>
    <s v="USD"/>
    <n v="33123.199999999997"/>
  </r>
  <r>
    <s v="A2310000"/>
    <x v="29"/>
    <x v="29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491"/>
    <x v="5"/>
    <n v="83.033333333333331"/>
    <x v="4"/>
    <x v="2"/>
    <s v="Overdue"/>
    <s v="WHT"/>
    <s v="USD"/>
    <n v="36242.54"/>
  </r>
  <r>
    <s v="A2310000"/>
    <x v="29"/>
    <x v="29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860"/>
    <x v="5"/>
    <n v="95.333333333333329"/>
    <x v="4"/>
    <x v="2"/>
    <s v="Overdue"/>
    <s v="WHT"/>
    <s v="USD"/>
    <n v="57296.69"/>
  </r>
  <r>
    <s v="A2310000"/>
    <x v="29"/>
    <x v="29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860"/>
    <x v="5"/>
    <n v="95.333333333333329"/>
    <x v="4"/>
    <x v="2"/>
    <s v="Overdue"/>
    <s v="WHT"/>
    <s v="USD"/>
    <n v="63788.01"/>
  </r>
  <r>
    <s v="A2310000"/>
    <x v="29"/>
    <x v="29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902"/>
    <x v="5"/>
    <n v="96.733333333333334"/>
    <x v="4"/>
    <x v="2"/>
    <s v="Overdue"/>
    <s v="WHT"/>
    <s v="USD"/>
    <n v="37542.32"/>
  </r>
  <r>
    <s v="A2310000"/>
    <x v="29"/>
    <x v="29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902"/>
    <x v="5"/>
    <n v="96.733333333333334"/>
    <x v="4"/>
    <x v="2"/>
    <s v="Overdue"/>
    <s v="WHT"/>
    <s v="USD"/>
    <n v="21981.89"/>
  </r>
  <r>
    <s v="A2310000"/>
    <x v="29"/>
    <x v="29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974"/>
    <x v="5"/>
    <n v="99.13333333333334"/>
    <x v="4"/>
    <x v="2"/>
    <s v="Overdue"/>
    <s v="WHT"/>
    <s v="USD"/>
    <n v="9697.2099999999991"/>
  </r>
  <r>
    <s v="A2310000"/>
    <x v="29"/>
    <x v="29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978"/>
    <x v="5"/>
    <n v="99.266666666666666"/>
    <x v="4"/>
    <x v="2"/>
    <s v="Overdue"/>
    <s v="WHT"/>
    <s v="USD"/>
    <n v="194169.84"/>
  </r>
  <r>
    <s v="A2310000"/>
    <x v="29"/>
    <x v="29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978"/>
    <x v="5"/>
    <n v="99.266666666666666"/>
    <x v="4"/>
    <x v="2"/>
    <s v="Overdue"/>
    <s v="WHT"/>
    <s v="USD"/>
    <n v="113695.3"/>
  </r>
  <r>
    <s v="A2310000"/>
    <x v="29"/>
    <x v="29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978"/>
    <x v="5"/>
    <n v="99.266666666666666"/>
    <x v="4"/>
    <x v="2"/>
    <s v="Overdue"/>
    <s v="WHT"/>
    <s v="USD"/>
    <n v="39053.01"/>
  </r>
  <r>
    <s v="A2310000"/>
    <x v="29"/>
    <x v="29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978"/>
    <x v="5"/>
    <n v="99.266666666666666"/>
    <x v="4"/>
    <x v="2"/>
    <s v="Overdue"/>
    <s v="WHT"/>
    <s v="USD"/>
    <n v="34142.620000000003"/>
  </r>
  <r>
    <s v="A2310000"/>
    <x v="29"/>
    <x v="29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978"/>
    <x v="5"/>
    <n v="99.266666666666666"/>
    <x v="4"/>
    <x v="2"/>
    <s v="Overdue"/>
    <s v="WHT"/>
    <s v="USD"/>
    <n v="32149.94"/>
  </r>
  <r>
    <s v="A2310000"/>
    <x v="29"/>
    <x v="29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978"/>
    <x v="5"/>
    <n v="99.266666666666666"/>
    <x v="4"/>
    <x v="2"/>
    <s v="Overdue"/>
    <s v="WHT"/>
    <s v="USD"/>
    <n v="28794.51"/>
  </r>
  <r>
    <s v="A2310000"/>
    <x v="30"/>
    <x v="30"/>
    <n v="1800030485"/>
    <x v="0"/>
    <x v="1"/>
    <x v="1"/>
    <s v="Orupabo, Amoni "/>
    <n v="0"/>
    <s v="NEPL/OML40 NOV 2023 Crude Handling"/>
    <s v="468"/>
    <s v="DR"/>
    <s v=""/>
    <d v="2023-12-15T00:00:00"/>
    <d v="2023-12-15T00:00:00"/>
    <d v="2024-02-13T00:00:00"/>
    <s v="USD"/>
    <n v="3505337.83"/>
    <n v="-44"/>
    <x v="0"/>
    <n v="-1.4666666666666666"/>
    <x v="0"/>
    <x v="0"/>
    <s v="Not Overdue"/>
    <s v="Invoice"/>
    <s v="USD"/>
    <n v="3505337.83"/>
  </r>
  <r>
    <s v="A2310000"/>
    <x v="30"/>
    <x v="30"/>
    <n v="1800030291"/>
    <x v="0"/>
    <x v="1"/>
    <x v="1"/>
    <s v="Orupabo, Amoni "/>
    <n v="0"/>
    <s v="NEPL/OML40 OCT 2023 Crude Handling"/>
    <s v="468"/>
    <s v="DR"/>
    <s v=""/>
    <d v="2023-11-15T00:00:00"/>
    <d v="2023-11-15T00:00:00"/>
    <d v="2024-01-14T00:00:00"/>
    <s v="USD"/>
    <n v="3694475.45"/>
    <n v="-14"/>
    <x v="0"/>
    <n v="-0.46666666666666667"/>
    <x v="0"/>
    <x v="0"/>
    <s v="Not Overdue"/>
    <s v="Invoice"/>
    <s v="USD"/>
    <n v="3694475.45"/>
  </r>
  <r>
    <s v="A2310000"/>
    <x v="30"/>
    <x v="30"/>
    <n v="1800030063"/>
    <x v="0"/>
    <x v="1"/>
    <x v="1"/>
    <s v="Orupabo, Amoni "/>
    <n v="0"/>
    <s v="NPDC/OML40 SEP 2023 Crude Handling"/>
    <s v="468"/>
    <s v="DR"/>
    <s v=""/>
    <d v="2023-10-19T00:00:00"/>
    <d v="2023-10-19T00:00:00"/>
    <d v="2023-12-18T00:00:00"/>
    <s v="USD"/>
    <n v="4256683.04"/>
    <n v="13"/>
    <x v="1"/>
    <n v="0.43333333333333335"/>
    <x v="1"/>
    <x v="1"/>
    <s v="Overdue"/>
    <s v="Invoice"/>
    <s v="USD"/>
    <n v="4256683.04"/>
  </r>
  <r>
    <s v="A2310000"/>
    <x v="30"/>
    <x v="30"/>
    <n v="104479614"/>
    <x v="0"/>
    <x v="1"/>
    <x v="1"/>
    <s v="Orupabo, Amoni "/>
    <n v="0"/>
    <s v="WHT_1800028845 NPDC/OML40 JAN 2023 Crude Handling"/>
    <s v=""/>
    <s v="AB"/>
    <s v=""/>
    <d v="2023-11-27T00:00:00"/>
    <d v="2023-11-27T00:00:00"/>
    <d v="2023-11-27T00:00:00"/>
    <s v="USD"/>
    <n v="181175.72"/>
    <n v="34"/>
    <x v="0"/>
    <s v="Not Overdue"/>
    <x v="0"/>
    <x v="0"/>
    <s v="Not Overdue"/>
    <s v="WHT"/>
    <s v="USD"/>
    <n v="181175.72"/>
  </r>
  <r>
    <s v="A2310000"/>
    <x v="30"/>
    <x v="30"/>
    <n v="104479614"/>
    <x v="0"/>
    <x v="1"/>
    <x v="1"/>
    <s v="Orupabo, Amoni "/>
    <n v="0"/>
    <s v="WHT_1800028946 NNPC E&amp;P LTD/OML40 FEB 2023 Crude H"/>
    <s v=""/>
    <s v="AB"/>
    <s v=""/>
    <d v="2023-11-27T00:00:00"/>
    <d v="2023-11-27T00:00:00"/>
    <d v="2023-11-27T00:00:00"/>
    <s v="USD"/>
    <n v="197551.61"/>
    <n v="34"/>
    <x v="0"/>
    <s v="Not Overdue"/>
    <x v="0"/>
    <x v="0"/>
    <s v="Not Overdue"/>
    <s v="WHT"/>
    <s v="USD"/>
    <n v="197551.61"/>
  </r>
  <r>
    <s v="A2310000"/>
    <x v="30"/>
    <x v="30"/>
    <n v="104479614"/>
    <x v="0"/>
    <x v="1"/>
    <x v="1"/>
    <s v="Orupabo, Amoni "/>
    <n v="0"/>
    <s v="WHT_1800029034 NPDC/OML40 MARCH  2023 Crude Handli"/>
    <s v=""/>
    <s v="AB"/>
    <s v=""/>
    <d v="2023-11-27T00:00:00"/>
    <d v="2023-11-27T00:00:00"/>
    <d v="2023-11-27T00:00:00"/>
    <s v="USD"/>
    <n v="95130.71"/>
    <n v="34"/>
    <x v="0"/>
    <s v="Not Overdue"/>
    <x v="0"/>
    <x v="0"/>
    <s v="Not Overdue"/>
    <s v="WHT"/>
    <s v="USD"/>
    <n v="95130.71"/>
  </r>
  <r>
    <s v="A2310000"/>
    <x v="30"/>
    <x v="30"/>
    <n v="104479614"/>
    <x v="0"/>
    <x v="1"/>
    <x v="1"/>
    <s v="Orupabo, Amoni "/>
    <n v="0"/>
    <s v="WHT_1800029155 NPDC/OML40 APR 2023 Crude Handling"/>
    <s v=""/>
    <s v="AB"/>
    <s v=""/>
    <d v="2023-11-27T00:00:00"/>
    <d v="2023-11-27T00:00:00"/>
    <d v="2023-11-27T00:00:00"/>
    <s v="USD"/>
    <n v="151580.72"/>
    <n v="34"/>
    <x v="0"/>
    <s v="Not Overdue"/>
    <x v="0"/>
    <x v="0"/>
    <s v="Not Overdue"/>
    <s v="WHT"/>
    <s v="USD"/>
    <n v="151580.72"/>
  </r>
  <r>
    <s v="A2310000"/>
    <x v="30"/>
    <x v="30"/>
    <n v="104479614"/>
    <x v="0"/>
    <x v="1"/>
    <x v="1"/>
    <s v="Orupabo, Amoni "/>
    <n v="0"/>
    <s v="WHT_1800029344 NEPL /OML40 MAY 2023 Crude Handling"/>
    <s v=""/>
    <s v="AB"/>
    <s v=""/>
    <d v="2023-11-27T00:00:00"/>
    <d v="2023-11-27T00:00:00"/>
    <d v="2023-11-27T00:00:00"/>
    <s v="USD"/>
    <n v="248999.5"/>
    <n v="34"/>
    <x v="0"/>
    <s v="Not Overdue"/>
    <x v="0"/>
    <x v="0"/>
    <s v="Not Overdue"/>
    <s v="WHT"/>
    <s v="USD"/>
    <n v="248999.5"/>
  </r>
  <r>
    <s v="A2310000"/>
    <x v="30"/>
    <x v="30"/>
    <n v="104479614"/>
    <x v="0"/>
    <x v="1"/>
    <x v="1"/>
    <s v="Orupabo, Amoni "/>
    <n v="0"/>
    <s v="WHT_1800029510 NPDC/OML40 JUN 2023 Crude Handling"/>
    <s v=""/>
    <s v="AB"/>
    <s v=""/>
    <d v="2023-11-27T00:00:00"/>
    <d v="2023-11-27T00:00:00"/>
    <d v="2023-11-27T00:00:00"/>
    <s v="USD"/>
    <n v="154438.89000000001"/>
    <n v="34"/>
    <x v="0"/>
    <s v="Not Overdue"/>
    <x v="0"/>
    <x v="0"/>
    <s v="Not Overdue"/>
    <s v="WHT"/>
    <s v="USD"/>
    <n v="154438.89000000001"/>
  </r>
  <r>
    <s v="A2310000"/>
    <x v="30"/>
    <x v="30"/>
    <n v="104479614"/>
    <x v="0"/>
    <x v="1"/>
    <x v="1"/>
    <s v="Orupabo, Amoni "/>
    <n v="0"/>
    <s v="WHT_1800029635 NPDC/OML40 JUL 2023 Crude Handling"/>
    <s v=""/>
    <s v="AB"/>
    <s v=""/>
    <d v="2023-11-27T00:00:00"/>
    <d v="2023-11-27T00:00:00"/>
    <d v="2023-11-27T00:00:00"/>
    <s v="USD"/>
    <n v="80838.880000000005"/>
    <n v="34"/>
    <x v="0"/>
    <s v="Not Overdue"/>
    <x v="0"/>
    <x v="0"/>
    <s v="Not Overdue"/>
    <s v="WHT"/>
    <s v="USD"/>
    <n v="80838.880000000005"/>
  </r>
  <r>
    <s v="A2310000"/>
    <x v="30"/>
    <x v="30"/>
    <n v="104479614"/>
    <x v="0"/>
    <x v="1"/>
    <x v="1"/>
    <s v="Orupabo, Amoni "/>
    <n v="0"/>
    <s v="WHT_1800029818 NPDC/OML40 AUG 2023 Crude Handling"/>
    <s v=""/>
    <s v="AB"/>
    <s v=""/>
    <d v="2023-11-27T00:00:00"/>
    <d v="2023-11-27T00:00:00"/>
    <d v="2023-11-27T00:00:00"/>
    <s v="USD"/>
    <n v="96025.21"/>
    <n v="34"/>
    <x v="0"/>
    <s v="Not Overdue"/>
    <x v="0"/>
    <x v="0"/>
    <s v="Not Overdue"/>
    <s v="WHT"/>
    <s v="USD"/>
    <n v="96025.21"/>
  </r>
  <r>
    <s v="A2310000"/>
    <x v="30"/>
    <x v="30"/>
    <n v="1600004547"/>
    <x v="0"/>
    <x v="1"/>
    <x v="1"/>
    <s v="Orupabo, Amoni "/>
    <n v="0"/>
    <s v="July 2023 NEPL OML 40 (Elcrest) Crude Injection"/>
    <s v="468"/>
    <s v="DG"/>
    <s v=""/>
    <d v="2023-09-06T00:00:00"/>
    <d v="2023-09-06T00:00:00"/>
    <d v="2023-09-06T00:00:00"/>
    <s v="USD"/>
    <n v="-10876.4"/>
    <n v="116"/>
    <x v="4"/>
    <n v="3.8666666666666667"/>
    <x v="1"/>
    <x v="1"/>
    <s v="Overdue"/>
    <s v="Invoice"/>
    <s v="USD"/>
    <n v="-10876.4"/>
  </r>
  <r>
    <s v="A2310000"/>
    <x v="30"/>
    <x v="30"/>
    <n v="104407833"/>
    <x v="0"/>
    <x v="1"/>
    <x v="1"/>
    <s v="Orupabo, Amoni "/>
    <n v="0"/>
    <s v="WHT_1800028040 NPDC/OML40 JULY 2022 Crude Handling"/>
    <s v=""/>
    <s v="AB"/>
    <s v=""/>
    <d v="2023-06-30T00:00:00"/>
    <d v="2023-06-30T00:00:00"/>
    <d v="2023-06-30T00:00:00"/>
    <s v="USD"/>
    <n v="67532.09"/>
    <n v="184"/>
    <x v="5"/>
    <n v="6.1333333333333337"/>
    <x v="2"/>
    <x v="2"/>
    <s v="Overdue"/>
    <s v="WHT"/>
    <s v="USD"/>
    <n v="67532.09"/>
  </r>
  <r>
    <s v="A2310000"/>
    <x v="30"/>
    <x v="30"/>
    <n v="104407834"/>
    <x v="0"/>
    <x v="1"/>
    <x v="1"/>
    <s v="Orupabo, Amoni "/>
    <n v="0"/>
    <s v="WHT_1800028573 NPDC/OML40 NOV 2022 Crude Handling"/>
    <s v=""/>
    <s v="AB"/>
    <s v=""/>
    <d v="2023-06-30T00:00:00"/>
    <d v="2023-06-30T00:00:00"/>
    <d v="2023-06-30T00:00:00"/>
    <s v="USD"/>
    <n v="141754.01"/>
    <n v="184"/>
    <x v="5"/>
    <n v="6.1333333333333337"/>
    <x v="2"/>
    <x v="2"/>
    <s v="Overdue"/>
    <s v="WHT"/>
    <s v="USD"/>
    <n v="141754.01"/>
  </r>
  <r>
    <s v="A2310000"/>
    <x v="30"/>
    <x v="30"/>
    <n v="104407837"/>
    <x v="0"/>
    <x v="1"/>
    <x v="1"/>
    <s v="Orupabo, Amoni "/>
    <n v="0"/>
    <s v="WHT_1800028749 NNPC E&amp;P LTD/OML40 DEC 2022 Crude H"/>
    <s v=""/>
    <s v="AB"/>
    <s v=""/>
    <d v="2023-06-30T00:00:00"/>
    <d v="2023-06-30T00:00:00"/>
    <d v="2023-06-30T00:00:00"/>
    <s v="USD"/>
    <n v="180362.17"/>
    <n v="184"/>
    <x v="5"/>
    <n v="6.1333333333333337"/>
    <x v="2"/>
    <x v="2"/>
    <s v="Overdue"/>
    <s v="WHT"/>
    <s v="USD"/>
    <n v="180362.17"/>
  </r>
  <r>
    <s v="A2310000"/>
    <x v="30"/>
    <x v="30"/>
    <n v="104368257"/>
    <x v="0"/>
    <x v="1"/>
    <x v="1"/>
    <s v="Orupabo, Amoni "/>
    <n v="0"/>
    <s v="WHT_1800027514 NPDC (OML 40) supplementary 2021 Cr"/>
    <s v=""/>
    <s v="AB"/>
    <s v=""/>
    <d v="2023-03-31T00:00:00"/>
    <d v="2023-03-31T00:00:00"/>
    <d v="2023-03-31T00:00:00"/>
    <s v="USD"/>
    <n v="84204.88"/>
    <n v="275"/>
    <x v="5"/>
    <n v="9.1666666666666661"/>
    <x v="2"/>
    <x v="2"/>
    <s v="Overdue"/>
    <s v="WHT"/>
    <s v="USD"/>
    <n v="84204.88"/>
  </r>
  <r>
    <s v="A2310000"/>
    <x v="30"/>
    <x v="30"/>
    <n v="104368258"/>
    <x v="0"/>
    <x v="1"/>
    <x v="1"/>
    <s v="Orupabo, Amoni "/>
    <n v="0"/>
    <s v="WHT_1800027787 NPDC/OML40 MAY 2022 Crude Handling"/>
    <s v=""/>
    <s v="AB"/>
    <s v=""/>
    <d v="2023-03-31T00:00:00"/>
    <d v="2023-03-31T00:00:00"/>
    <d v="2023-03-31T00:00:00"/>
    <s v="USD"/>
    <n v="145069.63"/>
    <n v="275"/>
    <x v="5"/>
    <n v="9.1666666666666661"/>
    <x v="2"/>
    <x v="2"/>
    <s v="Overdue"/>
    <s v="WHT"/>
    <s v="USD"/>
    <n v="145069.63"/>
  </r>
  <r>
    <s v="A2310000"/>
    <x v="30"/>
    <x v="30"/>
    <n v="104368259"/>
    <x v="0"/>
    <x v="1"/>
    <x v="1"/>
    <s v="Orupabo, Amoni "/>
    <n v="0"/>
    <s v="WHT_1800027947 NPDC/OML40 JUN 2022 Crude Handling"/>
    <s v=""/>
    <s v="AB"/>
    <s v=""/>
    <d v="2023-03-31T00:00:00"/>
    <d v="2023-03-31T00:00:00"/>
    <d v="2023-03-31T00:00:00"/>
    <s v="USD"/>
    <n v="138635.20000000001"/>
    <n v="275"/>
    <x v="5"/>
    <n v="9.1666666666666661"/>
    <x v="2"/>
    <x v="2"/>
    <s v="Overdue"/>
    <s v="WHT"/>
    <s v="USD"/>
    <n v="138635.20000000001"/>
  </r>
  <r>
    <s v="A2310000"/>
    <x v="30"/>
    <x v="30"/>
    <n v="104346444"/>
    <x v="0"/>
    <x v="1"/>
    <x v="1"/>
    <s v="Orupabo, Amoni "/>
    <n v="0"/>
    <s v="WHT_1800027699 NPDC/OML40 APRIL 2022 Crude Handlin"/>
    <s v=""/>
    <s v="AB"/>
    <s v=""/>
    <d v="2023-02-14T00:00:00"/>
    <d v="2023-02-14T00:00:00"/>
    <d v="2023-02-14T00:00:00"/>
    <s v="USD"/>
    <n v="127453.05"/>
    <n v="320"/>
    <x v="5"/>
    <n v="10.666666666666666"/>
    <x v="2"/>
    <x v="2"/>
    <s v="Overdue"/>
    <s v="WHT"/>
    <s v="USD"/>
    <n v="127453.05"/>
  </r>
  <r>
    <s v="A2310000"/>
    <x v="30"/>
    <x v="30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488"/>
    <x v="5"/>
    <n v="16.266666666666666"/>
    <x v="3"/>
    <x v="2"/>
    <s v="Overdue"/>
    <s v="WHT"/>
    <s v="USD"/>
    <n v="38055.83"/>
  </r>
  <r>
    <s v="A2310000"/>
    <x v="30"/>
    <x v="30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488"/>
    <x v="5"/>
    <n v="16.266666666666666"/>
    <x v="3"/>
    <x v="2"/>
    <s v="Overdue"/>
    <s v="WHT"/>
    <s v="USD"/>
    <n v="53708.22"/>
  </r>
  <r>
    <s v="A2310000"/>
    <x v="30"/>
    <x v="30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488"/>
    <x v="5"/>
    <n v="16.266666666666666"/>
    <x v="3"/>
    <x v="2"/>
    <s v="Overdue"/>
    <s v="WHT"/>
    <s v="USD"/>
    <n v="111278.18"/>
  </r>
  <r>
    <s v="A2310000"/>
    <x v="30"/>
    <x v="30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488"/>
    <x v="5"/>
    <n v="16.266666666666666"/>
    <x v="3"/>
    <x v="2"/>
    <s v="Overdue"/>
    <s v="WHT"/>
    <s v="USD"/>
    <n v="105092.42"/>
  </r>
  <r>
    <s v="A2310000"/>
    <x v="30"/>
    <x v="30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488"/>
    <x v="5"/>
    <n v="16.266666666666666"/>
    <x v="3"/>
    <x v="2"/>
    <s v="Overdue"/>
    <s v="WHT"/>
    <s v="USD"/>
    <n v="78327.63"/>
  </r>
  <r>
    <s v="A2310000"/>
    <x v="30"/>
    <x v="30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488"/>
    <x v="5"/>
    <n v="16.266666666666666"/>
    <x v="3"/>
    <x v="2"/>
    <s v="Overdue"/>
    <s v="WHT"/>
    <s v="USD"/>
    <n v="65484.14"/>
  </r>
  <r>
    <s v="A2310000"/>
    <x v="30"/>
    <x v="30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488"/>
    <x v="5"/>
    <n v="16.266666666666666"/>
    <x v="3"/>
    <x v="2"/>
    <s v="Overdue"/>
    <s v="WHT"/>
    <s v="USD"/>
    <n v="-898.12"/>
  </r>
  <r>
    <s v="A2310000"/>
    <x v="30"/>
    <x v="30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489"/>
    <x v="5"/>
    <n v="16.3"/>
    <x v="3"/>
    <x v="2"/>
    <s v="Overdue"/>
    <s v="WHT"/>
    <s v="USD"/>
    <n v="82435.23"/>
  </r>
  <r>
    <s v="A2310000"/>
    <x v="30"/>
    <x v="30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489"/>
    <x v="5"/>
    <n v="16.3"/>
    <x v="3"/>
    <x v="2"/>
    <s v="Overdue"/>
    <s v="WHT"/>
    <s v="USD"/>
    <n v="13191.27"/>
  </r>
  <r>
    <s v="A2310000"/>
    <x v="30"/>
    <x v="30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489"/>
    <x v="5"/>
    <n v="16.3"/>
    <x v="3"/>
    <x v="2"/>
    <s v="Overdue"/>
    <s v="WHT"/>
    <s v="USD"/>
    <n v="134390.01999999999"/>
  </r>
  <r>
    <s v="A2310000"/>
    <x v="30"/>
    <x v="30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752"/>
    <x v="5"/>
    <n v="25.066666666666666"/>
    <x v="4"/>
    <x v="2"/>
    <s v="Overdue"/>
    <s v="WHT"/>
    <s v="USD"/>
    <n v="97410.64"/>
  </r>
  <r>
    <s v="A2310000"/>
    <x v="30"/>
    <x v="30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752"/>
    <x v="5"/>
    <n v="25.066666666666666"/>
    <x v="4"/>
    <x v="2"/>
    <s v="Overdue"/>
    <s v="WHT"/>
    <s v="USD"/>
    <n v="59370.59"/>
  </r>
  <r>
    <s v="A2310000"/>
    <x v="30"/>
    <x v="30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752"/>
    <x v="5"/>
    <n v="25.066666666666666"/>
    <x v="4"/>
    <x v="2"/>
    <s v="Overdue"/>
    <s v="WHT"/>
    <s v="USD"/>
    <n v="123216.8"/>
  </r>
  <r>
    <s v="A2310000"/>
    <x v="30"/>
    <x v="30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752"/>
    <x v="5"/>
    <n v="25.066666666666666"/>
    <x v="4"/>
    <x v="2"/>
    <s v="Overdue"/>
    <s v="WHT"/>
    <s v="USD"/>
    <n v="118399.09"/>
  </r>
  <r>
    <s v="A2310000"/>
    <x v="30"/>
    <x v="30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752"/>
    <x v="5"/>
    <n v="25.066666666666666"/>
    <x v="4"/>
    <x v="2"/>
    <s v="Overdue"/>
    <s v="WHT"/>
    <s v="USD"/>
    <n v="51451.79"/>
  </r>
  <r>
    <s v="A2310000"/>
    <x v="30"/>
    <x v="30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752"/>
    <x v="5"/>
    <n v="25.066666666666666"/>
    <x v="4"/>
    <x v="2"/>
    <s v="Overdue"/>
    <s v="WHT"/>
    <s v="USD"/>
    <n v="108110.78"/>
  </r>
  <r>
    <s v="A2310000"/>
    <x v="30"/>
    <x v="30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846"/>
    <x v="5"/>
    <n v="28.2"/>
    <x v="4"/>
    <x v="2"/>
    <s v="Overdue"/>
    <s v="WHT"/>
    <s v="USD"/>
    <n v="113388.99"/>
  </r>
  <r>
    <s v="A2310000"/>
    <x v="30"/>
    <x v="30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846"/>
    <x v="5"/>
    <n v="28.2"/>
    <x v="4"/>
    <x v="2"/>
    <s v="Overdue"/>
    <s v="WHT"/>
    <s v="USD"/>
    <n v="83603.31"/>
  </r>
  <r>
    <s v="A2310000"/>
    <x v="30"/>
    <x v="30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846"/>
    <x v="5"/>
    <n v="28.2"/>
    <x v="4"/>
    <x v="2"/>
    <s v="Overdue"/>
    <s v="WHT"/>
    <s v="USD"/>
    <n v="129468.05"/>
  </r>
  <r>
    <s v="A2310000"/>
    <x v="30"/>
    <x v="30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846"/>
    <x v="5"/>
    <n v="28.2"/>
    <x v="4"/>
    <x v="2"/>
    <s v="Overdue"/>
    <s v="WHT"/>
    <s v="USD"/>
    <n v="79707.16"/>
  </r>
  <r>
    <s v="A2310000"/>
    <x v="30"/>
    <x v="30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846"/>
    <x v="5"/>
    <n v="28.2"/>
    <x v="4"/>
    <x v="2"/>
    <s v="Overdue"/>
    <s v="WHT"/>
    <s v="USD"/>
    <n v="127393.28"/>
  </r>
  <r>
    <s v="A2310000"/>
    <x v="30"/>
    <x v="30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846"/>
    <x v="5"/>
    <n v="28.2"/>
    <x v="4"/>
    <x v="2"/>
    <s v="Overdue"/>
    <s v="WHT"/>
    <s v="USD"/>
    <n v="133049.32999999999"/>
  </r>
  <r>
    <s v="A2310000"/>
    <x v="30"/>
    <x v="30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849"/>
    <x v="5"/>
    <n v="28.3"/>
    <x v="4"/>
    <x v="2"/>
    <s v="Overdue"/>
    <s v="WHT"/>
    <s v="USD"/>
    <n v="118914.8"/>
  </r>
  <r>
    <s v="A2310000"/>
    <x v="30"/>
    <x v="30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849"/>
    <x v="5"/>
    <n v="28.3"/>
    <x v="4"/>
    <x v="2"/>
    <s v="Overdue"/>
    <s v="WHT"/>
    <s v="USD"/>
    <n v="95972.04"/>
  </r>
  <r>
    <s v="A2310000"/>
    <x v="30"/>
    <x v="30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849"/>
    <x v="5"/>
    <n v="28.3"/>
    <x v="4"/>
    <x v="2"/>
    <s v="Overdue"/>
    <s v="WHT"/>
    <s v="USD"/>
    <n v="77490.17"/>
  </r>
  <r>
    <s v="A2310000"/>
    <x v="30"/>
    <x v="30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849"/>
    <x v="5"/>
    <n v="28.3"/>
    <x v="4"/>
    <x v="2"/>
    <s v="Overdue"/>
    <s v="WHT"/>
    <s v="USD"/>
    <n v="98984.31"/>
  </r>
  <r>
    <s v="A2310000"/>
    <x v="30"/>
    <x v="30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849"/>
    <x v="5"/>
    <n v="28.3"/>
    <x v="4"/>
    <x v="2"/>
    <s v="Overdue"/>
    <s v="WHT"/>
    <s v="USD"/>
    <n v="89911.28"/>
  </r>
  <r>
    <s v="A2310000"/>
    <x v="30"/>
    <x v="30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849"/>
    <x v="5"/>
    <n v="28.3"/>
    <x v="4"/>
    <x v="2"/>
    <s v="Overdue"/>
    <s v="WHT"/>
    <s v="USD"/>
    <n v="113997.48"/>
  </r>
  <r>
    <s v="A2310000"/>
    <x v="30"/>
    <x v="30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849"/>
    <x v="5"/>
    <n v="28.3"/>
    <x v="4"/>
    <x v="2"/>
    <s v="Overdue"/>
    <s v="WHT"/>
    <s v="USD"/>
    <n v="126099.9"/>
  </r>
  <r>
    <s v="A2310000"/>
    <x v="30"/>
    <x v="30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1318"/>
    <x v="5"/>
    <n v="43.93333333333333"/>
    <x v="4"/>
    <x v="2"/>
    <s v="Overdue"/>
    <s v="WHT"/>
    <s v="USD"/>
    <n v="12817.38"/>
  </r>
  <r>
    <s v="A2310000"/>
    <x v="30"/>
    <x v="30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1318"/>
    <x v="5"/>
    <n v="43.93333333333333"/>
    <x v="4"/>
    <x v="2"/>
    <s v="Overdue"/>
    <s v="WHT"/>
    <s v="USD"/>
    <n v="8372.83"/>
  </r>
  <r>
    <s v="A2310000"/>
    <x v="30"/>
    <x v="30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1318"/>
    <x v="5"/>
    <n v="43.93333333333333"/>
    <x v="4"/>
    <x v="2"/>
    <s v="Overdue"/>
    <s v="WHT"/>
    <s v="USD"/>
    <n v="2607.17"/>
  </r>
  <r>
    <s v="A2310000"/>
    <x v="30"/>
    <x v="30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1318"/>
    <x v="5"/>
    <n v="43.93333333333333"/>
    <x v="4"/>
    <x v="2"/>
    <s v="Overdue"/>
    <s v="WHT"/>
    <s v="USD"/>
    <n v="43621.17"/>
  </r>
  <r>
    <s v="A2310000"/>
    <x v="30"/>
    <x v="30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1318"/>
    <x v="5"/>
    <n v="43.93333333333333"/>
    <x v="4"/>
    <x v="2"/>
    <s v="Overdue"/>
    <s v="WHT"/>
    <s v="USD"/>
    <n v="49507.7"/>
  </r>
  <r>
    <s v="A2310000"/>
    <x v="30"/>
    <x v="30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1318"/>
    <x v="5"/>
    <n v="43.93333333333333"/>
    <x v="4"/>
    <x v="2"/>
    <s v="Overdue"/>
    <s v="WHT"/>
    <s v="USD"/>
    <n v="47365.48"/>
  </r>
  <r>
    <s v="A2310000"/>
    <x v="30"/>
    <x v="30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1318"/>
    <x v="5"/>
    <n v="43.93333333333333"/>
    <x v="4"/>
    <x v="2"/>
    <s v="Overdue"/>
    <s v="WHT"/>
    <s v="USD"/>
    <n v="46585.89"/>
  </r>
  <r>
    <s v="A2310000"/>
    <x v="30"/>
    <x v="30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1318"/>
    <x v="5"/>
    <n v="43.93333333333333"/>
    <x v="4"/>
    <x v="2"/>
    <s v="Overdue"/>
    <s v="WHT"/>
    <s v="USD"/>
    <n v="118718.39999999999"/>
  </r>
  <r>
    <s v="A2310000"/>
    <x v="30"/>
    <x v="30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1318"/>
    <x v="5"/>
    <n v="43.93333333333333"/>
    <x v="4"/>
    <x v="2"/>
    <s v="Overdue"/>
    <s v="WHT"/>
    <s v="USD"/>
    <n v="98952.51"/>
  </r>
  <r>
    <s v="A2310000"/>
    <x v="30"/>
    <x v="30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1318"/>
    <x v="5"/>
    <n v="43.93333333333333"/>
    <x v="4"/>
    <x v="2"/>
    <s v="Overdue"/>
    <s v="WHT"/>
    <s v="USD"/>
    <n v="65679.14"/>
  </r>
  <r>
    <s v="A2310000"/>
    <x v="30"/>
    <x v="30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1318"/>
    <x v="5"/>
    <n v="43.93333333333333"/>
    <x v="4"/>
    <x v="2"/>
    <s v="Overdue"/>
    <s v="WHT"/>
    <s v="USD"/>
    <n v="97391.63"/>
  </r>
  <r>
    <s v="A2310000"/>
    <x v="30"/>
    <x v="30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910"/>
    <x v="5"/>
    <n v="63.666666666666664"/>
    <x v="4"/>
    <x v="2"/>
    <s v="Overdue"/>
    <s v="WHT"/>
    <s v="USD"/>
    <n v="55993.65"/>
  </r>
  <r>
    <s v="A2310000"/>
    <x v="30"/>
    <x v="30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976"/>
    <x v="5"/>
    <n v="65.86666666666666"/>
    <x v="4"/>
    <x v="2"/>
    <s v="Overdue"/>
    <s v="WHT"/>
    <s v="USD"/>
    <n v="111288.73"/>
  </r>
  <r>
    <s v="A2310000"/>
    <x v="30"/>
    <x v="30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976"/>
    <x v="5"/>
    <n v="65.86666666666666"/>
    <x v="4"/>
    <x v="2"/>
    <s v="Overdue"/>
    <s v="WHT"/>
    <s v="USD"/>
    <n v="114935.37"/>
  </r>
  <r>
    <s v="A2650000"/>
    <x v="31"/>
    <x v="31"/>
    <n v="102874872"/>
    <x v="0"/>
    <x v="1"/>
    <x v="5"/>
    <s v="Orupabo, Amoni "/>
    <n v="0"/>
    <s v="Short pmt 1800013134"/>
    <s v=""/>
    <s v="AB"/>
    <s v=""/>
    <d v="2014-09-30T00:00:00"/>
    <d v="2014-09-30T00:00:00"/>
    <d v="2014-09-30T00:00:00"/>
    <s v="USD"/>
    <n v="187500"/>
    <n v="3379"/>
    <x v="5"/>
    <n v="112.63333333333334"/>
    <x v="4"/>
    <x v="1"/>
    <s v="Overdue"/>
    <s v="Invoice"/>
    <s v="USD"/>
    <n v="187500"/>
  </r>
  <r>
    <s v="A2680005"/>
    <x v="32"/>
    <x v="32"/>
    <n v="1600004439"/>
    <x v="0"/>
    <x v="1"/>
    <x v="1"/>
    <s v="Orupabo, Amoni "/>
    <n v="0"/>
    <s v="AR/AP Net-off of Receivables against Payables"/>
    <s v="454"/>
    <s v="DG"/>
    <s v=""/>
    <d v="2023-03-21T00:00:00"/>
    <d v="2023-03-21T00:00:00"/>
    <d v="2023-03-21T00:00:00"/>
    <s v="NGN"/>
    <n v="-1114551851.3800001"/>
    <n v="285"/>
    <x v="5"/>
    <n v="9.5"/>
    <x v="4"/>
    <x v="1"/>
    <s v="Overdue"/>
    <s v="Invoice"/>
    <s v="USD"/>
    <n v="-2420918.08"/>
  </r>
  <r>
    <s v="A2680005"/>
    <x v="32"/>
    <x v="32"/>
    <n v="1600004438"/>
    <x v="0"/>
    <x v="1"/>
    <x v="1"/>
    <s v="Orupabo, Amoni "/>
    <n v="0"/>
    <s v="AR/AP Net-off of Receivables against Payables."/>
    <s v="468"/>
    <s v="DG"/>
    <s v=""/>
    <d v="2023-03-21T00:00:00"/>
    <d v="2023-03-21T00:00:00"/>
    <d v="2023-03-21T00:00:00"/>
    <s v="USD"/>
    <n v="-4115203.14"/>
    <n v="285"/>
    <x v="5"/>
    <n v="9.5"/>
    <x v="4"/>
    <x v="1"/>
    <s v="Overdue"/>
    <s v="Invoice"/>
    <s v="USD"/>
    <n v="-4115203.14"/>
  </r>
  <r>
    <s v="A2680005"/>
    <x v="32"/>
    <x v="32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466"/>
    <x v="5"/>
    <n v="15.533333333333333"/>
    <x v="3"/>
    <x v="2"/>
    <s v="Overdue"/>
    <s v="WHT"/>
    <s v="USD"/>
    <n v="90577.38"/>
  </r>
  <r>
    <s v="A2680005"/>
    <x v="32"/>
    <x v="32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584"/>
    <x v="5"/>
    <n v="19.466666666666665"/>
    <x v="4"/>
    <x v="1"/>
    <s v="Overdue"/>
    <s v="Invoice"/>
    <s v="USD"/>
    <n v="577523.4"/>
  </r>
  <r>
    <s v="A2680005"/>
    <x v="32"/>
    <x v="32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584"/>
    <x v="5"/>
    <n v="19.466666666666665"/>
    <x v="4"/>
    <x v="1"/>
    <s v="Overdue"/>
    <s v="Invoice"/>
    <s v="USD"/>
    <n v="385642.8"/>
  </r>
  <r>
    <s v="A2680005"/>
    <x v="32"/>
    <x v="32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655"/>
    <x v="5"/>
    <n v="21.833333333333332"/>
    <x v="4"/>
    <x v="1"/>
    <s v="Overdue"/>
    <s v="Invoice"/>
    <s v="USD"/>
    <n v="1847113.96"/>
  </r>
  <r>
    <s v="A2680005"/>
    <x v="32"/>
    <x v="32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655"/>
    <x v="5"/>
    <n v="21.833333333333332"/>
    <x v="4"/>
    <x v="1"/>
    <s v="Overdue"/>
    <s v="Invoice"/>
    <s v="USD"/>
    <n v="1224088.5"/>
  </r>
  <r>
    <s v="A2680005"/>
    <x v="32"/>
    <x v="32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671"/>
    <x v="5"/>
    <n v="22.366666666666667"/>
    <x v="4"/>
    <x v="2"/>
    <s v="Overdue"/>
    <s v="WHT"/>
    <s v="USD"/>
    <n v="-27201.29"/>
  </r>
  <r>
    <s v="A2680005"/>
    <x v="32"/>
    <x v="32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671"/>
    <x v="5"/>
    <n v="22.366666666666667"/>
    <x v="4"/>
    <x v="2"/>
    <s v="Overdue"/>
    <s v="WHT"/>
    <s v="USD"/>
    <n v="-23320.07"/>
  </r>
  <r>
    <s v="A2680005"/>
    <x v="32"/>
    <x v="32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671"/>
    <x v="5"/>
    <n v="22.366666666666667"/>
    <x v="4"/>
    <x v="2"/>
    <s v="Overdue"/>
    <s v="WHT"/>
    <s v="USD"/>
    <n v="-54252.36"/>
  </r>
  <r>
    <s v="A2680005"/>
    <x v="32"/>
    <x v="32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671"/>
    <x v="5"/>
    <n v="22.366666666666667"/>
    <x v="4"/>
    <x v="2"/>
    <s v="Overdue"/>
    <s v="WHT"/>
    <s v="USD"/>
    <n v="-21193.95"/>
  </r>
  <r>
    <s v="A2680005"/>
    <x v="32"/>
    <x v="32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671"/>
    <x v="5"/>
    <n v="22.366666666666667"/>
    <x v="4"/>
    <x v="2"/>
    <s v="Overdue"/>
    <s v="WHT"/>
    <s v="USD"/>
    <n v="-27848.78"/>
  </r>
  <r>
    <s v="A2680005"/>
    <x v="32"/>
    <x v="32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671"/>
    <x v="5"/>
    <n v="22.366666666666667"/>
    <x v="4"/>
    <x v="2"/>
    <s v="Overdue"/>
    <s v="WHT"/>
    <s v="USD"/>
    <n v="-12196.73"/>
  </r>
  <r>
    <s v="A2680005"/>
    <x v="32"/>
    <x v="32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671"/>
    <x v="5"/>
    <n v="22.366666666666667"/>
    <x v="4"/>
    <x v="2"/>
    <s v="Overdue"/>
    <s v="WHT"/>
    <s v="USD"/>
    <n v="-48182.559999999998"/>
  </r>
  <r>
    <s v="A2680005"/>
    <x v="32"/>
    <x v="32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671"/>
    <x v="5"/>
    <n v="22.366666666666667"/>
    <x v="4"/>
    <x v="2"/>
    <s v="Overdue"/>
    <s v="WHT"/>
    <s v="USD"/>
    <n v="-17014.93"/>
  </r>
  <r>
    <s v="A2680005"/>
    <x v="32"/>
    <x v="32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688"/>
    <x v="5"/>
    <n v="22.933333333333334"/>
    <x v="4"/>
    <x v="1"/>
    <s v="Overdue"/>
    <s v="Invoice"/>
    <s v="USD"/>
    <n v="1523016.35"/>
  </r>
  <r>
    <s v="A2680005"/>
    <x v="32"/>
    <x v="32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688"/>
    <x v="5"/>
    <n v="22.933333333333334"/>
    <x v="4"/>
    <x v="1"/>
    <s v="Overdue"/>
    <s v="Invoice"/>
    <s v="USD"/>
    <n v="1008454.88"/>
  </r>
  <r>
    <s v="A2680005"/>
    <x v="32"/>
    <x v="32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718"/>
    <x v="5"/>
    <n v="23.933333333333334"/>
    <x v="4"/>
    <x v="1"/>
    <s v="Overdue"/>
    <s v="Invoice"/>
    <s v="USD"/>
    <n v="350088.02"/>
  </r>
  <r>
    <s v="A2680005"/>
    <x v="32"/>
    <x v="32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718"/>
    <x v="5"/>
    <n v="23.933333333333334"/>
    <x v="4"/>
    <x v="1"/>
    <s v="Overdue"/>
    <s v="Invoice"/>
    <s v="USD"/>
    <n v="233426.31"/>
  </r>
  <r>
    <s v="A2680005"/>
    <x v="32"/>
    <x v="32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750"/>
    <x v="5"/>
    <n v="25"/>
    <x v="4"/>
    <x v="1"/>
    <s v="Overdue"/>
    <s v="Invoice"/>
    <s v="USD"/>
    <n v="899822.67"/>
  </r>
  <r>
    <s v="A2680005"/>
    <x v="32"/>
    <x v="32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750"/>
    <x v="5"/>
    <n v="25"/>
    <x v="4"/>
    <x v="1"/>
    <s v="Overdue"/>
    <s v="Invoice"/>
    <s v="USD"/>
    <n v="599223.89"/>
  </r>
  <r>
    <s v="A2680005"/>
    <x v="32"/>
    <x v="32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779"/>
    <x v="5"/>
    <n v="25.966666666666665"/>
    <x v="4"/>
    <x v="1"/>
    <s v="Overdue"/>
    <s v="Invoice"/>
    <s v="USD"/>
    <n v="633734.23"/>
  </r>
  <r>
    <s v="A2680005"/>
    <x v="32"/>
    <x v="32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779"/>
    <x v="5"/>
    <n v="25.966666666666665"/>
    <x v="4"/>
    <x v="1"/>
    <s v="Overdue"/>
    <s v="Invoice"/>
    <s v="USD"/>
    <n v="422121.49"/>
  </r>
  <r>
    <s v="A2680005"/>
    <x v="32"/>
    <x v="32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779"/>
    <x v="5"/>
    <n v="25.966666666666665"/>
    <x v="4"/>
    <x v="1"/>
    <s v="Overdue"/>
    <s v="Invoice"/>
    <s v="USD"/>
    <n v="120360.77"/>
  </r>
  <r>
    <s v="A2680005"/>
    <x v="32"/>
    <x v="32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779"/>
    <x v="5"/>
    <n v="25.966666666666665"/>
    <x v="4"/>
    <x v="1"/>
    <s v="Overdue"/>
    <s v="Invoice"/>
    <s v="USD"/>
    <n v="80170.63"/>
  </r>
  <r>
    <s v="A2680005"/>
    <x v="32"/>
    <x v="32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808"/>
    <x v="5"/>
    <n v="26.933333333333334"/>
    <x v="4"/>
    <x v="1"/>
    <s v="Overdue"/>
    <s v="Invoice"/>
    <s v="USD"/>
    <n v="1952812.81"/>
  </r>
  <r>
    <s v="A2680005"/>
    <x v="32"/>
    <x v="32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808"/>
    <x v="5"/>
    <n v="26.933333333333334"/>
    <x v="4"/>
    <x v="1"/>
    <s v="Overdue"/>
    <s v="Invoice"/>
    <s v="USD"/>
    <n v="1300814.28"/>
  </r>
  <r>
    <s v="A2680005"/>
    <x v="32"/>
    <x v="32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825"/>
    <x v="5"/>
    <n v="27.5"/>
    <x v="4"/>
    <x v="2"/>
    <s v="Overdue"/>
    <s v="WHT"/>
    <s v="USD"/>
    <n v="-538.97"/>
  </r>
  <r>
    <s v="A2680005"/>
    <x v="32"/>
    <x v="32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841"/>
    <x v="5"/>
    <n v="28.033333333333335"/>
    <x v="4"/>
    <x v="1"/>
    <s v="Overdue"/>
    <s v="Invoice"/>
    <s v="USD"/>
    <n v="1741074.65"/>
  </r>
  <r>
    <s v="A2680005"/>
    <x v="32"/>
    <x v="32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841"/>
    <x v="5"/>
    <n v="28.033333333333335"/>
    <x v="4"/>
    <x v="1"/>
    <s v="Overdue"/>
    <s v="Invoice"/>
    <s v="USD"/>
    <n v="1160758.3899999999"/>
  </r>
  <r>
    <s v="A2680005"/>
    <x v="32"/>
    <x v="32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852"/>
    <x v="5"/>
    <n v="28.4"/>
    <x v="4"/>
    <x v="2"/>
    <s v="Overdue"/>
    <s v="WHT"/>
    <s v="USD"/>
    <n v="59653.33"/>
  </r>
  <r>
    <s v="A2680005"/>
    <x v="32"/>
    <x v="32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852"/>
    <x v="5"/>
    <n v="28.4"/>
    <x v="4"/>
    <x v="2"/>
    <s v="Overdue"/>
    <s v="WHT"/>
    <s v="USD"/>
    <n v="37007.480000000003"/>
  </r>
  <r>
    <s v="A2680005"/>
    <x v="32"/>
    <x v="32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852"/>
    <x v="5"/>
    <n v="28.4"/>
    <x v="4"/>
    <x v="2"/>
    <s v="Overdue"/>
    <s v="WHT"/>
    <s v="USD"/>
    <n v="48916.22"/>
  </r>
  <r>
    <s v="A2680005"/>
    <x v="32"/>
    <x v="32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852"/>
    <x v="5"/>
    <n v="28.4"/>
    <x v="4"/>
    <x v="2"/>
    <s v="Overdue"/>
    <s v="WHT"/>
    <s v="USD"/>
    <n v="55078.43"/>
  </r>
  <r>
    <s v="A2680005"/>
    <x v="32"/>
    <x v="32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852"/>
    <x v="5"/>
    <n v="28.4"/>
    <x v="4"/>
    <x v="2"/>
    <s v="Overdue"/>
    <s v="WHT"/>
    <s v="USD"/>
    <n v="23675.16"/>
  </r>
  <r>
    <s v="A2680005"/>
    <x v="32"/>
    <x v="32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852"/>
    <x v="5"/>
    <n v="28.4"/>
    <x v="4"/>
    <x v="2"/>
    <s v="Overdue"/>
    <s v="WHT"/>
    <s v="USD"/>
    <n v="12382.45"/>
  </r>
  <r>
    <s v="A2680005"/>
    <x v="32"/>
    <x v="32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852"/>
    <x v="5"/>
    <n v="28.4"/>
    <x v="4"/>
    <x v="2"/>
    <s v="Overdue"/>
    <s v="WHT"/>
    <s v="USD"/>
    <n v="28272.82"/>
  </r>
  <r>
    <s v="A2680005"/>
    <x v="32"/>
    <x v="32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852"/>
    <x v="5"/>
    <n v="28.4"/>
    <x v="4"/>
    <x v="2"/>
    <s v="Overdue"/>
    <s v="WHT"/>
    <s v="USD"/>
    <n v="21516.66"/>
  </r>
  <r>
    <s v="A2680005"/>
    <x v="32"/>
    <x v="32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852"/>
    <x v="5"/>
    <n v="28.4"/>
    <x v="4"/>
    <x v="2"/>
    <s v="Overdue"/>
    <s v="WHT"/>
    <s v="USD"/>
    <n v="27615.47"/>
  </r>
  <r>
    <s v="A2680005"/>
    <x v="32"/>
    <x v="32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852"/>
    <x v="5"/>
    <n v="28.4"/>
    <x v="4"/>
    <x v="2"/>
    <s v="Overdue"/>
    <s v="WHT"/>
    <s v="USD"/>
    <n v="96620.86"/>
  </r>
  <r>
    <s v="A2680005"/>
    <x v="32"/>
    <x v="32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852"/>
    <x v="5"/>
    <n v="28.4"/>
    <x v="4"/>
    <x v="2"/>
    <s v="Overdue"/>
    <s v="WHT"/>
    <s v="USD"/>
    <n v="59941.25"/>
  </r>
  <r>
    <s v="A2680005"/>
    <x v="32"/>
    <x v="32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852"/>
    <x v="5"/>
    <n v="28.4"/>
    <x v="4"/>
    <x v="2"/>
    <s v="Overdue"/>
    <s v="WHT"/>
    <s v="USD"/>
    <n v="79229.899999999994"/>
  </r>
  <r>
    <s v="A2680005"/>
    <x v="32"/>
    <x v="32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852"/>
    <x v="5"/>
    <n v="28.4"/>
    <x v="4"/>
    <x v="2"/>
    <s v="Overdue"/>
    <s v="WHT"/>
    <s v="USD"/>
    <n v="38346.800000000003"/>
  </r>
  <r>
    <s v="A2680005"/>
    <x v="32"/>
    <x v="32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852"/>
    <x v="5"/>
    <n v="28.4"/>
    <x v="4"/>
    <x v="2"/>
    <s v="Overdue"/>
    <s v="WHT"/>
    <s v="USD"/>
    <n v="20055.93"/>
  </r>
  <r>
    <s v="A2680005"/>
    <x v="32"/>
    <x v="32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852"/>
    <x v="5"/>
    <n v="28.4"/>
    <x v="4"/>
    <x v="2"/>
    <s v="Overdue"/>
    <s v="WHT"/>
    <s v="USD"/>
    <n v="43758.98"/>
  </r>
  <r>
    <s v="A2680005"/>
    <x v="32"/>
    <x v="32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852"/>
    <x v="5"/>
    <n v="28.4"/>
    <x v="4"/>
    <x v="2"/>
    <s v="Overdue"/>
    <s v="WHT"/>
    <s v="USD"/>
    <n v="33302.199999999997"/>
  </r>
  <r>
    <s v="A2680005"/>
    <x v="32"/>
    <x v="32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852"/>
    <x v="5"/>
    <n v="28.4"/>
    <x v="4"/>
    <x v="2"/>
    <s v="Overdue"/>
    <s v="WHT"/>
    <s v="USD"/>
    <n v="89210.880000000005"/>
  </r>
  <r>
    <s v="A2680005"/>
    <x v="32"/>
    <x v="32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852"/>
    <x v="5"/>
    <n v="28.4"/>
    <x v="4"/>
    <x v="2"/>
    <s v="Overdue"/>
    <s v="WHT"/>
    <s v="USD"/>
    <n v="44728.95"/>
  </r>
  <r>
    <s v="A2680005"/>
    <x v="32"/>
    <x v="32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870"/>
    <x v="5"/>
    <n v="29"/>
    <x v="4"/>
    <x v="1"/>
    <s v="Overdue"/>
    <s v="Invoice"/>
    <s v="USD"/>
    <n v="1770092.92"/>
  </r>
  <r>
    <s v="A2680005"/>
    <x v="32"/>
    <x v="32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870"/>
    <x v="5"/>
    <n v="29"/>
    <x v="4"/>
    <x v="1"/>
    <s v="Overdue"/>
    <s v="Invoice"/>
    <s v="USD"/>
    <n v="1180197.27"/>
  </r>
  <r>
    <s v="A2680005"/>
    <x v="32"/>
    <x v="32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895"/>
    <x v="5"/>
    <n v="29.833333333333332"/>
    <x v="4"/>
    <x v="1"/>
    <s v="Overdue"/>
    <s v="Invoice"/>
    <s v="USD"/>
    <n v="-409611.79"/>
  </r>
  <r>
    <s v="A2680005"/>
    <x v="32"/>
    <x v="32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895"/>
    <x v="5"/>
    <n v="29.833333333333332"/>
    <x v="4"/>
    <x v="1"/>
    <s v="Overdue"/>
    <s v="Invoice"/>
    <s v="USD"/>
    <n v="-252985.91"/>
  </r>
  <r>
    <s v="A2680005"/>
    <x v="32"/>
    <x v="32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1012"/>
    <x v="5"/>
    <n v="33.733333333333334"/>
    <x v="4"/>
    <x v="2"/>
    <s v="Overdue"/>
    <s v="WHT"/>
    <s v="USD"/>
    <n v="-42647.3"/>
  </r>
  <r>
    <s v="A2680005"/>
    <x v="32"/>
    <x v="32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1037"/>
    <x v="5"/>
    <n v="34.56666666666667"/>
    <x v="4"/>
    <x v="2"/>
    <s v="Overdue"/>
    <s v="WHT"/>
    <s v="USD"/>
    <n v="48621.55"/>
  </r>
  <r>
    <s v="A2680005"/>
    <x v="32"/>
    <x v="32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037"/>
    <x v="5"/>
    <n v="34.56666666666667"/>
    <x v="4"/>
    <x v="2"/>
    <s v="Overdue"/>
    <s v="WHT"/>
    <s v="USD"/>
    <n v="21550"/>
  </r>
  <r>
    <s v="A2680005"/>
    <x v="32"/>
    <x v="32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037"/>
    <x v="5"/>
    <n v="34.56666666666667"/>
    <x v="4"/>
    <x v="2"/>
    <s v="Overdue"/>
    <s v="WHT"/>
    <s v="USD"/>
    <n v="8244.81"/>
  </r>
  <r>
    <s v="A2680005"/>
    <x v="32"/>
    <x v="32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1037"/>
    <x v="5"/>
    <n v="34.56666666666667"/>
    <x v="4"/>
    <x v="2"/>
    <s v="Overdue"/>
    <s v="WHT"/>
    <s v="USD"/>
    <n v="29491.13"/>
  </r>
  <r>
    <s v="A2680005"/>
    <x v="32"/>
    <x v="32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037"/>
    <x v="5"/>
    <n v="34.56666666666667"/>
    <x v="4"/>
    <x v="2"/>
    <s v="Overdue"/>
    <s v="WHT"/>
    <s v="USD"/>
    <n v="72933.600000000006"/>
  </r>
  <r>
    <s v="A2680005"/>
    <x v="32"/>
    <x v="32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1037"/>
    <x v="5"/>
    <n v="34.56666666666667"/>
    <x v="4"/>
    <x v="2"/>
    <s v="Overdue"/>
    <s v="WHT"/>
    <s v="USD"/>
    <n v="32313.4"/>
  </r>
  <r>
    <s v="A2680005"/>
    <x v="32"/>
    <x v="32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037"/>
    <x v="5"/>
    <n v="34.56666666666667"/>
    <x v="4"/>
    <x v="2"/>
    <s v="Overdue"/>
    <s v="WHT"/>
    <s v="USD"/>
    <n v="12362.87"/>
  </r>
  <r>
    <s v="A2680005"/>
    <x v="32"/>
    <x v="32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1037"/>
    <x v="5"/>
    <n v="34.56666666666667"/>
    <x v="4"/>
    <x v="2"/>
    <s v="Overdue"/>
    <s v="WHT"/>
    <s v="USD"/>
    <n v="44237.48"/>
  </r>
  <r>
    <s v="A2680005"/>
    <x v="32"/>
    <x v="32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1056"/>
    <x v="5"/>
    <n v="35.200000000000003"/>
    <x v="4"/>
    <x v="2"/>
    <s v="Overdue"/>
    <s v="WHT"/>
    <s v="USD"/>
    <n v="965.76"/>
  </r>
  <r>
    <s v="A2680005"/>
    <x v="32"/>
    <x v="32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1097"/>
    <x v="5"/>
    <n v="36.56666666666667"/>
    <x v="4"/>
    <x v="2"/>
    <s v="Overdue"/>
    <s v="WHT"/>
    <s v="USD"/>
    <n v="1743.6"/>
  </r>
  <r>
    <s v="A2680005"/>
    <x v="32"/>
    <x v="32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167"/>
    <x v="5"/>
    <n v="38.9"/>
    <x v="4"/>
    <x v="2"/>
    <s v="Overdue"/>
    <s v="WHT"/>
    <s v="USD"/>
    <n v="569.03"/>
  </r>
  <r>
    <s v="A2680005"/>
    <x v="32"/>
    <x v="32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167"/>
    <x v="5"/>
    <n v="38.9"/>
    <x v="4"/>
    <x v="2"/>
    <s v="Overdue"/>
    <s v="WHT"/>
    <s v="USD"/>
    <n v="853.55"/>
  </r>
  <r>
    <s v="A2680005"/>
    <x v="32"/>
    <x v="32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181"/>
    <x v="5"/>
    <n v="39.366666666666667"/>
    <x v="4"/>
    <x v="2"/>
    <s v="Overdue"/>
    <s v="WHT"/>
    <s v="USD"/>
    <n v="119822.41"/>
  </r>
  <r>
    <s v="A2680005"/>
    <x v="32"/>
    <x v="32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181"/>
    <x v="5"/>
    <n v="39.366666666666667"/>
    <x v="4"/>
    <x v="2"/>
    <s v="Overdue"/>
    <s v="WHT"/>
    <s v="USD"/>
    <n v="116528.22"/>
  </r>
  <r>
    <s v="A2680005"/>
    <x v="32"/>
    <x v="32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181"/>
    <x v="5"/>
    <n v="39.366666666666667"/>
    <x v="4"/>
    <x v="2"/>
    <s v="Overdue"/>
    <s v="WHT"/>
    <s v="USD"/>
    <n v="143898.18"/>
  </r>
  <r>
    <s v="A2680005"/>
    <x v="32"/>
    <x v="32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1181"/>
    <x v="5"/>
    <n v="39.366666666666667"/>
    <x v="4"/>
    <x v="2"/>
    <s v="Overdue"/>
    <s v="WHT"/>
    <s v="USD"/>
    <n v="223141.61"/>
  </r>
  <r>
    <s v="A2680005"/>
    <x v="32"/>
    <x v="32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1181"/>
    <x v="5"/>
    <n v="39.366666666666667"/>
    <x v="4"/>
    <x v="2"/>
    <s v="Overdue"/>
    <s v="WHT"/>
    <s v="USD"/>
    <n v="184491.02"/>
  </r>
  <r>
    <s v="A2680005"/>
    <x v="32"/>
    <x v="32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1181"/>
    <x v="5"/>
    <n v="39.366666666666667"/>
    <x v="4"/>
    <x v="2"/>
    <s v="Overdue"/>
    <s v="WHT"/>
    <s v="USD"/>
    <n v="227823.96"/>
  </r>
  <r>
    <s v="A2680005"/>
    <x v="32"/>
    <x v="32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181"/>
    <x v="5"/>
    <n v="39.366666666666667"/>
    <x v="4"/>
    <x v="2"/>
    <s v="Overdue"/>
    <s v="WHT"/>
    <s v="USD"/>
    <n v="150160.85999999999"/>
  </r>
  <r>
    <s v="A2680005"/>
    <x v="32"/>
    <x v="32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1181"/>
    <x v="5"/>
    <n v="39.366666666666667"/>
    <x v="4"/>
    <x v="2"/>
    <s v="Overdue"/>
    <s v="WHT"/>
    <s v="USD"/>
    <n v="86631.61"/>
  </r>
  <r>
    <s v="A2680005"/>
    <x v="32"/>
    <x v="32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181"/>
    <x v="5"/>
    <n v="39.366666666666667"/>
    <x v="4"/>
    <x v="2"/>
    <s v="Overdue"/>
    <s v="WHT"/>
    <s v="USD"/>
    <n v="36721.160000000003"/>
  </r>
  <r>
    <s v="A2680005"/>
    <x v="32"/>
    <x v="32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188"/>
    <x v="5"/>
    <n v="39.6"/>
    <x v="4"/>
    <x v="2"/>
    <s v="Overdue"/>
    <s v="WHT"/>
    <s v="USD"/>
    <n v="61455.51"/>
  </r>
  <r>
    <s v="A2680005"/>
    <x v="32"/>
    <x v="32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199"/>
    <x v="5"/>
    <n v="39.966666666666669"/>
    <x v="4"/>
    <x v="2"/>
    <s v="Overdue"/>
    <s v="WHT"/>
    <s v="USD"/>
    <n v="37945.17"/>
  </r>
  <r>
    <s v="A2680005"/>
    <x v="32"/>
    <x v="32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1199"/>
    <x v="5"/>
    <n v="39.966666666666669"/>
    <x v="4"/>
    <x v="2"/>
    <s v="Overdue"/>
    <s v="WHT"/>
    <s v="USD"/>
    <n v="57786.69"/>
  </r>
  <r>
    <s v="A2680005"/>
    <x v="32"/>
    <x v="32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1245"/>
    <x v="5"/>
    <n v="41.5"/>
    <x v="4"/>
    <x v="2"/>
    <s v="Overdue"/>
    <s v="WHT"/>
    <s v="USD"/>
    <n v="148567.85999999999"/>
  </r>
  <r>
    <s v="A2680005"/>
    <x v="32"/>
    <x v="32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1245"/>
    <x v="5"/>
    <n v="41.5"/>
    <x v="4"/>
    <x v="2"/>
    <s v="Overdue"/>
    <s v="WHT"/>
    <s v="USD"/>
    <n v="112004.77"/>
  </r>
  <r>
    <s v="A2680005"/>
    <x v="32"/>
    <x v="32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1245"/>
    <x v="5"/>
    <n v="41.5"/>
    <x v="4"/>
    <x v="2"/>
    <s v="Overdue"/>
    <s v="WHT"/>
    <s v="USD"/>
    <n v="157734.13"/>
  </r>
  <r>
    <s v="A2680005"/>
    <x v="32"/>
    <x v="32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1305"/>
    <x v="5"/>
    <n v="43.5"/>
    <x v="4"/>
    <x v="2"/>
    <s v="Overdue"/>
    <s v="WHT"/>
    <s v="USD"/>
    <n v="89390.62"/>
  </r>
  <r>
    <s v="A2680005"/>
    <x v="32"/>
    <x v="32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1349"/>
    <x v="5"/>
    <n v="44.966666666666669"/>
    <x v="4"/>
    <x v="2"/>
    <s v="Overdue"/>
    <s v="WHT"/>
    <s v="USD"/>
    <n v="-13116.17"/>
  </r>
  <r>
    <s v="A2680005"/>
    <x v="32"/>
    <x v="32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1349"/>
    <x v="5"/>
    <n v="44.966666666666669"/>
    <x v="4"/>
    <x v="2"/>
    <s v="Overdue"/>
    <s v="WHT"/>
    <s v="USD"/>
    <n v="42137.82"/>
  </r>
  <r>
    <s v="A2680005"/>
    <x v="32"/>
    <x v="32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1361"/>
    <x v="5"/>
    <n v="45.366666666666667"/>
    <x v="4"/>
    <x v="2"/>
    <s v="Overdue"/>
    <s v="WHT"/>
    <s v="USD"/>
    <n v="148851.28"/>
  </r>
  <r>
    <s v="A2680005"/>
    <x v="32"/>
    <x v="32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1361"/>
    <x v="5"/>
    <n v="45.366666666666667"/>
    <x v="4"/>
    <x v="2"/>
    <s v="Overdue"/>
    <s v="WHT"/>
    <s v="USD"/>
    <n v="11687.68"/>
  </r>
  <r>
    <s v="A2680005"/>
    <x v="32"/>
    <x v="32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1361"/>
    <x v="5"/>
    <n v="45.366666666666667"/>
    <x v="4"/>
    <x v="2"/>
    <s v="Overdue"/>
    <s v="WHT"/>
    <s v="USD"/>
    <n v="115825.49"/>
  </r>
  <r>
    <s v="A2680005"/>
    <x v="32"/>
    <x v="32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1361"/>
    <x v="5"/>
    <n v="45.366666666666667"/>
    <x v="4"/>
    <x v="2"/>
    <s v="Overdue"/>
    <s v="WHT"/>
    <s v="USD"/>
    <n v="6030.98"/>
  </r>
  <r>
    <s v="A2680005"/>
    <x v="32"/>
    <x v="32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1361"/>
    <x v="5"/>
    <n v="45.366666666666667"/>
    <x v="4"/>
    <x v="2"/>
    <s v="Overdue"/>
    <s v="WHT"/>
    <s v="USD"/>
    <n v="119239.37"/>
  </r>
  <r>
    <s v="A2680005"/>
    <x v="32"/>
    <x v="32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1361"/>
    <x v="5"/>
    <n v="45.366666666666667"/>
    <x v="4"/>
    <x v="2"/>
    <s v="Overdue"/>
    <s v="WHT"/>
    <s v="USD"/>
    <n v="95422.98"/>
  </r>
  <r>
    <s v="A2680005"/>
    <x v="32"/>
    <x v="32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1361"/>
    <x v="5"/>
    <n v="45.366666666666667"/>
    <x v="4"/>
    <x v="2"/>
    <s v="Overdue"/>
    <s v="WHT"/>
    <s v="USD"/>
    <n v="111118.54"/>
  </r>
  <r>
    <s v="A2680005"/>
    <x v="32"/>
    <x v="32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1361"/>
    <x v="5"/>
    <n v="45.366666666666667"/>
    <x v="4"/>
    <x v="2"/>
    <s v="Overdue"/>
    <s v="WHT"/>
    <s v="USD"/>
    <n v="118560.99"/>
  </r>
  <r>
    <s v="A2680005"/>
    <x v="32"/>
    <x v="32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1361"/>
    <x v="5"/>
    <n v="45.366666666666667"/>
    <x v="4"/>
    <x v="2"/>
    <s v="Overdue"/>
    <s v="WHT"/>
    <s v="USD"/>
    <n v="50749.22"/>
  </r>
  <r>
    <s v="A2680005"/>
    <x v="32"/>
    <x v="32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1361"/>
    <x v="5"/>
    <n v="45.366666666666667"/>
    <x v="4"/>
    <x v="2"/>
    <s v="Overdue"/>
    <s v="WHT"/>
    <s v="USD"/>
    <n v="58672.91"/>
  </r>
  <r>
    <s v="A2680005"/>
    <x v="32"/>
    <x v="32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1361"/>
    <x v="5"/>
    <n v="45.366666666666667"/>
    <x v="4"/>
    <x v="2"/>
    <s v="Overdue"/>
    <s v="WHT"/>
    <s v="USD"/>
    <n v="52517.26"/>
  </r>
  <r>
    <s v="A2680005"/>
    <x v="32"/>
    <x v="32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1361"/>
    <x v="5"/>
    <n v="45.366666666666667"/>
    <x v="4"/>
    <x v="2"/>
    <s v="Overdue"/>
    <s v="WHT"/>
    <s v="USD"/>
    <n v="117923.86"/>
  </r>
  <r>
    <s v="A2680005"/>
    <x v="32"/>
    <x v="32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1361"/>
    <x v="5"/>
    <n v="45.366666666666667"/>
    <x v="4"/>
    <x v="2"/>
    <s v="Overdue"/>
    <s v="WHT"/>
    <s v="USD"/>
    <n v="161231.46"/>
  </r>
  <r>
    <s v="A2680005"/>
    <x v="32"/>
    <x v="32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1361"/>
    <x v="5"/>
    <n v="45.366666666666667"/>
    <x v="4"/>
    <x v="2"/>
    <s v="Overdue"/>
    <s v="WHT"/>
    <s v="USD"/>
    <n v="137884.25"/>
  </r>
  <r>
    <s v="A2680005"/>
    <x v="32"/>
    <x v="32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1361"/>
    <x v="5"/>
    <n v="45.366666666666667"/>
    <x v="4"/>
    <x v="2"/>
    <s v="Overdue"/>
    <s v="WHT"/>
    <s v="USD"/>
    <n v="20684.080000000002"/>
  </r>
  <r>
    <s v="A2680005"/>
    <x v="32"/>
    <x v="32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1361"/>
    <x v="5"/>
    <n v="45.366666666666667"/>
    <x v="4"/>
    <x v="2"/>
    <s v="Overdue"/>
    <s v="WHT"/>
    <s v="USD"/>
    <n v="204686.7"/>
  </r>
  <r>
    <s v="A2680005"/>
    <x v="32"/>
    <x v="32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1361"/>
    <x v="5"/>
    <n v="45.366666666666667"/>
    <x v="4"/>
    <x v="2"/>
    <s v="Overdue"/>
    <s v="WHT"/>
    <s v="USD"/>
    <n v="51959.29"/>
  </r>
  <r>
    <s v="A2680005"/>
    <x v="32"/>
    <x v="32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1361"/>
    <x v="5"/>
    <n v="45.366666666666667"/>
    <x v="4"/>
    <x v="2"/>
    <s v="Overdue"/>
    <s v="WHT"/>
    <s v="USD"/>
    <n v="162184.88"/>
  </r>
  <r>
    <s v="A2680005"/>
    <x v="32"/>
    <x v="32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1361"/>
    <x v="5"/>
    <n v="45.366666666666667"/>
    <x v="4"/>
    <x v="2"/>
    <s v="Overdue"/>
    <s v="WHT"/>
    <s v="USD"/>
    <n v="211331.23"/>
  </r>
  <r>
    <s v="A2680005"/>
    <x v="32"/>
    <x v="32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1361"/>
    <x v="5"/>
    <n v="45.366666666666667"/>
    <x v="4"/>
    <x v="2"/>
    <s v="Overdue"/>
    <s v="WHT"/>
    <s v="USD"/>
    <n v="10683.02"/>
  </r>
  <r>
    <s v="A2680005"/>
    <x v="32"/>
    <x v="32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1361"/>
    <x v="5"/>
    <n v="45.366666666666667"/>
    <x v="4"/>
    <x v="2"/>
    <s v="Overdue"/>
    <s v="WHT"/>
    <s v="USD"/>
    <n v="169001.05"/>
  </r>
  <r>
    <s v="A2680005"/>
    <x v="32"/>
    <x v="32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1361"/>
    <x v="5"/>
    <n v="45.366666666666667"/>
    <x v="4"/>
    <x v="2"/>
    <s v="Overdue"/>
    <s v="WHT"/>
    <s v="USD"/>
    <n v="218071.61"/>
  </r>
  <r>
    <s v="A2680005"/>
    <x v="32"/>
    <x v="32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1361"/>
    <x v="5"/>
    <n v="45.366666666666667"/>
    <x v="4"/>
    <x v="2"/>
    <s v="Overdue"/>
    <s v="WHT"/>
    <s v="USD"/>
    <n v="198658.61"/>
  </r>
  <r>
    <s v="A2680005"/>
    <x v="32"/>
    <x v="32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390"/>
    <x v="5"/>
    <n v="46.333333333333336"/>
    <x v="4"/>
    <x v="2"/>
    <s v="Overdue"/>
    <s v="WHT"/>
    <s v="USD"/>
    <n v="-65170.8"/>
  </r>
  <r>
    <s v="A2680005"/>
    <x v="32"/>
    <x v="32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390"/>
    <x v="5"/>
    <n v="46.333333333333336"/>
    <x v="4"/>
    <x v="2"/>
    <s v="Overdue"/>
    <s v="WHT"/>
    <s v="USD"/>
    <n v="144805.78"/>
  </r>
  <r>
    <s v="A2680005"/>
    <x v="32"/>
    <x v="32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403"/>
    <x v="5"/>
    <n v="46.766666666666666"/>
    <x v="4"/>
    <x v="2"/>
    <s v="Overdue"/>
    <s v="WHT"/>
    <s v="USD"/>
    <n v="227285.49"/>
  </r>
  <r>
    <s v="A2680005"/>
    <x v="32"/>
    <x v="32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403"/>
    <x v="5"/>
    <n v="46.766666666666666"/>
    <x v="4"/>
    <x v="2"/>
    <s v="Overdue"/>
    <s v="WHT"/>
    <s v="USD"/>
    <n v="150284.78"/>
  </r>
  <r>
    <s v="A2680005"/>
    <x v="32"/>
    <x v="32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433"/>
    <x v="5"/>
    <n v="47.766666666666666"/>
    <x v="4"/>
    <x v="2"/>
    <s v="Overdue"/>
    <s v="WHT"/>
    <s v="USD"/>
    <n v="56563.5"/>
  </r>
  <r>
    <s v="A2680005"/>
    <x v="32"/>
    <x v="32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433"/>
    <x v="5"/>
    <n v="47.766666666666666"/>
    <x v="4"/>
    <x v="2"/>
    <s v="Overdue"/>
    <s v="WHT"/>
    <s v="USD"/>
    <n v="184089.42"/>
  </r>
  <r>
    <s v="A2680005"/>
    <x v="32"/>
    <x v="32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461"/>
    <x v="5"/>
    <n v="48.7"/>
    <x v="4"/>
    <x v="2"/>
    <s v="Overdue"/>
    <s v="WHT"/>
    <s v="USD"/>
    <n v="216809.36"/>
  </r>
  <r>
    <s v="A2680005"/>
    <x v="32"/>
    <x v="32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461"/>
    <x v="5"/>
    <n v="48.7"/>
    <x v="4"/>
    <x v="2"/>
    <s v="Overdue"/>
    <s v="WHT"/>
    <s v="USD"/>
    <n v="144509.39000000001"/>
  </r>
  <r>
    <s v="A2680005"/>
    <x v="32"/>
    <x v="32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493"/>
    <x v="5"/>
    <n v="49.766666666666666"/>
    <x v="4"/>
    <x v="2"/>
    <s v="Overdue"/>
    <s v="WHT"/>
    <s v="USD"/>
    <n v="15097.73"/>
  </r>
  <r>
    <s v="A2680005"/>
    <x v="32"/>
    <x v="32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493"/>
    <x v="5"/>
    <n v="49.766666666666666"/>
    <x v="4"/>
    <x v="2"/>
    <s v="Overdue"/>
    <s v="WHT"/>
    <s v="USD"/>
    <n v="28157.24"/>
  </r>
  <r>
    <s v="A2680005"/>
    <x v="32"/>
    <x v="32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510"/>
    <x v="5"/>
    <n v="50.333333333333336"/>
    <x v="4"/>
    <x v="2"/>
    <s v="Overdue"/>
    <s v="WHT"/>
    <s v="USD"/>
    <n v="111575.35"/>
  </r>
  <r>
    <s v="A2680005"/>
    <x v="32"/>
    <x v="32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532"/>
    <x v="5"/>
    <n v="51.06666666666667"/>
    <x v="4"/>
    <x v="2"/>
    <s v="Overdue"/>
    <s v="WHT"/>
    <s v="USD"/>
    <n v="167337.47"/>
  </r>
  <r>
    <s v="A2680005"/>
    <x v="32"/>
    <x v="32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570"/>
    <x v="5"/>
    <n v="52.333333333333336"/>
    <x v="4"/>
    <x v="2"/>
    <s v="Overdue"/>
    <s v="WHT"/>
    <s v="USD"/>
    <n v="91941.56"/>
  </r>
  <r>
    <s v="A2680005"/>
    <x v="32"/>
    <x v="32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591"/>
    <x v="5"/>
    <n v="53.033333333333331"/>
    <x v="4"/>
    <x v="2"/>
    <s v="Overdue"/>
    <s v="WHT"/>
    <s v="USD"/>
    <n v="225436.17"/>
  </r>
  <r>
    <s v="A2680005"/>
    <x v="32"/>
    <x v="32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606"/>
    <x v="5"/>
    <n v="53.533333333333331"/>
    <x v="4"/>
    <x v="2"/>
    <s v="Overdue"/>
    <s v="WHT"/>
    <s v="USD"/>
    <n v="3240"/>
  </r>
  <r>
    <s v="A2680005"/>
    <x v="32"/>
    <x v="32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606"/>
    <x v="5"/>
    <n v="53.533333333333331"/>
    <x v="4"/>
    <x v="2"/>
    <s v="Overdue"/>
    <s v="WHT"/>
    <s v="USD"/>
    <n v="-4803.95"/>
  </r>
  <r>
    <s v="A2680005"/>
    <x v="32"/>
    <x v="32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648"/>
    <x v="5"/>
    <n v="54.93333333333333"/>
    <x v="4"/>
    <x v="2"/>
    <s v="Overdue"/>
    <s v="WHT"/>
    <s v="USD"/>
    <n v="107495.74"/>
  </r>
  <r>
    <s v="A2680005"/>
    <x v="32"/>
    <x v="32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648"/>
    <x v="5"/>
    <n v="54.93333333333333"/>
    <x v="4"/>
    <x v="2"/>
    <s v="Overdue"/>
    <s v="WHT"/>
    <s v="USD"/>
    <n v="190622.62"/>
  </r>
  <r>
    <s v="A2680005"/>
    <x v="32"/>
    <x v="32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706"/>
    <x v="5"/>
    <n v="56.866666666666667"/>
    <x v="4"/>
    <x v="2"/>
    <s v="Overdue"/>
    <s v="WHT"/>
    <s v="USD"/>
    <n v="176953.28"/>
  </r>
  <r>
    <s v="A2680005"/>
    <x v="32"/>
    <x v="32"/>
    <n v="1800021430"/>
    <x v="2"/>
    <x v="0"/>
    <x v="8"/>
    <s v="Okorigba, Celestine"/>
    <n v="0"/>
    <s v="NCTL OVERY FLY COVERAGE - DECEMBER  2018"/>
    <s v="7707"/>
    <s v="DR"/>
    <s v=""/>
    <d v="2019-03-04T00:00:00"/>
    <d v="2019-03-04T00:00:00"/>
    <d v="2019-04-04T00:00:00"/>
    <s v="USD"/>
    <n v="12000"/>
    <n v="1732"/>
    <x v="5"/>
    <n v="57.733333333333334"/>
    <x v="4"/>
    <x v="1"/>
    <s v="Overdue"/>
    <s v="Invoice"/>
    <s v="USD"/>
    <n v="12000"/>
  </r>
  <r>
    <s v="A2680005"/>
    <x v="32"/>
    <x v="32"/>
    <n v="1800021429"/>
    <x v="2"/>
    <x v="0"/>
    <x v="8"/>
    <s v="Okorigba, Celestine"/>
    <n v="0"/>
    <s v="NCTL OVERY FLY COVERAGE - NOVEMBER 2018"/>
    <s v="7707"/>
    <s v="DR"/>
    <s v=""/>
    <d v="2019-03-04T00:00:00"/>
    <d v="2019-03-04T00:00:00"/>
    <d v="2019-04-04T00:00:00"/>
    <s v="USD"/>
    <n v="6000"/>
    <n v="1732"/>
    <x v="5"/>
    <n v="57.733333333333334"/>
    <x v="4"/>
    <x v="1"/>
    <s v="Overdue"/>
    <s v="Invoice"/>
    <s v="USD"/>
    <n v="6000"/>
  </r>
  <r>
    <s v="A2680005"/>
    <x v="32"/>
    <x v="32"/>
    <n v="1800021428"/>
    <x v="2"/>
    <x v="0"/>
    <x v="8"/>
    <s v="Okorigba, Celestine"/>
    <n v="0"/>
    <s v="NCTL OVERY FLY COVERAGE - OCTOBER 2018"/>
    <s v="7707"/>
    <s v="DR"/>
    <s v=""/>
    <d v="2019-03-04T00:00:00"/>
    <d v="2019-03-04T00:00:00"/>
    <d v="2019-04-04T00:00:00"/>
    <s v="USD"/>
    <n v="6000"/>
    <n v="1732"/>
    <x v="5"/>
    <n v="57.733333333333334"/>
    <x v="4"/>
    <x v="1"/>
    <s v="Overdue"/>
    <s v="Invoice"/>
    <s v="USD"/>
    <n v="6000"/>
  </r>
  <r>
    <s v="A2680005"/>
    <x v="32"/>
    <x v="32"/>
    <n v="1800021427"/>
    <x v="2"/>
    <x v="0"/>
    <x v="8"/>
    <s v="Okorigba, Celestine"/>
    <n v="0"/>
    <s v="NCTL OVERY FLY COVERAGE - SEPTEMBER 2018"/>
    <s v="7707"/>
    <s v="DR"/>
    <s v=""/>
    <d v="2019-03-04T00:00:00"/>
    <d v="2019-03-04T00:00:00"/>
    <d v="2019-04-04T00:00:00"/>
    <s v="USD"/>
    <n v="6000"/>
    <n v="1732"/>
    <x v="5"/>
    <n v="57.733333333333334"/>
    <x v="4"/>
    <x v="1"/>
    <s v="Overdue"/>
    <s v="Invoice"/>
    <s v="USD"/>
    <n v="6000"/>
  </r>
  <r>
    <s v="A2680005"/>
    <x v="32"/>
    <x v="32"/>
    <n v="1800021422"/>
    <x v="2"/>
    <x v="0"/>
    <x v="8"/>
    <s v="Okorigba, Celestine"/>
    <n v="0"/>
    <s v="NCTL OVERY FLY COVERAGE - APRIL   2018"/>
    <s v="7707"/>
    <s v="DR"/>
    <s v=""/>
    <d v="2019-03-04T00:00:00"/>
    <d v="2019-03-04T00:00:00"/>
    <d v="2019-04-03T00:00:00"/>
    <s v="USD"/>
    <n v="12000"/>
    <n v="1733"/>
    <x v="5"/>
    <n v="57.766666666666666"/>
    <x v="4"/>
    <x v="1"/>
    <s v="Overdue"/>
    <s v="Invoice"/>
    <s v="USD"/>
    <n v="12000"/>
  </r>
  <r>
    <s v="A2680005"/>
    <x v="32"/>
    <x v="32"/>
    <n v="1800021426"/>
    <x v="2"/>
    <x v="0"/>
    <x v="8"/>
    <s v="Okorigba, Celestine"/>
    <n v="0"/>
    <s v="NCTL OVERY FLY COVERAGE - AUGUST 2018"/>
    <s v="7707"/>
    <s v="DR"/>
    <s v=""/>
    <d v="2019-03-04T00:00:00"/>
    <d v="2019-03-04T00:00:00"/>
    <d v="2019-04-03T00:00:00"/>
    <s v="USD"/>
    <n v="6000"/>
    <n v="1733"/>
    <x v="5"/>
    <n v="57.766666666666666"/>
    <x v="4"/>
    <x v="1"/>
    <s v="Overdue"/>
    <s v="Invoice"/>
    <s v="USD"/>
    <n v="6000"/>
  </r>
  <r>
    <s v="A2680005"/>
    <x v="32"/>
    <x v="32"/>
    <n v="1800021420"/>
    <x v="2"/>
    <x v="0"/>
    <x v="8"/>
    <s v="Okorigba, Celestine"/>
    <n v="0"/>
    <s v="NCTL OVERY FLY COVERAGE - FEBRUARY 2018"/>
    <s v="7707"/>
    <s v="DR"/>
    <s v=""/>
    <d v="2019-03-04T00:00:00"/>
    <d v="2019-03-04T00:00:00"/>
    <d v="2019-04-03T00:00:00"/>
    <s v="USD"/>
    <n v="6000"/>
    <n v="1733"/>
    <x v="5"/>
    <n v="57.766666666666666"/>
    <x v="4"/>
    <x v="1"/>
    <s v="Overdue"/>
    <s v="Invoice"/>
    <s v="USD"/>
    <n v="6000"/>
  </r>
  <r>
    <s v="A2680005"/>
    <x v="32"/>
    <x v="32"/>
    <n v="1800021425"/>
    <x v="2"/>
    <x v="0"/>
    <x v="8"/>
    <s v="Okorigba, Celestine"/>
    <n v="0"/>
    <s v="NCTL OVERY FLY COVERAGE - JULY   2018"/>
    <s v="7707"/>
    <s v="DR"/>
    <s v=""/>
    <d v="2019-03-04T00:00:00"/>
    <d v="2019-03-04T00:00:00"/>
    <d v="2019-04-03T00:00:00"/>
    <s v="USD"/>
    <n v="12000"/>
    <n v="1733"/>
    <x v="5"/>
    <n v="57.766666666666666"/>
    <x v="4"/>
    <x v="1"/>
    <s v="Overdue"/>
    <s v="Invoice"/>
    <s v="USD"/>
    <n v="12000"/>
  </r>
  <r>
    <s v="A2680005"/>
    <x v="32"/>
    <x v="32"/>
    <n v="1800021424"/>
    <x v="2"/>
    <x v="0"/>
    <x v="8"/>
    <s v="Okorigba, Celestine"/>
    <n v="0"/>
    <s v="NCTL OVERY FLY COVERAGE - JUNE   2018"/>
    <s v="7707"/>
    <s v="DR"/>
    <s v=""/>
    <d v="2019-03-04T00:00:00"/>
    <d v="2019-03-04T00:00:00"/>
    <d v="2019-04-03T00:00:00"/>
    <s v="USD"/>
    <n v="6000"/>
    <n v="1733"/>
    <x v="5"/>
    <n v="57.766666666666666"/>
    <x v="4"/>
    <x v="1"/>
    <s v="Overdue"/>
    <s v="Invoice"/>
    <s v="USD"/>
    <n v="6000"/>
  </r>
  <r>
    <s v="A2680005"/>
    <x v="32"/>
    <x v="32"/>
    <n v="1800021421"/>
    <x v="2"/>
    <x v="0"/>
    <x v="8"/>
    <s v="Okorigba, Celestine"/>
    <n v="0"/>
    <s v="NCTL OVERY FLY COVERAGE - MARCH  2018"/>
    <s v="7707"/>
    <s v="DR"/>
    <s v=""/>
    <d v="2019-03-04T00:00:00"/>
    <d v="2019-03-04T00:00:00"/>
    <d v="2019-04-03T00:00:00"/>
    <s v="USD"/>
    <n v="12000"/>
    <n v="1733"/>
    <x v="5"/>
    <n v="57.766666666666666"/>
    <x v="4"/>
    <x v="1"/>
    <s v="Overdue"/>
    <s v="Invoice"/>
    <s v="USD"/>
    <n v="12000"/>
  </r>
  <r>
    <s v="A2680005"/>
    <x v="32"/>
    <x v="32"/>
    <n v="1800021423"/>
    <x v="2"/>
    <x v="0"/>
    <x v="8"/>
    <s v="Okorigba, Celestine"/>
    <n v="0"/>
    <s v="NCTL OVERY FLY COVERAGE - MAY   2018"/>
    <s v="7707"/>
    <s v="DR"/>
    <s v=""/>
    <d v="2019-03-04T00:00:00"/>
    <d v="2019-03-04T00:00:00"/>
    <d v="2019-04-03T00:00:00"/>
    <s v="USD"/>
    <n v="18000"/>
    <n v="1733"/>
    <x v="5"/>
    <n v="57.766666666666666"/>
    <x v="4"/>
    <x v="1"/>
    <s v="Overdue"/>
    <s v="Invoice"/>
    <s v="USD"/>
    <n v="18000"/>
  </r>
  <r>
    <s v="A2680005"/>
    <x v="32"/>
    <x v="32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767"/>
    <x v="5"/>
    <n v="58.9"/>
    <x v="4"/>
    <x v="2"/>
    <s v="Overdue"/>
    <s v="WHT"/>
    <s v="USD"/>
    <n v="233501.16"/>
  </r>
  <r>
    <s v="A2680005"/>
    <x v="32"/>
    <x v="32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767"/>
    <x v="5"/>
    <n v="58.9"/>
    <x v="4"/>
    <x v="2"/>
    <s v="Overdue"/>
    <s v="WHT"/>
    <s v="USD"/>
    <n v="155647.22"/>
  </r>
  <r>
    <s v="A2680005"/>
    <x v="32"/>
    <x v="32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787"/>
    <x v="5"/>
    <n v="59.56666666666667"/>
    <x v="4"/>
    <x v="2"/>
    <s v="Overdue"/>
    <s v="WHT"/>
    <s v="USD"/>
    <n v="147669.60999999999"/>
  </r>
  <r>
    <s v="A2680005"/>
    <x v="32"/>
    <x v="32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787"/>
    <x v="5"/>
    <n v="59.56666666666667"/>
    <x v="4"/>
    <x v="2"/>
    <s v="Overdue"/>
    <s v="WHT"/>
    <s v="USD"/>
    <n v="221528.47"/>
  </r>
  <r>
    <s v="A2680005"/>
    <x v="32"/>
    <x v="32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791"/>
    <x v="5"/>
    <n v="59.7"/>
    <x v="4"/>
    <x v="2"/>
    <s v="Overdue"/>
    <s v="WHT"/>
    <s v="USD"/>
    <n v="217669.31"/>
  </r>
  <r>
    <s v="A2680005"/>
    <x v="32"/>
    <x v="32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791"/>
    <x v="5"/>
    <n v="59.7"/>
    <x v="4"/>
    <x v="2"/>
    <s v="Overdue"/>
    <s v="WHT"/>
    <s v="USD"/>
    <n v="20328.669999999998"/>
  </r>
  <r>
    <s v="A2680005"/>
    <x v="32"/>
    <x v="32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791"/>
    <x v="5"/>
    <n v="59.7"/>
    <x v="4"/>
    <x v="2"/>
    <s v="Overdue"/>
    <s v="WHT"/>
    <s v="USD"/>
    <n v="214625.92000000001"/>
  </r>
  <r>
    <s v="A2680005"/>
    <x v="32"/>
    <x v="32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791"/>
    <x v="5"/>
    <n v="59.7"/>
    <x v="4"/>
    <x v="2"/>
    <s v="Overdue"/>
    <s v="WHT"/>
    <s v="USD"/>
    <n v="122995.49"/>
  </r>
  <r>
    <s v="A2680005"/>
    <x v="32"/>
    <x v="32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791"/>
    <x v="5"/>
    <n v="59.7"/>
    <x v="4"/>
    <x v="2"/>
    <s v="Overdue"/>
    <s v="WHT"/>
    <s v="USD"/>
    <n v="11486.85"/>
  </r>
  <r>
    <s v="A2680005"/>
    <x v="32"/>
    <x v="32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791"/>
    <x v="5"/>
    <n v="59.7"/>
    <x v="4"/>
    <x v="2"/>
    <s v="Overdue"/>
    <s v="WHT"/>
    <s v="USD"/>
    <n v="121309.68"/>
  </r>
  <r>
    <s v="A2680005"/>
    <x v="32"/>
    <x v="32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921"/>
    <x v="5"/>
    <n v="64.033333333333331"/>
    <x v="4"/>
    <x v="2"/>
    <s v="Overdue"/>
    <s v="WHT"/>
    <s v="USD"/>
    <n v="34585.53"/>
  </r>
  <r>
    <s v="A2680005"/>
    <x v="32"/>
    <x v="32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921"/>
    <x v="5"/>
    <n v="64.033333333333331"/>
    <x v="4"/>
    <x v="2"/>
    <s v="Overdue"/>
    <s v="WHT"/>
    <s v="USD"/>
    <n v="107932.01"/>
  </r>
  <r>
    <s v="A2680005"/>
    <x v="32"/>
    <x v="32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2071"/>
    <x v="5"/>
    <n v="69.033333333333331"/>
    <x v="4"/>
    <x v="2"/>
    <s v="Overdue"/>
    <s v="WHT"/>
    <s v="USD"/>
    <n v="52996.05"/>
  </r>
  <r>
    <s v="A2680005"/>
    <x v="32"/>
    <x v="32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2075"/>
    <x v="5"/>
    <n v="69.166666666666671"/>
    <x v="4"/>
    <x v="2"/>
    <s v="Overdue"/>
    <s v="WHT"/>
    <s v="USD"/>
    <n v="220227.56"/>
  </r>
  <r>
    <s v="A2680005"/>
    <x v="32"/>
    <x v="32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2103"/>
    <x v="5"/>
    <n v="70.099999999999994"/>
    <x v="4"/>
    <x v="2"/>
    <s v="Overdue"/>
    <s v="WHT"/>
    <s v="USD"/>
    <n v="142028.29"/>
  </r>
  <r>
    <s v="A2680005"/>
    <x v="32"/>
    <x v="32"/>
    <n v="1800019434"/>
    <x v="2"/>
    <x v="0"/>
    <x v="8"/>
    <s v="Okorigba, Celestine"/>
    <n v="0"/>
    <s v="NCTL OVERY FLY COVERAGE - JANUARY 2018"/>
    <s v="7707"/>
    <s v="DR"/>
    <s v=""/>
    <d v="2018-02-19T00:00:00"/>
    <d v="2018-02-20T00:00:00"/>
    <d v="2018-03-22T00:00:00"/>
    <s v="USD"/>
    <n v="6000"/>
    <n v="2110"/>
    <x v="5"/>
    <n v="70.333333333333329"/>
    <x v="4"/>
    <x v="1"/>
    <s v="Overdue"/>
    <s v="Invoice"/>
    <s v="USD"/>
    <n v="6000"/>
  </r>
  <r>
    <s v="A2680005"/>
    <x v="32"/>
    <x v="32"/>
    <n v="1800019338"/>
    <x v="2"/>
    <x v="0"/>
    <x v="8"/>
    <s v="Okorigba, Celestine"/>
    <n v="0"/>
    <s v="NCTL OVERY FLY COVERAGE - JUNE  TO DECEMBER  2017"/>
    <s v="7707"/>
    <s v="DR"/>
    <s v=""/>
    <d v="2018-01-24T00:00:00"/>
    <d v="2018-01-24T00:00:00"/>
    <d v="2018-02-23T00:00:00"/>
    <s v="USD"/>
    <n v="48000"/>
    <n v="2137"/>
    <x v="5"/>
    <n v="71.233333333333334"/>
    <x v="4"/>
    <x v="1"/>
    <s v="Overdue"/>
    <s v="Invoice"/>
    <s v="USD"/>
    <n v="48000"/>
  </r>
  <r>
    <s v="A2680005"/>
    <x v="32"/>
    <x v="32"/>
    <n v="1800018526"/>
    <x v="2"/>
    <x v="0"/>
    <x v="8"/>
    <s v="Okorigba, Celestine"/>
    <n v="0"/>
    <s v="NCTL OVERY FLY COVERAGE - FEBRUARY  TO MAY 2017"/>
    <s v="7707"/>
    <s v="DR"/>
    <s v=""/>
    <d v="2017-09-06T00:00:00"/>
    <d v="2017-09-06T00:00:00"/>
    <d v="2017-10-06T00:00:00"/>
    <s v="USD"/>
    <n v="72000"/>
    <n v="2277"/>
    <x v="5"/>
    <n v="75.900000000000006"/>
    <x v="4"/>
    <x v="1"/>
    <s v="Overdue"/>
    <s v="Invoice"/>
    <s v="USD"/>
    <n v="72000"/>
  </r>
  <r>
    <s v="A2680005"/>
    <x v="32"/>
    <x v="32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2298"/>
    <x v="5"/>
    <n v="76.599999999999994"/>
    <x v="4"/>
    <x v="2"/>
    <s v="Overdue"/>
    <s v="WHT"/>
    <s v="USD"/>
    <n v="281523.48"/>
  </r>
  <r>
    <s v="A2680005"/>
    <x v="32"/>
    <x v="32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2298"/>
    <x v="5"/>
    <n v="76.599999999999994"/>
    <x v="4"/>
    <x v="2"/>
    <s v="Overdue"/>
    <s v="WHT"/>
    <s v="USD"/>
    <n v="170137.42"/>
  </r>
  <r>
    <s v="A2680005"/>
    <x v="32"/>
    <x v="32"/>
    <n v="1800018306"/>
    <x v="2"/>
    <x v="0"/>
    <x v="8"/>
    <s v="Okorigba, Celestine"/>
    <n v="0"/>
    <s v="INTEREST CHARGED ON DELAYED TOA INV- 08/16 - 06/17"/>
    <s v="7707"/>
    <s v="DR"/>
    <s v=""/>
    <d v="2017-07-18T00:00:00"/>
    <d v="2017-07-18T00:00:00"/>
    <d v="2017-08-17T00:00:00"/>
    <s v="USD"/>
    <n v="2184633"/>
    <n v="2327"/>
    <x v="5"/>
    <n v="77.566666666666663"/>
    <x v="4"/>
    <x v="1"/>
    <s v="Overdue"/>
    <s v="Invoice"/>
    <s v="USD"/>
    <n v="2184633"/>
  </r>
  <r>
    <s v="A2680005"/>
    <x v="32"/>
    <x v="32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2333"/>
    <x v="5"/>
    <n v="77.766666666666666"/>
    <x v="4"/>
    <x v="2"/>
    <s v="Overdue"/>
    <s v="WHT"/>
    <s v="USD"/>
    <n v="375591"/>
  </r>
  <r>
    <s v="A2680005"/>
    <x v="32"/>
    <x v="32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385"/>
    <x v="5"/>
    <n v="79.5"/>
    <x v="4"/>
    <x v="2"/>
    <s v="Overdue"/>
    <s v="WHT"/>
    <s v="USD"/>
    <n v="88834.21"/>
  </r>
  <r>
    <s v="A2680005"/>
    <x v="32"/>
    <x v="32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385"/>
    <x v="5"/>
    <n v="79.5"/>
    <x v="4"/>
    <x v="2"/>
    <s v="Overdue"/>
    <s v="WHT"/>
    <s v="USD"/>
    <n v="1695.6"/>
  </r>
  <r>
    <s v="A2680005"/>
    <x v="32"/>
    <x v="32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385"/>
    <x v="5"/>
    <n v="79.5"/>
    <x v="4"/>
    <x v="2"/>
    <s v="Overdue"/>
    <s v="WHT"/>
    <s v="USD"/>
    <n v="100458.75"/>
  </r>
  <r>
    <s v="A2680005"/>
    <x v="32"/>
    <x v="32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385"/>
    <x v="5"/>
    <n v="79.5"/>
    <x v="4"/>
    <x v="2"/>
    <s v="Overdue"/>
    <s v="WHT"/>
    <s v="USD"/>
    <n v="4074"/>
  </r>
  <r>
    <s v="A2680005"/>
    <x v="32"/>
    <x v="32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385"/>
    <x v="5"/>
    <n v="79.5"/>
    <x v="4"/>
    <x v="2"/>
    <s v="Overdue"/>
    <s v="WHT"/>
    <s v="USD"/>
    <n v="137596.65"/>
  </r>
  <r>
    <s v="A2680005"/>
    <x v="32"/>
    <x v="32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385"/>
    <x v="5"/>
    <n v="79.5"/>
    <x v="4"/>
    <x v="2"/>
    <s v="Overdue"/>
    <s v="WHT"/>
    <s v="USD"/>
    <n v="155047.79"/>
  </r>
  <r>
    <s v="A2680005"/>
    <x v="32"/>
    <x v="32"/>
    <n v="1800017879"/>
    <x v="2"/>
    <x v="0"/>
    <x v="8"/>
    <s v="Okorigba, Celestine"/>
    <n v="0"/>
    <s v="AITEO - NEMBE IPP GENERATORS"/>
    <s v="7707"/>
    <s v="DR"/>
    <s v=""/>
    <d v="2017-04-11T00:00:00"/>
    <d v="2017-04-11T00:00:00"/>
    <d v="2017-05-11T00:00:00"/>
    <s v="USD"/>
    <n v="270"/>
    <n v="2425"/>
    <x v="5"/>
    <n v="80.833333333333329"/>
    <x v="4"/>
    <x v="1"/>
    <s v="Overdue"/>
    <s v="Invoice"/>
    <s v="USD"/>
    <n v="270"/>
  </r>
  <r>
    <s v="A2680005"/>
    <x v="32"/>
    <x v="32"/>
    <n v="1800017880"/>
    <x v="2"/>
    <x v="0"/>
    <x v="8"/>
    <s v="Okorigba, Celestine"/>
    <n v="0"/>
    <s v="AITEO - NEMBE IPP GENERATORS"/>
    <s v="771"/>
    <s v="DR"/>
    <s v=""/>
    <d v="2017-04-11T00:00:00"/>
    <d v="2017-04-11T00:00:00"/>
    <d v="2017-05-11T00:00:00"/>
    <s v="NGN"/>
    <n v="28875000"/>
    <n v="2425"/>
    <x v="5"/>
    <n v="80.833333333333329"/>
    <x v="4"/>
    <x v="1"/>
    <s v="Overdue"/>
    <s v="Invoice"/>
    <s v="USD"/>
    <n v="94132.5"/>
  </r>
  <r>
    <s v="A2680005"/>
    <x v="32"/>
    <x v="32"/>
    <n v="1800017843"/>
    <x v="2"/>
    <x v="0"/>
    <x v="8"/>
    <s v="Okorigba, Celestine"/>
    <n v="0"/>
    <s v="AITEO-COST OF STORAGE AS OBTAINED FROM SPDC W/HSE"/>
    <s v="7707"/>
    <s v="DR"/>
    <s v=""/>
    <d v="2017-03-30T00:00:00"/>
    <d v="2017-03-30T00:00:00"/>
    <d v="2017-04-29T00:00:00"/>
    <s v="USD"/>
    <n v="540"/>
    <n v="2437"/>
    <x v="5"/>
    <n v="81.233333333333334"/>
    <x v="4"/>
    <x v="1"/>
    <s v="Overdue"/>
    <s v="Invoice"/>
    <s v="USD"/>
    <n v="540"/>
  </r>
  <r>
    <s v="A2680005"/>
    <x v="32"/>
    <x v="32"/>
    <n v="1800017844"/>
    <x v="2"/>
    <x v="0"/>
    <x v="8"/>
    <s v="Okorigba, Celestine"/>
    <n v="0"/>
    <s v="AITEO-COST OF STORAGE AS OBTAINED FROM SPDC W/HSE"/>
    <s v="771"/>
    <s v="DR"/>
    <s v=""/>
    <d v="2017-03-30T00:00:00"/>
    <d v="2017-03-30T00:00:00"/>
    <d v="2017-04-29T00:00:00"/>
    <s v="NGN"/>
    <n v="57750"/>
    <n v="2437"/>
    <x v="5"/>
    <n v="81.233333333333334"/>
    <x v="4"/>
    <x v="1"/>
    <s v="Overdue"/>
    <s v="Invoice"/>
    <s v="USD"/>
    <n v="188.69"/>
  </r>
  <r>
    <s v="A2680005"/>
    <x v="32"/>
    <x v="32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454"/>
    <x v="5"/>
    <n v="81.8"/>
    <x v="4"/>
    <x v="2"/>
    <s v="Overdue"/>
    <s v="WHT"/>
    <s v="USD"/>
    <n v="89669.97"/>
  </r>
  <r>
    <s v="A2680005"/>
    <x v="32"/>
    <x v="32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454"/>
    <x v="5"/>
    <n v="81.8"/>
    <x v="4"/>
    <x v="2"/>
    <s v="Overdue"/>
    <s v="WHT"/>
    <s v="USD"/>
    <n v="48598.28"/>
  </r>
  <r>
    <s v="A2680005"/>
    <x v="32"/>
    <x v="32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462"/>
    <x v="5"/>
    <n v="82.066666666666663"/>
    <x v="4"/>
    <x v="2"/>
    <s v="Overdue"/>
    <s v="WHT"/>
    <s v="USD"/>
    <n v="83406.95"/>
  </r>
  <r>
    <s v="A2680005"/>
    <x v="32"/>
    <x v="32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462"/>
    <x v="5"/>
    <n v="82.066666666666663"/>
    <x v="4"/>
    <x v="2"/>
    <s v="Overdue"/>
    <s v="WHT"/>
    <s v="USD"/>
    <n v="96260.77"/>
  </r>
  <r>
    <s v="A2680005"/>
    <x v="32"/>
    <x v="32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462"/>
    <x v="5"/>
    <n v="82.066666666666663"/>
    <x v="4"/>
    <x v="2"/>
    <s v="Overdue"/>
    <s v="WHT"/>
    <s v="USD"/>
    <n v="125879.97"/>
  </r>
  <r>
    <s v="A2680005"/>
    <x v="32"/>
    <x v="32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462"/>
    <x v="5"/>
    <n v="82.066666666666663"/>
    <x v="4"/>
    <x v="2"/>
    <s v="Overdue"/>
    <s v="WHT"/>
    <s v="USD"/>
    <n v="63777.08"/>
  </r>
  <r>
    <s v="A2680005"/>
    <x v="32"/>
    <x v="32"/>
    <n v="1800017648"/>
    <x v="2"/>
    <x v="0"/>
    <x v="8"/>
    <s v="Okorigba, Celestine"/>
    <n v="0"/>
    <s v="NCTL OVERY FLY COVERAGE - JANUARY 2017"/>
    <s v="7707"/>
    <s v="DR"/>
    <s v=""/>
    <d v="2017-02-22T00:00:00"/>
    <d v="2017-02-22T00:00:00"/>
    <d v="2017-03-24T00:00:00"/>
    <s v="USD"/>
    <n v="24000"/>
    <n v="2473"/>
    <x v="5"/>
    <n v="82.433333333333337"/>
    <x v="4"/>
    <x v="1"/>
    <s v="Overdue"/>
    <s v="Invoice"/>
    <s v="USD"/>
    <n v="24000"/>
  </r>
  <r>
    <s v="A2680005"/>
    <x v="32"/>
    <x v="32"/>
    <n v="1800017425"/>
    <x v="2"/>
    <x v="0"/>
    <x v="8"/>
    <s v="Okorigba, Celestine"/>
    <n v="0"/>
    <s v="NCTL OVERY FLY COVERAGE - DECEMBER 2016"/>
    <s v="7707"/>
    <s v="DR"/>
    <s v=""/>
    <d v="2017-01-06T00:00:00"/>
    <d v="2017-01-06T00:00:00"/>
    <d v="2017-02-05T00:00:00"/>
    <s v="USD"/>
    <n v="6000"/>
    <n v="2520"/>
    <x v="5"/>
    <n v="84"/>
    <x v="4"/>
    <x v="1"/>
    <s v="Overdue"/>
    <s v="Invoice"/>
    <s v="USD"/>
    <n v="6000"/>
  </r>
  <r>
    <s v="A2680005"/>
    <x v="32"/>
    <x v="32"/>
    <n v="1800017424"/>
    <x v="2"/>
    <x v="0"/>
    <x v="8"/>
    <s v="Okorigba, Celestine"/>
    <n v="0"/>
    <s v="NCTL OVERY FLY COVERAGE - NOVEMBER 2016"/>
    <s v="7707"/>
    <s v="DR"/>
    <s v=""/>
    <d v="2017-01-06T00:00:00"/>
    <d v="2017-01-06T00:00:00"/>
    <d v="2017-02-05T00:00:00"/>
    <s v="USD"/>
    <n v="18000"/>
    <n v="2520"/>
    <x v="5"/>
    <n v="84"/>
    <x v="4"/>
    <x v="1"/>
    <s v="Overdue"/>
    <s v="Invoice"/>
    <s v="USD"/>
    <n v="18000"/>
  </r>
  <r>
    <s v="A2680005"/>
    <x v="32"/>
    <x v="32"/>
    <n v="1800017423"/>
    <x v="2"/>
    <x v="0"/>
    <x v="8"/>
    <s v="Okorigba, Celestine"/>
    <n v="0"/>
    <s v="NCTL OVERY FLY COVERAGE - SEPTEMBER 2016"/>
    <s v="7707"/>
    <s v="DR"/>
    <s v=""/>
    <d v="2017-01-06T00:00:00"/>
    <d v="2017-01-06T00:00:00"/>
    <d v="2017-02-05T00:00:00"/>
    <s v="USD"/>
    <n v="18000"/>
    <n v="2520"/>
    <x v="5"/>
    <n v="84"/>
    <x v="4"/>
    <x v="1"/>
    <s v="Overdue"/>
    <s v="Invoice"/>
    <s v="USD"/>
    <n v="18000"/>
  </r>
  <r>
    <s v="A2680005"/>
    <x v="32"/>
    <x v="32"/>
    <n v="1800017398"/>
    <x v="2"/>
    <x v="0"/>
    <x v="8"/>
    <s v="Okorigba, Celestine"/>
    <n v="0"/>
    <s v="Re-allocation -AITEO 75% share OCT 2015 Cost"/>
    <s v="467"/>
    <s v="DR"/>
    <s v=""/>
    <d v="2016-12-28T00:00:00"/>
    <d v="2016-12-28T00:00:00"/>
    <d v="2017-01-27T00:00:00"/>
    <s v="USD"/>
    <n v="189477.67"/>
    <n v="2529"/>
    <x v="5"/>
    <n v="84.3"/>
    <x v="4"/>
    <x v="1"/>
    <s v="Overdue"/>
    <s v="Invoice"/>
    <s v="USD"/>
    <n v="189477.67"/>
  </r>
  <r>
    <s v="A2680005"/>
    <x v="32"/>
    <x v="32"/>
    <n v="1800017397"/>
    <x v="2"/>
    <x v="0"/>
    <x v="8"/>
    <s v="Okorigba, Celestine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529"/>
    <x v="5"/>
    <n v="84.3"/>
    <x v="4"/>
    <x v="1"/>
    <s v="Overdue"/>
    <s v="Invoice"/>
    <s v="USD"/>
    <n v="489397.3"/>
  </r>
  <r>
    <s v="A2680005"/>
    <x v="32"/>
    <x v="32"/>
    <n v="1800017395"/>
    <x v="2"/>
    <x v="0"/>
    <x v="8"/>
    <s v="Okorigba, Celestine"/>
    <n v="0"/>
    <s v="Re-allocation -AITEO 75% share SEPT 2015 Cost"/>
    <s v="473"/>
    <s v="DR"/>
    <s v=""/>
    <d v="2016-12-28T00:00:00"/>
    <d v="2016-12-28T00:00:00"/>
    <d v="2017-01-27T00:00:00"/>
    <s v="NGN"/>
    <n v="61858487"/>
    <n v="2529"/>
    <x v="5"/>
    <n v="84.3"/>
    <x v="4"/>
    <x v="1"/>
    <s v="Overdue"/>
    <s v="Invoice"/>
    <s v="USD"/>
    <n v="196846.07999999999"/>
  </r>
  <r>
    <s v="A2680005"/>
    <x v="32"/>
    <x v="32"/>
    <n v="1800017396"/>
    <x v="2"/>
    <x v="0"/>
    <x v="8"/>
    <s v="Okorigba, Celestine"/>
    <n v="0"/>
    <s v="Re-allocation -AITEO 75% share SEPT 2015 Cost"/>
    <s v="467"/>
    <s v="DR"/>
    <s v=""/>
    <d v="2016-12-28T00:00:00"/>
    <d v="2016-12-28T00:00:00"/>
    <d v="2017-01-27T00:00:00"/>
    <s v="USD"/>
    <n v="17579"/>
    <n v="2529"/>
    <x v="5"/>
    <n v="84.3"/>
    <x v="4"/>
    <x v="1"/>
    <s v="Overdue"/>
    <s v="Invoice"/>
    <s v="USD"/>
    <n v="17579"/>
  </r>
  <r>
    <s v="A2680005"/>
    <x v="32"/>
    <x v="32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532"/>
    <x v="5"/>
    <n v="84.4"/>
    <x v="4"/>
    <x v="2"/>
    <s v="Overdue"/>
    <s v="WHT"/>
    <s v="USD"/>
    <n v="99146.28"/>
  </r>
  <r>
    <s v="A2680005"/>
    <x v="32"/>
    <x v="32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532"/>
    <x v="5"/>
    <n v="84.4"/>
    <x v="4"/>
    <x v="2"/>
    <s v="Overdue"/>
    <s v="WHT"/>
    <s v="USD"/>
    <n v="149242.9"/>
  </r>
  <r>
    <s v="A2680005"/>
    <x v="32"/>
    <x v="32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532"/>
    <x v="5"/>
    <n v="84.4"/>
    <x v="4"/>
    <x v="2"/>
    <s v="Overdue"/>
    <s v="WHT"/>
    <s v="USD"/>
    <n v="18412.27"/>
  </r>
  <r>
    <s v="A2680005"/>
    <x v="32"/>
    <x v="32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532"/>
    <x v="5"/>
    <n v="84.4"/>
    <x v="4"/>
    <x v="2"/>
    <s v="Overdue"/>
    <s v="WHT"/>
    <s v="USD"/>
    <n v="26451.19"/>
  </r>
  <r>
    <s v="A2680005"/>
    <x v="32"/>
    <x v="32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532"/>
    <x v="5"/>
    <n v="84.4"/>
    <x v="4"/>
    <x v="2"/>
    <s v="Overdue"/>
    <s v="WHT"/>
    <s v="USD"/>
    <n v="24779.07"/>
  </r>
  <r>
    <s v="A2680005"/>
    <x v="32"/>
    <x v="32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532"/>
    <x v="5"/>
    <n v="84.4"/>
    <x v="4"/>
    <x v="2"/>
    <s v="Overdue"/>
    <s v="WHT"/>
    <s v="USD"/>
    <n v="22331.759999999998"/>
  </r>
  <r>
    <s v="A2680005"/>
    <x v="32"/>
    <x v="32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532"/>
    <x v="5"/>
    <n v="84.4"/>
    <x v="4"/>
    <x v="2"/>
    <s v="Overdue"/>
    <s v="WHT"/>
    <s v="USD"/>
    <n v="22467.24"/>
  </r>
  <r>
    <s v="A2680005"/>
    <x v="32"/>
    <x v="32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532"/>
    <x v="5"/>
    <n v="84.4"/>
    <x v="4"/>
    <x v="2"/>
    <s v="Overdue"/>
    <s v="WHT"/>
    <s v="USD"/>
    <n v="27176.91"/>
  </r>
  <r>
    <s v="A2680005"/>
    <x v="32"/>
    <x v="32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532"/>
    <x v="5"/>
    <n v="84.4"/>
    <x v="4"/>
    <x v="2"/>
    <s v="Overdue"/>
    <s v="WHT"/>
    <s v="USD"/>
    <n v="15397.57"/>
  </r>
  <r>
    <s v="A2680005"/>
    <x v="32"/>
    <x v="32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533"/>
    <x v="5"/>
    <n v="84.433333333333337"/>
    <x v="4"/>
    <x v="2"/>
    <s v="Overdue"/>
    <s v="WHT"/>
    <s v="USD"/>
    <n v="174163.43"/>
  </r>
  <r>
    <s v="A2680005"/>
    <x v="32"/>
    <x v="32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533"/>
    <x v="5"/>
    <n v="84.433333333333337"/>
    <x v="4"/>
    <x v="2"/>
    <s v="Overdue"/>
    <s v="WHT"/>
    <s v="USD"/>
    <n v="60956.72"/>
  </r>
  <r>
    <s v="A2680005"/>
    <x v="32"/>
    <x v="32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533"/>
    <x v="5"/>
    <n v="84.433333333333337"/>
    <x v="4"/>
    <x v="2"/>
    <s v="Overdue"/>
    <s v="WHT"/>
    <s v="USD"/>
    <n v="92824.42"/>
  </r>
  <r>
    <s v="A2680005"/>
    <x v="32"/>
    <x v="32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545"/>
    <x v="5"/>
    <n v="84.833333333333329"/>
    <x v="4"/>
    <x v="2"/>
    <s v="Overdue"/>
    <s v="WHT"/>
    <s v="USD"/>
    <n v="112585.75"/>
  </r>
  <r>
    <s v="A2680005"/>
    <x v="32"/>
    <x v="32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551"/>
    <x v="5"/>
    <n v="85.033333333333331"/>
    <x v="4"/>
    <x v="2"/>
    <s v="Overdue"/>
    <s v="WHT"/>
    <s v="USD"/>
    <n v="158635.29999999999"/>
  </r>
  <r>
    <s v="A2680005"/>
    <x v="32"/>
    <x v="32"/>
    <n v="1800017119"/>
    <x v="2"/>
    <x v="0"/>
    <x v="8"/>
    <s v="Okorigba, Celestine"/>
    <n v="0"/>
    <s v="NCTL OVERY FLY COVERAGE - OCTOBER 2016"/>
    <s v="7707"/>
    <s v="DR"/>
    <s v=""/>
    <d v="2016-11-09T00:00:00"/>
    <d v="2016-11-09T00:00:00"/>
    <d v="2016-12-09T00:00:00"/>
    <s v="USD"/>
    <n v="18000"/>
    <n v="2578"/>
    <x v="5"/>
    <n v="85.933333333333337"/>
    <x v="4"/>
    <x v="1"/>
    <s v="Overdue"/>
    <s v="Invoice"/>
    <s v="USD"/>
    <n v="18000"/>
  </r>
  <r>
    <s v="A2680005"/>
    <x v="32"/>
    <x v="32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579"/>
    <x v="5"/>
    <n v="85.966666666666669"/>
    <x v="4"/>
    <x v="2"/>
    <s v="Overdue"/>
    <s v="WHT"/>
    <s v="USD"/>
    <n v="35722.17"/>
  </r>
  <r>
    <s v="A2680005"/>
    <x v="32"/>
    <x v="32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579"/>
    <x v="5"/>
    <n v="85.966666666666669"/>
    <x v="4"/>
    <x v="2"/>
    <s v="Overdue"/>
    <s v="WHT"/>
    <s v="USD"/>
    <n v="77030.78"/>
  </r>
  <r>
    <s v="A2680005"/>
    <x v="32"/>
    <x v="32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579"/>
    <x v="5"/>
    <n v="85.966666666666669"/>
    <x v="4"/>
    <x v="2"/>
    <s v="Overdue"/>
    <s v="WHT"/>
    <s v="USD"/>
    <n v="50394.14"/>
  </r>
  <r>
    <s v="A2680005"/>
    <x v="32"/>
    <x v="32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579"/>
    <x v="5"/>
    <n v="85.966666666666669"/>
    <x v="4"/>
    <x v="2"/>
    <s v="Overdue"/>
    <s v="WHT"/>
    <s v="USD"/>
    <n v="73636.59"/>
  </r>
  <r>
    <s v="A2680005"/>
    <x v="32"/>
    <x v="32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587"/>
    <x v="5"/>
    <n v="86.233333333333334"/>
    <x v="4"/>
    <x v="2"/>
    <s v="Overdue"/>
    <s v="WHT"/>
    <s v="USD"/>
    <n v="89393.81"/>
  </r>
  <r>
    <s v="A2680005"/>
    <x v="32"/>
    <x v="32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621"/>
    <x v="5"/>
    <n v="87.36666666666666"/>
    <x v="4"/>
    <x v="2"/>
    <s v="Overdue"/>
    <s v="WHT"/>
    <s v="USD"/>
    <n v="65473.56"/>
  </r>
  <r>
    <s v="A2680005"/>
    <x v="32"/>
    <x v="32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621"/>
    <x v="5"/>
    <n v="87.36666666666666"/>
    <x v="4"/>
    <x v="2"/>
    <s v="Overdue"/>
    <s v="WHT"/>
    <s v="USD"/>
    <n v="97848.14"/>
  </r>
  <r>
    <s v="A2680005"/>
    <x v="32"/>
    <x v="32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621"/>
    <x v="5"/>
    <n v="87.36666666666666"/>
    <x v="4"/>
    <x v="2"/>
    <s v="Overdue"/>
    <s v="WHT"/>
    <s v="USD"/>
    <n v="157465.48000000001"/>
  </r>
  <r>
    <s v="A2680005"/>
    <x v="32"/>
    <x v="32"/>
    <n v="1800016854"/>
    <x v="2"/>
    <x v="0"/>
    <x v="8"/>
    <s v="Okorigba, Celestine"/>
    <n v="0"/>
    <s v="NCTL OVERY FLY COVERAGE - AUGUST 2016"/>
    <s v="7707"/>
    <s v="DR"/>
    <s v=""/>
    <d v="2016-09-08T00:00:00"/>
    <d v="2016-09-08T00:00:00"/>
    <d v="2016-10-08T00:00:00"/>
    <s v="USD"/>
    <n v="18000"/>
    <n v="2640"/>
    <x v="5"/>
    <n v="88"/>
    <x v="4"/>
    <x v="1"/>
    <s v="Overdue"/>
    <s v="Invoice"/>
    <s v="USD"/>
    <n v="18000"/>
  </r>
  <r>
    <s v="A2680005"/>
    <x v="32"/>
    <x v="32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648"/>
    <x v="5"/>
    <n v="88.266666666666666"/>
    <x v="4"/>
    <x v="2"/>
    <s v="Overdue"/>
    <s v="WHT"/>
    <s v="USD"/>
    <n v="109681.73"/>
  </r>
  <r>
    <s v="A2680005"/>
    <x v="32"/>
    <x v="32"/>
    <n v="1800016728"/>
    <x v="2"/>
    <x v="0"/>
    <x v="8"/>
    <s v="Okorigba, Celestine"/>
    <n v="0"/>
    <s v="NCTL OVERY FLY COVERAGE - JULY 2016"/>
    <s v="7707"/>
    <s v="DR"/>
    <s v=""/>
    <d v="2016-08-05T00:00:00"/>
    <d v="2016-08-05T00:00:00"/>
    <d v="2016-09-04T00:00:00"/>
    <s v="USD"/>
    <n v="12000"/>
    <n v="2674"/>
    <x v="5"/>
    <n v="89.13333333333334"/>
    <x v="4"/>
    <x v="1"/>
    <s v="Overdue"/>
    <s v="Invoice"/>
    <s v="USD"/>
    <n v="12000"/>
  </r>
  <r>
    <s v="A2680005"/>
    <x v="32"/>
    <x v="32"/>
    <n v="1800016795"/>
    <x v="2"/>
    <x v="0"/>
    <x v="8"/>
    <s v="Okorigba, Celestine"/>
    <n v="0"/>
    <s v="OML 29 TRANSITION OPS COST CASHCALL MAR-AUG2015"/>
    <s v="7707"/>
    <s v="DR"/>
    <s v=""/>
    <d v="2016-08-23T00:00:00"/>
    <d v="2016-08-23T00:00:00"/>
    <d v="2016-08-23T00:00:00"/>
    <s v="USD"/>
    <n v="20881180"/>
    <n v="2686"/>
    <x v="5"/>
    <n v="89.533333333333331"/>
    <x v="4"/>
    <x v="1"/>
    <s v="Overdue"/>
    <s v="Invoice"/>
    <s v="USD"/>
    <n v="20881180"/>
  </r>
  <r>
    <s v="A2680005"/>
    <x v="32"/>
    <x v="32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691"/>
    <x v="5"/>
    <n v="89.7"/>
    <x v="4"/>
    <x v="2"/>
    <s v="Overdue"/>
    <s v="WHT"/>
    <s v="USD"/>
    <n v="31967.63"/>
  </r>
  <r>
    <s v="A2680005"/>
    <x v="32"/>
    <x v="32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694"/>
    <x v="5"/>
    <n v="89.8"/>
    <x v="4"/>
    <x v="2"/>
    <s v="Overdue"/>
    <s v="WHT"/>
    <s v="USD"/>
    <n v="13076.7"/>
  </r>
  <r>
    <s v="A2680005"/>
    <x v="32"/>
    <x v="32"/>
    <n v="1800016581"/>
    <x v="2"/>
    <x v="0"/>
    <x v="8"/>
    <s v="Okorigba, Celestine"/>
    <n v="0"/>
    <s v="NCTL OVERY FLY COVERAGE - JUNE 2016"/>
    <s v="7707"/>
    <s v="DR"/>
    <s v=""/>
    <d v="2016-07-13T00:00:00"/>
    <d v="2016-07-13T00:00:00"/>
    <d v="2016-08-12T00:00:00"/>
    <s v="USD"/>
    <n v="24000"/>
    <n v="2697"/>
    <x v="5"/>
    <n v="89.9"/>
    <x v="4"/>
    <x v="1"/>
    <s v="Overdue"/>
    <s v="Invoice"/>
    <s v="USD"/>
    <n v="24000"/>
  </r>
  <r>
    <s v="A2680005"/>
    <x v="32"/>
    <x v="32"/>
    <n v="1800016455"/>
    <x v="2"/>
    <x v="0"/>
    <x v="8"/>
    <s v="Okorigba, Celestine"/>
    <n v="0"/>
    <s v="NCTL OVERY FLY COVERAGE - MAY 2016"/>
    <s v="7707"/>
    <s v="DR"/>
    <s v=""/>
    <d v="2016-06-14T00:00:00"/>
    <d v="2016-06-14T00:00:00"/>
    <d v="2016-07-14T00:00:00"/>
    <s v="USD"/>
    <n v="24000"/>
    <n v="2726"/>
    <x v="5"/>
    <n v="90.86666666666666"/>
    <x v="4"/>
    <x v="1"/>
    <s v="Overdue"/>
    <s v="Invoice"/>
    <s v="USD"/>
    <n v="24000"/>
  </r>
  <r>
    <s v="A2680005"/>
    <x v="32"/>
    <x v="32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740"/>
    <x v="5"/>
    <n v="91.333333333333329"/>
    <x v="4"/>
    <x v="2"/>
    <s v="Overdue"/>
    <s v="WHT"/>
    <s v="USD"/>
    <n v="154456.69"/>
  </r>
  <r>
    <s v="A2680005"/>
    <x v="32"/>
    <x v="32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740"/>
    <x v="5"/>
    <n v="91.333333333333329"/>
    <x v="4"/>
    <x v="2"/>
    <s v="Overdue"/>
    <s v="WHT"/>
    <s v="USD"/>
    <n v="71688.45"/>
  </r>
  <r>
    <s v="A2680005"/>
    <x v="32"/>
    <x v="32"/>
    <n v="1800016318"/>
    <x v="2"/>
    <x v="0"/>
    <x v="8"/>
    <s v="Okorigba, Celestine"/>
    <n v="0"/>
    <s v="NCTL OVERY FLY COVERAGE - APRIL 2016"/>
    <s v="7707"/>
    <s v="DR"/>
    <s v=""/>
    <d v="2016-05-10T00:00:00"/>
    <d v="2016-05-10T00:00:00"/>
    <d v="2016-06-09T00:00:00"/>
    <s v="USD"/>
    <n v="12000"/>
    <n v="2761"/>
    <x v="5"/>
    <n v="92.033333333333331"/>
    <x v="4"/>
    <x v="1"/>
    <s v="Overdue"/>
    <s v="Invoice"/>
    <s v="USD"/>
    <n v="12000"/>
  </r>
  <r>
    <s v="A2680005"/>
    <x v="32"/>
    <x v="32"/>
    <n v="1800016266"/>
    <x v="2"/>
    <x v="0"/>
    <x v="8"/>
    <s v="Okorigba, Celestine"/>
    <n v="0"/>
    <s v="NCTL OVERY FLY COVERAGE - MARCH 2016"/>
    <s v="7707"/>
    <s v="DR"/>
    <s v=""/>
    <d v="2016-04-29T00:00:00"/>
    <d v="2016-04-29T00:00:00"/>
    <d v="2016-05-29T00:00:00"/>
    <s v="USD"/>
    <n v="18000"/>
    <n v="2772"/>
    <x v="5"/>
    <n v="92.4"/>
    <x v="4"/>
    <x v="1"/>
    <s v="Overdue"/>
    <s v="Invoice"/>
    <s v="USD"/>
    <n v="18000"/>
  </r>
  <r>
    <s v="A2680005"/>
    <x v="32"/>
    <x v="32"/>
    <n v="1800016028"/>
    <x v="2"/>
    <x v="0"/>
    <x v="8"/>
    <s v="Okorigba, Celestine"/>
    <n v="0"/>
    <s v="NCTL OVERY FLY COVERAGE - FEBRUARY 2016"/>
    <s v="7707"/>
    <s v="DR"/>
    <s v=""/>
    <d v="2016-03-16T00:00:00"/>
    <d v="2016-03-16T00:00:00"/>
    <d v="2016-04-15T00:00:00"/>
    <s v="USD"/>
    <n v="6000"/>
    <n v="2816"/>
    <x v="5"/>
    <n v="93.86666666666666"/>
    <x v="4"/>
    <x v="1"/>
    <s v="Overdue"/>
    <s v="Invoice"/>
    <s v="USD"/>
    <n v="6000"/>
  </r>
  <r>
    <s v="A2680005"/>
    <x v="32"/>
    <x v="32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847"/>
    <x v="5"/>
    <n v="94.9"/>
    <x v="4"/>
    <x v="2"/>
    <s v="Overdue"/>
    <s v="WHT"/>
    <s v="USD"/>
    <n v="36277.870000000003"/>
  </r>
  <r>
    <s v="A2680005"/>
    <x v="32"/>
    <x v="32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847"/>
    <x v="5"/>
    <n v="94.9"/>
    <x v="4"/>
    <x v="2"/>
    <s v="Overdue"/>
    <s v="WHT"/>
    <s v="USD"/>
    <n v="12245.81"/>
  </r>
  <r>
    <s v="A2680005"/>
    <x v="32"/>
    <x v="32"/>
    <n v="1800015829"/>
    <x v="2"/>
    <x v="0"/>
    <x v="8"/>
    <s v="Okorigba, Celestine"/>
    <n v="0"/>
    <s v="NCTL OVERY FLY COVERAGE JANUARY 2016"/>
    <s v="7707"/>
    <s v="DR"/>
    <s v=""/>
    <d v="2016-02-03T00:00:00"/>
    <d v="2016-02-03T00:00:00"/>
    <d v="2016-03-04T00:00:00"/>
    <s v="USD"/>
    <n v="12000"/>
    <n v="2858"/>
    <x v="5"/>
    <n v="95.266666666666666"/>
    <x v="4"/>
    <x v="1"/>
    <s v="Overdue"/>
    <s v="Invoice"/>
    <s v="USD"/>
    <n v="12000"/>
  </r>
  <r>
    <s v="A2680005"/>
    <x v="32"/>
    <x v="32"/>
    <n v="1800015752"/>
    <x v="2"/>
    <x v="0"/>
    <x v="8"/>
    <s v="Okorigba, Celestine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871"/>
    <x v="5"/>
    <n v="95.7"/>
    <x v="4"/>
    <x v="1"/>
    <s v="Overdue"/>
    <s v="Invoice"/>
    <s v="USD"/>
    <n v="36767.839999999997"/>
  </r>
  <r>
    <s v="A2680005"/>
    <x v="32"/>
    <x v="32"/>
    <n v="1800015685"/>
    <x v="2"/>
    <x v="0"/>
    <x v="8"/>
    <s v="Okorigba, Celestine"/>
    <n v="0"/>
    <s v="NCTL OVERY FLY COVERAGE DECEMBER 2015"/>
    <s v="7707"/>
    <s v="DR"/>
    <s v=""/>
    <d v="2016-01-12T00:00:00"/>
    <d v="2016-01-12T00:00:00"/>
    <d v="2016-02-11T00:00:00"/>
    <s v="USD"/>
    <n v="6000"/>
    <n v="2880"/>
    <x v="5"/>
    <n v="96"/>
    <x v="4"/>
    <x v="1"/>
    <s v="Overdue"/>
    <s v="Invoice"/>
    <s v="USD"/>
    <n v="6000"/>
  </r>
  <r>
    <s v="A2680005"/>
    <x v="32"/>
    <x v="32"/>
    <n v="1800015353"/>
    <x v="2"/>
    <x v="0"/>
    <x v="8"/>
    <s v="Okorigba, Celestine"/>
    <n v="0"/>
    <s v="AITEO SERVICE CONSUMPTION - DECEMBER  2015"/>
    <s v="467"/>
    <s v="DR"/>
    <s v=""/>
    <d v="2015-11-20T00:00:00"/>
    <d v="2015-11-20T00:00:00"/>
    <d v="2015-12-20T00:00:00"/>
    <s v="USD"/>
    <n v="29574"/>
    <n v="2933"/>
    <x v="5"/>
    <n v="97.766666666666666"/>
    <x v="4"/>
    <x v="1"/>
    <s v="Overdue"/>
    <s v="Invoice"/>
    <s v="USD"/>
    <n v="29574"/>
  </r>
  <r>
    <s v="A2680005"/>
    <x v="32"/>
    <x v="32"/>
    <n v="1800015352"/>
    <x v="2"/>
    <x v="0"/>
    <x v="8"/>
    <s v="Okorigba, Celestine"/>
    <n v="0"/>
    <s v="AITEO SERVICE CONSUMPTION - NOVEMBER 2015"/>
    <s v="467"/>
    <s v="DR"/>
    <s v=""/>
    <d v="2015-11-20T00:00:00"/>
    <d v="2015-11-20T00:00:00"/>
    <d v="2015-12-20T00:00:00"/>
    <s v="USD"/>
    <n v="29574"/>
    <n v="2933"/>
    <x v="5"/>
    <n v="97.766666666666666"/>
    <x v="4"/>
    <x v="1"/>
    <s v="Overdue"/>
    <s v="Invoice"/>
    <s v="USD"/>
    <n v="29574"/>
  </r>
  <r>
    <s v="A2680005"/>
    <x v="32"/>
    <x v="32"/>
    <n v="1800015351"/>
    <x v="2"/>
    <x v="0"/>
    <x v="8"/>
    <s v="Okorigba, Celestine"/>
    <n v="0"/>
    <s v="AITEO SERVICE CONSUMPTION - OCTOBER 2015"/>
    <s v="467"/>
    <s v="DR"/>
    <s v=""/>
    <d v="2015-11-20T00:00:00"/>
    <d v="2015-11-20T00:00:00"/>
    <d v="2015-12-20T00:00:00"/>
    <s v="USD"/>
    <n v="87173.18"/>
    <n v="2933"/>
    <x v="5"/>
    <n v="97.766666666666666"/>
    <x v="4"/>
    <x v="1"/>
    <s v="Overdue"/>
    <s v="Invoice"/>
    <s v="USD"/>
    <n v="87173.18"/>
  </r>
  <r>
    <s v="A2680005"/>
    <x v="32"/>
    <x v="32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936"/>
    <x v="5"/>
    <n v="97.86666666666666"/>
    <x v="4"/>
    <x v="2"/>
    <s v="Overdue"/>
    <s v="WHT"/>
    <s v="USD"/>
    <n v="41338"/>
  </r>
  <r>
    <s v="A2680005"/>
    <x v="32"/>
    <x v="32"/>
    <n v="1800015343"/>
    <x v="2"/>
    <x v="0"/>
    <x v="8"/>
    <s v="Okorigba, Celestine"/>
    <n v="0"/>
    <s v="NCTL OVERY FLY COVERAGE OCTOBER 2015"/>
    <s v="7707"/>
    <s v="DR"/>
    <s v=""/>
    <d v="2015-11-16T00:00:00"/>
    <d v="2015-11-16T00:00:00"/>
    <d v="2015-12-16T00:00:00"/>
    <s v="USD"/>
    <n v="36000"/>
    <n v="2937"/>
    <x v="5"/>
    <n v="97.9"/>
    <x v="4"/>
    <x v="1"/>
    <s v="Overdue"/>
    <s v="Invoice"/>
    <s v="USD"/>
    <n v="36000"/>
  </r>
  <r>
    <s v="A2680005"/>
    <x v="32"/>
    <x v="32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958"/>
    <x v="5"/>
    <n v="98.6"/>
    <x v="4"/>
    <x v="2"/>
    <s v="Overdue"/>
    <s v="WHT"/>
    <s v="USD"/>
    <n v="74793.62"/>
  </r>
  <r>
    <s v="A2680005"/>
    <x v="32"/>
    <x v="32"/>
    <n v="1800015071"/>
    <x v="2"/>
    <x v="0"/>
    <x v="8"/>
    <s v="Okorigba, Celestine"/>
    <n v="0"/>
    <s v="CHARGEBACK OF IT SERV.-ADDITIONAL SUPP. FROM SPDC"/>
    <s v="467"/>
    <s v="DR"/>
    <s v=""/>
    <d v="2015-09-28T00:00:00"/>
    <d v="2015-09-28T00:00:00"/>
    <d v="2015-10-28T00:00:00"/>
    <s v="USD"/>
    <n v="87173.18"/>
    <n v="2986"/>
    <x v="5"/>
    <n v="99.533333333333331"/>
    <x v="4"/>
    <x v="1"/>
    <s v="Overdue"/>
    <s v="Invoice"/>
    <s v="USD"/>
    <n v="87173.18"/>
  </r>
  <r>
    <s v="A2680005"/>
    <x v="32"/>
    <x v="32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993"/>
    <x v="5"/>
    <n v="99.766666666666666"/>
    <x v="4"/>
    <x v="2"/>
    <s v="Overdue"/>
    <s v="WHT"/>
    <s v="USD"/>
    <n v="61828.35"/>
  </r>
  <r>
    <s v="A2680005"/>
    <x v="32"/>
    <x v="32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3055"/>
    <x v="5"/>
    <n v="101.83333333333333"/>
    <x v="4"/>
    <x v="2"/>
    <s v="Overdue"/>
    <s v="WHT"/>
    <s v="USD"/>
    <n v="68200.259999999995"/>
  </r>
  <r>
    <s v="A2680005"/>
    <x v="32"/>
    <x v="32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3090"/>
    <x v="5"/>
    <n v="103"/>
    <x v="4"/>
    <x v="2"/>
    <s v="Overdue"/>
    <s v="WHT"/>
    <s v="USD"/>
    <n v="72823.08"/>
  </r>
  <r>
    <s v="A2680005"/>
    <x v="32"/>
    <x v="32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3114"/>
    <x v="5"/>
    <n v="103.8"/>
    <x v="4"/>
    <x v="2"/>
    <s v="Overdue"/>
    <s v="WHT"/>
    <s v="USD"/>
    <n v="50669.35"/>
  </r>
  <r>
    <s v="A2450000"/>
    <x v="33"/>
    <x v="33"/>
    <n v="1400017906"/>
    <x v="0"/>
    <x v="1"/>
    <x v="7"/>
    <s v="Ngwobia, Enam"/>
    <n v="0"/>
    <s v="NBET part pmt 2015 to 2020"/>
    <s v=""/>
    <s v="DZ"/>
    <s v=""/>
    <d v="2023-12-23T00:00:00"/>
    <d v="2023-12-22T00:00:00"/>
    <d v="2023-12-23T00:00:00"/>
    <s v="USD"/>
    <n v="-108809.53"/>
    <n v="8"/>
    <x v="1"/>
    <n v="0.26666666666666666"/>
    <x v="4"/>
    <x v="1"/>
    <s v="Overdue"/>
    <s v="Invoice"/>
    <s v="USD"/>
    <n v="-108809.53"/>
  </r>
  <r>
    <s v="A2450000"/>
    <x v="33"/>
    <x v="33"/>
    <n v="1800029925"/>
    <x v="0"/>
    <x v="1"/>
    <x v="7"/>
    <s v="Ngwobia, Enam"/>
    <n v="0"/>
    <s v="Outstanding payment for period ending December2019"/>
    <s v="468"/>
    <s v="DR"/>
    <s v=""/>
    <d v="2023-10-05T00:00:00"/>
    <d v="2023-10-05T00:00:00"/>
    <d v="2023-12-04T00:00:00"/>
    <s v="USD"/>
    <n v="108809.53"/>
    <n v="27"/>
    <x v="1"/>
    <n v="0.9"/>
    <x v="1"/>
    <x v="1"/>
    <s v="Overdue"/>
    <s v="Invoice"/>
    <s v="USD"/>
    <n v="108809.53"/>
  </r>
  <r>
    <s v="A2450000"/>
    <x v="33"/>
    <x v="33"/>
    <n v="1600004563"/>
    <x v="0"/>
    <x v="1"/>
    <x v="7"/>
    <s v="Ngwobia, Enam"/>
    <n v="0"/>
    <s v="REF-1800029925 Outstanding pyt for period endDec19"/>
    <s v="468"/>
    <s v="DG"/>
    <s v=""/>
    <d v="2023-10-05T00:00:00"/>
    <d v="2023-10-05T00:00:00"/>
    <d v="2023-10-05T00:00:00"/>
    <s v="USD"/>
    <n v="-108809.53"/>
    <n v="87"/>
    <x v="3"/>
    <n v="2.9"/>
    <x v="1"/>
    <x v="1"/>
    <s v="Overdue"/>
    <s v="Invoice"/>
    <s v="USD"/>
    <n v="-108809.53"/>
  </r>
  <r>
    <s v="A2450000"/>
    <x v="33"/>
    <x v="33"/>
    <n v="1400017627"/>
    <x v="1"/>
    <x v="1"/>
    <x v="7"/>
    <s v="Ngwobia, Enam"/>
    <n v="0"/>
    <s v="NBET: Aug 2022 Pmt_OML11"/>
    <s v=""/>
    <s v="DZ"/>
    <s v=""/>
    <d v="2023-09-06T00:00:00"/>
    <d v="2023-09-05T00:00:00"/>
    <d v="2023-09-06T00:00:00"/>
    <s v="NGN"/>
    <n v="-12407181.039999999"/>
    <n v="116"/>
    <x v="5"/>
    <n v="3.8666666666666667"/>
    <x v="4"/>
    <x v="1"/>
    <s v="Overdue"/>
    <s v="Invoice"/>
    <s v="USD"/>
    <n v="-16291.87"/>
  </r>
  <r>
    <s v="A2450000"/>
    <x v="33"/>
    <x v="33"/>
    <n v="1800029125"/>
    <x v="0"/>
    <x v="1"/>
    <x v="7"/>
    <s v="Ngwobia, Enam"/>
    <n v="0"/>
    <s v="GenCo Prorated Share-Feb2015 to Dec2020 Fund"/>
    <s v="468"/>
    <s v="DR"/>
    <s v=""/>
    <d v="2023-05-11T00:00:00"/>
    <d v="2023-05-11T00:00:00"/>
    <d v="2023-07-10T00:00:00"/>
    <s v="USD"/>
    <n v="9303455.4800000004"/>
    <n v="174"/>
    <x v="3"/>
    <n v="5.8"/>
    <x v="1"/>
    <x v="1"/>
    <s v="Overdue"/>
    <s v="Invoice"/>
    <s v="USD"/>
    <n v="9303455.4800000004"/>
  </r>
  <r>
    <s v="A2450000"/>
    <x v="33"/>
    <x v="33"/>
    <n v="1600004467"/>
    <x v="0"/>
    <x v="1"/>
    <x v="7"/>
    <s v="Ngwobia, Enam"/>
    <n v="0"/>
    <s v="GenCo Prorated Share-Feb2015 to Dec2020 Fund"/>
    <s v="468"/>
    <s v="DG"/>
    <s v=""/>
    <d v="2023-05-11T00:00:00"/>
    <d v="2023-05-11T00:00:00"/>
    <d v="2023-05-11T00:00:00"/>
    <s v="USD"/>
    <n v="-9303455.4800000004"/>
    <n v="234"/>
    <x v="5"/>
    <n v="7.8"/>
    <x v="1"/>
    <x v="1"/>
    <s v="Overdue"/>
    <s v="Invoice"/>
    <s v="USD"/>
    <n v="-9303455.4800000004"/>
  </r>
  <r>
    <s v="A2450000"/>
    <x v="33"/>
    <x v="33"/>
    <n v="104480625"/>
    <x v="1"/>
    <x v="1"/>
    <x v="7"/>
    <s v="Ngwobia, Enam"/>
    <n v="0"/>
    <s v="OML 11 Bal_1800027882 Afam VI Power for May 2022"/>
    <s v=""/>
    <s v="AB"/>
    <s v=""/>
    <d v="2023-11-30T00:00:00"/>
    <d v="2023-11-30T00:00:00"/>
    <d v="2022-08-28T00:00:00"/>
    <s v="USD"/>
    <n v="387358.71"/>
    <n v="490"/>
    <x v="5"/>
    <n v="16.333333333333332"/>
    <x v="3"/>
    <x v="1"/>
    <s v="Overdue"/>
    <s v="Invoice"/>
    <s v="USD"/>
    <n v="387358.71"/>
  </r>
  <r>
    <s v="A2450000"/>
    <x v="33"/>
    <x v="33"/>
    <n v="104420915"/>
    <x v="1"/>
    <x v="1"/>
    <x v="7"/>
    <s v="Ngwobia, Enam"/>
    <n v="0"/>
    <s v="OML 11 Bal_1800027768 Afam VI Power for April 2022"/>
    <s v=""/>
    <s v="AB"/>
    <s v=""/>
    <d v="2023-07-31T00:00:00"/>
    <d v="2023-07-31T00:00:00"/>
    <d v="2022-07-30T00:00:00"/>
    <s v="USD"/>
    <n v="761063.45"/>
    <n v="519"/>
    <x v="5"/>
    <n v="17.3"/>
    <x v="3"/>
    <x v="1"/>
    <s v="Overdue"/>
    <s v="Invoice"/>
    <s v="USD"/>
    <n v="761063.45"/>
  </r>
  <r>
    <s v="A2450000"/>
    <x v="33"/>
    <x v="33"/>
    <n v="104420920"/>
    <x v="1"/>
    <x v="1"/>
    <x v="7"/>
    <s v="Ngwobia, Enam"/>
    <n v="0"/>
    <s v="OML 11 Bal_1800027667 Afam VI Power for March 2022"/>
    <s v=""/>
    <s v="AB"/>
    <s v=""/>
    <d v="2023-07-31T00:00:00"/>
    <d v="2023-07-31T00:00:00"/>
    <d v="2022-07-03T00:00:00"/>
    <s v="USD"/>
    <n v="802709.19"/>
    <n v="546"/>
    <x v="5"/>
    <n v="18.2"/>
    <x v="4"/>
    <x v="1"/>
    <s v="Overdue"/>
    <s v="Invoice"/>
    <s v="USD"/>
    <n v="802709.19"/>
  </r>
  <r>
    <s v="A2450000"/>
    <x v="33"/>
    <x v="33"/>
    <n v="104288490"/>
    <x v="0"/>
    <x v="1"/>
    <x v="7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551"/>
    <x v="5"/>
    <n v="18.366666666666667"/>
    <x v="4"/>
    <x v="1"/>
    <s v="Overdue"/>
    <s v="Invoice"/>
    <s v="USD"/>
    <n v="251884.45"/>
  </r>
  <r>
    <s v="A2450000"/>
    <x v="33"/>
    <x v="33"/>
    <n v="104288490"/>
    <x v="0"/>
    <x v="1"/>
    <x v="7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551"/>
    <x v="5"/>
    <n v="18.366666666666667"/>
    <x v="4"/>
    <x v="1"/>
    <s v="Overdue"/>
    <s v="Invoice"/>
    <s v="USD"/>
    <n v="384569.83"/>
  </r>
  <r>
    <s v="A2450000"/>
    <x v="33"/>
    <x v="33"/>
    <n v="104480623"/>
    <x v="1"/>
    <x v="1"/>
    <x v="7"/>
    <s v="Ngwobia, Enam"/>
    <n v="0"/>
    <s v="OML 11 Bal_1800027553 Afam VI Power for Feb 22"/>
    <s v=""/>
    <s v="AB"/>
    <s v=""/>
    <d v="2023-11-30T00:00:00"/>
    <d v="2023-11-30T00:00:00"/>
    <d v="2022-05-30T00:00:00"/>
    <s v="USD"/>
    <n v="683552.7"/>
    <n v="580"/>
    <x v="5"/>
    <n v="19.333333333333332"/>
    <x v="4"/>
    <x v="1"/>
    <s v="Overdue"/>
    <s v="Invoice"/>
    <s v="USD"/>
    <n v="683552.7"/>
  </r>
  <r>
    <s v="A2450000"/>
    <x v="33"/>
    <x v="33"/>
    <n v="104420913"/>
    <x v="0"/>
    <x v="1"/>
    <x v="7"/>
    <s v="Ngwobia, Enam"/>
    <n v="0"/>
    <s v="JV Bal_Afam VI Power for January 2022"/>
    <s v=""/>
    <s v="AB"/>
    <s v=""/>
    <d v="2023-07-31T00:00:00"/>
    <d v="2023-07-31T00:00:00"/>
    <d v="2022-04-24T00:00:00"/>
    <s v="USD"/>
    <n v="1961427.95"/>
    <n v="616"/>
    <x v="5"/>
    <n v="20.533333333333335"/>
    <x v="4"/>
    <x v="1"/>
    <s v="Overdue"/>
    <s v="Invoice"/>
    <s v="USD"/>
    <n v="1961427.95"/>
  </r>
  <r>
    <s v="A2450000"/>
    <x v="33"/>
    <x v="33"/>
    <n v="104258315"/>
    <x v="0"/>
    <x v="1"/>
    <x v="7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650"/>
    <x v="5"/>
    <n v="21.666666666666668"/>
    <x v="4"/>
    <x v="1"/>
    <s v="Overdue"/>
    <s v="Invoice"/>
    <s v="USD"/>
    <n v="1630379"/>
  </r>
  <r>
    <s v="A2450000"/>
    <x v="33"/>
    <x v="33"/>
    <n v="104217958"/>
    <x v="0"/>
    <x v="1"/>
    <x v="7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679"/>
    <x v="5"/>
    <n v="22.633333333333333"/>
    <x v="4"/>
    <x v="1"/>
    <s v="Overdue"/>
    <s v="Invoice"/>
    <s v="USD"/>
    <n v="915882.37"/>
  </r>
  <r>
    <s v="A2450000"/>
    <x v="33"/>
    <x v="33"/>
    <n v="104420923"/>
    <x v="0"/>
    <x v="1"/>
    <x v="7"/>
    <s v="Ngwobia, Enam"/>
    <n v="0"/>
    <s v="JV Bal_Afam VI Power for October 2021"/>
    <s v=""/>
    <s v="AB"/>
    <s v=""/>
    <d v="2023-07-31T00:00:00"/>
    <d v="2023-07-31T00:00:00"/>
    <d v="2022-01-30T00:00:00"/>
    <s v="USD"/>
    <n v="1341238.67"/>
    <n v="700"/>
    <x v="5"/>
    <n v="23.333333333333332"/>
    <x v="4"/>
    <x v="1"/>
    <s v="Overdue"/>
    <s v="Invoice"/>
    <s v="USD"/>
    <n v="1341238.67"/>
  </r>
  <r>
    <s v="A2450000"/>
    <x v="33"/>
    <x v="33"/>
    <n v="104258314"/>
    <x v="0"/>
    <x v="1"/>
    <x v="7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798"/>
    <x v="5"/>
    <n v="26.6"/>
    <x v="4"/>
    <x v="1"/>
    <s v="Overdue"/>
    <s v="Invoice"/>
    <s v="USD"/>
    <n v="954631.74"/>
  </r>
  <r>
    <s v="A2450000"/>
    <x v="33"/>
    <x v="33"/>
    <n v="104258316"/>
    <x v="0"/>
    <x v="1"/>
    <x v="7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825"/>
    <x v="5"/>
    <n v="27.5"/>
    <x v="4"/>
    <x v="1"/>
    <s v="Overdue"/>
    <s v="Invoice"/>
    <s v="USD"/>
    <n v="1631458.95"/>
  </r>
  <r>
    <s v="A2450000"/>
    <x v="33"/>
    <x v="33"/>
    <n v="104217954"/>
    <x v="0"/>
    <x v="1"/>
    <x v="7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859"/>
    <x v="5"/>
    <n v="28.633333333333333"/>
    <x v="4"/>
    <x v="1"/>
    <s v="Overdue"/>
    <s v="Invoice"/>
    <s v="USD"/>
    <n v="1140726.6000000001"/>
  </r>
  <r>
    <s v="A2450000"/>
    <x v="33"/>
    <x v="33"/>
    <n v="104217952"/>
    <x v="0"/>
    <x v="1"/>
    <x v="7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887"/>
    <x v="5"/>
    <n v="29.566666666666666"/>
    <x v="4"/>
    <x v="1"/>
    <s v="Overdue"/>
    <s v="Invoice"/>
    <s v="USD"/>
    <n v="424509.81"/>
  </r>
  <r>
    <s v="A2450000"/>
    <x v="33"/>
    <x v="33"/>
    <n v="104217950"/>
    <x v="0"/>
    <x v="1"/>
    <x v="7"/>
    <s v="Ngwobia, Enam"/>
    <n v="0"/>
    <s v="Balance Apr'21 inv 1800026076"/>
    <s v=""/>
    <s v="AB"/>
    <s v=""/>
    <d v="2022-03-29T00:00:00"/>
    <d v="2022-03-29T00:00:00"/>
    <d v="2021-06-30T00:00:00"/>
    <s v="USD"/>
    <n v="356172"/>
    <n v="914"/>
    <x v="5"/>
    <n v="30.466666666666665"/>
    <x v="4"/>
    <x v="1"/>
    <s v="Overdue"/>
    <s v="Invoice"/>
    <s v="USD"/>
    <n v="356172"/>
  </r>
  <r>
    <s v="A2450000"/>
    <x v="33"/>
    <x v="33"/>
    <n v="104167529"/>
    <x v="0"/>
    <x v="1"/>
    <x v="7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914"/>
    <x v="5"/>
    <n v="30.466666666666665"/>
    <x v="4"/>
    <x v="1"/>
    <s v="Overdue"/>
    <s v="Invoice"/>
    <s v="USD"/>
    <n v="242936.99"/>
  </r>
  <r>
    <s v="A2450000"/>
    <x v="33"/>
    <x v="33"/>
    <n v="104217962"/>
    <x v="0"/>
    <x v="1"/>
    <x v="7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914"/>
    <x v="5"/>
    <n v="30.466666666666665"/>
    <x v="4"/>
    <x v="1"/>
    <s v="Overdue"/>
    <s v="Invoice"/>
    <s v="USD"/>
    <n v="404392.15"/>
  </r>
  <r>
    <s v="A2450000"/>
    <x v="33"/>
    <x v="33"/>
    <n v="104217953"/>
    <x v="0"/>
    <x v="1"/>
    <x v="7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914"/>
    <x v="5"/>
    <n v="30.466666666666665"/>
    <x v="4"/>
    <x v="1"/>
    <s v="Overdue"/>
    <s v="Invoice"/>
    <s v="USD"/>
    <n v="545535.99"/>
  </r>
  <r>
    <s v="A2450000"/>
    <x v="33"/>
    <x v="33"/>
    <n v="104288490"/>
    <x v="0"/>
    <x v="1"/>
    <x v="7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916"/>
    <x v="5"/>
    <n v="30.533333333333335"/>
    <x v="4"/>
    <x v="1"/>
    <s v="Overdue"/>
    <s v="Invoice"/>
    <s v="USD"/>
    <n v="245485.65"/>
  </r>
  <r>
    <s v="A2450000"/>
    <x v="33"/>
    <x v="33"/>
    <n v="104288490"/>
    <x v="0"/>
    <x v="1"/>
    <x v="7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916"/>
    <x v="5"/>
    <n v="30.533333333333335"/>
    <x v="4"/>
    <x v="1"/>
    <s v="Overdue"/>
    <s v="Invoice"/>
    <s v="USD"/>
    <n v="219406.43"/>
  </r>
  <r>
    <s v="A2450000"/>
    <x v="33"/>
    <x v="33"/>
    <n v="104217951"/>
    <x v="0"/>
    <x v="1"/>
    <x v="7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919"/>
    <x v="5"/>
    <n v="30.633333333333333"/>
    <x v="4"/>
    <x v="1"/>
    <s v="Overdue"/>
    <s v="Invoice"/>
    <s v="USD"/>
    <n v="676041.1"/>
  </r>
  <r>
    <s v="A2450000"/>
    <x v="33"/>
    <x v="33"/>
    <n v="104288490"/>
    <x v="0"/>
    <x v="1"/>
    <x v="7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1157"/>
    <x v="5"/>
    <n v="38.56666666666667"/>
    <x v="4"/>
    <x v="1"/>
    <s v="Overdue"/>
    <s v="Invoice"/>
    <s v="USD"/>
    <n v="1128510.07"/>
  </r>
  <r>
    <s v="A2450000"/>
    <x v="33"/>
    <x v="33"/>
    <n v="104288490"/>
    <x v="0"/>
    <x v="1"/>
    <x v="7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1157"/>
    <x v="5"/>
    <n v="38.56666666666667"/>
    <x v="4"/>
    <x v="1"/>
    <s v="Overdue"/>
    <s v="Invoice"/>
    <s v="USD"/>
    <n v="1383079.51"/>
  </r>
  <r>
    <s v="A2450000"/>
    <x v="33"/>
    <x v="33"/>
    <n v="104288490"/>
    <x v="0"/>
    <x v="1"/>
    <x v="7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1189"/>
    <x v="5"/>
    <n v="39.633333333333333"/>
    <x v="4"/>
    <x v="1"/>
    <s v="Overdue"/>
    <s v="Invoice"/>
    <s v="USD"/>
    <n v="1171565.3"/>
  </r>
  <r>
    <s v="A2450000"/>
    <x v="33"/>
    <x v="33"/>
    <n v="104288490"/>
    <x v="0"/>
    <x v="1"/>
    <x v="7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1225"/>
    <x v="5"/>
    <n v="40.833333333333336"/>
    <x v="4"/>
    <x v="1"/>
    <s v="Overdue"/>
    <s v="Invoice"/>
    <s v="USD"/>
    <n v="1851275.15"/>
  </r>
  <r>
    <s v="A2450000"/>
    <x v="33"/>
    <x v="33"/>
    <n v="104288490"/>
    <x v="0"/>
    <x v="1"/>
    <x v="7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1240"/>
    <x v="5"/>
    <n v="41.333333333333336"/>
    <x v="4"/>
    <x v="1"/>
    <s v="Overdue"/>
    <s v="Invoice"/>
    <s v="USD"/>
    <n v="2874785.44"/>
  </r>
  <r>
    <s v="A2450000"/>
    <x v="33"/>
    <x v="33"/>
    <n v="104288490"/>
    <x v="0"/>
    <x v="1"/>
    <x v="7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1240"/>
    <x v="5"/>
    <n v="41.333333333333336"/>
    <x v="4"/>
    <x v="1"/>
    <s v="Overdue"/>
    <s v="Invoice"/>
    <s v="USD"/>
    <n v="1046182.93"/>
  </r>
  <r>
    <s v="A2450000"/>
    <x v="33"/>
    <x v="33"/>
    <n v="104288490"/>
    <x v="0"/>
    <x v="1"/>
    <x v="7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1317"/>
    <x v="5"/>
    <n v="43.9"/>
    <x v="4"/>
    <x v="1"/>
    <s v="Overdue"/>
    <s v="Invoice"/>
    <s v="USD"/>
    <n v="2653497.86"/>
  </r>
  <r>
    <s v="A2450000"/>
    <x v="33"/>
    <x v="33"/>
    <n v="104288490"/>
    <x v="0"/>
    <x v="1"/>
    <x v="7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387"/>
    <x v="5"/>
    <n v="46.233333333333334"/>
    <x v="4"/>
    <x v="1"/>
    <s v="Overdue"/>
    <s v="Invoice"/>
    <s v="USD"/>
    <n v="542430.44999999995"/>
  </r>
  <r>
    <s v="A2450000"/>
    <x v="33"/>
    <x v="33"/>
    <n v="104288490"/>
    <x v="0"/>
    <x v="1"/>
    <x v="7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421"/>
    <x v="5"/>
    <n v="47.366666666666667"/>
    <x v="4"/>
    <x v="1"/>
    <s v="Overdue"/>
    <s v="Invoice"/>
    <s v="USD"/>
    <n v="847979.81"/>
  </r>
  <r>
    <s v="A2450000"/>
    <x v="33"/>
    <x v="33"/>
    <n v="104288490"/>
    <x v="0"/>
    <x v="1"/>
    <x v="7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440"/>
    <x v="5"/>
    <n v="48"/>
    <x v="4"/>
    <x v="1"/>
    <s v="Overdue"/>
    <s v="Invoice"/>
    <s v="USD"/>
    <n v="1049068.69"/>
  </r>
  <r>
    <s v="A2450000"/>
    <x v="33"/>
    <x v="33"/>
    <n v="104288490"/>
    <x v="0"/>
    <x v="1"/>
    <x v="7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477"/>
    <x v="5"/>
    <n v="49.233333333333334"/>
    <x v="4"/>
    <x v="1"/>
    <s v="Overdue"/>
    <s v="Invoice"/>
    <s v="USD"/>
    <n v="940672.1"/>
  </r>
  <r>
    <s v="A2450000"/>
    <x v="33"/>
    <x v="33"/>
    <n v="104288490"/>
    <x v="0"/>
    <x v="1"/>
    <x v="7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506"/>
    <x v="5"/>
    <n v="50.2"/>
    <x v="4"/>
    <x v="1"/>
    <s v="Overdue"/>
    <s v="Invoice"/>
    <s v="USD"/>
    <n v="990687.33"/>
  </r>
  <r>
    <s v="A2450000"/>
    <x v="33"/>
    <x v="33"/>
    <n v="104288490"/>
    <x v="0"/>
    <x v="1"/>
    <x v="7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534"/>
    <x v="5"/>
    <n v="51.133333333333333"/>
    <x v="4"/>
    <x v="1"/>
    <s v="Overdue"/>
    <s v="Invoice"/>
    <s v="USD"/>
    <n v="1063055.8600000001"/>
  </r>
  <r>
    <s v="A2450000"/>
    <x v="33"/>
    <x v="33"/>
    <n v="104288490"/>
    <x v="0"/>
    <x v="1"/>
    <x v="7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568"/>
    <x v="5"/>
    <n v="52.266666666666666"/>
    <x v="4"/>
    <x v="1"/>
    <s v="Overdue"/>
    <s v="Invoice"/>
    <s v="USD"/>
    <n v="1132847.46"/>
  </r>
  <r>
    <s v="A2450000"/>
    <x v="33"/>
    <x v="33"/>
    <n v="104288490"/>
    <x v="0"/>
    <x v="1"/>
    <x v="7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597"/>
    <x v="5"/>
    <n v="53.233333333333334"/>
    <x v="4"/>
    <x v="1"/>
    <s v="Overdue"/>
    <s v="Invoice"/>
    <s v="USD"/>
    <n v="799783.62"/>
  </r>
  <r>
    <s v="A2450000"/>
    <x v="33"/>
    <x v="33"/>
    <n v="104288490"/>
    <x v="0"/>
    <x v="1"/>
    <x v="7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631"/>
    <x v="5"/>
    <n v="54.366666666666667"/>
    <x v="4"/>
    <x v="1"/>
    <s v="Overdue"/>
    <s v="Invoice"/>
    <s v="USD"/>
    <n v="629927.61"/>
  </r>
  <r>
    <s v="A2450000"/>
    <x v="33"/>
    <x v="33"/>
    <n v="104288490"/>
    <x v="0"/>
    <x v="1"/>
    <x v="7"/>
    <s v="Ngwobia, Enam"/>
    <n v="0"/>
    <s v="Balance Mar'19 inv 1800021679"/>
    <s v=""/>
    <s v="AB"/>
    <s v=""/>
    <d v="2022-09-13T00:00:00"/>
    <d v="2022-09-13T00:00:00"/>
    <d v="2019-06-14T00:00:00"/>
    <s v="USD"/>
    <n v="76576"/>
    <n v="1661"/>
    <x v="5"/>
    <n v="55.366666666666667"/>
    <x v="4"/>
    <x v="1"/>
    <s v="Overdue"/>
    <s v="Invoice"/>
    <s v="USD"/>
    <n v="76576"/>
  </r>
  <r>
    <s v="A2450000"/>
    <x v="33"/>
    <x v="33"/>
    <n v="104288490"/>
    <x v="0"/>
    <x v="1"/>
    <x v="7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687"/>
    <x v="5"/>
    <n v="56.233333333333334"/>
    <x v="4"/>
    <x v="1"/>
    <s v="Overdue"/>
    <s v="Invoice"/>
    <s v="USD"/>
    <n v="46220.91"/>
  </r>
  <r>
    <s v="A2450000"/>
    <x v="33"/>
    <x v="33"/>
    <n v="104288490"/>
    <x v="0"/>
    <x v="1"/>
    <x v="7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709"/>
    <x v="5"/>
    <n v="56.966666666666669"/>
    <x v="4"/>
    <x v="1"/>
    <s v="Overdue"/>
    <s v="Invoice"/>
    <s v="USD"/>
    <n v="40113.43"/>
  </r>
  <r>
    <s v="A2450000"/>
    <x v="33"/>
    <x v="33"/>
    <n v="104288490"/>
    <x v="0"/>
    <x v="1"/>
    <x v="7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759"/>
    <x v="5"/>
    <n v="58.633333333333333"/>
    <x v="4"/>
    <x v="1"/>
    <s v="Overdue"/>
    <s v="Invoice"/>
    <s v="USD"/>
    <n v="58156922.609999999"/>
  </r>
  <r>
    <s v="A2310000"/>
    <x v="34"/>
    <x v="34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367"/>
    <x v="5"/>
    <n v="12.233333333333333"/>
    <x v="4"/>
    <x v="1"/>
    <s v="Overdue"/>
    <s v="Invoice"/>
    <s v="USD"/>
    <n v="628305.32999999996"/>
  </r>
  <r>
    <s v="A2310000"/>
    <x v="34"/>
    <x v="34"/>
    <n v="104452164"/>
    <x v="0"/>
    <x v="1"/>
    <x v="3"/>
    <s v="Ngwobia, Enam"/>
    <n v="0"/>
    <s v="Payment on Account Balance"/>
    <s v=""/>
    <s v="AB"/>
    <s v=""/>
    <d v="2023-09-30T00:00:00"/>
    <d v="2023-09-30T00:00:00"/>
    <d v="2021-06-30T00:00:00"/>
    <s v="NGN"/>
    <n v="-421031824.69"/>
    <n v="914"/>
    <x v="5"/>
    <n v="30.466666666666665"/>
    <x v="4"/>
    <x v="1"/>
    <s v="Overdue"/>
    <s v="Invoice"/>
    <s v="USD"/>
    <n v="-1178929.58"/>
  </r>
  <r>
    <s v="A2310000"/>
    <x v="35"/>
    <x v="35"/>
    <n v="1800030537"/>
    <x v="0"/>
    <x v="1"/>
    <x v="1"/>
    <s v="Orupabo, Amoni "/>
    <n v="0"/>
    <s v="Newcross OML24 Supple Crude handling Nov 2023"/>
    <s v="468"/>
    <s v="DR"/>
    <s v=""/>
    <d v="2023-12-27T00:00:00"/>
    <d v="2023-12-27T00:00:00"/>
    <d v="2024-01-26T00:00:00"/>
    <s v="USD"/>
    <n v="515586.22"/>
    <n v="-26"/>
    <x v="0"/>
    <n v="-0.8666666666666667"/>
    <x v="0"/>
    <x v="0"/>
    <s v="Not Overdue"/>
    <s v="Invoice"/>
    <s v="USD"/>
    <n v="515586.22"/>
  </r>
  <r>
    <s v="A2310000"/>
    <x v="35"/>
    <x v="35"/>
    <n v="1800030538"/>
    <x v="0"/>
    <x v="1"/>
    <x v="1"/>
    <s v="Orupabo, Amoni "/>
    <n v="0"/>
    <s v="Newcross OML24 Supple Crude handling Nov 2023"/>
    <s v="454"/>
    <s v="DR"/>
    <s v=""/>
    <d v="2023-12-27T00:00:00"/>
    <d v="2023-12-27T00:00:00"/>
    <d v="2024-01-26T00:00:00"/>
    <s v="NGN"/>
    <n v="106623720.27"/>
    <n v="-26"/>
    <x v="0"/>
    <n v="-0.8666666666666667"/>
    <x v="0"/>
    <x v="0"/>
    <s v="Not Overdue"/>
    <s v="Invoice"/>
    <s v="USD"/>
    <n v="102561.36"/>
  </r>
  <r>
    <s v="A2310000"/>
    <x v="35"/>
    <x v="35"/>
    <n v="1800030474"/>
    <x v="0"/>
    <x v="1"/>
    <x v="1"/>
    <s v="Orupabo, Amoni "/>
    <n v="0"/>
    <s v="NEW CROSS NOV 2023 Crude Handling"/>
    <s v="468"/>
    <s v="DR"/>
    <s v=""/>
    <d v="2023-12-15T00:00:00"/>
    <d v="2023-12-15T00:00:00"/>
    <d v="2024-01-14T00:00:00"/>
    <s v="USD"/>
    <n v="1179847"/>
    <n v="-14"/>
    <x v="0"/>
    <n v="-0.46666666666666667"/>
    <x v="0"/>
    <x v="0"/>
    <s v="Not Overdue"/>
    <s v="Invoice"/>
    <s v="USD"/>
    <n v="1179847"/>
  </r>
  <r>
    <s v="A2310000"/>
    <x v="35"/>
    <x v="35"/>
    <n v="1800030475"/>
    <x v="0"/>
    <x v="1"/>
    <x v="1"/>
    <s v="Orupabo, Amoni "/>
    <n v="0"/>
    <s v="NEW CROSS NOV 2023 Crude Handling"/>
    <s v="454"/>
    <s v="DR"/>
    <s v=""/>
    <d v="2023-12-15T00:00:00"/>
    <d v="2023-12-15T00:00:00"/>
    <d v="2024-01-14T00:00:00"/>
    <s v="NGN"/>
    <n v="650649240.66999996"/>
    <n v="-14"/>
    <x v="0"/>
    <n v="-0.46666666666666667"/>
    <x v="0"/>
    <x v="0"/>
    <s v="Not Overdue"/>
    <s v="Invoice"/>
    <s v="USD"/>
    <n v="747726.11"/>
  </r>
  <r>
    <s v="A2310000"/>
    <x v="35"/>
    <x v="35"/>
    <n v="1400017920"/>
    <x v="0"/>
    <x v="1"/>
    <x v="1"/>
    <s v="Orupabo, Amoni "/>
    <n v="0"/>
    <s v="New Cross CHA Pmt"/>
    <s v=""/>
    <s v="DZ"/>
    <s v=""/>
    <d v="2023-12-29T00:00:00"/>
    <d v="2023-12-28T00:00:00"/>
    <d v="2023-12-29T00:00:00"/>
    <s v="USD"/>
    <n v="-359251"/>
    <n v="2"/>
    <x v="1"/>
    <n v="6.6666666666666666E-2"/>
    <x v="1"/>
    <x v="1"/>
    <s v="Overdue"/>
    <s v="Invoice"/>
    <s v="USD"/>
    <n v="-359251"/>
  </r>
  <r>
    <s v="A2310000"/>
    <x v="35"/>
    <x v="35"/>
    <n v="1400017917"/>
    <x v="0"/>
    <x v="1"/>
    <x v="1"/>
    <s v="Orupabo, Amoni "/>
    <n v="0"/>
    <s v="New Cross CHA Pmt"/>
    <s v=""/>
    <s v="DZ"/>
    <s v=""/>
    <d v="2023-12-28T00:00:00"/>
    <d v="2023-12-30T00:00:00"/>
    <d v="2023-12-28T00:00:00"/>
    <s v="NGN"/>
    <n v="-13716355.85"/>
    <n v="3"/>
    <x v="1"/>
    <n v="0.1"/>
    <x v="1"/>
    <x v="1"/>
    <s v="Overdue"/>
    <s v="Invoice"/>
    <s v="USD"/>
    <n v="-15550.23"/>
  </r>
  <r>
    <s v="A2310000"/>
    <x v="35"/>
    <x v="35"/>
    <n v="1800030280"/>
    <x v="0"/>
    <x v="1"/>
    <x v="1"/>
    <s v="Orupabo, Amoni "/>
    <n v="0"/>
    <s v="NEW CROSS OCT 2023 Crude Handling"/>
    <s v="468"/>
    <s v="DR"/>
    <s v=""/>
    <d v="2023-11-15T00:00:00"/>
    <d v="2023-11-15T00:00:00"/>
    <d v="2023-12-15T00:00:00"/>
    <s v="USD"/>
    <n v="2208378.4700000002"/>
    <n v="16"/>
    <x v="1"/>
    <n v="0.53333333333333333"/>
    <x v="1"/>
    <x v="1"/>
    <s v="Overdue"/>
    <s v="Invoice"/>
    <s v="USD"/>
    <n v="2208378.4700000002"/>
  </r>
  <r>
    <s v="A2310000"/>
    <x v="35"/>
    <x v="35"/>
    <n v="1800030281"/>
    <x v="0"/>
    <x v="1"/>
    <x v="1"/>
    <s v="Orupabo, Amoni "/>
    <n v="0"/>
    <s v="NEW CROSS OCT 2023 Crude Handling"/>
    <s v="454"/>
    <s v="DR"/>
    <s v=""/>
    <d v="2023-11-15T00:00:00"/>
    <d v="2023-11-15T00:00:00"/>
    <d v="2023-12-15T00:00:00"/>
    <s v="NGN"/>
    <n v="1168176187.96"/>
    <n v="16"/>
    <x v="1"/>
    <n v="0.53333333333333333"/>
    <x v="1"/>
    <x v="1"/>
    <s v="Overdue"/>
    <s v="Invoice"/>
    <s v="USD"/>
    <n v="1383938.33"/>
  </r>
  <r>
    <s v="A2310000"/>
    <x v="35"/>
    <x v="35"/>
    <n v="1400017871"/>
    <x v="0"/>
    <x v="1"/>
    <x v="1"/>
    <s v="Orupabo, Amoni "/>
    <n v="0"/>
    <s v="New Cross CHA Pmt"/>
    <s v=""/>
    <s v="DZ"/>
    <s v=""/>
    <d v="2023-12-12T00:00:00"/>
    <d v="2023-12-11T00:00:00"/>
    <d v="2023-12-12T00:00:00"/>
    <s v="NGN"/>
    <n v="-247971799.59999999"/>
    <n v="19"/>
    <x v="1"/>
    <n v="0.6333333333333333"/>
    <x v="1"/>
    <x v="1"/>
    <s v="Overdue"/>
    <s v="Invoice"/>
    <s v="USD"/>
    <n v="-244748.17"/>
  </r>
  <r>
    <s v="A2310000"/>
    <x v="35"/>
    <x v="35"/>
    <n v="1400017881"/>
    <x v="0"/>
    <x v="1"/>
    <x v="1"/>
    <s v="Orupabo, Amoni "/>
    <n v="0"/>
    <s v="New Cross CHA Pmt_Sep23_Bal"/>
    <s v=""/>
    <s v="DZ"/>
    <s v=""/>
    <d v="2023-12-06T00:00:00"/>
    <d v="2023-12-05T00:00:00"/>
    <d v="2023-12-06T00:00:00"/>
    <s v="USD"/>
    <n v="-407149.27"/>
    <n v="25"/>
    <x v="1"/>
    <n v="0.83333333333333337"/>
    <x v="1"/>
    <x v="1"/>
    <s v="Overdue"/>
    <s v="Invoice"/>
    <s v="USD"/>
    <n v="-407149.27"/>
  </r>
  <r>
    <s v="A2310000"/>
    <x v="35"/>
    <x v="35"/>
    <n v="1400017859"/>
    <x v="0"/>
    <x v="1"/>
    <x v="1"/>
    <s v="Orupabo, Amoni "/>
    <n v="0"/>
    <s v="New Cross CHA Pmt_Sep23"/>
    <s v=""/>
    <s v="DZ"/>
    <s v=""/>
    <d v="2023-12-02T00:00:00"/>
    <d v="2023-12-01T00:00:00"/>
    <d v="2023-12-02T00:00:00"/>
    <s v="NGN"/>
    <n v="-209709292.41"/>
    <n v="29"/>
    <x v="1"/>
    <n v="0.96666666666666667"/>
    <x v="1"/>
    <x v="1"/>
    <s v="Overdue"/>
    <s v="Invoice"/>
    <s v="USD"/>
    <n v="-222480.59"/>
  </r>
  <r>
    <s v="A2310000"/>
    <x v="35"/>
    <x v="35"/>
    <n v="104480636"/>
    <x v="0"/>
    <x v="1"/>
    <x v="1"/>
    <s v="Orupabo, Amoni "/>
    <n v="0"/>
    <s v="WHT_1600004481 Newcross Apr 2023 Crude Intake Volu"/>
    <s v=""/>
    <s v="AB"/>
    <s v=""/>
    <d v="2023-11-30T00:00:00"/>
    <d v="2023-11-30T00:00:00"/>
    <d v="2023-11-30T00:00:00"/>
    <s v="USD"/>
    <n v="-27167.4"/>
    <n v="31"/>
    <x v="2"/>
    <n v="1.0333333333333334"/>
    <x v="1"/>
    <x v="2"/>
    <s v="Overdue"/>
    <s v="WHT"/>
    <s v="USD"/>
    <n v="-27167.4"/>
  </r>
  <r>
    <s v="A2310000"/>
    <x v="35"/>
    <x v="35"/>
    <n v="104480636"/>
    <x v="0"/>
    <x v="1"/>
    <x v="1"/>
    <s v="Orupabo, Amoni "/>
    <n v="0"/>
    <s v="WHT_1800029144 NEW CROSS APR 2023 Crude Handling"/>
    <s v=""/>
    <s v="AB"/>
    <s v=""/>
    <d v="2023-11-30T00:00:00"/>
    <d v="2023-11-30T00:00:00"/>
    <d v="2023-11-30T00:00:00"/>
    <s v="USD"/>
    <n v="68583.41"/>
    <n v="31"/>
    <x v="0"/>
    <s v="Not Overdue"/>
    <x v="0"/>
    <x v="0"/>
    <s v="Not Overdue"/>
    <s v="WHT"/>
    <s v="USD"/>
    <n v="68583.41"/>
  </r>
  <r>
    <s v="A2310000"/>
    <x v="35"/>
    <x v="35"/>
    <n v="104480636"/>
    <x v="0"/>
    <x v="1"/>
    <x v="1"/>
    <s v="Orupabo, Amoni "/>
    <n v="0"/>
    <s v="WHT_1800029163 INTAKE VOL MARCH2023 Supplementary"/>
    <s v=""/>
    <s v="AB"/>
    <s v=""/>
    <d v="2023-11-30T00:00:00"/>
    <d v="2023-11-30T00:00:00"/>
    <d v="2023-11-30T00:00:00"/>
    <s v="USD"/>
    <n v="5174.7299999999996"/>
    <n v="31"/>
    <x v="0"/>
    <s v="Not Overdue"/>
    <x v="0"/>
    <x v="0"/>
    <s v="Not Overdue"/>
    <s v="WHT"/>
    <s v="USD"/>
    <n v="5174.7299999999996"/>
  </r>
  <r>
    <s v="A2310000"/>
    <x v="35"/>
    <x v="35"/>
    <n v="104480636"/>
    <x v="0"/>
    <x v="1"/>
    <x v="1"/>
    <s v="Orupabo, Amoni "/>
    <n v="0"/>
    <s v="WHT_1800029333 NEW CROSS MAY 2023 Crude Handling"/>
    <s v=""/>
    <s v="AB"/>
    <s v=""/>
    <d v="2023-11-30T00:00:00"/>
    <d v="2023-11-30T00:00:00"/>
    <d v="2023-11-30T00:00:00"/>
    <s v="USD"/>
    <n v="76063.789999999994"/>
    <n v="31"/>
    <x v="0"/>
    <s v="Not Overdue"/>
    <x v="0"/>
    <x v="0"/>
    <s v="Not Overdue"/>
    <s v="WHT"/>
    <s v="USD"/>
    <n v="76063.789999999994"/>
  </r>
  <r>
    <s v="A2310000"/>
    <x v="35"/>
    <x v="35"/>
    <n v="104480634"/>
    <x v="0"/>
    <x v="1"/>
    <x v="1"/>
    <s v="Orupabo, Amoni "/>
    <n v="0"/>
    <s v="WHT_1800029498 NEW CROSS JUN 2023 Crude Handling"/>
    <s v=""/>
    <s v="AB"/>
    <s v=""/>
    <d v="2023-11-30T00:00:00"/>
    <d v="2023-11-30T00:00:00"/>
    <d v="2023-11-30T00:00:00"/>
    <s v="NGN"/>
    <n v="36271287.530000001"/>
    <n v="31"/>
    <x v="0"/>
    <s v="Not Overdue"/>
    <x v="0"/>
    <x v="0"/>
    <s v="Not Overdue"/>
    <s v="WHT"/>
    <s v="USD"/>
    <n v="44029.72"/>
  </r>
  <r>
    <s v="A2310000"/>
    <x v="35"/>
    <x v="35"/>
    <n v="104480634"/>
    <x v="0"/>
    <x v="1"/>
    <x v="1"/>
    <s v="Orupabo, Amoni "/>
    <n v="0"/>
    <s v="WHT_1800029625 NEW CROSS JUL 2023 Crude Handling"/>
    <s v=""/>
    <s v="AB"/>
    <s v=""/>
    <d v="2023-11-30T00:00:00"/>
    <d v="2023-11-30T00:00:00"/>
    <d v="2023-11-30T00:00:00"/>
    <s v="NGN"/>
    <n v="37551726.649999999"/>
    <n v="31"/>
    <x v="0"/>
    <s v="Not Overdue"/>
    <x v="0"/>
    <x v="0"/>
    <s v="Not Overdue"/>
    <s v="WHT"/>
    <s v="USD"/>
    <n v="45584.04"/>
  </r>
  <r>
    <s v="A2310000"/>
    <x v="35"/>
    <x v="35"/>
    <n v="104480634"/>
    <x v="0"/>
    <x v="1"/>
    <x v="1"/>
    <s v="Orupabo, Amoni "/>
    <n v="0"/>
    <s v="WHT_1800029808 NEW CROSS AUG 2023 Crude Handling"/>
    <s v=""/>
    <s v="AB"/>
    <s v=""/>
    <d v="2023-11-30T00:00:00"/>
    <d v="2023-11-30T00:00:00"/>
    <d v="2023-11-30T00:00:00"/>
    <s v="NGN"/>
    <n v="33019521.199999999"/>
    <n v="31"/>
    <x v="0"/>
    <s v="Not Overdue"/>
    <x v="0"/>
    <x v="0"/>
    <s v="Not Overdue"/>
    <s v="WHT"/>
    <s v="USD"/>
    <n v="40082.400000000001"/>
  </r>
  <r>
    <s v="A2310000"/>
    <x v="35"/>
    <x v="35"/>
    <n v="1400017811"/>
    <x v="0"/>
    <x v="1"/>
    <x v="1"/>
    <s v="Orupabo, Amoni "/>
    <n v="0"/>
    <s v="New Cross CHA Pmt"/>
    <s v=""/>
    <s v="DZ"/>
    <s v=""/>
    <d v="2023-11-23T00:00:00"/>
    <d v="2023-11-22T00:00:00"/>
    <d v="2023-11-23T00:00:00"/>
    <s v="USD"/>
    <n v="-467026.56"/>
    <n v="38"/>
    <x v="2"/>
    <n v="1.2666666666666666"/>
    <x v="1"/>
    <x v="1"/>
    <s v="Overdue"/>
    <s v="Invoice"/>
    <s v="USD"/>
    <n v="-467026.56"/>
  </r>
  <r>
    <s v="A2310000"/>
    <x v="35"/>
    <x v="35"/>
    <n v="1400017812"/>
    <x v="0"/>
    <x v="1"/>
    <x v="1"/>
    <s v="Orupabo, Amoni "/>
    <n v="0"/>
    <s v="New Cross CHA Pmt"/>
    <s v=""/>
    <s v="DZ"/>
    <s v=""/>
    <d v="2023-11-23T00:00:00"/>
    <d v="2023-11-22T00:00:00"/>
    <d v="2023-11-23T00:00:00"/>
    <s v="USD"/>
    <n v="-435111.69"/>
    <n v="38"/>
    <x v="2"/>
    <n v="1.2666666666666666"/>
    <x v="1"/>
    <x v="1"/>
    <s v="Overdue"/>
    <s v="Invoice"/>
    <s v="USD"/>
    <n v="-435111.69"/>
  </r>
  <r>
    <s v="A2310000"/>
    <x v="35"/>
    <x v="35"/>
    <n v="1400017816"/>
    <x v="0"/>
    <x v="1"/>
    <x v="1"/>
    <s v="Orupabo, Amoni "/>
    <n v="0"/>
    <s v="New Cross CHA Pmt"/>
    <s v=""/>
    <s v="DZ"/>
    <s v=""/>
    <d v="2023-11-23T00:00:00"/>
    <d v="2023-11-22T00:00:00"/>
    <d v="2023-11-23T00:00:00"/>
    <s v="NGN"/>
    <n v="-217549593.68000001"/>
    <n v="38"/>
    <x v="2"/>
    <n v="1.2666666666666666"/>
    <x v="1"/>
    <x v="1"/>
    <s v="Overdue"/>
    <s v="Invoice"/>
    <s v="USD"/>
    <n v="-270283.63"/>
  </r>
  <r>
    <s v="A2310000"/>
    <x v="35"/>
    <x v="35"/>
    <n v="1800030052"/>
    <x v="0"/>
    <x v="1"/>
    <x v="1"/>
    <s v="Orupabo, Amoni "/>
    <n v="0"/>
    <s v="NEW CROSS SEP 2023 Crude Handling"/>
    <s v="468"/>
    <s v="DR"/>
    <s v=""/>
    <d v="2023-10-19T00:00:00"/>
    <d v="2023-10-19T00:00:00"/>
    <d v="2023-11-18T00:00:00"/>
    <s v="USD"/>
    <n v="896022.3"/>
    <n v="43"/>
    <x v="2"/>
    <n v="1.4333333333333333"/>
    <x v="1"/>
    <x v="1"/>
    <s v="Overdue"/>
    <s v="Invoice"/>
    <s v="USD"/>
    <n v="896022.3"/>
  </r>
  <r>
    <s v="A2310000"/>
    <x v="35"/>
    <x v="35"/>
    <n v="1800030053"/>
    <x v="0"/>
    <x v="1"/>
    <x v="1"/>
    <s v="Orupabo, Amoni "/>
    <n v="0"/>
    <s v="NEW CROSS SEP 2023 Crude Handling"/>
    <s v="454"/>
    <s v="DR"/>
    <s v=""/>
    <d v="2023-10-19T00:00:00"/>
    <d v="2023-10-19T00:00:00"/>
    <d v="2023-11-18T00:00:00"/>
    <s v="NGN"/>
    <n v="454530729.88"/>
    <n v="43"/>
    <x v="2"/>
    <n v="1.4333333333333333"/>
    <x v="1"/>
    <x v="1"/>
    <s v="Overdue"/>
    <s v="Invoice"/>
    <s v="USD"/>
    <n v="514437.88"/>
  </r>
  <r>
    <s v="A2310000"/>
    <x v="35"/>
    <x v="35"/>
    <n v="1400017801"/>
    <x v="0"/>
    <x v="1"/>
    <x v="1"/>
    <s v="Orupabo, Amoni "/>
    <n v="0"/>
    <s v="New Cross CHA Pmt"/>
    <s v=""/>
    <s v="DZ"/>
    <s v=""/>
    <d v="2023-11-07T00:00:00"/>
    <d v="2023-11-06T00:00:00"/>
    <d v="2023-11-07T00:00:00"/>
    <s v="USD"/>
    <n v="-3942942.46"/>
    <n v="54"/>
    <x v="2"/>
    <n v="1.8"/>
    <x v="1"/>
    <x v="1"/>
    <s v="Overdue"/>
    <s v="Invoice"/>
    <s v="USD"/>
    <n v="-3942942.46"/>
  </r>
  <r>
    <s v="A2310000"/>
    <x v="35"/>
    <x v="35"/>
    <n v="1800029807"/>
    <x v="0"/>
    <x v="1"/>
    <x v="1"/>
    <s v="Orupabo, Amoni "/>
    <n v="0"/>
    <s v="NEW CROSS AUG 2023 Crude Handling"/>
    <s v="468"/>
    <s v="DR"/>
    <s v=""/>
    <d v="2023-09-14T00:00:00"/>
    <d v="2023-09-14T00:00:00"/>
    <d v="2023-10-14T00:00:00"/>
    <s v="USD"/>
    <n v="1299089.98"/>
    <n v="78"/>
    <x v="3"/>
    <n v="2.6"/>
    <x v="1"/>
    <x v="1"/>
    <s v="Overdue"/>
    <s v="Invoice"/>
    <s v="USD"/>
    <n v="1299089.98"/>
  </r>
  <r>
    <s v="A2310000"/>
    <x v="35"/>
    <x v="35"/>
    <n v="1800029624"/>
    <x v="0"/>
    <x v="1"/>
    <x v="1"/>
    <s v="Orupabo, Amoni "/>
    <n v="0"/>
    <s v="NEW CROSS JUL 2023 Crude Handling"/>
    <s v="468"/>
    <s v="DR"/>
    <s v=""/>
    <d v="2023-08-14T00:00:00"/>
    <d v="2023-08-14T00:00:00"/>
    <d v="2023-09-13T00:00:00"/>
    <s v="USD"/>
    <n v="1462497.11"/>
    <n v="109"/>
    <x v="4"/>
    <n v="3.6333333333333333"/>
    <x v="1"/>
    <x v="1"/>
    <s v="Overdue"/>
    <s v="Invoice"/>
    <s v="USD"/>
    <n v="1462497.11"/>
  </r>
  <r>
    <s v="A2310000"/>
    <x v="35"/>
    <x v="35"/>
    <n v="1800029497"/>
    <x v="0"/>
    <x v="1"/>
    <x v="1"/>
    <s v="Orupabo, Amoni "/>
    <n v="0"/>
    <s v="NEW CROSS JUN 2023 Crude Handling"/>
    <s v="468"/>
    <s v="DR"/>
    <s v=""/>
    <d v="2023-07-14T00:00:00"/>
    <d v="2023-07-14T00:00:00"/>
    <d v="2023-08-13T00:00:00"/>
    <s v="USD"/>
    <n v="1819075.1"/>
    <n v="140"/>
    <x v="4"/>
    <n v="4.666666666666667"/>
    <x v="1"/>
    <x v="1"/>
    <s v="Overdue"/>
    <s v="Invoice"/>
    <s v="USD"/>
    <n v="1819075.1"/>
  </r>
  <r>
    <s v="A2310000"/>
    <x v="35"/>
    <x v="35"/>
    <n v="1400017542"/>
    <x v="0"/>
    <x v="1"/>
    <x v="1"/>
    <s v="Orupabo, Amoni "/>
    <n v="0"/>
    <s v="New cross Pmt"/>
    <s v=""/>
    <s v="DZ"/>
    <s v=""/>
    <d v="2023-08-11T00:00:00"/>
    <d v="2023-08-10T00:00:00"/>
    <d v="2023-08-11T00:00:00"/>
    <s v="USD"/>
    <n v="-362880"/>
    <n v="142"/>
    <x v="4"/>
    <n v="4.7333333333333334"/>
    <x v="1"/>
    <x v="1"/>
    <s v="Overdue"/>
    <s v="Invoice"/>
    <s v="USD"/>
    <n v="-362880"/>
  </r>
  <r>
    <s v="A2310000"/>
    <x v="35"/>
    <x v="35"/>
    <n v="104421593"/>
    <x v="0"/>
    <x v="1"/>
    <x v="1"/>
    <s v="Orupabo, Amoni "/>
    <s v="WHT Outstg"/>
    <s v="WHT_1600004482 Newcross Apr 2023 Crude Intake Volu"/>
    <s v=""/>
    <s v="AB"/>
    <s v=""/>
    <d v="2023-08-01T00:00:00"/>
    <d v="2023-08-01T00:00:00"/>
    <d v="2023-08-01T00:00:00"/>
    <s v="NGN"/>
    <n v="-8338897.5899999999"/>
    <n v="152"/>
    <x v="4"/>
    <n v="5.0666666666666664"/>
    <x v="1"/>
    <x v="2"/>
    <s v="Overdue"/>
    <s v="WHT"/>
    <s v="USD"/>
    <n v="-11000.67"/>
  </r>
  <r>
    <s v="A2310000"/>
    <x v="35"/>
    <x v="35"/>
    <n v="104421593"/>
    <x v="0"/>
    <x v="1"/>
    <x v="1"/>
    <s v="Orupabo, Amoni "/>
    <s v="WHT Outstg"/>
    <s v="WHT_1800029145 NEW CROSS APR 2023 Crude Handling"/>
    <s v=""/>
    <s v="AB"/>
    <s v=""/>
    <d v="2023-08-01T00:00:00"/>
    <d v="2023-08-01T00:00:00"/>
    <d v="2023-08-01T00:00:00"/>
    <s v="NGN"/>
    <n v="21051335.09"/>
    <n v="152"/>
    <x v="4"/>
    <n v="5.0666666666666664"/>
    <x v="1"/>
    <x v="2"/>
    <s v="Overdue"/>
    <s v="WHT"/>
    <s v="USD"/>
    <n v="27770.92"/>
  </r>
  <r>
    <s v="A2310000"/>
    <x v="35"/>
    <x v="35"/>
    <n v="104421593"/>
    <x v="0"/>
    <x v="1"/>
    <x v="1"/>
    <s v="Orupabo, Amoni "/>
    <s v="WHT Outstg"/>
    <s v="WHT_1800029164 INTAKE VOL MARCH2023 Supplementary"/>
    <s v=""/>
    <s v="AB"/>
    <s v=""/>
    <d v="2023-08-01T00:00:00"/>
    <d v="2023-08-01T00:00:00"/>
    <d v="2023-08-01T00:00:00"/>
    <s v="NGN"/>
    <n v="1588405.44"/>
    <n v="152"/>
    <x v="4"/>
    <n v="5.0666666666666664"/>
    <x v="1"/>
    <x v="2"/>
    <s v="Overdue"/>
    <s v="WHT"/>
    <s v="USD"/>
    <n v="2095.42"/>
  </r>
  <r>
    <s v="A2310000"/>
    <x v="35"/>
    <x v="35"/>
    <n v="104421593"/>
    <x v="0"/>
    <x v="1"/>
    <x v="1"/>
    <s v="Orupabo, Amoni "/>
    <s v="WHT Outstg"/>
    <s v="WHT_1800029334 NEW CROSS MAY 2023 Crude Handling"/>
    <s v=""/>
    <s v="AB"/>
    <s v=""/>
    <d v="2023-08-01T00:00:00"/>
    <d v="2023-08-01T00:00:00"/>
    <d v="2023-08-01T00:00:00"/>
    <s v="NGN"/>
    <n v="23361845.550000001"/>
    <n v="152"/>
    <x v="4"/>
    <n v="5.0666666666666664"/>
    <x v="1"/>
    <x v="2"/>
    <s v="Overdue"/>
    <s v="WHT"/>
    <s v="USD"/>
    <n v="30818.95"/>
  </r>
  <r>
    <s v="A2310000"/>
    <x v="35"/>
    <x v="35"/>
    <n v="104407875"/>
    <x v="0"/>
    <x v="1"/>
    <x v="1"/>
    <s v="Orupabo, Amoni "/>
    <s v="WHT Outstg"/>
    <s v="WHT_1800028975 NEW CROSS JAN 2023 Crude Handling"/>
    <s v=""/>
    <s v="AB"/>
    <s v=""/>
    <d v="2023-06-30T00:00:00"/>
    <d v="2023-06-30T00:00:00"/>
    <d v="2023-06-30T00:00:00"/>
    <s v="NGN"/>
    <n v="13058912.119999999"/>
    <n v="184"/>
    <x v="5"/>
    <n v="6.1333333333333337"/>
    <x v="2"/>
    <x v="2"/>
    <s v="Overdue"/>
    <s v="WHT"/>
    <s v="USD"/>
    <n v="17188.14"/>
  </r>
  <r>
    <s v="A2310000"/>
    <x v="35"/>
    <x v="35"/>
    <n v="104407875"/>
    <x v="0"/>
    <x v="1"/>
    <x v="1"/>
    <s v="Orupabo, Amoni "/>
    <s v="WHT Outstg"/>
    <s v="WHT_1800029042 NEW CROSS FM DAYS MARCH  2023 Crude"/>
    <s v=""/>
    <s v="AB"/>
    <s v=""/>
    <d v="2023-06-30T00:00:00"/>
    <d v="2023-06-30T00:00:00"/>
    <d v="2023-06-30T00:00:00"/>
    <s v="NGN"/>
    <n v="10526796.029999999"/>
    <n v="184"/>
    <x v="5"/>
    <n v="6.1333333333333337"/>
    <x v="2"/>
    <x v="2"/>
    <s v="Overdue"/>
    <s v="WHT"/>
    <s v="USD"/>
    <n v="13855.37"/>
  </r>
  <r>
    <s v="A2310000"/>
    <x v="35"/>
    <x v="35"/>
    <n v="104407875"/>
    <x v="0"/>
    <x v="1"/>
    <x v="1"/>
    <s v="Orupabo, Amoni "/>
    <s v="WHT Outstg"/>
    <s v="NCD_1800029042 NEW CROSS FM DAYS MARCH  2023 Crude"/>
    <s v=""/>
    <s v="AB"/>
    <s v=""/>
    <d v="2023-06-30T00:00:00"/>
    <d v="2023-06-30T00:00:00"/>
    <d v="2023-06-30T00:00:00"/>
    <s v="NGN"/>
    <n v="2105359.2000000002"/>
    <n v="184"/>
    <x v="5"/>
    <n v="6.1333333333333337"/>
    <x v="2"/>
    <x v="2"/>
    <s v="Overdue"/>
    <s v="WHT"/>
    <s v="USD"/>
    <n v="2771.07"/>
  </r>
  <r>
    <s v="A2310000"/>
    <x v="35"/>
    <x v="35"/>
    <n v="104407875"/>
    <x v="0"/>
    <x v="1"/>
    <x v="1"/>
    <s v="Orupabo, Amoni "/>
    <s v="WHT Outstg"/>
    <s v="WHT_1800029044 NEW CROSS INTAKE VOL MARCH  2023 Cr"/>
    <s v=""/>
    <s v="AB"/>
    <s v=""/>
    <d v="2023-06-30T00:00:00"/>
    <d v="2023-06-30T00:00:00"/>
    <d v="2023-06-30T00:00:00"/>
    <s v="NGN"/>
    <n v="17316507.260000002"/>
    <n v="184"/>
    <x v="5"/>
    <n v="6.1333333333333337"/>
    <x v="2"/>
    <x v="2"/>
    <s v="Overdue"/>
    <s v="WHT"/>
    <s v="USD"/>
    <n v="22791.99"/>
  </r>
  <r>
    <s v="A2310000"/>
    <x v="35"/>
    <x v="35"/>
    <n v="104407875"/>
    <x v="0"/>
    <x v="1"/>
    <x v="1"/>
    <s v="Orupabo, Amoni "/>
    <s v="WHT Outstg"/>
    <s v="WHT_1800029165 FM INTAKE VOL MAR 2023 Supplementar"/>
    <s v=""/>
    <s v="AB"/>
    <s v=""/>
    <d v="2023-06-30T00:00:00"/>
    <d v="2023-06-30T00:00:00"/>
    <d v="2023-06-30T00:00:00"/>
    <s v="NGN"/>
    <n v="649802.22"/>
    <n v="184"/>
    <x v="5"/>
    <n v="6.1333333333333337"/>
    <x v="2"/>
    <x v="2"/>
    <s v="Overdue"/>
    <s v="WHT"/>
    <s v="USD"/>
    <n v="855.27"/>
  </r>
  <r>
    <s v="A2310000"/>
    <x v="35"/>
    <x v="35"/>
    <n v="104407875"/>
    <x v="0"/>
    <x v="1"/>
    <x v="1"/>
    <s v="Orupabo, Amoni "/>
    <s v="WHT Outstg"/>
    <s v="WHT_1800029168 INTAKE VOL FM DAYS JAN 2023 Suppl C"/>
    <s v=""/>
    <s v="AB"/>
    <s v=""/>
    <d v="2023-06-30T00:00:00"/>
    <d v="2023-06-30T00:00:00"/>
    <d v="2023-06-30T00:00:00"/>
    <s v="NGN"/>
    <n v="1392950.56"/>
    <n v="184"/>
    <x v="5"/>
    <n v="6.1333333333333337"/>
    <x v="2"/>
    <x v="2"/>
    <s v="Overdue"/>
    <s v="WHT"/>
    <s v="USD"/>
    <n v="1833.4"/>
  </r>
  <r>
    <s v="A2310000"/>
    <x v="35"/>
    <x v="35"/>
    <n v="104407879"/>
    <x v="0"/>
    <x v="1"/>
    <x v="1"/>
    <s v="Orupabo, Amoni "/>
    <s v="WHT Outstg"/>
    <s v="WHT_1800028974 NEW CROSS JAN 2023 Crude Handling"/>
    <s v=""/>
    <s v="AB"/>
    <s v=""/>
    <d v="2023-06-30T00:00:00"/>
    <d v="2023-06-30T00:00:00"/>
    <d v="2023-06-30T00:00:00"/>
    <s v="USD"/>
    <n v="43016.11"/>
    <n v="184"/>
    <x v="5"/>
    <n v="6.1333333333333337"/>
    <x v="2"/>
    <x v="2"/>
    <s v="Overdue"/>
    <s v="WHT"/>
    <s v="USD"/>
    <n v="43016.11"/>
  </r>
  <r>
    <s v="A2310000"/>
    <x v="35"/>
    <x v="35"/>
    <n v="104407879"/>
    <x v="0"/>
    <x v="1"/>
    <x v="1"/>
    <s v="Orupabo, Amoni "/>
    <s v="WHT Outstg"/>
    <s v="WHT_1800029041 NEW CROSS FM DAYS MARCH  2023 Crude"/>
    <s v=""/>
    <s v="AB"/>
    <s v=""/>
    <d v="2023-06-30T00:00:00"/>
    <d v="2023-06-30T00:00:00"/>
    <d v="2023-06-30T00:00:00"/>
    <s v="USD"/>
    <n v="34294.35"/>
    <n v="184"/>
    <x v="5"/>
    <n v="6.1333333333333337"/>
    <x v="2"/>
    <x v="2"/>
    <s v="Overdue"/>
    <s v="WHT"/>
    <s v="USD"/>
    <n v="34294.35"/>
  </r>
  <r>
    <s v="A2310000"/>
    <x v="35"/>
    <x v="35"/>
    <n v="104407879"/>
    <x v="0"/>
    <x v="1"/>
    <x v="1"/>
    <s v="Orupabo, Amoni "/>
    <s v="WHT Outstg"/>
    <s v="WHT_1800029043 NEW CROSS INTAKE VOL MARCH  2023 Cr"/>
    <s v=""/>
    <s v="AB"/>
    <s v=""/>
    <d v="2023-06-30T00:00:00"/>
    <d v="2023-06-30T00:00:00"/>
    <d v="2023-06-30T00:00:00"/>
    <s v="USD"/>
    <n v="56413.97"/>
    <n v="184"/>
    <x v="5"/>
    <n v="6.1333333333333337"/>
    <x v="2"/>
    <x v="2"/>
    <s v="Overdue"/>
    <s v="WHT"/>
    <s v="USD"/>
    <n v="56413.97"/>
  </r>
  <r>
    <s v="A2310000"/>
    <x v="35"/>
    <x v="35"/>
    <n v="104407879"/>
    <x v="0"/>
    <x v="1"/>
    <x v="1"/>
    <s v="Orupabo, Amoni "/>
    <s v="WHT Outstg"/>
    <s v="WHT_1800029166 FM INTAKE VOL MAR 2023 Supplementar"/>
    <s v=""/>
    <s v="AB"/>
    <s v=""/>
    <d v="2023-06-30T00:00:00"/>
    <d v="2023-06-30T00:00:00"/>
    <d v="2023-06-30T00:00:00"/>
    <s v="USD"/>
    <n v="2116.94"/>
    <n v="184"/>
    <x v="5"/>
    <n v="6.1333333333333337"/>
    <x v="2"/>
    <x v="2"/>
    <s v="Overdue"/>
    <s v="WHT"/>
    <s v="USD"/>
    <n v="2116.94"/>
  </r>
  <r>
    <s v="A2310000"/>
    <x v="35"/>
    <x v="35"/>
    <n v="104407879"/>
    <x v="0"/>
    <x v="1"/>
    <x v="1"/>
    <s v="Orupabo, Amoni "/>
    <s v="WHT Outstg"/>
    <s v="WHT_1800029167 INTAKE VOL FM DAYS JAN 2023 Suppl C"/>
    <s v=""/>
    <s v="AB"/>
    <s v=""/>
    <d v="2023-06-30T00:00:00"/>
    <d v="2023-06-30T00:00:00"/>
    <d v="2023-06-30T00:00:00"/>
    <s v="USD"/>
    <n v="4588.3900000000003"/>
    <n v="184"/>
    <x v="5"/>
    <n v="6.1333333333333337"/>
    <x v="2"/>
    <x v="2"/>
    <s v="Overdue"/>
    <s v="WHT"/>
    <s v="USD"/>
    <n v="4588.3900000000003"/>
  </r>
  <r>
    <s v="A2310000"/>
    <x v="35"/>
    <x v="35"/>
    <n v="104379522"/>
    <x v="0"/>
    <x v="1"/>
    <x v="1"/>
    <s v="Orupabo, Amoni "/>
    <s v="WHT Outstg"/>
    <s v="WHT_1800027215 NEW CROSS DECEMBER 2021 Crude Handl"/>
    <s v=""/>
    <s v="AB"/>
    <s v=""/>
    <d v="2023-04-29T00:00:00"/>
    <d v="2023-04-29T00:00:00"/>
    <d v="2023-04-29T00:00:00"/>
    <s v="USD"/>
    <n v="57074.33"/>
    <n v="246"/>
    <x v="5"/>
    <n v="8.1999999999999993"/>
    <x v="2"/>
    <x v="2"/>
    <s v="Overdue"/>
    <s v="WHT"/>
    <s v="USD"/>
    <n v="57074.33"/>
  </r>
  <r>
    <s v="A2310000"/>
    <x v="35"/>
    <x v="35"/>
    <n v="104379522"/>
    <x v="0"/>
    <x v="1"/>
    <x v="1"/>
    <s v="Orupabo, Amoni "/>
    <s v="WHT Outstg"/>
    <s v="WHT_1800027325 NEW CROSS JAN 2022 Crude Handling"/>
    <s v=""/>
    <s v="AB"/>
    <s v=""/>
    <d v="2023-04-29T00:00:00"/>
    <d v="2023-04-29T00:00:00"/>
    <d v="2023-04-29T00:00:00"/>
    <s v="USD"/>
    <n v="67842.91"/>
    <n v="246"/>
    <x v="5"/>
    <n v="8.1999999999999993"/>
    <x v="2"/>
    <x v="2"/>
    <s v="Overdue"/>
    <s v="WHT"/>
    <s v="USD"/>
    <n v="67842.91"/>
  </r>
  <r>
    <s v="A2310000"/>
    <x v="35"/>
    <x v="35"/>
    <n v="104379522"/>
    <x v="0"/>
    <x v="1"/>
    <x v="1"/>
    <s v="Orupabo, Amoni "/>
    <s v="WHT Outstg"/>
    <s v="WHT_1800027457 NEW CROSS FEB 2022 Crude Handling"/>
    <s v=""/>
    <s v="AB"/>
    <s v=""/>
    <d v="2023-04-29T00:00:00"/>
    <d v="2023-04-29T00:00:00"/>
    <d v="2023-04-29T00:00:00"/>
    <s v="USD"/>
    <n v="53818.62"/>
    <n v="246"/>
    <x v="5"/>
    <n v="8.1999999999999993"/>
    <x v="2"/>
    <x v="2"/>
    <s v="Overdue"/>
    <s v="WHT"/>
    <s v="USD"/>
    <n v="53818.62"/>
  </r>
  <r>
    <s v="A2310000"/>
    <x v="35"/>
    <x v="35"/>
    <n v="104379524"/>
    <x v="0"/>
    <x v="1"/>
    <x v="1"/>
    <s v="Orupabo, Amoni "/>
    <s v="WHT Outstg"/>
    <s v="WHT_1800027597 NEW CROSS MAR 2022 Crude Handling"/>
    <s v=""/>
    <s v="AB"/>
    <s v=""/>
    <d v="2023-04-29T00:00:00"/>
    <d v="2023-04-29T00:00:00"/>
    <d v="2023-04-29T00:00:00"/>
    <s v="USD"/>
    <n v="13.72"/>
    <n v="246"/>
    <x v="5"/>
    <n v="8.1999999999999993"/>
    <x v="2"/>
    <x v="2"/>
    <s v="Overdue"/>
    <s v="WHT"/>
    <s v="USD"/>
    <n v="13.72"/>
  </r>
  <r>
    <s v="A2310000"/>
    <x v="35"/>
    <x v="35"/>
    <n v="104379527"/>
    <x v="0"/>
    <x v="1"/>
    <x v="1"/>
    <s v="Orupabo, Amoni "/>
    <s v="WHT Outstg"/>
    <s v="WHT_1800028852 NEW CROSS OCT 2022 Crude Handling"/>
    <s v=""/>
    <s v="AB"/>
    <s v=""/>
    <d v="2023-04-29T00:00:00"/>
    <d v="2023-04-29T00:00:00"/>
    <d v="2023-04-29T00:00:00"/>
    <s v="USD"/>
    <n v="27019.53"/>
    <n v="246"/>
    <x v="5"/>
    <n v="8.1999999999999993"/>
    <x v="2"/>
    <x v="2"/>
    <s v="Overdue"/>
    <s v="WHT"/>
    <s v="USD"/>
    <n v="27019.53"/>
  </r>
  <r>
    <s v="A2310000"/>
    <x v="35"/>
    <x v="35"/>
    <n v="104379527"/>
    <x v="0"/>
    <x v="1"/>
    <x v="1"/>
    <s v="Orupabo, Amoni "/>
    <s v="WHT Outstg"/>
    <s v="WHT_1800028854 NEW CROSS DEC 2022 Crude Handling"/>
    <s v=""/>
    <s v="AB"/>
    <s v=""/>
    <d v="2023-04-29T00:00:00"/>
    <d v="2023-04-29T00:00:00"/>
    <d v="2023-04-29T00:00:00"/>
    <s v="USD"/>
    <n v="42515.27"/>
    <n v="246"/>
    <x v="5"/>
    <n v="8.1999999999999993"/>
    <x v="2"/>
    <x v="2"/>
    <s v="Overdue"/>
    <s v="WHT"/>
    <s v="USD"/>
    <n v="42515.27"/>
  </r>
  <r>
    <s v="A2310000"/>
    <x v="35"/>
    <x v="35"/>
    <n v="104379293"/>
    <x v="0"/>
    <x v="1"/>
    <x v="1"/>
    <s v="Orupabo, Amoni "/>
    <s v="WHT Outstg"/>
    <s v="WHT_1800027216 NEW CROSS DECEMBER 2021 Crude Handl"/>
    <s v=""/>
    <s v="AB"/>
    <s v=""/>
    <d v="2023-04-28T00:00:00"/>
    <d v="2023-04-28T00:00:00"/>
    <d v="2023-04-28T00:00:00"/>
    <s v="NGN"/>
    <n v="15643422.68"/>
    <n v="247"/>
    <x v="5"/>
    <n v="8.2333333333333325"/>
    <x v="2"/>
    <x v="2"/>
    <s v="Overdue"/>
    <s v="WHT"/>
    <s v="USD"/>
    <n v="33972.82"/>
  </r>
  <r>
    <s v="A2310000"/>
    <x v="35"/>
    <x v="35"/>
    <n v="104379293"/>
    <x v="0"/>
    <x v="1"/>
    <x v="1"/>
    <s v="Orupabo, Amoni "/>
    <s v="WHT Outstg"/>
    <s v="WHT_1800027326 NEW CROSS JAN 2022 Crude Handling"/>
    <s v=""/>
    <s v="AB"/>
    <s v=""/>
    <d v="2023-04-28T00:00:00"/>
    <d v="2023-04-28T00:00:00"/>
    <d v="2023-04-28T00:00:00"/>
    <s v="NGN"/>
    <n v="18748841.719999999"/>
    <n v="247"/>
    <x v="5"/>
    <n v="8.2333333333333325"/>
    <x v="2"/>
    <x v="2"/>
    <s v="Overdue"/>
    <s v="WHT"/>
    <s v="USD"/>
    <n v="40716.86"/>
  </r>
  <r>
    <s v="A2310000"/>
    <x v="35"/>
    <x v="35"/>
    <n v="104379293"/>
    <x v="0"/>
    <x v="1"/>
    <x v="1"/>
    <s v="Orupabo, Amoni "/>
    <s v="WHT Outstg"/>
    <s v="WHT_1800027458 NEW CROSS FEB 2022 Crude Handling"/>
    <s v=""/>
    <s v="AB"/>
    <s v=""/>
    <d v="2023-04-28T00:00:00"/>
    <d v="2023-04-28T00:00:00"/>
    <d v="2023-04-28T00:00:00"/>
    <s v="NGN"/>
    <n v="14931043.439999999"/>
    <n v="247"/>
    <x v="5"/>
    <n v="8.2333333333333325"/>
    <x v="2"/>
    <x v="2"/>
    <s v="Overdue"/>
    <s v="WHT"/>
    <s v="USD"/>
    <n v="32425.75"/>
  </r>
  <r>
    <s v="A2310000"/>
    <x v="35"/>
    <x v="35"/>
    <n v="104379294"/>
    <x v="0"/>
    <x v="1"/>
    <x v="1"/>
    <s v="Orupabo, Amoni "/>
    <s v="WHT Outstg"/>
    <s v="WHT_1800027598 NEW CROSS MAR 2022 Crude Handling"/>
    <s v=""/>
    <s v="AB"/>
    <s v=""/>
    <d v="2023-04-28T00:00:00"/>
    <d v="2023-04-28T00:00:00"/>
    <d v="2023-04-28T00:00:00"/>
    <s v="NGN"/>
    <n v="1902.04"/>
    <n v="247"/>
    <x v="5"/>
    <n v="8.2333333333333325"/>
    <x v="2"/>
    <x v="2"/>
    <s v="Overdue"/>
    <s v="WHT"/>
    <s v="USD"/>
    <n v="4.13"/>
  </r>
  <r>
    <s v="A2310000"/>
    <x v="35"/>
    <x v="35"/>
    <n v="104379295"/>
    <x v="0"/>
    <x v="1"/>
    <x v="1"/>
    <s v="Orupabo, Amoni "/>
    <s v="WHT Outstg"/>
    <s v="WHT_1800028853 NEW CROSS OCT 2022 Crude Handling"/>
    <s v=""/>
    <s v="AB"/>
    <s v=""/>
    <d v="2023-04-28T00:00:00"/>
    <d v="2023-04-28T00:00:00"/>
    <d v="2023-04-28T00:00:00"/>
    <s v="NGN"/>
    <n v="7855758.2199999997"/>
    <n v="247"/>
    <x v="5"/>
    <n v="8.2333333333333325"/>
    <x v="2"/>
    <x v="2"/>
    <s v="Overdue"/>
    <s v="WHT"/>
    <s v="USD"/>
    <n v="17060.349999999999"/>
  </r>
  <r>
    <s v="A2310000"/>
    <x v="35"/>
    <x v="35"/>
    <n v="104379295"/>
    <x v="0"/>
    <x v="1"/>
    <x v="1"/>
    <s v="Orupabo, Amoni "/>
    <s v="WHT Outstg"/>
    <s v="WHT_1800028855 NEW CROSS DEC 2022 Crude Handling"/>
    <s v=""/>
    <s v="AB"/>
    <s v=""/>
    <d v="2023-04-28T00:00:00"/>
    <d v="2023-04-28T00:00:00"/>
    <d v="2023-04-28T00:00:00"/>
    <s v="NGN"/>
    <n v="12640369.51"/>
    <n v="247"/>
    <x v="5"/>
    <n v="8.2333333333333325"/>
    <x v="2"/>
    <x v="2"/>
    <s v="Overdue"/>
    <s v="WHT"/>
    <s v="USD"/>
    <n v="27451.09"/>
  </r>
  <r>
    <s v="A2310000"/>
    <x v="35"/>
    <x v="35"/>
    <n v="1600004398"/>
    <x v="0"/>
    <x v="1"/>
    <x v="1"/>
    <s v="Orupabo, Amoni "/>
    <n v="0"/>
    <s v="WHT NEWCROSS-Pipeline services-422304541432"/>
    <s v="454"/>
    <s v="DG"/>
    <s v=""/>
    <d v="2023-02-20T00:00:00"/>
    <d v="2023-02-20T00:00:00"/>
    <d v="2023-02-20T00:00:00"/>
    <s v="NGN"/>
    <n v="-2200767.5"/>
    <n v="314"/>
    <x v="5"/>
    <n v="10.466666666666667"/>
    <x v="2"/>
    <x v="2"/>
    <s v="Overdue"/>
    <s v="WHT"/>
    <s v="USD"/>
    <n v="-4779.1899999999996"/>
  </r>
  <r>
    <s v="A2310000"/>
    <x v="35"/>
    <x v="35"/>
    <n v="1600004396"/>
    <x v="0"/>
    <x v="1"/>
    <x v="1"/>
    <s v="Orupabo, Amoni "/>
    <n v="0"/>
    <s v="WHT NEWCROSS-Pipeline services-423179629432"/>
    <s v="454"/>
    <s v="DG"/>
    <s v=""/>
    <d v="2023-02-20T00:00:00"/>
    <d v="2023-02-20T00:00:00"/>
    <d v="2023-02-20T00:00:00"/>
    <s v="NGN"/>
    <n v="-1303022"/>
    <n v="314"/>
    <x v="5"/>
    <n v="10.466666666666667"/>
    <x v="2"/>
    <x v="2"/>
    <s v="Overdue"/>
    <s v="WHT"/>
    <s v="USD"/>
    <n v="-2829.64"/>
  </r>
  <r>
    <s v="A2310000"/>
    <x v="35"/>
    <x v="35"/>
    <n v="1600004395"/>
    <x v="0"/>
    <x v="1"/>
    <x v="1"/>
    <s v="Orupabo, Amoni "/>
    <n v="0"/>
    <s v="WHT NEWCROSS-Pipeline services-423226101432"/>
    <s v="454"/>
    <s v="DG"/>
    <s v=""/>
    <d v="2023-02-20T00:00:00"/>
    <d v="2023-02-20T00:00:00"/>
    <d v="2023-02-20T00:00:00"/>
    <s v="NGN"/>
    <n v="-1119223.2"/>
    <n v="314"/>
    <x v="5"/>
    <n v="10.466666666666667"/>
    <x v="2"/>
    <x v="2"/>
    <s v="Overdue"/>
    <s v="WHT"/>
    <s v="USD"/>
    <n v="-2430.5100000000002"/>
  </r>
  <r>
    <s v="A2310000"/>
    <x v="35"/>
    <x v="35"/>
    <n v="1600004397"/>
    <x v="0"/>
    <x v="1"/>
    <x v="1"/>
    <s v="Orupabo, Amoni "/>
    <n v="0"/>
    <s v="WHT NEWCROSS-Pipeline services-423454755432"/>
    <s v="454"/>
    <s v="DG"/>
    <s v=""/>
    <d v="2023-02-20T00:00:00"/>
    <d v="2023-02-20T00:00:00"/>
    <d v="2023-02-20T00:00:00"/>
    <s v="NGN"/>
    <n v="-1693000"/>
    <n v="314"/>
    <x v="5"/>
    <n v="10.466666666666667"/>
    <x v="2"/>
    <x v="2"/>
    <s v="Overdue"/>
    <s v="WHT"/>
    <s v="USD"/>
    <n v="-3676.52"/>
  </r>
  <r>
    <s v="A2310000"/>
    <x v="35"/>
    <x v="35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10"/>
    <x v="5"/>
    <n v="13.666666666666666"/>
    <x v="3"/>
    <x v="2"/>
    <s v="Overdue"/>
    <s v="WHT"/>
    <s v="USD"/>
    <n v="-2974.72"/>
  </r>
  <r>
    <s v="A2310000"/>
    <x v="35"/>
    <x v="35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445"/>
    <x v="5"/>
    <n v="14.833333333333334"/>
    <x v="3"/>
    <x v="2"/>
    <s v="Overdue"/>
    <s v="WHT"/>
    <s v="USD"/>
    <n v="-6044.05"/>
  </r>
  <r>
    <s v="A2310000"/>
    <x v="35"/>
    <x v="35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445"/>
    <x v="5"/>
    <n v="14.833333333333334"/>
    <x v="3"/>
    <x v="2"/>
    <s v="Overdue"/>
    <s v="WHT"/>
    <s v="USD"/>
    <n v="-3763.99"/>
  </r>
  <r>
    <s v="A2310000"/>
    <x v="35"/>
    <x v="35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519"/>
    <x v="5"/>
    <n v="17.3"/>
    <x v="3"/>
    <x v="2"/>
    <s v="Overdue"/>
    <s v="WHT"/>
    <s v="USD"/>
    <n v="5890.01"/>
  </r>
  <r>
    <s v="A2310000"/>
    <x v="35"/>
    <x v="35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519"/>
    <x v="5"/>
    <n v="17.3"/>
    <x v="3"/>
    <x v="2"/>
    <s v="Overdue"/>
    <s v="WHT"/>
    <s v="USD"/>
    <n v="23731.439999999999"/>
  </r>
  <r>
    <s v="A2310000"/>
    <x v="35"/>
    <x v="35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673"/>
    <x v="5"/>
    <n v="22.433333333333334"/>
    <x v="4"/>
    <x v="2"/>
    <s v="Overdue"/>
    <s v="WHT"/>
    <s v="USD"/>
    <n v="23866.51"/>
  </r>
  <r>
    <s v="A2310000"/>
    <x v="35"/>
    <x v="35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673"/>
    <x v="5"/>
    <n v="22.433333333333334"/>
    <x v="4"/>
    <x v="2"/>
    <s v="Overdue"/>
    <s v="WHT"/>
    <s v="USD"/>
    <n v="61094.239999999998"/>
  </r>
  <r>
    <s v="A2310000"/>
    <x v="35"/>
    <x v="35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673"/>
    <x v="5"/>
    <n v="22.433333333333334"/>
    <x v="4"/>
    <x v="2"/>
    <s v="Overdue"/>
    <s v="WHT"/>
    <s v="USD"/>
    <n v="59552.23"/>
  </r>
  <r>
    <s v="A2310000"/>
    <x v="35"/>
    <x v="35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673"/>
    <x v="5"/>
    <n v="22.433333333333334"/>
    <x v="4"/>
    <x v="2"/>
    <s v="Overdue"/>
    <s v="WHT"/>
    <s v="USD"/>
    <n v="62352.08"/>
  </r>
  <r>
    <s v="A2310000"/>
    <x v="35"/>
    <x v="35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673"/>
    <x v="5"/>
    <n v="22.433333333333334"/>
    <x v="4"/>
    <x v="2"/>
    <s v="Overdue"/>
    <s v="WHT"/>
    <s v="USD"/>
    <n v="62132.23"/>
  </r>
  <r>
    <s v="A2310000"/>
    <x v="35"/>
    <x v="35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673"/>
    <x v="5"/>
    <n v="22.433333333333334"/>
    <x v="4"/>
    <x v="2"/>
    <s v="Overdue"/>
    <s v="WHT"/>
    <s v="USD"/>
    <n v="67137.41"/>
  </r>
  <r>
    <s v="A2310000"/>
    <x v="35"/>
    <x v="35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673"/>
    <x v="5"/>
    <n v="22.433333333333334"/>
    <x v="4"/>
    <x v="2"/>
    <s v="Overdue"/>
    <s v="WHT"/>
    <s v="USD"/>
    <n v="2554.9899999999998"/>
  </r>
  <r>
    <s v="A2310000"/>
    <x v="35"/>
    <x v="35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673"/>
    <x v="5"/>
    <n v="22.433333333333334"/>
    <x v="4"/>
    <x v="2"/>
    <s v="Overdue"/>
    <s v="WHT"/>
    <s v="USD"/>
    <n v="21122.7"/>
  </r>
  <r>
    <s v="A2310000"/>
    <x v="35"/>
    <x v="35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673"/>
    <x v="5"/>
    <n v="22.433333333333334"/>
    <x v="4"/>
    <x v="2"/>
    <s v="Overdue"/>
    <s v="WHT"/>
    <s v="USD"/>
    <n v="31086.93"/>
  </r>
  <r>
    <s v="A2310000"/>
    <x v="35"/>
    <x v="35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673"/>
    <x v="5"/>
    <n v="22.433333333333334"/>
    <x v="4"/>
    <x v="2"/>
    <s v="Overdue"/>
    <s v="WHT"/>
    <s v="USD"/>
    <n v="17945.259999999998"/>
  </r>
  <r>
    <s v="A2310000"/>
    <x v="35"/>
    <x v="35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673"/>
    <x v="5"/>
    <n v="22.433333333333334"/>
    <x v="4"/>
    <x v="2"/>
    <s v="Overdue"/>
    <s v="WHT"/>
    <s v="USD"/>
    <n v="35547"/>
  </r>
  <r>
    <s v="A2310000"/>
    <x v="35"/>
    <x v="35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673"/>
    <x v="5"/>
    <n v="22.433333333333334"/>
    <x v="4"/>
    <x v="2"/>
    <s v="Overdue"/>
    <s v="WHT"/>
    <s v="USD"/>
    <n v="36227.919999999998"/>
  </r>
  <r>
    <s v="A2310000"/>
    <x v="35"/>
    <x v="35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673"/>
    <x v="5"/>
    <n v="22.433333333333334"/>
    <x v="4"/>
    <x v="2"/>
    <s v="Overdue"/>
    <s v="WHT"/>
    <s v="USD"/>
    <n v="40308.81"/>
  </r>
  <r>
    <s v="A2310000"/>
    <x v="35"/>
    <x v="35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673"/>
    <x v="5"/>
    <n v="22.433333333333334"/>
    <x v="4"/>
    <x v="2"/>
    <s v="Overdue"/>
    <s v="WHT"/>
    <s v="USD"/>
    <n v="40946.160000000003"/>
  </r>
  <r>
    <s v="A2310000"/>
    <x v="35"/>
    <x v="35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673"/>
    <x v="5"/>
    <n v="22.433333333333334"/>
    <x v="4"/>
    <x v="2"/>
    <s v="Overdue"/>
    <s v="WHT"/>
    <s v="USD"/>
    <n v="40798.57"/>
  </r>
  <r>
    <s v="A2310000"/>
    <x v="35"/>
    <x v="35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673"/>
    <x v="5"/>
    <n v="22.433333333333334"/>
    <x v="4"/>
    <x v="2"/>
    <s v="Overdue"/>
    <s v="WHT"/>
    <s v="USD"/>
    <n v="44087.39"/>
  </r>
  <r>
    <s v="A2310000"/>
    <x v="35"/>
    <x v="35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673"/>
    <x v="5"/>
    <n v="22.433333333333334"/>
    <x v="4"/>
    <x v="2"/>
    <s v="Overdue"/>
    <s v="WHT"/>
    <s v="USD"/>
    <n v="1679.28"/>
  </r>
  <r>
    <s v="A2310000"/>
    <x v="35"/>
    <x v="35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673"/>
    <x v="5"/>
    <n v="22.433333333333334"/>
    <x v="4"/>
    <x v="2"/>
    <s v="Overdue"/>
    <s v="WHT"/>
    <s v="USD"/>
    <n v="13883.04"/>
  </r>
  <r>
    <s v="A2310000"/>
    <x v="35"/>
    <x v="35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673"/>
    <x v="5"/>
    <n v="22.433333333333334"/>
    <x v="4"/>
    <x v="2"/>
    <s v="Overdue"/>
    <s v="WHT"/>
    <s v="USD"/>
    <n v="20451.82"/>
  </r>
  <r>
    <s v="A2310000"/>
    <x v="35"/>
    <x v="35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673"/>
    <x v="5"/>
    <n v="22.433333333333334"/>
    <x v="4"/>
    <x v="2"/>
    <s v="Overdue"/>
    <s v="WHT"/>
    <s v="USD"/>
    <n v="11817.33"/>
  </r>
  <r>
    <s v="A2310000"/>
    <x v="35"/>
    <x v="35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846"/>
    <x v="5"/>
    <n v="28.2"/>
    <x v="4"/>
    <x v="2"/>
    <s v="Overdue"/>
    <s v="WHT"/>
    <s v="USD"/>
    <n v="63316.43"/>
  </r>
  <r>
    <s v="A2310000"/>
    <x v="35"/>
    <x v="35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917"/>
    <x v="5"/>
    <n v="30.566666666666666"/>
    <x v="4"/>
    <x v="2"/>
    <s v="Overdue"/>
    <s v="WHT"/>
    <s v="USD"/>
    <n v="37700.949999999997"/>
  </r>
  <r>
    <s v="A2310000"/>
    <x v="35"/>
    <x v="35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917"/>
    <x v="5"/>
    <n v="30.566666666666666"/>
    <x v="4"/>
    <x v="2"/>
    <s v="Overdue"/>
    <s v="WHT"/>
    <s v="USD"/>
    <n v="39426.25"/>
  </r>
  <r>
    <s v="A2310000"/>
    <x v="35"/>
    <x v="35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917"/>
    <x v="5"/>
    <n v="30.566666666666666"/>
    <x v="4"/>
    <x v="2"/>
    <s v="Overdue"/>
    <s v="WHT"/>
    <s v="USD"/>
    <n v="40368.75"/>
  </r>
  <r>
    <s v="A2310000"/>
    <x v="35"/>
    <x v="35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917"/>
    <x v="5"/>
    <n v="30.566666666666666"/>
    <x v="4"/>
    <x v="2"/>
    <s v="Overdue"/>
    <s v="WHT"/>
    <s v="USD"/>
    <n v="37331.22"/>
  </r>
  <r>
    <s v="A2310000"/>
    <x v="35"/>
    <x v="35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917"/>
    <x v="5"/>
    <n v="30.566666666666666"/>
    <x v="4"/>
    <x v="2"/>
    <s v="Overdue"/>
    <s v="WHT"/>
    <s v="USD"/>
    <n v="40434.199999999997"/>
  </r>
  <r>
    <s v="A2310000"/>
    <x v="35"/>
    <x v="35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917"/>
    <x v="5"/>
    <n v="30.566666666666666"/>
    <x v="4"/>
    <x v="2"/>
    <s v="Overdue"/>
    <s v="WHT"/>
    <s v="USD"/>
    <n v="61046.95"/>
  </r>
  <r>
    <s v="A2310000"/>
    <x v="35"/>
    <x v="35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917"/>
    <x v="5"/>
    <n v="30.566666666666666"/>
    <x v="4"/>
    <x v="2"/>
    <s v="Overdue"/>
    <s v="WHT"/>
    <s v="USD"/>
    <n v="63840.639999999999"/>
  </r>
  <r>
    <s v="A2310000"/>
    <x v="35"/>
    <x v="35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917"/>
    <x v="5"/>
    <n v="30.566666666666666"/>
    <x v="4"/>
    <x v="2"/>
    <s v="Overdue"/>
    <s v="WHT"/>
    <s v="USD"/>
    <n v="65366.76"/>
  </r>
  <r>
    <s v="A2310000"/>
    <x v="35"/>
    <x v="35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917"/>
    <x v="5"/>
    <n v="30.566666666666666"/>
    <x v="4"/>
    <x v="2"/>
    <s v="Overdue"/>
    <s v="WHT"/>
    <s v="USD"/>
    <n v="60448.27"/>
  </r>
  <r>
    <s v="A2310000"/>
    <x v="35"/>
    <x v="35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917"/>
    <x v="5"/>
    <n v="30.566666666666666"/>
    <x v="4"/>
    <x v="2"/>
    <s v="Overdue"/>
    <s v="WHT"/>
    <s v="USD"/>
    <n v="65472.74"/>
  </r>
  <r>
    <s v="A2310000"/>
    <x v="35"/>
    <x v="35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1105"/>
    <x v="5"/>
    <n v="36.833333333333336"/>
    <x v="4"/>
    <x v="2"/>
    <s v="Overdue"/>
    <s v="WHT"/>
    <s v="USD"/>
    <n v="26411.56"/>
  </r>
  <r>
    <s v="A2310000"/>
    <x v="35"/>
    <x v="35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1105"/>
    <x v="5"/>
    <n v="36.833333333333336"/>
    <x v="4"/>
    <x v="2"/>
    <s v="Overdue"/>
    <s v="WHT"/>
    <s v="USD"/>
    <n v="39603.129999999997"/>
  </r>
  <r>
    <s v="A2310000"/>
    <x v="35"/>
    <x v="35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1106"/>
    <x v="5"/>
    <n v="36.866666666666667"/>
    <x v="4"/>
    <x v="2"/>
    <s v="Overdue"/>
    <s v="WHT"/>
    <s v="USD"/>
    <n v="58561.75"/>
  </r>
  <r>
    <s v="A2310000"/>
    <x v="35"/>
    <x v="35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1106"/>
    <x v="5"/>
    <n v="36.866666666666667"/>
    <x v="4"/>
    <x v="2"/>
    <s v="Overdue"/>
    <s v="WHT"/>
    <s v="USD"/>
    <n v="72212.19"/>
  </r>
  <r>
    <s v="A2310000"/>
    <x v="35"/>
    <x v="35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1106"/>
    <x v="5"/>
    <n v="36.866666666666667"/>
    <x v="4"/>
    <x v="2"/>
    <s v="Overdue"/>
    <s v="WHT"/>
    <s v="USD"/>
    <n v="63249.65"/>
  </r>
  <r>
    <s v="A2310000"/>
    <x v="35"/>
    <x v="35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1106"/>
    <x v="5"/>
    <n v="36.866666666666667"/>
    <x v="4"/>
    <x v="2"/>
    <s v="Overdue"/>
    <s v="WHT"/>
    <s v="USD"/>
    <n v="66900.009999999995"/>
  </r>
  <r>
    <s v="A2310000"/>
    <x v="35"/>
    <x v="35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1106"/>
    <x v="5"/>
    <n v="36.866666666666667"/>
    <x v="4"/>
    <x v="2"/>
    <s v="Overdue"/>
    <s v="WHT"/>
    <s v="USD"/>
    <n v="37914.910000000003"/>
  </r>
  <r>
    <s v="A2310000"/>
    <x v="35"/>
    <x v="35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1106"/>
    <x v="5"/>
    <n v="36.866666666666667"/>
    <x v="4"/>
    <x v="2"/>
    <s v="Overdue"/>
    <s v="WHT"/>
    <s v="USD"/>
    <n v="38460.14"/>
  </r>
  <r>
    <s v="A2310000"/>
    <x v="35"/>
    <x v="35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1106"/>
    <x v="5"/>
    <n v="36.866666666666667"/>
    <x v="4"/>
    <x v="2"/>
    <s v="Overdue"/>
    <s v="WHT"/>
    <s v="USD"/>
    <n v="301.2"/>
  </r>
  <r>
    <s v="A2310000"/>
    <x v="35"/>
    <x v="35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1106"/>
    <x v="5"/>
    <n v="36.866666666666667"/>
    <x v="4"/>
    <x v="2"/>
    <s v="Overdue"/>
    <s v="WHT"/>
    <s v="USD"/>
    <n v="92473.94"/>
  </r>
  <r>
    <s v="A2310000"/>
    <x v="35"/>
    <x v="35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1106"/>
    <x v="5"/>
    <n v="36.866666666666667"/>
    <x v="4"/>
    <x v="2"/>
    <s v="Overdue"/>
    <s v="WHT"/>
    <s v="USD"/>
    <n v="114029.15"/>
  </r>
  <r>
    <s v="A2310000"/>
    <x v="35"/>
    <x v="35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1106"/>
    <x v="5"/>
    <n v="36.866666666666667"/>
    <x v="4"/>
    <x v="2"/>
    <s v="Overdue"/>
    <s v="WHT"/>
    <s v="USD"/>
    <n v="99876.54"/>
  </r>
  <r>
    <s v="A2310000"/>
    <x v="35"/>
    <x v="35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1106"/>
    <x v="5"/>
    <n v="36.866666666666667"/>
    <x v="4"/>
    <x v="2"/>
    <s v="Overdue"/>
    <s v="WHT"/>
    <s v="USD"/>
    <n v="105640.76"/>
  </r>
  <r>
    <s v="A2310000"/>
    <x v="35"/>
    <x v="35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1106"/>
    <x v="5"/>
    <n v="36.866666666666667"/>
    <x v="4"/>
    <x v="2"/>
    <s v="Overdue"/>
    <s v="WHT"/>
    <s v="USD"/>
    <n v="57740.61"/>
  </r>
  <r>
    <s v="A2310000"/>
    <x v="35"/>
    <x v="35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1106"/>
    <x v="5"/>
    <n v="36.866666666666667"/>
    <x v="4"/>
    <x v="2"/>
    <s v="Overdue"/>
    <s v="WHT"/>
    <s v="USD"/>
    <n v="57691.22"/>
  </r>
  <r>
    <s v="A2310000"/>
    <x v="35"/>
    <x v="35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1106"/>
    <x v="5"/>
    <n v="36.866666666666667"/>
    <x v="4"/>
    <x v="2"/>
    <s v="Overdue"/>
    <s v="WHT"/>
    <s v="USD"/>
    <n v="451.81"/>
  </r>
  <r>
    <s v="A2310000"/>
    <x v="35"/>
    <x v="35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1285"/>
    <x v="5"/>
    <n v="42.833333333333336"/>
    <x v="4"/>
    <x v="2"/>
    <s v="Overdue"/>
    <s v="WHT"/>
    <s v="USD"/>
    <n v="87913.78"/>
  </r>
  <r>
    <s v="A2310000"/>
    <x v="35"/>
    <x v="35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1285"/>
    <x v="5"/>
    <n v="42.833333333333336"/>
    <x v="4"/>
    <x v="2"/>
    <s v="Overdue"/>
    <s v="WHT"/>
    <s v="USD"/>
    <n v="78704.55"/>
  </r>
  <r>
    <s v="A2310000"/>
    <x v="35"/>
    <x v="35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1285"/>
    <x v="5"/>
    <n v="42.833333333333336"/>
    <x v="4"/>
    <x v="2"/>
    <s v="Overdue"/>
    <s v="WHT"/>
    <s v="USD"/>
    <n v="65899.42"/>
  </r>
  <r>
    <s v="A2310000"/>
    <x v="35"/>
    <x v="35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1285"/>
    <x v="5"/>
    <n v="42.833333333333336"/>
    <x v="4"/>
    <x v="2"/>
    <s v="Overdue"/>
    <s v="WHT"/>
    <s v="USD"/>
    <n v="52470.35"/>
  </r>
  <r>
    <s v="A2310000"/>
    <x v="35"/>
    <x v="35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1285"/>
    <x v="5"/>
    <n v="42.833333333333336"/>
    <x v="4"/>
    <x v="2"/>
    <s v="Overdue"/>
    <s v="WHT"/>
    <s v="USD"/>
    <n v="43938.5"/>
  </r>
  <r>
    <s v="A2310000"/>
    <x v="35"/>
    <x v="35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1285"/>
    <x v="5"/>
    <n v="42.833333333333336"/>
    <x v="4"/>
    <x v="2"/>
    <s v="Overdue"/>
    <s v="WHT"/>
    <s v="USD"/>
    <n v="54757.32"/>
  </r>
  <r>
    <s v="A2310000"/>
    <x v="35"/>
    <x v="35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1285"/>
    <x v="5"/>
    <n v="42.833333333333336"/>
    <x v="4"/>
    <x v="2"/>
    <s v="Overdue"/>
    <s v="WHT"/>
    <s v="USD"/>
    <n v="67383.69"/>
  </r>
  <r>
    <s v="A2310000"/>
    <x v="35"/>
    <x v="35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1285"/>
    <x v="5"/>
    <n v="42.833333333333336"/>
    <x v="4"/>
    <x v="2"/>
    <s v="Overdue"/>
    <s v="WHT"/>
    <s v="USD"/>
    <n v="82135.98"/>
  </r>
  <r>
    <s v="A2310000"/>
    <x v="35"/>
    <x v="35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1285"/>
    <x v="5"/>
    <n v="42.833333333333336"/>
    <x v="4"/>
    <x v="2"/>
    <s v="Overdue"/>
    <s v="WHT"/>
    <s v="USD"/>
    <n v="101075.54"/>
  </r>
  <r>
    <s v="A2310000"/>
    <x v="35"/>
    <x v="35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1309"/>
    <x v="5"/>
    <n v="43.633333333333333"/>
    <x v="4"/>
    <x v="2"/>
    <s v="Overdue"/>
    <s v="WHT"/>
    <s v="USD"/>
    <n v="56385.46"/>
  </r>
  <r>
    <s v="A2310000"/>
    <x v="35"/>
    <x v="35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1309"/>
    <x v="5"/>
    <n v="43.633333333333333"/>
    <x v="4"/>
    <x v="2"/>
    <s v="Overdue"/>
    <s v="WHT"/>
    <s v="USD"/>
    <n v="79465.23"/>
  </r>
  <r>
    <s v="A2310000"/>
    <x v="35"/>
    <x v="35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1309"/>
    <x v="5"/>
    <n v="43.633333333333333"/>
    <x v="4"/>
    <x v="2"/>
    <s v="Overdue"/>
    <s v="WHT"/>
    <s v="USD"/>
    <n v="112939.5"/>
  </r>
  <r>
    <s v="A2310000"/>
    <x v="35"/>
    <x v="35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1310"/>
    <x v="5"/>
    <n v="43.666666666666664"/>
    <x v="4"/>
    <x v="2"/>
    <s v="Overdue"/>
    <s v="WHT"/>
    <s v="USD"/>
    <n v="917.75"/>
  </r>
  <r>
    <s v="A2310000"/>
    <x v="35"/>
    <x v="35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1310"/>
    <x v="5"/>
    <n v="43.666666666666664"/>
    <x v="4"/>
    <x v="2"/>
    <s v="Overdue"/>
    <s v="WHT"/>
    <s v="USD"/>
    <n v="25414.68"/>
  </r>
  <r>
    <s v="A2310000"/>
    <x v="35"/>
    <x v="35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1310"/>
    <x v="5"/>
    <n v="43.666666666666664"/>
    <x v="4"/>
    <x v="2"/>
    <s v="Overdue"/>
    <s v="WHT"/>
    <s v="USD"/>
    <n v="41025.480000000003"/>
  </r>
  <r>
    <s v="A2310000"/>
    <x v="35"/>
    <x v="35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1310"/>
    <x v="5"/>
    <n v="43.666666666666664"/>
    <x v="4"/>
    <x v="2"/>
    <s v="Overdue"/>
    <s v="WHT"/>
    <s v="USD"/>
    <n v="31954.82"/>
  </r>
  <r>
    <s v="A2310000"/>
    <x v="35"/>
    <x v="35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1310"/>
    <x v="5"/>
    <n v="43.666666666666664"/>
    <x v="4"/>
    <x v="2"/>
    <s v="Overdue"/>
    <s v="WHT"/>
    <s v="USD"/>
    <n v="45034.3"/>
  </r>
  <r>
    <s v="A2310000"/>
    <x v="35"/>
    <x v="35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1310"/>
    <x v="5"/>
    <n v="43.666666666666664"/>
    <x v="4"/>
    <x v="2"/>
    <s v="Overdue"/>
    <s v="WHT"/>
    <s v="USD"/>
    <n v="64010.67"/>
  </r>
  <r>
    <s v="A2310000"/>
    <x v="35"/>
    <x v="35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1310"/>
    <x v="5"/>
    <n v="43.666666666666664"/>
    <x v="4"/>
    <x v="2"/>
    <s v="Overdue"/>
    <s v="WHT"/>
    <s v="USD"/>
    <n v="1620"/>
  </r>
  <r>
    <s v="A2310000"/>
    <x v="35"/>
    <x v="35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1310"/>
    <x v="5"/>
    <n v="43.666666666666664"/>
    <x v="4"/>
    <x v="2"/>
    <s v="Overdue"/>
    <s v="WHT"/>
    <s v="USD"/>
    <n v="44846.55"/>
  </r>
  <r>
    <s v="A2310000"/>
    <x v="35"/>
    <x v="35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1310"/>
    <x v="5"/>
    <n v="43.666666666666664"/>
    <x v="4"/>
    <x v="2"/>
    <s v="Overdue"/>
    <s v="WHT"/>
    <s v="USD"/>
    <n v="72392.649999999994"/>
  </r>
  <r>
    <s v="A2310000"/>
    <x v="35"/>
    <x v="35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1322"/>
    <x v="5"/>
    <n v="44.06666666666667"/>
    <x v="4"/>
    <x v="2"/>
    <s v="Overdue"/>
    <s v="WHT"/>
    <s v="USD"/>
    <n v="10807.08"/>
  </r>
  <r>
    <s v="A2310000"/>
    <x v="35"/>
    <x v="35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1322"/>
    <x v="5"/>
    <n v="44.06666666666667"/>
    <x v="4"/>
    <x v="2"/>
    <s v="Overdue"/>
    <s v="WHT"/>
    <s v="USD"/>
    <n v="22007.8"/>
  </r>
  <r>
    <s v="A2310000"/>
    <x v="35"/>
    <x v="35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1322"/>
    <x v="5"/>
    <n v="44.06666666666667"/>
    <x v="4"/>
    <x v="2"/>
    <s v="Overdue"/>
    <s v="WHT"/>
    <s v="USD"/>
    <n v="13334.54"/>
  </r>
  <r>
    <s v="A2310000"/>
    <x v="35"/>
    <x v="35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1322"/>
    <x v="5"/>
    <n v="44.06666666666667"/>
    <x v="4"/>
    <x v="2"/>
    <s v="Overdue"/>
    <s v="WHT"/>
    <s v="USD"/>
    <n v="14811.97"/>
  </r>
  <r>
    <s v="A2310000"/>
    <x v="35"/>
    <x v="35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1322"/>
    <x v="5"/>
    <n v="44.06666666666667"/>
    <x v="4"/>
    <x v="2"/>
    <s v="Overdue"/>
    <s v="WHT"/>
    <s v="USD"/>
    <n v="20583.28"/>
  </r>
  <r>
    <s v="A2310000"/>
    <x v="35"/>
    <x v="35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1322"/>
    <x v="5"/>
    <n v="44.06666666666667"/>
    <x v="4"/>
    <x v="2"/>
    <s v="Overdue"/>
    <s v="WHT"/>
    <s v="USD"/>
    <n v="26135.34"/>
  </r>
  <r>
    <s v="A2310000"/>
    <x v="35"/>
    <x v="35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1322"/>
    <x v="5"/>
    <n v="44.06666666666667"/>
    <x v="4"/>
    <x v="2"/>
    <s v="Overdue"/>
    <s v="WHT"/>
    <s v="USD"/>
    <n v="30345.81"/>
  </r>
  <r>
    <s v="A2310000"/>
    <x v="35"/>
    <x v="35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1322"/>
    <x v="5"/>
    <n v="44.06666666666667"/>
    <x v="4"/>
    <x v="2"/>
    <s v="Overdue"/>
    <s v="WHT"/>
    <s v="USD"/>
    <n v="12348.59"/>
  </r>
  <r>
    <s v="A2310000"/>
    <x v="35"/>
    <x v="35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1322"/>
    <x v="5"/>
    <n v="44.06666666666667"/>
    <x v="4"/>
    <x v="2"/>
    <s v="Overdue"/>
    <s v="WHT"/>
    <s v="USD"/>
    <n v="26273.119999999999"/>
  </r>
  <r>
    <s v="A2310000"/>
    <x v="35"/>
    <x v="35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1322"/>
    <x v="5"/>
    <n v="44.06666666666667"/>
    <x v="4"/>
    <x v="2"/>
    <s v="Overdue"/>
    <s v="WHT"/>
    <s v="USD"/>
    <n v="43911.56"/>
  </r>
  <r>
    <s v="A2310000"/>
    <x v="35"/>
    <x v="35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1322"/>
    <x v="5"/>
    <n v="44.06666666666667"/>
    <x v="4"/>
    <x v="2"/>
    <s v="Overdue"/>
    <s v="WHT"/>
    <s v="USD"/>
    <n v="25357.69"/>
  </r>
  <r>
    <s v="A2310000"/>
    <x v="35"/>
    <x v="35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1322"/>
    <x v="5"/>
    <n v="44.06666666666667"/>
    <x v="4"/>
    <x v="2"/>
    <s v="Overdue"/>
    <s v="WHT"/>
    <s v="USD"/>
    <n v="44792.58"/>
  </r>
  <r>
    <s v="A2310000"/>
    <x v="35"/>
    <x v="35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1322"/>
    <x v="5"/>
    <n v="44.06666666666667"/>
    <x v="4"/>
    <x v="2"/>
    <s v="Overdue"/>
    <s v="WHT"/>
    <s v="USD"/>
    <n v="36133.25"/>
  </r>
  <r>
    <s v="A2310000"/>
    <x v="35"/>
    <x v="35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1322"/>
    <x v="5"/>
    <n v="44.06666666666667"/>
    <x v="4"/>
    <x v="2"/>
    <s v="Overdue"/>
    <s v="WHT"/>
    <s v="USD"/>
    <n v="30302.26"/>
  </r>
  <r>
    <s v="A2310000"/>
    <x v="35"/>
    <x v="35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1322"/>
    <x v="5"/>
    <n v="44.06666666666667"/>
    <x v="4"/>
    <x v="2"/>
    <s v="Overdue"/>
    <s v="WHT"/>
    <s v="USD"/>
    <n v="24053.85"/>
  </r>
  <r>
    <s v="A2310000"/>
    <x v="35"/>
    <x v="35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1322"/>
    <x v="5"/>
    <n v="44.06666666666667"/>
    <x v="4"/>
    <x v="2"/>
    <s v="Overdue"/>
    <s v="WHT"/>
    <s v="USD"/>
    <n v="22171.69"/>
  </r>
  <r>
    <s v="A2310000"/>
    <x v="35"/>
    <x v="35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1322"/>
    <x v="5"/>
    <n v="44.06666666666667"/>
    <x v="4"/>
    <x v="2"/>
    <s v="Overdue"/>
    <s v="WHT"/>
    <s v="USD"/>
    <n v="30142.1"/>
  </r>
  <r>
    <s v="A2310000"/>
    <x v="35"/>
    <x v="35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1322"/>
    <x v="5"/>
    <n v="44.06666666666667"/>
    <x v="4"/>
    <x v="2"/>
    <s v="Overdue"/>
    <s v="WHT"/>
    <s v="USD"/>
    <n v="28910.85"/>
  </r>
  <r>
    <s v="A2310000"/>
    <x v="35"/>
    <x v="35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1322"/>
    <x v="5"/>
    <n v="44.06666666666667"/>
    <x v="4"/>
    <x v="2"/>
    <s v="Overdue"/>
    <s v="WHT"/>
    <s v="USD"/>
    <n v="26809.52"/>
  </r>
  <r>
    <s v="A2310000"/>
    <x v="35"/>
    <x v="35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1322"/>
    <x v="5"/>
    <n v="44.06666666666667"/>
    <x v="4"/>
    <x v="2"/>
    <s v="Overdue"/>
    <s v="WHT"/>
    <s v="USD"/>
    <n v="29514.06"/>
  </r>
  <r>
    <s v="A2310000"/>
    <x v="35"/>
    <x v="35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1322"/>
    <x v="5"/>
    <n v="44.06666666666667"/>
    <x v="4"/>
    <x v="2"/>
    <s v="Overdue"/>
    <s v="WHT"/>
    <s v="USD"/>
    <n v="26609.68"/>
  </r>
  <r>
    <s v="A2310000"/>
    <x v="35"/>
    <x v="35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1322"/>
    <x v="5"/>
    <n v="44.06666666666667"/>
    <x v="4"/>
    <x v="2"/>
    <s v="Overdue"/>
    <s v="WHT"/>
    <s v="USD"/>
    <n v="35995.9"/>
  </r>
  <r>
    <s v="A2310000"/>
    <x v="35"/>
    <x v="35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1322"/>
    <x v="5"/>
    <n v="44.06666666666667"/>
    <x v="4"/>
    <x v="2"/>
    <s v="Overdue"/>
    <s v="WHT"/>
    <s v="USD"/>
    <n v="41715.94"/>
  </r>
  <r>
    <s v="A2310000"/>
    <x v="35"/>
    <x v="35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1322"/>
    <x v="5"/>
    <n v="44.06666666666667"/>
    <x v="4"/>
    <x v="2"/>
    <s v="Overdue"/>
    <s v="WHT"/>
    <s v="USD"/>
    <n v="38129.629999999997"/>
  </r>
  <r>
    <s v="A2310000"/>
    <x v="35"/>
    <x v="35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1322"/>
    <x v="5"/>
    <n v="44.06666666666667"/>
    <x v="4"/>
    <x v="2"/>
    <s v="Overdue"/>
    <s v="WHT"/>
    <s v="USD"/>
    <n v="43243.040000000001"/>
  </r>
  <r>
    <s v="A2310000"/>
    <x v="35"/>
    <x v="35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1322"/>
    <x v="5"/>
    <n v="44.06666666666667"/>
    <x v="4"/>
    <x v="2"/>
    <s v="Overdue"/>
    <s v="WHT"/>
    <s v="USD"/>
    <n v="29870.84"/>
  </r>
  <r>
    <s v="A2310000"/>
    <x v="35"/>
    <x v="35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1322"/>
    <x v="5"/>
    <n v="44.06666666666667"/>
    <x v="4"/>
    <x v="2"/>
    <s v="Overdue"/>
    <s v="WHT"/>
    <s v="USD"/>
    <n v="44405.79"/>
  </r>
  <r>
    <s v="A2310000"/>
    <x v="35"/>
    <x v="35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1322"/>
    <x v="5"/>
    <n v="44.06666666666667"/>
    <x v="4"/>
    <x v="2"/>
    <s v="Overdue"/>
    <s v="WHT"/>
    <s v="USD"/>
    <n v="20405.98"/>
  </r>
  <r>
    <s v="A2310000"/>
    <x v="35"/>
    <x v="35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1322"/>
    <x v="5"/>
    <n v="44.06666666666667"/>
    <x v="4"/>
    <x v="2"/>
    <s v="Overdue"/>
    <s v="WHT"/>
    <s v="USD"/>
    <n v="45384.18"/>
  </r>
  <r>
    <s v="A2310000"/>
    <x v="35"/>
    <x v="35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1322"/>
    <x v="5"/>
    <n v="44.06666666666667"/>
    <x v="4"/>
    <x v="2"/>
    <s v="Overdue"/>
    <s v="WHT"/>
    <s v="USD"/>
    <n v="20692.830000000002"/>
  </r>
  <r>
    <s v="A2310000"/>
    <x v="35"/>
    <x v="35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1322"/>
    <x v="5"/>
    <n v="44.06666666666667"/>
    <x v="4"/>
    <x v="2"/>
    <s v="Overdue"/>
    <s v="WHT"/>
    <s v="USD"/>
    <n v="79487.429999999993"/>
  </r>
  <r>
    <s v="A2310000"/>
    <x v="35"/>
    <x v="35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1322"/>
    <x v="5"/>
    <n v="44.06666666666667"/>
    <x v="4"/>
    <x v="2"/>
    <s v="Overdue"/>
    <s v="WHT"/>
    <s v="USD"/>
    <n v="53781"/>
  </r>
  <r>
    <s v="A2310000"/>
    <x v="35"/>
    <x v="35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1322"/>
    <x v="5"/>
    <n v="44.06666666666667"/>
    <x v="4"/>
    <x v="2"/>
    <s v="Overdue"/>
    <s v="WHT"/>
    <s v="USD"/>
    <n v="47575.5"/>
  </r>
  <r>
    <s v="A2310000"/>
    <x v="35"/>
    <x v="35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1322"/>
    <x v="5"/>
    <n v="44.06666666666667"/>
    <x v="4"/>
    <x v="2"/>
    <s v="Overdue"/>
    <s v="WHT"/>
    <s v="USD"/>
    <n v="47224.17"/>
  </r>
  <r>
    <s v="A2310000"/>
    <x v="35"/>
    <x v="35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1322"/>
    <x v="5"/>
    <n v="44.06666666666667"/>
    <x v="4"/>
    <x v="2"/>
    <s v="Overdue"/>
    <s v="WHT"/>
    <s v="USD"/>
    <n v="11174.4"/>
  </r>
  <r>
    <s v="A2310000"/>
    <x v="35"/>
    <x v="35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1322"/>
    <x v="5"/>
    <n v="44.06666666666667"/>
    <x v="4"/>
    <x v="2"/>
    <s v="Overdue"/>
    <s v="WHT"/>
    <s v="USD"/>
    <n v="9562.35"/>
  </r>
  <r>
    <s v="A2310000"/>
    <x v="35"/>
    <x v="35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1322"/>
    <x v="5"/>
    <n v="44.06666666666667"/>
    <x v="4"/>
    <x v="2"/>
    <s v="Overdue"/>
    <s v="WHT"/>
    <s v="USD"/>
    <n v="68626.100000000006"/>
  </r>
  <r>
    <s v="A2310000"/>
    <x v="35"/>
    <x v="35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1322"/>
    <x v="5"/>
    <n v="44.06666666666667"/>
    <x v="4"/>
    <x v="2"/>
    <s v="Overdue"/>
    <s v="WHT"/>
    <s v="USD"/>
    <n v="7239.75"/>
  </r>
  <r>
    <s v="A2310000"/>
    <x v="35"/>
    <x v="35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1322"/>
    <x v="5"/>
    <n v="44.06666666666667"/>
    <x v="4"/>
    <x v="2"/>
    <s v="Overdue"/>
    <s v="WHT"/>
    <s v="USD"/>
    <n v="16461.599999999999"/>
  </r>
  <r>
    <s v="A2310000"/>
    <x v="35"/>
    <x v="35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1322"/>
    <x v="5"/>
    <n v="44.06666666666667"/>
    <x v="4"/>
    <x v="2"/>
    <s v="Overdue"/>
    <s v="WHT"/>
    <s v="USD"/>
    <n v="56495.13"/>
  </r>
  <r>
    <s v="A2310000"/>
    <x v="35"/>
    <x v="35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1322"/>
    <x v="5"/>
    <n v="44.06666666666667"/>
    <x v="4"/>
    <x v="2"/>
    <s v="Overdue"/>
    <s v="WHT"/>
    <s v="USD"/>
    <n v="64123.5"/>
  </r>
  <r>
    <s v="A2310000"/>
    <x v="35"/>
    <x v="35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1322"/>
    <x v="5"/>
    <n v="44.06666666666667"/>
    <x v="4"/>
    <x v="2"/>
    <s v="Overdue"/>
    <s v="WHT"/>
    <s v="USD"/>
    <n v="2068.5"/>
  </r>
  <r>
    <s v="A2310000"/>
    <x v="35"/>
    <x v="35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1322"/>
    <x v="5"/>
    <n v="44.06666666666667"/>
    <x v="4"/>
    <x v="2"/>
    <s v="Overdue"/>
    <s v="WHT"/>
    <s v="USD"/>
    <n v="63858.8"/>
  </r>
  <r>
    <s v="A2310000"/>
    <x v="35"/>
    <x v="35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1322"/>
    <x v="5"/>
    <n v="44.06666666666667"/>
    <x v="4"/>
    <x v="2"/>
    <s v="Overdue"/>
    <s v="WHT"/>
    <s v="USD"/>
    <n v="74027.100000000006"/>
  </r>
  <r>
    <s v="A2310000"/>
    <x v="35"/>
    <x v="35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1322"/>
    <x v="5"/>
    <n v="44.06666666666667"/>
    <x v="4"/>
    <x v="2"/>
    <s v="Overdue"/>
    <s v="WHT"/>
    <s v="USD"/>
    <n v="73742.86"/>
  </r>
  <r>
    <s v="A2310000"/>
    <x v="35"/>
    <x v="35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1322"/>
    <x v="5"/>
    <n v="44.06666666666667"/>
    <x v="4"/>
    <x v="2"/>
    <s v="Overdue"/>
    <s v="WHT"/>
    <s v="USD"/>
    <n v="67480.28"/>
  </r>
  <r>
    <s v="A2310000"/>
    <x v="35"/>
    <x v="35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1322"/>
    <x v="5"/>
    <n v="44.06666666666667"/>
    <x v="4"/>
    <x v="2"/>
    <s v="Overdue"/>
    <s v="WHT"/>
    <s v="USD"/>
    <n v="76655.91"/>
  </r>
  <r>
    <s v="A2310000"/>
    <x v="35"/>
    <x v="35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1322"/>
    <x v="5"/>
    <n v="44.06666666666667"/>
    <x v="4"/>
    <x v="2"/>
    <s v="Overdue"/>
    <s v="WHT"/>
    <s v="USD"/>
    <n v="78675.179999999993"/>
  </r>
  <r>
    <s v="A2310000"/>
    <x v="35"/>
    <x v="35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1322"/>
    <x v="5"/>
    <n v="44.06666666666667"/>
    <x v="4"/>
    <x v="2"/>
    <s v="Overdue"/>
    <s v="WHT"/>
    <s v="USD"/>
    <n v="36136.25"/>
  </r>
  <r>
    <s v="A2310000"/>
    <x v="35"/>
    <x v="35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1322"/>
    <x v="5"/>
    <n v="44.06666666666667"/>
    <x v="4"/>
    <x v="2"/>
    <s v="Overdue"/>
    <s v="WHT"/>
    <s v="USD"/>
    <n v="10286.200000000001"/>
  </r>
  <r>
    <s v="A2310000"/>
    <x v="35"/>
    <x v="35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1322"/>
    <x v="5"/>
    <n v="44.06666666666667"/>
    <x v="4"/>
    <x v="2"/>
    <s v="Overdue"/>
    <s v="WHT"/>
    <s v="USD"/>
    <n v="80420.52"/>
  </r>
  <r>
    <s v="A2310000"/>
    <x v="35"/>
    <x v="35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1322"/>
    <x v="5"/>
    <n v="44.06666666666667"/>
    <x v="4"/>
    <x v="2"/>
    <s v="Overdue"/>
    <s v="WHT"/>
    <s v="USD"/>
    <n v="36641.230000000003"/>
  </r>
  <r>
    <s v="A2310000"/>
    <x v="35"/>
    <x v="35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661"/>
    <x v="5"/>
    <n v="55.366666666666667"/>
    <x v="4"/>
    <x v="2"/>
    <s v="Overdue"/>
    <s v="WHT"/>
    <s v="USD"/>
    <n v="102982.16"/>
  </r>
  <r>
    <s v="A2310000"/>
    <x v="35"/>
    <x v="35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661"/>
    <x v="5"/>
    <n v="55.366666666666667"/>
    <x v="4"/>
    <x v="2"/>
    <s v="Overdue"/>
    <s v="WHT"/>
    <s v="USD"/>
    <n v="85504.29"/>
  </r>
  <r>
    <s v="A2310000"/>
    <x v="35"/>
    <x v="35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661"/>
    <x v="5"/>
    <n v="55.366666666666667"/>
    <x v="4"/>
    <x v="2"/>
    <s v="Overdue"/>
    <s v="WHT"/>
    <s v="USD"/>
    <n v="101278.35"/>
  </r>
  <r>
    <s v="A2310000"/>
    <x v="35"/>
    <x v="35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661"/>
    <x v="5"/>
    <n v="55.366666666666667"/>
    <x v="4"/>
    <x v="2"/>
    <s v="Overdue"/>
    <s v="WHT"/>
    <s v="USD"/>
    <n v="90949.759999999995"/>
  </r>
  <r>
    <s v="A2310000"/>
    <x v="35"/>
    <x v="35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661"/>
    <x v="5"/>
    <n v="55.366666666666667"/>
    <x v="4"/>
    <x v="2"/>
    <s v="Overdue"/>
    <s v="WHT"/>
    <s v="USD"/>
    <n v="76734"/>
  </r>
  <r>
    <s v="A2310000"/>
    <x v="35"/>
    <x v="35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675"/>
    <x v="5"/>
    <n v="55.833333333333336"/>
    <x v="4"/>
    <x v="2"/>
    <s v="Overdue"/>
    <s v="WHT"/>
    <s v="USD"/>
    <n v="58355.28"/>
  </r>
  <r>
    <s v="A2310000"/>
    <x v="35"/>
    <x v="35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675"/>
    <x v="5"/>
    <n v="55.833333333333336"/>
    <x v="4"/>
    <x v="2"/>
    <s v="Overdue"/>
    <s v="WHT"/>
    <s v="USD"/>
    <n v="48439.41"/>
  </r>
  <r>
    <s v="A2310000"/>
    <x v="35"/>
    <x v="35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756"/>
    <x v="5"/>
    <n v="58.533333333333331"/>
    <x v="4"/>
    <x v="2"/>
    <s v="Overdue"/>
    <s v="WHT"/>
    <s v="USD"/>
    <n v="42544.65"/>
  </r>
  <r>
    <s v="A2310000"/>
    <x v="35"/>
    <x v="35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756"/>
    <x v="5"/>
    <n v="58.533333333333331"/>
    <x v="4"/>
    <x v="2"/>
    <s v="Overdue"/>
    <s v="WHT"/>
    <s v="USD"/>
    <n v="44804.35"/>
  </r>
  <r>
    <s v="A2310000"/>
    <x v="35"/>
    <x v="35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756"/>
    <x v="5"/>
    <n v="58.533333333333331"/>
    <x v="4"/>
    <x v="2"/>
    <s v="Overdue"/>
    <s v="WHT"/>
    <s v="USD"/>
    <n v="43359.05"/>
  </r>
  <r>
    <s v="A2310000"/>
    <x v="35"/>
    <x v="35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756"/>
    <x v="5"/>
    <n v="58.533333333333331"/>
    <x v="4"/>
    <x v="2"/>
    <s v="Overdue"/>
    <s v="WHT"/>
    <s v="USD"/>
    <n v="51465.49"/>
  </r>
  <r>
    <s v="A2310000"/>
    <x v="35"/>
    <x v="35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756"/>
    <x v="5"/>
    <n v="58.533333333333331"/>
    <x v="4"/>
    <x v="2"/>
    <s v="Overdue"/>
    <s v="WHT"/>
    <s v="USD"/>
    <n v="57342.87"/>
  </r>
  <r>
    <s v="A2310000"/>
    <x v="35"/>
    <x v="35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756"/>
    <x v="5"/>
    <n v="58.533333333333331"/>
    <x v="4"/>
    <x v="2"/>
    <s v="Overdue"/>
    <s v="WHT"/>
    <s v="USD"/>
    <n v="79291.8"/>
  </r>
  <r>
    <s v="A2310000"/>
    <x v="35"/>
    <x v="35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857"/>
    <x v="5"/>
    <n v="61.9"/>
    <x v="4"/>
    <x v="2"/>
    <s v="Overdue"/>
    <s v="WHT"/>
    <s v="USD"/>
    <n v="102295.44"/>
  </r>
  <r>
    <s v="A2310000"/>
    <x v="35"/>
    <x v="35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2071"/>
    <x v="5"/>
    <n v="69.033333333333331"/>
    <x v="4"/>
    <x v="2"/>
    <s v="Overdue"/>
    <s v="WHT"/>
    <s v="USD"/>
    <n v="56025.93"/>
  </r>
  <r>
    <s v="A2310000"/>
    <x v="35"/>
    <x v="35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2071"/>
    <x v="5"/>
    <n v="69.033333333333331"/>
    <x v="4"/>
    <x v="2"/>
    <s v="Overdue"/>
    <s v="WHT"/>
    <s v="USD"/>
    <n v="24642.82"/>
  </r>
  <r>
    <s v="A2310000"/>
    <x v="35"/>
    <x v="35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2071"/>
    <x v="5"/>
    <n v="69.033333333333331"/>
    <x v="4"/>
    <x v="2"/>
    <s v="Overdue"/>
    <s v="WHT"/>
    <s v="USD"/>
    <n v="46506.879999999997"/>
  </r>
  <r>
    <s v="A2310000"/>
    <x v="35"/>
    <x v="35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2071"/>
    <x v="5"/>
    <n v="69.033333333333331"/>
    <x v="4"/>
    <x v="2"/>
    <s v="Overdue"/>
    <s v="WHT"/>
    <s v="USD"/>
    <n v="82344.59"/>
  </r>
  <r>
    <s v="A2310000"/>
    <x v="35"/>
    <x v="35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2071"/>
    <x v="5"/>
    <n v="69.033333333333331"/>
    <x v="4"/>
    <x v="2"/>
    <s v="Overdue"/>
    <s v="WHT"/>
    <s v="USD"/>
    <n v="83855.86"/>
  </r>
  <r>
    <s v="A2310000"/>
    <x v="35"/>
    <x v="35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2071"/>
    <x v="5"/>
    <n v="69.033333333333331"/>
    <x v="4"/>
    <x v="2"/>
    <s v="Overdue"/>
    <s v="WHT"/>
    <s v="USD"/>
    <n v="99496.69"/>
  </r>
  <r>
    <s v="A2310000"/>
    <x v="35"/>
    <x v="35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2071"/>
    <x v="5"/>
    <n v="69.033333333333331"/>
    <x v="4"/>
    <x v="2"/>
    <s v="Overdue"/>
    <s v="WHT"/>
    <s v="USD"/>
    <n v="94764.88"/>
  </r>
  <r>
    <s v="A2310000"/>
    <x v="36"/>
    <x v="36"/>
    <n v="1800028596"/>
    <x v="0"/>
    <x v="1"/>
    <x v="5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347"/>
    <x v="5"/>
    <n v="11.566666666666666"/>
    <x v="2"/>
    <x v="1"/>
    <s v="Overdue"/>
    <s v="Invoice"/>
    <s v="USD"/>
    <n v="237650"/>
  </r>
  <r>
    <s v="A2310000"/>
    <x v="36"/>
    <x v="36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391"/>
    <x v="5"/>
    <n v="13.033333333333333"/>
    <x v="3"/>
    <x v="1"/>
    <s v="Overdue"/>
    <s v="Invoice"/>
    <s v="USD"/>
    <n v="510068.13"/>
  </r>
  <r>
    <s v="A2310000"/>
    <x v="36"/>
    <x v="36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96"/>
    <x v="5"/>
    <n v="13.2"/>
    <x v="3"/>
    <x v="1"/>
    <s v="Overdue"/>
    <s v="Invoice"/>
    <s v="USD"/>
    <n v="1053334.3999999999"/>
  </r>
  <r>
    <s v="A2310000"/>
    <x v="36"/>
    <x v="36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96"/>
    <x v="5"/>
    <n v="13.2"/>
    <x v="3"/>
    <x v="2"/>
    <s v="Overdue"/>
    <s v="WHT"/>
    <s v="USD"/>
    <n v="-6406.31"/>
  </r>
  <r>
    <s v="A2310000"/>
    <x v="36"/>
    <x v="36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96"/>
    <x v="5"/>
    <n v="13.2"/>
    <x v="3"/>
    <x v="2"/>
    <s v="Overdue"/>
    <s v="WHT"/>
    <s v="USD"/>
    <n v="-3650.2"/>
  </r>
  <r>
    <s v="A2310000"/>
    <x v="36"/>
    <x v="36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96"/>
    <x v="5"/>
    <n v="13.2"/>
    <x v="3"/>
    <x v="2"/>
    <s v="Overdue"/>
    <s v="WHT"/>
    <s v="USD"/>
    <n v="11295.84"/>
  </r>
  <r>
    <s v="A2310000"/>
    <x v="36"/>
    <x v="36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96"/>
    <x v="5"/>
    <n v="13.2"/>
    <x v="3"/>
    <x v="2"/>
    <s v="Overdue"/>
    <s v="WHT"/>
    <s v="USD"/>
    <n v="44114.35"/>
  </r>
  <r>
    <s v="A2310000"/>
    <x v="36"/>
    <x v="36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96"/>
    <x v="5"/>
    <n v="13.2"/>
    <x v="3"/>
    <x v="2"/>
    <s v="Overdue"/>
    <s v="WHT"/>
    <s v="USD"/>
    <n v="33846.089999999997"/>
  </r>
  <r>
    <s v="A2310000"/>
    <x v="36"/>
    <x v="36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96"/>
    <x v="5"/>
    <n v="13.2"/>
    <x v="3"/>
    <x v="2"/>
    <s v="Overdue"/>
    <s v="WHT"/>
    <s v="USD"/>
    <n v="47039.79"/>
  </r>
  <r>
    <s v="A2310000"/>
    <x v="36"/>
    <x v="36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96"/>
    <x v="5"/>
    <n v="13.2"/>
    <x v="3"/>
    <x v="2"/>
    <s v="Overdue"/>
    <s v="WHT"/>
    <s v="USD"/>
    <n v="94946.78"/>
  </r>
  <r>
    <s v="A2310000"/>
    <x v="36"/>
    <x v="36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96"/>
    <x v="5"/>
    <n v="13.2"/>
    <x v="3"/>
    <x v="2"/>
    <s v="Overdue"/>
    <s v="WHT"/>
    <s v="USD"/>
    <n v="43680.63"/>
  </r>
  <r>
    <s v="A2310000"/>
    <x v="36"/>
    <x v="36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96"/>
    <x v="5"/>
    <n v="13.2"/>
    <x v="3"/>
    <x v="2"/>
    <s v="Overdue"/>
    <s v="WHT"/>
    <s v="USD"/>
    <n v="59619.79"/>
  </r>
  <r>
    <s v="A2310000"/>
    <x v="36"/>
    <x v="36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96"/>
    <x v="5"/>
    <n v="13.2"/>
    <x v="3"/>
    <x v="2"/>
    <s v="Overdue"/>
    <s v="WHT"/>
    <s v="USD"/>
    <n v="57554.79"/>
  </r>
  <r>
    <s v="A2310000"/>
    <x v="36"/>
    <x v="36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96"/>
    <x v="5"/>
    <n v="13.2"/>
    <x v="3"/>
    <x v="2"/>
    <s v="Overdue"/>
    <s v="WHT"/>
    <s v="USD"/>
    <n v="57351.96"/>
  </r>
  <r>
    <s v="A2310000"/>
    <x v="36"/>
    <x v="36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96"/>
    <x v="5"/>
    <n v="13.2"/>
    <x v="3"/>
    <x v="2"/>
    <s v="Overdue"/>
    <s v="WHT"/>
    <s v="USD"/>
    <n v="101528.1"/>
  </r>
  <r>
    <s v="A2310000"/>
    <x v="36"/>
    <x v="36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96"/>
    <x v="5"/>
    <n v="13.2"/>
    <x v="3"/>
    <x v="2"/>
    <s v="Overdue"/>
    <s v="WHT"/>
    <s v="USD"/>
    <n v="764.05"/>
  </r>
  <r>
    <s v="A2310000"/>
    <x v="36"/>
    <x v="36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96"/>
    <x v="5"/>
    <n v="13.2"/>
    <x v="3"/>
    <x v="2"/>
    <s v="Overdue"/>
    <s v="WHT"/>
    <s v="USD"/>
    <n v="67231.850000000006"/>
  </r>
  <r>
    <s v="A2310000"/>
    <x v="36"/>
    <x v="36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96"/>
    <x v="5"/>
    <n v="13.2"/>
    <x v="3"/>
    <x v="2"/>
    <s v="Overdue"/>
    <s v="WHT"/>
    <s v="USD"/>
    <n v="105817.56"/>
  </r>
  <r>
    <s v="A2310000"/>
    <x v="36"/>
    <x v="36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96"/>
    <x v="5"/>
    <n v="13.2"/>
    <x v="3"/>
    <x v="2"/>
    <s v="Overdue"/>
    <s v="WHT"/>
    <s v="USD"/>
    <n v="110338.67"/>
  </r>
  <r>
    <s v="A2310000"/>
    <x v="36"/>
    <x v="36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96"/>
    <x v="5"/>
    <n v="13.2"/>
    <x v="3"/>
    <x v="2"/>
    <s v="Overdue"/>
    <s v="WHT"/>
    <s v="USD"/>
    <n v="111561.17"/>
  </r>
  <r>
    <s v="A2310000"/>
    <x v="36"/>
    <x v="36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96"/>
    <x v="5"/>
    <n v="13.2"/>
    <x v="3"/>
    <x v="2"/>
    <s v="Overdue"/>
    <s v="WHT"/>
    <s v="USD"/>
    <n v="94464.68"/>
  </r>
  <r>
    <s v="A2310000"/>
    <x v="36"/>
    <x v="36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96"/>
    <x v="5"/>
    <n v="13.2"/>
    <x v="3"/>
    <x v="2"/>
    <s v="Overdue"/>
    <s v="WHT"/>
    <s v="USD"/>
    <n v="103584.82"/>
  </r>
  <r>
    <s v="A2310000"/>
    <x v="36"/>
    <x v="36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96"/>
    <x v="5"/>
    <n v="13.2"/>
    <x v="3"/>
    <x v="2"/>
    <s v="Overdue"/>
    <s v="WHT"/>
    <s v="USD"/>
    <n v="5595.91"/>
  </r>
  <r>
    <s v="A2310000"/>
    <x v="36"/>
    <x v="36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96"/>
    <x v="5"/>
    <n v="13.2"/>
    <x v="3"/>
    <x v="2"/>
    <s v="Overdue"/>
    <s v="WHT"/>
    <s v="USD"/>
    <n v="96034.69"/>
  </r>
  <r>
    <s v="A2310000"/>
    <x v="36"/>
    <x v="36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568"/>
    <x v="5"/>
    <n v="18.933333333333334"/>
    <x v="4"/>
    <x v="1"/>
    <s v="Overdue"/>
    <s v="Invoice"/>
    <s v="USD"/>
    <n v="142.66"/>
  </r>
  <r>
    <s v="A2310000"/>
    <x v="36"/>
    <x v="36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568"/>
    <x v="5"/>
    <n v="18.933333333333334"/>
    <x v="4"/>
    <x v="1"/>
    <s v="Overdue"/>
    <s v="Invoice"/>
    <s v="USD"/>
    <n v="95.23"/>
  </r>
  <r>
    <s v="A2310000"/>
    <x v="36"/>
    <x v="36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597"/>
    <x v="5"/>
    <n v="19.899999999999999"/>
    <x v="4"/>
    <x v="1"/>
    <s v="Overdue"/>
    <s v="Invoice"/>
    <s v="USD"/>
    <n v="363.84"/>
  </r>
  <r>
    <s v="A2310000"/>
    <x v="36"/>
    <x v="36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597"/>
    <x v="5"/>
    <n v="19.899999999999999"/>
    <x v="4"/>
    <x v="1"/>
    <s v="Overdue"/>
    <s v="Invoice"/>
    <s v="USD"/>
    <n v="242.68"/>
  </r>
  <r>
    <s v="A2310000"/>
    <x v="36"/>
    <x v="36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621"/>
    <x v="5"/>
    <n v="20.7"/>
    <x v="4"/>
    <x v="2"/>
    <s v="Overdue"/>
    <s v="WHT"/>
    <s v="USD"/>
    <n v="-8.82"/>
  </r>
  <r>
    <s v="A2310000"/>
    <x v="36"/>
    <x v="36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628"/>
    <x v="5"/>
    <n v="20.933333333333334"/>
    <x v="4"/>
    <x v="1"/>
    <s v="Overdue"/>
    <s v="Invoice"/>
    <s v="USD"/>
    <n v="788685.04"/>
  </r>
  <r>
    <s v="A2310000"/>
    <x v="36"/>
    <x v="36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628"/>
    <x v="5"/>
    <n v="20.933333333333334"/>
    <x v="4"/>
    <x v="1"/>
    <s v="Overdue"/>
    <s v="Invoice"/>
    <s v="USD"/>
    <n v="526187.06000000006"/>
  </r>
  <r>
    <s v="A2310000"/>
    <x v="36"/>
    <x v="36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655"/>
    <x v="5"/>
    <n v="21.833333333333332"/>
    <x v="4"/>
    <x v="1"/>
    <s v="Overdue"/>
    <s v="Invoice"/>
    <s v="USD"/>
    <n v="971836.64"/>
  </r>
  <r>
    <s v="A2310000"/>
    <x v="36"/>
    <x v="36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655"/>
    <x v="5"/>
    <n v="21.833333333333332"/>
    <x v="4"/>
    <x v="1"/>
    <s v="Overdue"/>
    <s v="Invoice"/>
    <s v="USD"/>
    <n v="644039.32999999996"/>
  </r>
  <r>
    <s v="A2310000"/>
    <x v="36"/>
    <x v="36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671"/>
    <x v="5"/>
    <n v="22.366666666666667"/>
    <x v="4"/>
    <x v="2"/>
    <s v="Overdue"/>
    <s v="WHT"/>
    <s v="USD"/>
    <n v="-8.8000000000000007"/>
  </r>
  <r>
    <s v="A2310000"/>
    <x v="36"/>
    <x v="36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671"/>
    <x v="5"/>
    <n v="22.366666666666667"/>
    <x v="4"/>
    <x v="2"/>
    <s v="Overdue"/>
    <s v="WHT"/>
    <s v="USD"/>
    <n v="-8.8000000000000007"/>
  </r>
  <r>
    <s v="A2310000"/>
    <x v="36"/>
    <x v="36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688"/>
    <x v="5"/>
    <n v="22.933333333333334"/>
    <x v="4"/>
    <x v="1"/>
    <s v="Overdue"/>
    <s v="Invoice"/>
    <s v="USD"/>
    <n v="816693.78"/>
  </r>
  <r>
    <s v="A2310000"/>
    <x v="36"/>
    <x v="36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688"/>
    <x v="5"/>
    <n v="22.933333333333334"/>
    <x v="4"/>
    <x v="1"/>
    <s v="Overdue"/>
    <s v="Invoice"/>
    <s v="USD"/>
    <n v="540768.21"/>
  </r>
  <r>
    <s v="A2310000"/>
    <x v="36"/>
    <x v="36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718"/>
    <x v="5"/>
    <n v="23.933333333333334"/>
    <x v="4"/>
    <x v="1"/>
    <s v="Overdue"/>
    <s v="Invoice"/>
    <s v="USD"/>
    <n v="273489.27"/>
  </r>
  <r>
    <s v="A2310000"/>
    <x v="36"/>
    <x v="36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718"/>
    <x v="5"/>
    <n v="23.933333333333334"/>
    <x v="4"/>
    <x v="1"/>
    <s v="Overdue"/>
    <s v="Invoice"/>
    <s v="USD"/>
    <n v="182352.98"/>
  </r>
  <r>
    <s v="A2310000"/>
    <x v="36"/>
    <x v="36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750"/>
    <x v="5"/>
    <n v="25"/>
    <x v="4"/>
    <x v="1"/>
    <s v="Overdue"/>
    <s v="Invoice"/>
    <s v="USD"/>
    <n v="491992"/>
  </r>
  <r>
    <s v="A2310000"/>
    <x v="36"/>
    <x v="36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750"/>
    <x v="5"/>
    <n v="25"/>
    <x v="4"/>
    <x v="1"/>
    <s v="Overdue"/>
    <s v="Invoice"/>
    <s v="USD"/>
    <n v="327634.95"/>
  </r>
  <r>
    <s v="A2310000"/>
    <x v="36"/>
    <x v="36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779"/>
    <x v="5"/>
    <n v="25.966666666666665"/>
    <x v="4"/>
    <x v="1"/>
    <s v="Overdue"/>
    <s v="Invoice"/>
    <s v="USD"/>
    <n v="645320.69999999995"/>
  </r>
  <r>
    <s v="A2310000"/>
    <x v="36"/>
    <x v="36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779"/>
    <x v="5"/>
    <n v="25.966666666666665"/>
    <x v="4"/>
    <x v="1"/>
    <s v="Overdue"/>
    <s v="Invoice"/>
    <s v="USD"/>
    <n v="429839.07"/>
  </r>
  <r>
    <s v="A2310000"/>
    <x v="36"/>
    <x v="36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779"/>
    <x v="5"/>
    <n v="25.966666666666665"/>
    <x v="4"/>
    <x v="1"/>
    <s v="Overdue"/>
    <s v="Invoice"/>
    <s v="USD"/>
    <n v="51140.92"/>
  </r>
  <r>
    <s v="A2310000"/>
    <x v="36"/>
    <x v="36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779"/>
    <x v="5"/>
    <n v="25.966666666666665"/>
    <x v="4"/>
    <x v="1"/>
    <s v="Overdue"/>
    <s v="Invoice"/>
    <s v="USD"/>
    <n v="34064.25"/>
  </r>
  <r>
    <s v="A2310000"/>
    <x v="36"/>
    <x v="36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808"/>
    <x v="5"/>
    <n v="26.933333333333334"/>
    <x v="4"/>
    <x v="1"/>
    <s v="Overdue"/>
    <s v="Invoice"/>
    <s v="USD"/>
    <n v="1956999.52"/>
  </r>
  <r>
    <s v="A2310000"/>
    <x v="36"/>
    <x v="36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808"/>
    <x v="5"/>
    <n v="26.933333333333334"/>
    <x v="4"/>
    <x v="1"/>
    <s v="Overdue"/>
    <s v="Invoice"/>
    <s v="USD"/>
    <n v="1303603.1399999999"/>
  </r>
  <r>
    <s v="A2310000"/>
    <x v="36"/>
    <x v="36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825"/>
    <x v="5"/>
    <n v="27.5"/>
    <x v="4"/>
    <x v="2"/>
    <s v="Overdue"/>
    <s v="WHT"/>
    <s v="USD"/>
    <n v="-10936.21"/>
  </r>
  <r>
    <s v="A2310000"/>
    <x v="36"/>
    <x v="36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825"/>
    <x v="5"/>
    <n v="27.5"/>
    <x v="4"/>
    <x v="2"/>
    <s v="Overdue"/>
    <s v="WHT"/>
    <s v="USD"/>
    <n v="-10905.07"/>
  </r>
  <r>
    <s v="A2310000"/>
    <x v="36"/>
    <x v="36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841"/>
    <x v="5"/>
    <n v="28.033333333333335"/>
    <x v="4"/>
    <x v="1"/>
    <s v="Overdue"/>
    <s v="Invoice"/>
    <s v="USD"/>
    <n v="1903477.33"/>
  </r>
  <r>
    <s v="A2310000"/>
    <x v="36"/>
    <x v="36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841"/>
    <x v="5"/>
    <n v="28.033333333333335"/>
    <x v="4"/>
    <x v="1"/>
    <s v="Overdue"/>
    <s v="Invoice"/>
    <s v="USD"/>
    <n v="1269030.75"/>
  </r>
  <r>
    <s v="A2310000"/>
    <x v="36"/>
    <x v="36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870"/>
    <x v="5"/>
    <n v="29"/>
    <x v="4"/>
    <x v="1"/>
    <s v="Overdue"/>
    <s v="Invoice"/>
    <s v="USD"/>
    <n v="1853591.02"/>
  </r>
  <r>
    <s v="A2310000"/>
    <x v="36"/>
    <x v="36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870"/>
    <x v="5"/>
    <n v="29"/>
    <x v="4"/>
    <x v="1"/>
    <s v="Overdue"/>
    <s v="Invoice"/>
    <s v="USD"/>
    <n v="1235869.06"/>
  </r>
  <r>
    <s v="A2310000"/>
    <x v="36"/>
    <x v="36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900"/>
    <x v="5"/>
    <n v="30"/>
    <x v="4"/>
    <x v="1"/>
    <s v="Overdue"/>
    <s v="Invoice"/>
    <s v="USD"/>
    <n v="1910477.79"/>
  </r>
  <r>
    <s v="A2310000"/>
    <x v="36"/>
    <x v="36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900"/>
    <x v="5"/>
    <n v="30"/>
    <x v="4"/>
    <x v="1"/>
    <s v="Overdue"/>
    <s v="Invoice"/>
    <s v="USD"/>
    <n v="1234821.28"/>
  </r>
  <r>
    <s v="A2310000"/>
    <x v="36"/>
    <x v="36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915"/>
    <x v="5"/>
    <n v="30.5"/>
    <x v="4"/>
    <x v="2"/>
    <s v="Overdue"/>
    <s v="WHT"/>
    <s v="USD"/>
    <n v="-780361.33"/>
  </r>
  <r>
    <s v="A2310000"/>
    <x v="36"/>
    <x v="36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916"/>
    <x v="5"/>
    <n v="30.533333333333335"/>
    <x v="4"/>
    <x v="2"/>
    <s v="Overdue"/>
    <s v="WHT"/>
    <s v="USD"/>
    <n v="-451989.74"/>
  </r>
  <r>
    <s v="A2310000"/>
    <x v="36"/>
    <x v="36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916"/>
    <x v="5"/>
    <n v="30.533333333333335"/>
    <x v="4"/>
    <x v="2"/>
    <s v="Overdue"/>
    <s v="WHT"/>
    <s v="USD"/>
    <n v="-158495.13"/>
  </r>
  <r>
    <s v="A2310000"/>
    <x v="36"/>
    <x v="36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931"/>
    <x v="5"/>
    <n v="31.033333333333335"/>
    <x v="4"/>
    <x v="1"/>
    <s v="Overdue"/>
    <s v="Invoice"/>
    <s v="USD"/>
    <n v="1280440.1499999999"/>
  </r>
  <r>
    <s v="A2310000"/>
    <x v="36"/>
    <x v="36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953"/>
    <x v="5"/>
    <n v="31.766666666666666"/>
    <x v="4"/>
    <x v="1"/>
    <s v="Overdue"/>
    <s v="Invoice"/>
    <s v="USD"/>
    <n v="60250.39"/>
  </r>
  <r>
    <s v="A2310000"/>
    <x v="36"/>
    <x v="36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961"/>
    <x v="5"/>
    <n v="32.033333333333331"/>
    <x v="4"/>
    <x v="1"/>
    <s v="Overdue"/>
    <s v="Invoice"/>
    <s v="USD"/>
    <n v="1381106.71"/>
  </r>
  <r>
    <s v="A2310000"/>
    <x v="36"/>
    <x v="36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991"/>
    <x v="5"/>
    <n v="33.033333333333331"/>
    <x v="4"/>
    <x v="1"/>
    <s v="Overdue"/>
    <s v="Invoice"/>
    <s v="USD"/>
    <n v="1259506.72"/>
  </r>
  <r>
    <s v="A2310000"/>
    <x v="36"/>
    <x v="36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1023"/>
    <x v="5"/>
    <n v="34.1"/>
    <x v="4"/>
    <x v="1"/>
    <s v="Overdue"/>
    <s v="Invoice"/>
    <s v="USD"/>
    <n v="1487456.17"/>
  </r>
  <r>
    <s v="A2310000"/>
    <x v="36"/>
    <x v="36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1040"/>
    <x v="5"/>
    <n v="34.666666666666664"/>
    <x v="4"/>
    <x v="2"/>
    <s v="Overdue"/>
    <s v="WHT"/>
    <s v="USD"/>
    <n v="-12148.06"/>
  </r>
  <r>
    <s v="A2310000"/>
    <x v="36"/>
    <x v="36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1046"/>
    <x v="5"/>
    <n v="34.866666666666667"/>
    <x v="4"/>
    <x v="1"/>
    <s v="Overdue"/>
    <s v="Invoice"/>
    <s v="USD"/>
    <n v="1471156.57"/>
  </r>
  <r>
    <s v="A2310000"/>
    <x v="36"/>
    <x v="36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053"/>
    <x v="5"/>
    <n v="35.1"/>
    <x v="4"/>
    <x v="2"/>
    <s v="Overdue"/>
    <s v="WHT"/>
    <s v="USD"/>
    <n v="-20646.89"/>
  </r>
  <r>
    <s v="A2310000"/>
    <x v="36"/>
    <x v="36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053"/>
    <x v="5"/>
    <n v="35.1"/>
    <x v="4"/>
    <x v="2"/>
    <s v="Overdue"/>
    <s v="WHT"/>
    <s v="USD"/>
    <n v="-15525.57"/>
  </r>
  <r>
    <s v="A2310000"/>
    <x v="36"/>
    <x v="36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053"/>
    <x v="5"/>
    <n v="35.1"/>
    <x v="4"/>
    <x v="2"/>
    <s v="Overdue"/>
    <s v="WHT"/>
    <s v="USD"/>
    <n v="-5881.81"/>
  </r>
  <r>
    <s v="A2310000"/>
    <x v="36"/>
    <x v="36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1079"/>
    <x v="5"/>
    <n v="35.966666666666669"/>
    <x v="4"/>
    <x v="1"/>
    <s v="Overdue"/>
    <s v="Invoice"/>
    <s v="USD"/>
    <n v="1410876.05"/>
  </r>
  <r>
    <s v="A2310000"/>
    <x v="36"/>
    <x v="36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1095"/>
    <x v="5"/>
    <n v="36.5"/>
    <x v="4"/>
    <x v="2"/>
    <s v="Overdue"/>
    <s v="WHT"/>
    <s v="USD"/>
    <n v="75491.05"/>
  </r>
  <r>
    <s v="A2310000"/>
    <x v="36"/>
    <x v="36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1095"/>
    <x v="5"/>
    <n v="36.5"/>
    <x v="4"/>
    <x v="2"/>
    <s v="Overdue"/>
    <s v="WHT"/>
    <s v="USD"/>
    <n v="103370.68"/>
  </r>
  <r>
    <s v="A2310000"/>
    <x v="36"/>
    <x v="36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1113"/>
    <x v="5"/>
    <n v="37.1"/>
    <x v="4"/>
    <x v="1"/>
    <s v="Overdue"/>
    <s v="Invoice"/>
    <s v="USD"/>
    <n v="896746.41"/>
  </r>
  <r>
    <s v="A2310000"/>
    <x v="36"/>
    <x v="36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1137"/>
    <x v="5"/>
    <n v="37.9"/>
    <x v="4"/>
    <x v="1"/>
    <s v="Overdue"/>
    <s v="Invoice"/>
    <s v="USD"/>
    <n v="10187.09"/>
  </r>
  <r>
    <s v="A2310000"/>
    <x v="36"/>
    <x v="36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1138"/>
    <x v="5"/>
    <n v="37.93333333333333"/>
    <x v="4"/>
    <x v="1"/>
    <s v="Overdue"/>
    <s v="Invoice"/>
    <s v="USD"/>
    <n v="1353684.26"/>
  </r>
  <r>
    <s v="A2310000"/>
    <x v="36"/>
    <x v="36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1169"/>
    <x v="5"/>
    <n v="38.966666666666669"/>
    <x v="4"/>
    <x v="1"/>
    <s v="Overdue"/>
    <s v="Invoice"/>
    <s v="USD"/>
    <n v="1357550.64"/>
  </r>
  <r>
    <s v="A2310000"/>
    <x v="36"/>
    <x v="36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1252"/>
    <x v="5"/>
    <n v="41.733333333333334"/>
    <x v="4"/>
    <x v="2"/>
    <s v="Overdue"/>
    <s v="WHT"/>
    <s v="USD"/>
    <n v="-13891.85"/>
  </r>
  <r>
    <s v="A2310000"/>
    <x v="36"/>
    <x v="36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1252"/>
    <x v="5"/>
    <n v="41.733333333333334"/>
    <x v="4"/>
    <x v="2"/>
    <s v="Overdue"/>
    <s v="WHT"/>
    <s v="USD"/>
    <n v="-9547.66"/>
  </r>
  <r>
    <s v="A2310000"/>
    <x v="36"/>
    <x v="36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1262"/>
    <x v="5"/>
    <n v="42.06666666666667"/>
    <x v="4"/>
    <x v="2"/>
    <s v="Overdue"/>
    <s v="WHT"/>
    <s v="USD"/>
    <n v="106335.88"/>
  </r>
  <r>
    <s v="A2310000"/>
    <x v="36"/>
    <x v="36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1262"/>
    <x v="5"/>
    <n v="42.06666666666667"/>
    <x v="4"/>
    <x v="2"/>
    <s v="Overdue"/>
    <s v="WHT"/>
    <s v="USD"/>
    <n v="105961.12"/>
  </r>
  <r>
    <s v="A2310000"/>
    <x v="36"/>
    <x v="36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1279"/>
    <x v="5"/>
    <n v="42.633333333333333"/>
    <x v="4"/>
    <x v="2"/>
    <s v="Overdue"/>
    <s v="WHT"/>
    <s v="USD"/>
    <n v="-673.96"/>
  </r>
  <r>
    <s v="A2310000"/>
    <x v="36"/>
    <x v="36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1284"/>
    <x v="5"/>
    <n v="42.8"/>
    <x v="4"/>
    <x v="2"/>
    <s v="Overdue"/>
    <s v="WHT"/>
    <s v="USD"/>
    <n v="21735.26"/>
  </r>
  <r>
    <s v="A2310000"/>
    <x v="36"/>
    <x v="36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1284"/>
    <x v="5"/>
    <n v="42.8"/>
    <x v="4"/>
    <x v="2"/>
    <s v="Overdue"/>
    <s v="WHT"/>
    <s v="USD"/>
    <n v="69440.820000000007"/>
  </r>
  <r>
    <s v="A2310000"/>
    <x v="36"/>
    <x v="36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1284"/>
    <x v="5"/>
    <n v="42.8"/>
    <x v="4"/>
    <x v="2"/>
    <s v="Overdue"/>
    <s v="WHT"/>
    <s v="USD"/>
    <n v="38357.43"/>
  </r>
  <r>
    <s v="A2310000"/>
    <x v="36"/>
    <x v="36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1284"/>
    <x v="5"/>
    <n v="42.8"/>
    <x v="4"/>
    <x v="2"/>
    <s v="Overdue"/>
    <s v="WHT"/>
    <s v="USD"/>
    <n v="122528.29"/>
  </r>
  <r>
    <s v="A2310000"/>
    <x v="36"/>
    <x v="36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1284"/>
    <x v="5"/>
    <n v="42.8"/>
    <x v="4"/>
    <x v="2"/>
    <s v="Overdue"/>
    <s v="WHT"/>
    <s v="USD"/>
    <n v="145025.28"/>
  </r>
  <r>
    <s v="A2310000"/>
    <x v="36"/>
    <x v="36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1284"/>
    <x v="5"/>
    <n v="42.8"/>
    <x v="4"/>
    <x v="2"/>
    <s v="Overdue"/>
    <s v="WHT"/>
    <s v="USD"/>
    <n v="82195.89"/>
  </r>
  <r>
    <s v="A2310000"/>
    <x v="36"/>
    <x v="36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1287"/>
    <x v="5"/>
    <n v="42.9"/>
    <x v="4"/>
    <x v="2"/>
    <s v="Overdue"/>
    <s v="WHT"/>
    <s v="USD"/>
    <n v="8927.23"/>
  </r>
  <r>
    <s v="A2310000"/>
    <x v="36"/>
    <x v="36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1290"/>
    <x v="5"/>
    <n v="43"/>
    <x v="4"/>
    <x v="2"/>
    <s v="Overdue"/>
    <s v="WHT"/>
    <s v="USD"/>
    <n v="110151.08"/>
  </r>
  <r>
    <s v="A2310000"/>
    <x v="36"/>
    <x v="36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1301"/>
    <x v="5"/>
    <n v="43.366666666666667"/>
    <x v="4"/>
    <x v="2"/>
    <s v="Overdue"/>
    <s v="WHT"/>
    <s v="USD"/>
    <n v="5676.04"/>
  </r>
  <r>
    <s v="A2310000"/>
    <x v="36"/>
    <x v="36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1301"/>
    <x v="5"/>
    <n v="43.366666666666667"/>
    <x v="4"/>
    <x v="2"/>
    <s v="Overdue"/>
    <s v="WHT"/>
    <s v="USD"/>
    <n v="3638.25"/>
  </r>
  <r>
    <s v="A2310000"/>
    <x v="36"/>
    <x v="36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1303"/>
    <x v="5"/>
    <n v="43.43333333333333"/>
    <x v="4"/>
    <x v="2"/>
    <s v="Overdue"/>
    <s v="WHT"/>
    <s v="USD"/>
    <n v="5875.17"/>
  </r>
  <r>
    <s v="A2310000"/>
    <x v="36"/>
    <x v="36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1303"/>
    <x v="5"/>
    <n v="43.43333333333333"/>
    <x v="4"/>
    <x v="2"/>
    <s v="Overdue"/>
    <s v="WHT"/>
    <s v="USD"/>
    <n v="5824.67"/>
  </r>
  <r>
    <s v="A2310000"/>
    <x v="36"/>
    <x v="36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1320"/>
    <x v="5"/>
    <n v="44"/>
    <x v="4"/>
    <x v="2"/>
    <s v="Overdue"/>
    <s v="WHT"/>
    <s v="USD"/>
    <n v="119206.74"/>
  </r>
  <r>
    <s v="A2310000"/>
    <x v="36"/>
    <x v="36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1340"/>
    <x v="5"/>
    <n v="44.666666666666664"/>
    <x v="4"/>
    <x v="2"/>
    <s v="Overdue"/>
    <s v="WHT"/>
    <s v="USD"/>
    <n v="61160.27"/>
  </r>
  <r>
    <s v="A2310000"/>
    <x v="36"/>
    <x v="36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1340"/>
    <x v="5"/>
    <n v="44.666666666666664"/>
    <x v="4"/>
    <x v="2"/>
    <s v="Overdue"/>
    <s v="WHT"/>
    <s v="USD"/>
    <n v="95879.07"/>
  </r>
  <r>
    <s v="A2310000"/>
    <x v="36"/>
    <x v="36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1340"/>
    <x v="5"/>
    <n v="44.666666666666664"/>
    <x v="4"/>
    <x v="2"/>
    <s v="Overdue"/>
    <s v="WHT"/>
    <s v="USD"/>
    <n v="73560.11"/>
  </r>
  <r>
    <s v="A2310000"/>
    <x v="36"/>
    <x v="36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1340"/>
    <x v="5"/>
    <n v="44.666666666666664"/>
    <x v="4"/>
    <x v="2"/>
    <s v="Overdue"/>
    <s v="WHT"/>
    <s v="USD"/>
    <n v="102235.6"/>
  </r>
  <r>
    <s v="A2310000"/>
    <x v="36"/>
    <x v="36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389"/>
    <x v="5"/>
    <n v="46.3"/>
    <x v="4"/>
    <x v="2"/>
    <s v="Overdue"/>
    <s v="WHT"/>
    <s v="USD"/>
    <n v="-31073.19"/>
  </r>
  <r>
    <s v="A2310000"/>
    <x v="36"/>
    <x v="36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390"/>
    <x v="5"/>
    <n v="46.333333333333336"/>
    <x v="4"/>
    <x v="2"/>
    <s v="Overdue"/>
    <s v="WHT"/>
    <s v="USD"/>
    <n v="78008.759999999995"/>
  </r>
  <r>
    <s v="A2310000"/>
    <x v="36"/>
    <x v="36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390"/>
    <x v="5"/>
    <n v="46.333333333333336"/>
    <x v="4"/>
    <x v="2"/>
    <s v="Overdue"/>
    <s v="WHT"/>
    <s v="USD"/>
    <n v="80472.070000000007"/>
  </r>
  <r>
    <s v="A2310000"/>
    <x v="36"/>
    <x v="36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390"/>
    <x v="5"/>
    <n v="46.333333333333336"/>
    <x v="4"/>
    <x v="2"/>
    <s v="Overdue"/>
    <s v="WHT"/>
    <s v="USD"/>
    <n v="91622.33"/>
  </r>
  <r>
    <s v="A2310000"/>
    <x v="36"/>
    <x v="36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390"/>
    <x v="5"/>
    <n v="46.333333333333336"/>
    <x v="4"/>
    <x v="2"/>
    <s v="Overdue"/>
    <s v="WHT"/>
    <s v="USD"/>
    <n v="-62454.29"/>
  </r>
  <r>
    <s v="A2310000"/>
    <x v="36"/>
    <x v="36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390"/>
    <x v="5"/>
    <n v="46.333333333333336"/>
    <x v="4"/>
    <x v="2"/>
    <s v="Overdue"/>
    <s v="WHT"/>
    <s v="USD"/>
    <n v="-70015.38"/>
  </r>
  <r>
    <s v="A2310000"/>
    <x v="36"/>
    <x v="36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437"/>
    <x v="5"/>
    <n v="47.9"/>
    <x v="4"/>
    <x v="2"/>
    <s v="Overdue"/>
    <s v="WHT"/>
    <s v="USD"/>
    <n v="152773.18"/>
  </r>
  <r>
    <s v="A2310000"/>
    <x v="36"/>
    <x v="36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469"/>
    <x v="5"/>
    <n v="48.966666666666669"/>
    <x v="4"/>
    <x v="2"/>
    <s v="Overdue"/>
    <s v="WHT"/>
    <s v="USD"/>
    <n v="32924.17"/>
  </r>
  <r>
    <s v="A2310000"/>
    <x v="36"/>
    <x v="36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492"/>
    <x v="5"/>
    <n v="49.733333333333334"/>
    <x v="4"/>
    <x v="2"/>
    <s v="Overdue"/>
    <s v="WHT"/>
    <s v="USD"/>
    <n v="2160"/>
  </r>
  <r>
    <s v="A2310000"/>
    <x v="36"/>
    <x v="36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492"/>
    <x v="5"/>
    <n v="49.733333333333334"/>
    <x v="4"/>
    <x v="2"/>
    <s v="Overdue"/>
    <s v="WHT"/>
    <s v="USD"/>
    <n v="152134.66"/>
  </r>
  <r>
    <s v="A2310000"/>
    <x v="36"/>
    <x v="36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551"/>
    <x v="5"/>
    <n v="51.7"/>
    <x v="4"/>
    <x v="2"/>
    <s v="Overdue"/>
    <s v="WHT"/>
    <s v="USD"/>
    <n v="148817.24"/>
  </r>
  <r>
    <s v="A2310000"/>
    <x v="36"/>
    <x v="36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755"/>
    <x v="5"/>
    <n v="58.5"/>
    <x v="4"/>
    <x v="2"/>
    <s v="Overdue"/>
    <s v="WHT"/>
    <s v="USD"/>
    <n v="154397.04"/>
  </r>
  <r>
    <s v="A2310000"/>
    <x v="36"/>
    <x v="36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828"/>
    <x v="5"/>
    <n v="60.93333333333333"/>
    <x v="4"/>
    <x v="2"/>
    <s v="Overdue"/>
    <s v="WHT"/>
    <s v="USD"/>
    <n v="97080.77"/>
  </r>
  <r>
    <s v="A2310000"/>
    <x v="36"/>
    <x v="36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929"/>
    <x v="5"/>
    <n v="64.3"/>
    <x v="4"/>
    <x v="2"/>
    <s v="Overdue"/>
    <s v="WHT"/>
    <s v="USD"/>
    <n v="71954.28"/>
  </r>
  <r>
    <s v="A2310000"/>
    <x v="36"/>
    <x v="36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2040"/>
    <x v="5"/>
    <n v="68"/>
    <x v="4"/>
    <x v="2"/>
    <s v="Overdue"/>
    <s v="WHT"/>
    <s v="USD"/>
    <n v="-59687.72"/>
  </r>
  <r>
    <s v="A2310000"/>
    <x v="36"/>
    <x v="36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2040"/>
    <x v="5"/>
    <n v="68"/>
    <x v="4"/>
    <x v="2"/>
    <s v="Overdue"/>
    <s v="WHT"/>
    <s v="USD"/>
    <n v="-129982.1"/>
  </r>
  <r>
    <s v="A2310000"/>
    <x v="36"/>
    <x v="36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2071"/>
    <x v="5"/>
    <n v="69.033333333333331"/>
    <x v="4"/>
    <x v="2"/>
    <s v="Overdue"/>
    <s v="WHT"/>
    <s v="USD"/>
    <n v="90177.27"/>
  </r>
  <r>
    <s v="A2310000"/>
    <x v="36"/>
    <x v="36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2096"/>
    <x v="5"/>
    <n v="69.86666666666666"/>
    <x v="4"/>
    <x v="2"/>
    <s v="Overdue"/>
    <s v="WHT"/>
    <s v="USD"/>
    <n v="76474.75"/>
  </r>
  <r>
    <s v="A2310000"/>
    <x v="36"/>
    <x v="36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2096"/>
    <x v="5"/>
    <n v="69.86666666666666"/>
    <x v="4"/>
    <x v="2"/>
    <s v="Overdue"/>
    <s v="WHT"/>
    <s v="USD"/>
    <n v="39321.17"/>
  </r>
  <r>
    <s v="A2310000"/>
    <x v="36"/>
    <x v="36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2096"/>
    <x v="5"/>
    <n v="69.86666666666666"/>
    <x v="4"/>
    <x v="2"/>
    <s v="Overdue"/>
    <s v="WHT"/>
    <s v="USD"/>
    <n v="129592.45"/>
  </r>
  <r>
    <s v="A2310000"/>
    <x v="36"/>
    <x v="36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2096"/>
    <x v="5"/>
    <n v="69.86666666666666"/>
    <x v="4"/>
    <x v="2"/>
    <s v="Overdue"/>
    <s v="WHT"/>
    <s v="USD"/>
    <n v="133793.54999999999"/>
  </r>
  <r>
    <s v="A2310000"/>
    <x v="36"/>
    <x v="36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2096"/>
    <x v="5"/>
    <n v="69.86666666666666"/>
    <x v="4"/>
    <x v="2"/>
    <s v="Overdue"/>
    <s v="WHT"/>
    <s v="USD"/>
    <n v="58940.41"/>
  </r>
  <r>
    <s v="A2310000"/>
    <x v="36"/>
    <x v="36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2096"/>
    <x v="5"/>
    <n v="69.86666666666666"/>
    <x v="4"/>
    <x v="2"/>
    <s v="Overdue"/>
    <s v="WHT"/>
    <s v="USD"/>
    <n v="134067.34"/>
  </r>
  <r>
    <s v="A2310000"/>
    <x v="36"/>
    <x v="36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2096"/>
    <x v="5"/>
    <n v="69.86666666666666"/>
    <x v="4"/>
    <x v="2"/>
    <s v="Overdue"/>
    <s v="WHT"/>
    <s v="USD"/>
    <n v="60673.19"/>
  </r>
  <r>
    <s v="A2310000"/>
    <x v="36"/>
    <x v="36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2096"/>
    <x v="5"/>
    <n v="69.86666666666666"/>
    <x v="4"/>
    <x v="2"/>
    <s v="Overdue"/>
    <s v="WHT"/>
    <s v="USD"/>
    <n v="71826.64"/>
  </r>
  <r>
    <s v="A2310000"/>
    <x v="36"/>
    <x v="36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2103"/>
    <x v="5"/>
    <n v="70.099999999999994"/>
    <x v="4"/>
    <x v="2"/>
    <s v="Overdue"/>
    <s v="WHT"/>
    <s v="USD"/>
    <n v="97042.33"/>
  </r>
  <r>
    <s v="A2310000"/>
    <x v="36"/>
    <x v="36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390"/>
    <x v="5"/>
    <n v="79.666666666666671"/>
    <x v="4"/>
    <x v="2"/>
    <s v="Overdue"/>
    <s v="WHT"/>
    <s v="USD"/>
    <n v="3521.17"/>
  </r>
  <r>
    <s v="A2310000"/>
    <x v="36"/>
    <x v="36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533"/>
    <x v="5"/>
    <n v="84.433333333333337"/>
    <x v="4"/>
    <x v="2"/>
    <s v="Overdue"/>
    <s v="WHT"/>
    <s v="USD"/>
    <n v="479353.23"/>
  </r>
  <r>
    <s v="A2310000"/>
    <x v="36"/>
    <x v="36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571"/>
    <x v="5"/>
    <n v="85.7"/>
    <x v="4"/>
    <x v="2"/>
    <s v="Overdue"/>
    <s v="WHT"/>
    <s v="USD"/>
    <n v="62755.61"/>
  </r>
  <r>
    <s v="A2310000"/>
    <x v="36"/>
    <x v="36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709"/>
    <x v="5"/>
    <n v="90.3"/>
    <x v="4"/>
    <x v="2"/>
    <s v="Overdue"/>
    <s v="WHT"/>
    <s v="USD"/>
    <n v="126236.92"/>
  </r>
  <r>
    <s v="A2310000"/>
    <x v="36"/>
    <x v="36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770"/>
    <x v="5"/>
    <n v="92.333333333333329"/>
    <x v="4"/>
    <x v="2"/>
    <s v="Overdue"/>
    <s v="WHT"/>
    <s v="USD"/>
    <n v="110217.27"/>
  </r>
  <r>
    <s v="A2310000"/>
    <x v="36"/>
    <x v="36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798"/>
    <x v="5"/>
    <n v="93.266666666666666"/>
    <x v="4"/>
    <x v="2"/>
    <s v="Overdue"/>
    <s v="WHT"/>
    <s v="USD"/>
    <n v="84502.38"/>
  </r>
  <r>
    <s v="A2310000"/>
    <x v="36"/>
    <x v="36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802"/>
    <x v="5"/>
    <n v="93.4"/>
    <x v="4"/>
    <x v="2"/>
    <s v="Overdue"/>
    <s v="WHT"/>
    <s v="USD"/>
    <n v="77187.820000000007"/>
  </r>
  <r>
    <s v="A2310000"/>
    <x v="36"/>
    <x v="36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802"/>
    <x v="5"/>
    <n v="93.4"/>
    <x v="4"/>
    <x v="2"/>
    <s v="Overdue"/>
    <s v="WHT"/>
    <s v="USD"/>
    <n v="89355.21"/>
  </r>
  <r>
    <s v="A2310000"/>
    <x v="36"/>
    <x v="36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802"/>
    <x v="5"/>
    <n v="93.4"/>
    <x v="4"/>
    <x v="2"/>
    <s v="Overdue"/>
    <s v="WHT"/>
    <s v="USD"/>
    <n v="50819.72"/>
  </r>
  <r>
    <s v="A2310000"/>
    <x v="36"/>
    <x v="36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965"/>
    <x v="5"/>
    <n v="98.833333333333329"/>
    <x v="4"/>
    <x v="2"/>
    <s v="Overdue"/>
    <s v="WHT"/>
    <s v="USD"/>
    <n v="52964.480000000003"/>
  </r>
  <r>
    <s v="A2310000"/>
    <x v="36"/>
    <x v="36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965"/>
    <x v="5"/>
    <n v="98.833333333333329"/>
    <x v="4"/>
    <x v="2"/>
    <s v="Overdue"/>
    <s v="WHT"/>
    <s v="USD"/>
    <n v="80431.520000000004"/>
  </r>
  <r>
    <s v="A2310000"/>
    <x v="37"/>
    <x v="37"/>
    <n v="1800030488"/>
    <x v="0"/>
    <x v="1"/>
    <x v="1"/>
    <s v="Orupabo, Amoni "/>
    <n v="0"/>
    <s v="MIDWESTERN NOV 2023 Crude Handling"/>
    <s v="468"/>
    <s v="DR"/>
    <s v=""/>
    <d v="2023-12-15T00:00:00"/>
    <d v="2023-12-15T00:00:00"/>
    <d v="2024-01-14T00:00:00"/>
    <s v="USD"/>
    <n v="872444.84"/>
    <n v="-14"/>
    <x v="0"/>
    <n v="-0.46666666666666667"/>
    <x v="0"/>
    <x v="0"/>
    <s v="Not Overdue"/>
    <s v="Invoice"/>
    <s v="USD"/>
    <n v="872444.84"/>
  </r>
  <r>
    <s v="A2310000"/>
    <x v="37"/>
    <x v="37"/>
    <n v="1800030489"/>
    <x v="0"/>
    <x v="1"/>
    <x v="1"/>
    <s v="Orupabo, Amoni "/>
    <n v="0"/>
    <s v="MIDWESTERN NOV 2023 Crude Handling"/>
    <s v="454"/>
    <s v="DR"/>
    <s v=""/>
    <d v="2023-12-15T00:00:00"/>
    <d v="2023-12-15T00:00:00"/>
    <d v="2024-01-14T00:00:00"/>
    <s v="NGN"/>
    <n v="481126427.97000003"/>
    <n v="-14"/>
    <x v="0"/>
    <n v="-0.46666666666666667"/>
    <x v="0"/>
    <x v="0"/>
    <s v="Not Overdue"/>
    <s v="Invoice"/>
    <s v="USD"/>
    <n v="552910.49"/>
  </r>
  <r>
    <s v="A2310000"/>
    <x v="37"/>
    <x v="37"/>
    <n v="104497253"/>
    <x v="0"/>
    <x v="1"/>
    <x v="1"/>
    <s v="Orupabo, Amoni "/>
    <n v="0"/>
    <s v="WHT_1800029639 MIDWESTERN JUL 2023 Crude Handling"/>
    <s v=""/>
    <s v="AB"/>
    <s v=""/>
    <d v="2023-12-30T00:00:00"/>
    <d v="2023-12-30T00:00:00"/>
    <d v="2023-12-30T00:00:00"/>
    <s v="NGN"/>
    <n v="12907680.140000001"/>
    <n v="1"/>
    <x v="0"/>
    <s v="Not Overdue"/>
    <x v="0"/>
    <x v="0"/>
    <s v="Not Overdue"/>
    <s v="WHT"/>
    <s v="USD"/>
    <n v="14633.44"/>
  </r>
  <r>
    <s v="A2310000"/>
    <x v="37"/>
    <x v="37"/>
    <n v="104497255"/>
    <x v="0"/>
    <x v="1"/>
    <x v="1"/>
    <s v="Orupabo, Amoni "/>
    <n v="0"/>
    <s v="WHT_1800029821 MIDWESTERN AUG 2023 Crude Handling"/>
    <s v=""/>
    <s v="AB"/>
    <s v=""/>
    <d v="2023-12-30T00:00:00"/>
    <d v="2023-12-30T00:00:00"/>
    <d v="2023-12-30T00:00:00"/>
    <s v="USD"/>
    <n v="34734.67"/>
    <n v="1"/>
    <x v="0"/>
    <s v="Not Overdue"/>
    <x v="0"/>
    <x v="0"/>
    <s v="Not Overdue"/>
    <s v="WHT"/>
    <s v="USD"/>
    <n v="34734.67"/>
  </r>
  <r>
    <s v="A2310000"/>
    <x v="37"/>
    <x v="37"/>
    <n v="104497252"/>
    <x v="0"/>
    <x v="1"/>
    <x v="1"/>
    <s v="Orupabo, Amoni "/>
    <n v="0"/>
    <s v="WHT_1800029822 MIDWESTERN AUG 2023 Crude Handling"/>
    <s v=""/>
    <s v="AB"/>
    <s v=""/>
    <d v="2023-12-30T00:00:00"/>
    <d v="2023-12-30T00:00:00"/>
    <d v="2023-12-30T00:00:00"/>
    <s v="NGN"/>
    <n v="17657315.690000001"/>
    <n v="1"/>
    <x v="0"/>
    <s v="Not Overdue"/>
    <x v="0"/>
    <x v="0"/>
    <s v="Not Overdue"/>
    <s v="WHT"/>
    <s v="USD"/>
    <n v="20018.099999999999"/>
  </r>
  <r>
    <s v="A2310000"/>
    <x v="37"/>
    <x v="37"/>
    <n v="104497256"/>
    <x v="0"/>
    <x v="1"/>
    <x v="1"/>
    <s v="Orupabo, Amoni "/>
    <n v="0"/>
    <s v="WHT_1800030066 MIDWESTERN SEP 2023 Crude Handling"/>
    <s v=""/>
    <s v="AB"/>
    <s v=""/>
    <d v="2023-12-30T00:00:00"/>
    <d v="2023-12-30T00:00:00"/>
    <d v="2023-12-30T00:00:00"/>
    <s v="USD"/>
    <n v="60024.59"/>
    <n v="1"/>
    <x v="0"/>
    <s v="Not Overdue"/>
    <x v="0"/>
    <x v="0"/>
    <s v="Not Overdue"/>
    <s v="WHT"/>
    <s v="USD"/>
    <n v="60024.59"/>
  </r>
  <r>
    <s v="A2310000"/>
    <x v="37"/>
    <x v="37"/>
    <n v="104497254"/>
    <x v="0"/>
    <x v="1"/>
    <x v="1"/>
    <s v="Orupabo, Amoni "/>
    <n v="0"/>
    <s v="WHT_1800030067 MIDWESTERN SEP 2023 Crude Handling"/>
    <s v=""/>
    <s v="AB"/>
    <s v=""/>
    <d v="2023-12-30T00:00:00"/>
    <d v="2023-12-30T00:00:00"/>
    <d v="2023-12-30T00:00:00"/>
    <s v="NGN"/>
    <n v="30449043.59"/>
    <n v="1"/>
    <x v="0"/>
    <s v="Not Overdue"/>
    <x v="0"/>
    <x v="0"/>
    <s v="Not Overdue"/>
    <s v="WHT"/>
    <s v="USD"/>
    <n v="34520.080000000002"/>
  </r>
  <r>
    <s v="A2310000"/>
    <x v="37"/>
    <x v="37"/>
    <n v="104497257"/>
    <x v="0"/>
    <x v="1"/>
    <x v="1"/>
    <s v="Orupabo, Amoni "/>
    <n v="0"/>
    <s v="WHT_1800030294 MIDWESTERN OCT 2023 Crude Handling"/>
    <s v=""/>
    <s v="AB"/>
    <s v=""/>
    <d v="2023-12-30T00:00:00"/>
    <d v="2023-12-30T00:00:00"/>
    <d v="2023-12-30T00:00:00"/>
    <s v="USD"/>
    <n v="64580.37"/>
    <n v="1"/>
    <x v="0"/>
    <s v="Not Overdue"/>
    <x v="0"/>
    <x v="0"/>
    <s v="Not Overdue"/>
    <s v="WHT"/>
    <s v="USD"/>
    <n v="64580.37"/>
  </r>
  <r>
    <s v="A2310000"/>
    <x v="37"/>
    <x v="37"/>
    <n v="104497254"/>
    <x v="0"/>
    <x v="1"/>
    <x v="1"/>
    <s v="Orupabo, Amoni "/>
    <n v="0"/>
    <s v="WHT_1800030295 MIDWESTERN OCT 2023 Crude Handling"/>
    <s v=""/>
    <s v="AB"/>
    <s v=""/>
    <d v="2023-12-30T00:00:00"/>
    <d v="2023-12-30T00:00:00"/>
    <d v="2023-12-30T00:00:00"/>
    <s v="NGN"/>
    <n v="34161376.539999999"/>
    <n v="1"/>
    <x v="0"/>
    <s v="Not Overdue"/>
    <x v="0"/>
    <x v="0"/>
    <s v="Not Overdue"/>
    <s v="WHT"/>
    <s v="USD"/>
    <n v="38728.75"/>
  </r>
  <r>
    <s v="A2310000"/>
    <x v="37"/>
    <x v="37"/>
    <n v="1600004617"/>
    <x v="0"/>
    <x v="1"/>
    <x v="1"/>
    <s v="Orupabo, Amoni "/>
    <n v="0"/>
    <s v="Midwestern Credit Note on July 2023 CrdHandl"/>
    <s v="468"/>
    <s v="DG"/>
    <s v=""/>
    <d v="2023-12-14T00:00:00"/>
    <d v="2023-12-14T00:00:00"/>
    <d v="2023-12-14T00:00:00"/>
    <s v="USD"/>
    <n v="-70801.2"/>
    <n v="17"/>
    <x v="1"/>
    <n v="0.56666666666666665"/>
    <x v="1"/>
    <x v="1"/>
    <s v="Overdue"/>
    <s v="Invoice"/>
    <s v="USD"/>
    <n v="-70801.2"/>
  </r>
  <r>
    <s v="A2310000"/>
    <x v="37"/>
    <x v="37"/>
    <n v="1600004618"/>
    <x v="0"/>
    <x v="1"/>
    <x v="1"/>
    <s v="Orupabo, Amoni "/>
    <n v="0"/>
    <s v="Midwestern Credit Note on July 2023 CrdHandl"/>
    <s v="454"/>
    <s v="DG"/>
    <s v=""/>
    <d v="2023-12-14T00:00:00"/>
    <d v="2023-12-14T00:00:00"/>
    <d v="2023-12-14T00:00:00"/>
    <s v="NGN"/>
    <n v="-36358462.350000001"/>
    <n v="17"/>
    <x v="1"/>
    <n v="0.56666666666666665"/>
    <x v="1"/>
    <x v="1"/>
    <s v="Overdue"/>
    <s v="Invoice"/>
    <s v="USD"/>
    <n v="-39812.519999999997"/>
  </r>
  <r>
    <s v="A2310000"/>
    <x v="37"/>
    <x v="37"/>
    <n v="1600004619"/>
    <x v="0"/>
    <x v="1"/>
    <x v="1"/>
    <s v="Orupabo, Amoni "/>
    <n v="0"/>
    <s v="Midwestern Credit Note on July 2023 CrdHandl"/>
    <s v="468"/>
    <s v="DG"/>
    <s v=""/>
    <d v="2023-12-14T00:00:00"/>
    <d v="2023-12-14T00:00:00"/>
    <d v="2023-12-14T00:00:00"/>
    <s v="USD"/>
    <n v="-106201.8"/>
    <n v="17"/>
    <x v="1"/>
    <n v="0.56666666666666665"/>
    <x v="1"/>
    <x v="1"/>
    <s v="Overdue"/>
    <s v="Invoice"/>
    <s v="USD"/>
    <n v="-106201.8"/>
  </r>
  <r>
    <s v="A2310000"/>
    <x v="37"/>
    <x v="37"/>
    <n v="1600004620"/>
    <x v="0"/>
    <x v="1"/>
    <x v="1"/>
    <s v="Orupabo, Amoni "/>
    <n v="0"/>
    <s v="Midwestern Credit Note on July 2023 CrdHandl"/>
    <s v="454"/>
    <s v="DG"/>
    <s v=""/>
    <d v="2023-12-14T00:00:00"/>
    <d v="2023-12-14T00:00:00"/>
    <d v="2023-12-14T00:00:00"/>
    <s v="NGN"/>
    <n v="-53987524.119999997"/>
    <n v="17"/>
    <x v="1"/>
    <n v="0.56666666666666665"/>
    <x v="1"/>
    <x v="1"/>
    <s v="Overdue"/>
    <s v="Invoice"/>
    <s v="USD"/>
    <n v="-59116.34"/>
  </r>
  <r>
    <s v="A2310000"/>
    <x v="37"/>
    <x v="37"/>
    <n v="104464970"/>
    <x v="0"/>
    <x v="1"/>
    <x v="1"/>
    <s v="Orupabo, Amoni "/>
    <n v="0"/>
    <s v="WHT_1800029038 MIDWESTERN MARCH  2023 Crude Handli"/>
    <s v=""/>
    <s v="AB"/>
    <s v=""/>
    <d v="2023-10-27T00:00:00"/>
    <d v="2023-10-27T00:00:00"/>
    <d v="2023-10-27T00:00:00"/>
    <s v="NGN"/>
    <n v="19740816.870000001"/>
    <n v="65"/>
    <x v="0"/>
    <s v="Not Overdue"/>
    <x v="0"/>
    <x v="0"/>
    <s v="Not Overdue"/>
    <s v="WHT"/>
    <s v="USD"/>
    <n v="24683.919999999998"/>
  </r>
  <r>
    <s v="A2310000"/>
    <x v="37"/>
    <x v="37"/>
    <n v="104464970"/>
    <x v="0"/>
    <x v="1"/>
    <x v="1"/>
    <s v="Orupabo, Amoni "/>
    <n v="0"/>
    <s v="WHT_1800029159 MIDWESTERN APR 2023 Crude Handling"/>
    <s v=""/>
    <s v="AB"/>
    <s v=""/>
    <d v="2023-10-27T00:00:00"/>
    <d v="2023-10-27T00:00:00"/>
    <d v="2023-10-27T00:00:00"/>
    <s v="NGN"/>
    <n v="16493755.52"/>
    <n v="65"/>
    <x v="0"/>
    <s v="Not Overdue"/>
    <x v="0"/>
    <x v="0"/>
    <s v="Not Overdue"/>
    <s v="WHT"/>
    <s v="USD"/>
    <n v="20623.79"/>
  </r>
  <r>
    <s v="A2310000"/>
    <x v="37"/>
    <x v="37"/>
    <n v="104464970"/>
    <x v="0"/>
    <x v="1"/>
    <x v="1"/>
    <s v="Orupabo, Amoni "/>
    <n v="0"/>
    <s v="WHT_1800029348 MIDWESTERN MAY 2023 Crude Handling"/>
    <s v=""/>
    <s v="AB"/>
    <s v=""/>
    <d v="2023-10-27T00:00:00"/>
    <d v="2023-10-27T00:00:00"/>
    <d v="2023-10-27T00:00:00"/>
    <s v="NGN"/>
    <n v="12944550.800000001"/>
    <n v="65"/>
    <x v="0"/>
    <s v="Not Overdue"/>
    <x v="0"/>
    <x v="0"/>
    <s v="Not Overdue"/>
    <s v="WHT"/>
    <s v="USD"/>
    <n v="16185.87"/>
  </r>
  <r>
    <s v="A2310000"/>
    <x v="37"/>
    <x v="37"/>
    <n v="104464976"/>
    <x v="0"/>
    <x v="1"/>
    <x v="1"/>
    <s v="Orupabo, Amoni "/>
    <n v="0"/>
    <s v="WHT_1800029513 MIDWESTERN JUN 2023 Crude Handling"/>
    <s v=""/>
    <s v="AB"/>
    <s v=""/>
    <d v="2023-10-27T00:00:00"/>
    <d v="2023-10-27T00:00:00"/>
    <d v="2023-10-27T00:00:00"/>
    <s v="USD"/>
    <n v="62856.5"/>
    <n v="65"/>
    <x v="0"/>
    <s v="Not Overdue"/>
    <x v="0"/>
    <x v="0"/>
    <s v="Not Overdue"/>
    <s v="WHT"/>
    <s v="USD"/>
    <n v="62856.5"/>
  </r>
  <r>
    <s v="A2310000"/>
    <x v="37"/>
    <x v="37"/>
    <n v="104464971"/>
    <x v="0"/>
    <x v="1"/>
    <x v="1"/>
    <s v="Orupabo, Amoni "/>
    <n v="0"/>
    <s v="WHT_1800029514 MIDWESTERN JUN 2023 Crude Handling"/>
    <s v=""/>
    <s v="AB"/>
    <s v=""/>
    <d v="2023-10-27T00:00:00"/>
    <d v="2023-10-27T00:00:00"/>
    <d v="2023-10-27T00:00:00"/>
    <s v="NGN"/>
    <n v="25066431.02"/>
    <n v="65"/>
    <x v="0"/>
    <s v="Not Overdue"/>
    <x v="0"/>
    <x v="0"/>
    <s v="Not Overdue"/>
    <s v="WHT"/>
    <s v="USD"/>
    <n v="31343.07"/>
  </r>
  <r>
    <s v="A2310000"/>
    <x v="37"/>
    <x v="37"/>
    <n v="1800029638"/>
    <x v="0"/>
    <x v="1"/>
    <x v="1"/>
    <s v="Orupabo, Amoni "/>
    <n v="0"/>
    <s v="MIDWESTERN JUL 2023 Crude Handling"/>
    <s v="468"/>
    <s v="DR"/>
    <s v=""/>
    <d v="2023-08-14T00:00:00"/>
    <d v="2023-08-14T00:00:00"/>
    <d v="2023-09-13T00:00:00"/>
    <s v="USD"/>
    <n v="502705.11"/>
    <n v="109"/>
    <x v="4"/>
    <n v="3.6333333333333333"/>
    <x v="1"/>
    <x v="1"/>
    <s v="Overdue"/>
    <s v="Invoice"/>
    <s v="USD"/>
    <n v="502705.11"/>
  </r>
  <r>
    <s v="A2310000"/>
    <x v="37"/>
    <x v="37"/>
    <n v="104417369"/>
    <x v="0"/>
    <x v="1"/>
    <x v="1"/>
    <s v="Orupabo, Amoni "/>
    <n v="0"/>
    <s v="WHT_1800028848 MIDWESTERN JAN 2023 Crude Handling"/>
    <s v=""/>
    <s v="AB"/>
    <s v=""/>
    <d v="2023-07-21T00:00:00"/>
    <d v="2023-07-21T00:00:00"/>
    <d v="2023-07-21T00:00:00"/>
    <s v="USD"/>
    <n v="64737.54"/>
    <n v="163"/>
    <x v="4"/>
    <n v="5.4333333333333336"/>
    <x v="1"/>
    <x v="2"/>
    <s v="Overdue"/>
    <s v="WHT"/>
    <s v="USD"/>
    <n v="64737.54"/>
  </r>
  <r>
    <s v="A2310000"/>
    <x v="37"/>
    <x v="37"/>
    <n v="104417369"/>
    <x v="0"/>
    <x v="1"/>
    <x v="1"/>
    <s v="Orupabo, Amoni "/>
    <n v="0"/>
    <s v="WHT_1800028949 MIDWESTERN FEB 2023 Crude Handling"/>
    <s v=""/>
    <s v="AB"/>
    <s v=""/>
    <d v="2023-07-21T00:00:00"/>
    <d v="2023-07-21T00:00:00"/>
    <d v="2023-07-21T00:00:00"/>
    <s v="USD"/>
    <n v="59060.65"/>
    <n v="163"/>
    <x v="4"/>
    <n v="5.4333333333333336"/>
    <x v="1"/>
    <x v="2"/>
    <s v="Overdue"/>
    <s v="WHT"/>
    <s v="USD"/>
    <n v="59060.65"/>
  </r>
  <r>
    <s v="A2310000"/>
    <x v="37"/>
    <x v="37"/>
    <n v="104417369"/>
    <x v="0"/>
    <x v="1"/>
    <x v="1"/>
    <s v="Orupabo, Amoni "/>
    <n v="0"/>
    <s v="WHT_1800029037 MIDWESTERN MARCH  2023 Crude Handli"/>
    <s v=""/>
    <s v="AB"/>
    <s v=""/>
    <d v="2023-07-21T00:00:00"/>
    <d v="2023-07-21T00:00:00"/>
    <d v="2023-07-21T00:00:00"/>
    <s v="USD"/>
    <n v="64311.92"/>
    <n v="163"/>
    <x v="4"/>
    <n v="5.4333333333333336"/>
    <x v="1"/>
    <x v="2"/>
    <s v="Overdue"/>
    <s v="WHT"/>
    <s v="USD"/>
    <n v="64311.92"/>
  </r>
  <r>
    <s v="A2310000"/>
    <x v="37"/>
    <x v="37"/>
    <n v="104417369"/>
    <x v="0"/>
    <x v="1"/>
    <x v="1"/>
    <s v="Orupabo, Amoni "/>
    <n v="0"/>
    <s v="WHT_1800029158 MIDWESTERN APR 2023 Crude Handling"/>
    <s v=""/>
    <s v="AB"/>
    <s v=""/>
    <d v="2023-07-21T00:00:00"/>
    <d v="2023-07-21T00:00:00"/>
    <d v="2023-07-21T00:00:00"/>
    <s v="USD"/>
    <n v="53736.2"/>
    <n v="163"/>
    <x v="4"/>
    <n v="5.4333333333333336"/>
    <x v="1"/>
    <x v="2"/>
    <s v="Overdue"/>
    <s v="WHT"/>
    <s v="USD"/>
    <n v="53736.2"/>
  </r>
  <r>
    <s v="A2310000"/>
    <x v="37"/>
    <x v="37"/>
    <n v="104417369"/>
    <x v="0"/>
    <x v="1"/>
    <x v="1"/>
    <s v="Orupabo, Amoni "/>
    <n v="0"/>
    <s v="WHT_1800029347 MIDWESTERN MAY 2023 Crude Handling"/>
    <s v=""/>
    <s v="AB"/>
    <s v=""/>
    <d v="2023-07-21T00:00:00"/>
    <d v="2023-07-21T00:00:00"/>
    <d v="2023-07-21T00:00:00"/>
    <s v="USD"/>
    <n v="42176.14"/>
    <n v="163"/>
    <x v="4"/>
    <n v="5.4333333333333336"/>
    <x v="1"/>
    <x v="2"/>
    <s v="Overdue"/>
    <s v="WHT"/>
    <s v="USD"/>
    <n v="42176.14"/>
  </r>
  <r>
    <s v="A2310000"/>
    <x v="37"/>
    <x v="37"/>
    <n v="104407883"/>
    <x v="0"/>
    <x v="1"/>
    <x v="1"/>
    <s v="Orupabo, Amoni "/>
    <s v="WHT Outstg"/>
    <s v="WHT_1800028577 MIDWESTERN NOV 2022 Crude Handling"/>
    <s v=""/>
    <s v="AB"/>
    <s v=""/>
    <d v="2023-06-30T00:00:00"/>
    <d v="2023-06-30T00:00:00"/>
    <d v="2023-06-30T00:00:00"/>
    <s v="NGN"/>
    <n v="12475005"/>
    <n v="184"/>
    <x v="5"/>
    <n v="6.1333333333333337"/>
    <x v="2"/>
    <x v="2"/>
    <s v="Overdue"/>
    <s v="WHT"/>
    <s v="USD"/>
    <n v="16419.599999999999"/>
  </r>
  <r>
    <s v="A2310000"/>
    <x v="37"/>
    <x v="37"/>
    <n v="104407883"/>
    <x v="0"/>
    <x v="1"/>
    <x v="1"/>
    <s v="Orupabo, Amoni "/>
    <s v="WHT Outstg"/>
    <s v="WHT_1800028849 MIDWESTERN JAN 2023 Crude Handling"/>
    <s v=""/>
    <s v="AB"/>
    <s v=""/>
    <d v="2023-06-30T00:00:00"/>
    <d v="2023-06-30T00:00:00"/>
    <d v="2023-06-30T00:00:00"/>
    <s v="NGN"/>
    <n v="19653141.739999998"/>
    <n v="184"/>
    <x v="5"/>
    <n v="6.1333333333333337"/>
    <x v="2"/>
    <x v="2"/>
    <s v="Overdue"/>
    <s v="WHT"/>
    <s v="USD"/>
    <n v="25867.47"/>
  </r>
  <r>
    <s v="A2310000"/>
    <x v="37"/>
    <x v="37"/>
    <n v="104407883"/>
    <x v="0"/>
    <x v="1"/>
    <x v="1"/>
    <s v="Orupabo, Amoni "/>
    <s v="WHT Outstg"/>
    <s v="WHT_1800028950 MIDWESTERN FEB 2023 Crude Handling"/>
    <s v=""/>
    <s v="AB"/>
    <s v=""/>
    <d v="2023-06-30T00:00:00"/>
    <d v="2023-06-30T00:00:00"/>
    <d v="2023-06-30T00:00:00"/>
    <s v="NGN"/>
    <n v="18130270.239999998"/>
    <n v="184"/>
    <x v="5"/>
    <n v="6.1333333333333337"/>
    <x v="2"/>
    <x v="2"/>
    <s v="Overdue"/>
    <s v="WHT"/>
    <s v="USD"/>
    <n v="23863.06"/>
  </r>
  <r>
    <s v="A2310000"/>
    <x v="37"/>
    <x v="37"/>
    <n v="104379572"/>
    <x v="0"/>
    <x v="1"/>
    <x v="1"/>
    <s v="Orupabo, Amoni "/>
    <n v="0"/>
    <s v="WHT_1800028752 MIDWESTERN DEC 2022 Crude Handling"/>
    <s v=""/>
    <s v="AB"/>
    <s v=""/>
    <d v="2023-04-29T00:00:00"/>
    <d v="2023-04-29T00:00:00"/>
    <d v="2023-04-29T00:00:00"/>
    <s v="USD"/>
    <n v="36184.15"/>
    <n v="246"/>
    <x v="5"/>
    <n v="8.1999999999999993"/>
    <x v="2"/>
    <x v="2"/>
    <s v="Overdue"/>
    <s v="WHT"/>
    <s v="USD"/>
    <n v="36184.15"/>
  </r>
  <r>
    <s v="A2310000"/>
    <x v="37"/>
    <x v="37"/>
    <n v="104379570"/>
    <x v="0"/>
    <x v="1"/>
    <x v="1"/>
    <s v="Orupabo, Amoni "/>
    <n v="0"/>
    <s v="WHT_1800028753 MIDWESTERN DEC 2022 Crude Handling"/>
    <s v=""/>
    <s v="AB"/>
    <s v=""/>
    <d v="2023-04-29T00:00:00"/>
    <d v="2023-04-29T00:00:00"/>
    <d v="2023-04-29T00:00:00"/>
    <s v="NGN"/>
    <n v="10750609.640000001"/>
    <n v="246"/>
    <x v="5"/>
    <n v="8.1999999999999993"/>
    <x v="2"/>
    <x v="2"/>
    <s v="Overdue"/>
    <s v="WHT"/>
    <s v="USD"/>
    <n v="23347.1"/>
  </r>
  <r>
    <s v="A2310000"/>
    <x v="37"/>
    <x v="37"/>
    <n v="104352983"/>
    <x v="0"/>
    <x v="1"/>
    <x v="1"/>
    <s v="Orupabo, Amoni "/>
    <s v="WHT Outstg"/>
    <s v="WHT_1800028044 MIDWESTERN JULY 2022 Crude Handling"/>
    <s v=""/>
    <s v="AB"/>
    <s v=""/>
    <d v="2023-02-28T00:00:00"/>
    <d v="2023-02-28T00:00:00"/>
    <d v="2023-02-28T00:00:00"/>
    <s v="NGN"/>
    <n v="6778837.6100000003"/>
    <n v="306"/>
    <x v="5"/>
    <n v="10.199999999999999"/>
    <x v="2"/>
    <x v="2"/>
    <s v="Overdue"/>
    <s v="WHT"/>
    <s v="USD"/>
    <n v="14721.6"/>
  </r>
  <r>
    <s v="A2310000"/>
    <x v="37"/>
    <x v="37"/>
    <n v="104353006"/>
    <x v="0"/>
    <x v="1"/>
    <x v="1"/>
    <s v="Orupabo, Amoni "/>
    <s v="WHT Outstg"/>
    <s v="WHT_1800028403 MIDWESTERN OCT 2022 Crude Handling"/>
    <s v=""/>
    <s v="AB"/>
    <s v=""/>
    <d v="2023-02-28T00:00:00"/>
    <d v="2023-02-28T00:00:00"/>
    <d v="2023-02-28T00:00:00"/>
    <s v="NGN"/>
    <n v="4696655.2699999996"/>
    <n v="306"/>
    <x v="5"/>
    <n v="10.199999999999999"/>
    <x v="2"/>
    <x v="2"/>
    <s v="Overdue"/>
    <s v="WHT"/>
    <s v="USD"/>
    <n v="10199.73"/>
  </r>
  <r>
    <s v="A2310000"/>
    <x v="37"/>
    <x v="37"/>
    <n v="104353034"/>
    <x v="0"/>
    <x v="1"/>
    <x v="1"/>
    <s v="Orupabo, Amoni "/>
    <s v="WHT Outstg"/>
    <s v="WHT_1800027790 MIDWESTERN MAY 2022 Crude Handling"/>
    <s v=""/>
    <s v="AB"/>
    <s v=""/>
    <d v="2023-02-28T00:00:00"/>
    <d v="2023-02-28T00:00:00"/>
    <d v="2023-02-28T00:00:00"/>
    <s v="USD"/>
    <n v="31401.38"/>
    <n v="306"/>
    <x v="5"/>
    <n v="10.199999999999999"/>
    <x v="2"/>
    <x v="2"/>
    <s v="Overdue"/>
    <s v="WHT"/>
    <s v="USD"/>
    <n v="31401.38"/>
  </r>
  <r>
    <s v="A2310000"/>
    <x v="37"/>
    <x v="37"/>
    <n v="104353042"/>
    <x v="0"/>
    <x v="1"/>
    <x v="1"/>
    <s v="Orupabo, Amoni "/>
    <s v="WHT Outstg"/>
    <s v="WHT_1800027950 MIDWESTERN JUN 2022 Crude Handling"/>
    <s v=""/>
    <s v="AB"/>
    <s v=""/>
    <d v="2023-02-28T00:00:00"/>
    <d v="2023-02-28T00:00:00"/>
    <d v="2023-02-28T00:00:00"/>
    <s v="USD"/>
    <n v="17131.27"/>
    <n v="306"/>
    <x v="5"/>
    <n v="10.199999999999999"/>
    <x v="2"/>
    <x v="2"/>
    <s v="Overdue"/>
    <s v="WHT"/>
    <s v="USD"/>
    <n v="17131.27"/>
  </r>
  <r>
    <s v="A2310000"/>
    <x v="37"/>
    <x v="37"/>
    <n v="104353051"/>
    <x v="0"/>
    <x v="1"/>
    <x v="1"/>
    <s v="Orupabo, Amoni "/>
    <s v="WHT Outstg"/>
    <s v="WHT_1800028043 MIDWESTERN JULY 2022 Crude Handling"/>
    <s v=""/>
    <s v="AB"/>
    <s v=""/>
    <d v="2023-02-28T00:00:00"/>
    <d v="2023-02-28T00:00:00"/>
    <d v="2023-02-28T00:00:00"/>
    <s v="USD"/>
    <n v="24495.61"/>
    <n v="306"/>
    <x v="5"/>
    <n v="10.199999999999999"/>
    <x v="2"/>
    <x v="2"/>
    <s v="Overdue"/>
    <s v="WHT"/>
    <s v="USD"/>
    <n v="24495.61"/>
  </r>
  <r>
    <s v="A2310000"/>
    <x v="37"/>
    <x v="37"/>
    <n v="104353074"/>
    <x v="0"/>
    <x v="1"/>
    <x v="1"/>
    <s v="Orupabo, Amoni "/>
    <s v="WHT Outstg"/>
    <s v="WHT_1800028402 MIDWESTERN OCT 2022 Crude Handling"/>
    <s v=""/>
    <s v="AB"/>
    <s v=""/>
    <d v="2023-02-28T00:00:00"/>
    <d v="2023-02-28T00:00:00"/>
    <d v="2023-02-28T00:00:00"/>
    <s v="USD"/>
    <n v="16153.94"/>
    <n v="306"/>
    <x v="5"/>
    <n v="10.199999999999999"/>
    <x v="2"/>
    <x v="2"/>
    <s v="Overdue"/>
    <s v="WHT"/>
    <s v="USD"/>
    <n v="16153.94"/>
  </r>
  <r>
    <s v="A2310000"/>
    <x v="37"/>
    <x v="37"/>
    <n v="104353086"/>
    <x v="0"/>
    <x v="1"/>
    <x v="1"/>
    <s v="Orupabo, Amoni "/>
    <s v="WHT Outstg"/>
    <s v="WHT_1800028576 MIDWESTERN NOV 2022 Crude Handling"/>
    <s v=""/>
    <s v="AB"/>
    <s v=""/>
    <d v="2023-02-28T00:00:00"/>
    <d v="2023-02-28T00:00:00"/>
    <d v="2023-02-28T00:00:00"/>
    <s v="USD"/>
    <n v="42355.34"/>
    <n v="306"/>
    <x v="5"/>
    <n v="10.199999999999999"/>
    <x v="2"/>
    <x v="2"/>
    <s v="Overdue"/>
    <s v="WHT"/>
    <s v="USD"/>
    <n v="42355.34"/>
  </r>
  <r>
    <s v="A2310000"/>
    <x v="37"/>
    <x v="37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519"/>
    <x v="5"/>
    <n v="17.3"/>
    <x v="3"/>
    <x v="2"/>
    <s v="Overdue"/>
    <s v="WHT"/>
    <s v="USD"/>
    <n v="11352.09"/>
  </r>
  <r>
    <s v="A2310000"/>
    <x v="37"/>
    <x v="37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519"/>
    <x v="5"/>
    <n v="17.3"/>
    <x v="3"/>
    <x v="2"/>
    <s v="Overdue"/>
    <s v="WHT"/>
    <s v="USD"/>
    <n v="32531.23"/>
  </r>
  <r>
    <s v="A2310000"/>
    <x v="37"/>
    <x v="37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519"/>
    <x v="5"/>
    <n v="17.3"/>
    <x v="3"/>
    <x v="2"/>
    <s v="Overdue"/>
    <s v="WHT"/>
    <s v="USD"/>
    <n v="53100.03"/>
  </r>
  <r>
    <s v="A2310000"/>
    <x v="37"/>
    <x v="37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565"/>
    <x v="5"/>
    <n v="18.833333333333332"/>
    <x v="4"/>
    <x v="2"/>
    <s v="Overdue"/>
    <s v="WHT"/>
    <s v="USD"/>
    <n v="20760.490000000002"/>
  </r>
  <r>
    <s v="A2310000"/>
    <x v="37"/>
    <x v="37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565"/>
    <x v="5"/>
    <n v="18.833333333333332"/>
    <x v="4"/>
    <x v="2"/>
    <s v="Overdue"/>
    <s v="WHT"/>
    <s v="USD"/>
    <n v="13448.14"/>
  </r>
  <r>
    <s v="A2310000"/>
    <x v="37"/>
    <x v="37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565"/>
    <x v="5"/>
    <n v="18.833333333333332"/>
    <x v="4"/>
    <x v="2"/>
    <s v="Overdue"/>
    <s v="WHT"/>
    <s v="USD"/>
    <n v="12460.94"/>
  </r>
  <r>
    <s v="A2310000"/>
    <x v="37"/>
    <x v="37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565"/>
    <x v="5"/>
    <n v="18.833333333333332"/>
    <x v="4"/>
    <x v="2"/>
    <s v="Overdue"/>
    <s v="WHT"/>
    <s v="USD"/>
    <n v="1524.14"/>
  </r>
  <r>
    <s v="A2310000"/>
    <x v="37"/>
    <x v="37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565"/>
    <x v="5"/>
    <n v="18.833333333333332"/>
    <x v="4"/>
    <x v="2"/>
    <s v="Overdue"/>
    <s v="WHT"/>
    <s v="USD"/>
    <n v="44923.55"/>
  </r>
  <r>
    <s v="A2310000"/>
    <x v="37"/>
    <x v="37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565"/>
    <x v="5"/>
    <n v="18.833333333333332"/>
    <x v="4"/>
    <x v="2"/>
    <s v="Overdue"/>
    <s v="WHT"/>
    <s v="USD"/>
    <n v="23800.86"/>
  </r>
  <r>
    <s v="A2310000"/>
    <x v="37"/>
    <x v="37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565"/>
    <x v="5"/>
    <n v="18.833333333333332"/>
    <x v="4"/>
    <x v="2"/>
    <s v="Overdue"/>
    <s v="WHT"/>
    <s v="USD"/>
    <n v="40808.61"/>
  </r>
  <r>
    <s v="A2310000"/>
    <x v="37"/>
    <x v="37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565"/>
    <x v="5"/>
    <n v="18.833333333333332"/>
    <x v="4"/>
    <x v="2"/>
    <s v="Overdue"/>
    <s v="WHT"/>
    <s v="USD"/>
    <n v="5893.88"/>
  </r>
  <r>
    <s v="A2310000"/>
    <x v="37"/>
    <x v="37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565"/>
    <x v="5"/>
    <n v="18.833333333333332"/>
    <x v="4"/>
    <x v="2"/>
    <s v="Overdue"/>
    <s v="WHT"/>
    <s v="USD"/>
    <n v="42395.91"/>
  </r>
  <r>
    <s v="A2310000"/>
    <x v="37"/>
    <x v="37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565"/>
    <x v="5"/>
    <n v="18.833333333333332"/>
    <x v="4"/>
    <x v="2"/>
    <s v="Overdue"/>
    <s v="WHT"/>
    <s v="USD"/>
    <n v="34703.86"/>
  </r>
  <r>
    <s v="A2310000"/>
    <x v="37"/>
    <x v="37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565"/>
    <x v="5"/>
    <n v="18.833333333333332"/>
    <x v="4"/>
    <x v="2"/>
    <s v="Overdue"/>
    <s v="WHT"/>
    <s v="USD"/>
    <n v="9294.93"/>
  </r>
  <r>
    <s v="A2310000"/>
    <x v="37"/>
    <x v="37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565"/>
    <x v="5"/>
    <n v="18.833333333333332"/>
    <x v="4"/>
    <x v="2"/>
    <s v="Overdue"/>
    <s v="WHT"/>
    <s v="USD"/>
    <n v="24884"/>
  </r>
  <r>
    <s v="A2310000"/>
    <x v="37"/>
    <x v="37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565"/>
    <x v="5"/>
    <n v="18.833333333333332"/>
    <x v="4"/>
    <x v="2"/>
    <s v="Overdue"/>
    <s v="WHT"/>
    <s v="USD"/>
    <n v="29759.75"/>
  </r>
  <r>
    <s v="A2310000"/>
    <x v="37"/>
    <x v="37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640"/>
    <x v="5"/>
    <n v="21.333333333333332"/>
    <x v="4"/>
    <x v="2"/>
    <s v="Overdue"/>
    <s v="WHT"/>
    <s v="USD"/>
    <n v="38410.839999999997"/>
  </r>
  <r>
    <s v="A2310000"/>
    <x v="37"/>
    <x v="37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640"/>
    <x v="5"/>
    <n v="21.333333333333332"/>
    <x v="4"/>
    <x v="2"/>
    <s v="Overdue"/>
    <s v="WHT"/>
    <s v="USD"/>
    <n v="8384.48"/>
  </r>
  <r>
    <s v="A2310000"/>
    <x v="37"/>
    <x v="37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640"/>
    <x v="5"/>
    <n v="21.333333333333332"/>
    <x v="4"/>
    <x v="2"/>
    <s v="Overdue"/>
    <s v="WHT"/>
    <s v="USD"/>
    <n v="20368.189999999999"/>
  </r>
  <r>
    <s v="A2310000"/>
    <x v="37"/>
    <x v="37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640"/>
    <x v="5"/>
    <n v="21.333333333333332"/>
    <x v="4"/>
    <x v="2"/>
    <s v="Overdue"/>
    <s v="WHT"/>
    <s v="USD"/>
    <n v="31468.35"/>
  </r>
  <r>
    <s v="A2310000"/>
    <x v="37"/>
    <x v="37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640"/>
    <x v="5"/>
    <n v="21.333333333333332"/>
    <x v="4"/>
    <x v="2"/>
    <s v="Overdue"/>
    <s v="WHT"/>
    <s v="USD"/>
    <n v="34625.26"/>
  </r>
  <r>
    <s v="A2310000"/>
    <x v="37"/>
    <x v="37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640"/>
    <x v="5"/>
    <n v="21.333333333333332"/>
    <x v="4"/>
    <x v="2"/>
    <s v="Overdue"/>
    <s v="WHT"/>
    <s v="USD"/>
    <n v="18924.38"/>
  </r>
  <r>
    <s v="A2310000"/>
    <x v="37"/>
    <x v="37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640"/>
    <x v="5"/>
    <n v="21.333333333333332"/>
    <x v="4"/>
    <x v="2"/>
    <s v="Overdue"/>
    <s v="WHT"/>
    <s v="USD"/>
    <n v="2312.48"/>
  </r>
  <r>
    <s v="A2310000"/>
    <x v="37"/>
    <x v="37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640"/>
    <x v="5"/>
    <n v="21.333333333333332"/>
    <x v="4"/>
    <x v="2"/>
    <s v="Overdue"/>
    <s v="WHT"/>
    <s v="USD"/>
    <n v="22828.04"/>
  </r>
  <r>
    <s v="A2310000"/>
    <x v="37"/>
    <x v="37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640"/>
    <x v="5"/>
    <n v="21.333333333333332"/>
    <x v="4"/>
    <x v="2"/>
    <s v="Overdue"/>
    <s v="WHT"/>
    <s v="USD"/>
    <n v="30862.09"/>
  </r>
  <r>
    <s v="A2310000"/>
    <x v="37"/>
    <x v="37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949"/>
    <x v="5"/>
    <n v="31.633333333333333"/>
    <x v="4"/>
    <x v="2"/>
    <s v="Overdue"/>
    <s v="WHT"/>
    <s v="USD"/>
    <n v="38015.660000000003"/>
  </r>
  <r>
    <s v="A2310000"/>
    <x v="37"/>
    <x v="37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1066"/>
    <x v="5"/>
    <n v="35.533333333333331"/>
    <x v="4"/>
    <x v="2"/>
    <s v="Overdue"/>
    <s v="WHT"/>
    <s v="USD"/>
    <n v="25194.53"/>
  </r>
  <r>
    <s v="A2310000"/>
    <x v="37"/>
    <x v="37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1066"/>
    <x v="5"/>
    <n v="35.533333333333331"/>
    <x v="4"/>
    <x v="2"/>
    <s v="Overdue"/>
    <s v="WHT"/>
    <s v="USD"/>
    <n v="13425.83"/>
  </r>
  <r>
    <s v="A2310000"/>
    <x v="37"/>
    <x v="37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1066"/>
    <x v="5"/>
    <n v="35.533333333333331"/>
    <x v="4"/>
    <x v="2"/>
    <s v="Overdue"/>
    <s v="WHT"/>
    <s v="USD"/>
    <n v="-11183.55"/>
  </r>
  <r>
    <s v="A2310000"/>
    <x v="37"/>
    <x v="37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376"/>
    <x v="5"/>
    <n v="45.866666666666667"/>
    <x v="4"/>
    <x v="2"/>
    <s v="Overdue"/>
    <s v="WHT"/>
    <s v="USD"/>
    <n v="34332.99"/>
  </r>
  <r>
    <s v="A2310000"/>
    <x v="37"/>
    <x v="37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676"/>
    <x v="5"/>
    <n v="55.866666666666667"/>
    <x v="4"/>
    <x v="2"/>
    <s v="Overdue"/>
    <s v="WHT"/>
    <s v="USD"/>
    <n v="23736.59"/>
  </r>
  <r>
    <s v="A2680005"/>
    <x v="38"/>
    <x v="38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3063"/>
    <x v="5"/>
    <n v="102.1"/>
    <x v="4"/>
    <x v="1"/>
    <s v="Overdue"/>
    <s v="Invoice"/>
    <s v="USD"/>
    <n v="46484.46"/>
  </r>
  <r>
    <s v="A2680005"/>
    <x v="38"/>
    <x v="38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3063"/>
    <x v="5"/>
    <n v="102.1"/>
    <x v="4"/>
    <x v="1"/>
    <s v="Overdue"/>
    <s v="Invoice"/>
    <s v="USD"/>
    <n v="79686.149999999994"/>
  </r>
  <r>
    <s v="A2680005"/>
    <x v="38"/>
    <x v="38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3063"/>
    <x v="5"/>
    <n v="102.1"/>
    <x v="4"/>
    <x v="1"/>
    <s v="Overdue"/>
    <s v="Invoice"/>
    <s v="USD"/>
    <n v="62941.4"/>
  </r>
  <r>
    <s v="A2680005"/>
    <x v="39"/>
    <x v="39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874"/>
    <x v="5"/>
    <n v="95.8"/>
    <x v="4"/>
    <x v="1"/>
    <s v="Overdue"/>
    <s v="Invoice"/>
    <s v="USD"/>
    <n v="444370.55"/>
  </r>
  <r>
    <s v="A2680005"/>
    <x v="39"/>
    <x v="39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874"/>
    <x v="5"/>
    <n v="95.8"/>
    <x v="4"/>
    <x v="1"/>
    <s v="Overdue"/>
    <s v="Invoice"/>
    <s v="USD"/>
    <n v="136490.70000000001"/>
  </r>
  <r>
    <s v="A2310000"/>
    <x v="40"/>
    <x v="40"/>
    <n v="1800030484"/>
    <x v="0"/>
    <x v="1"/>
    <x v="1"/>
    <s v="Orupabo, Amoni "/>
    <n v="0"/>
    <s v="NEPL OREDO NOV 2023 Crude Handling"/>
    <s v="468"/>
    <s v="DR"/>
    <s v=""/>
    <d v="2023-12-15T00:00:00"/>
    <d v="2023-12-15T00:00:00"/>
    <d v="2024-02-13T00:00:00"/>
    <s v="USD"/>
    <n v="588286.06000000006"/>
    <n v="-44"/>
    <x v="0"/>
    <n v="-1.4666666666666666"/>
    <x v="0"/>
    <x v="0"/>
    <s v="Not Overdue"/>
    <s v="Invoice"/>
    <s v="USD"/>
    <n v="588286.06000000006"/>
  </r>
  <r>
    <s v="A2310000"/>
    <x v="40"/>
    <x v="40"/>
    <n v="1800030290"/>
    <x v="0"/>
    <x v="1"/>
    <x v="1"/>
    <s v="Orupabo, Amoni "/>
    <n v="0"/>
    <s v="NEPL OREDO OCT 2023 Crude Handling"/>
    <s v="468"/>
    <s v="DR"/>
    <s v=""/>
    <d v="2023-11-15T00:00:00"/>
    <d v="2023-11-15T00:00:00"/>
    <d v="2024-01-14T00:00:00"/>
    <s v="USD"/>
    <n v="855573.46"/>
    <n v="-14"/>
    <x v="0"/>
    <n v="-0.46666666666666667"/>
    <x v="0"/>
    <x v="0"/>
    <s v="Not Overdue"/>
    <s v="Invoice"/>
    <s v="USD"/>
    <n v="855573.46"/>
  </r>
  <r>
    <s v="A2310000"/>
    <x v="40"/>
    <x v="40"/>
    <n v="1400017889"/>
    <x v="0"/>
    <x v="1"/>
    <x v="1"/>
    <s v="Orupabo, Amoni "/>
    <n v="0"/>
    <s v="NEPL OML111_Oredo"/>
    <s v=""/>
    <s v="DZ"/>
    <s v=""/>
    <d v="2023-12-20T00:00:00"/>
    <d v="2023-12-19T00:00:00"/>
    <d v="2023-12-20T00:00:00"/>
    <s v="USD"/>
    <n v="-223921.16"/>
    <n v="11"/>
    <x v="1"/>
    <n v="0.36666666666666664"/>
    <x v="1"/>
    <x v="1"/>
    <s v="Overdue"/>
    <s v="Invoice"/>
    <s v="USD"/>
    <n v="-223921.16"/>
  </r>
  <r>
    <s v="A2310000"/>
    <x v="40"/>
    <x v="40"/>
    <n v="1400017890"/>
    <x v="0"/>
    <x v="1"/>
    <x v="1"/>
    <s v="Orupabo, Amoni "/>
    <n v="0"/>
    <s v="NEPL OML111_Oredo"/>
    <s v=""/>
    <s v="DZ"/>
    <s v=""/>
    <d v="2023-12-20T00:00:00"/>
    <d v="2023-12-19T00:00:00"/>
    <d v="2023-12-20T00:00:00"/>
    <s v="USD"/>
    <n v="-3949827.86"/>
    <n v="11"/>
    <x v="1"/>
    <n v="0.36666666666666664"/>
    <x v="1"/>
    <x v="1"/>
    <s v="Overdue"/>
    <s v="Invoice"/>
    <s v="USD"/>
    <n v="-3949827.86"/>
  </r>
  <r>
    <s v="A2310000"/>
    <x v="40"/>
    <x v="40"/>
    <n v="1800030062"/>
    <x v="0"/>
    <x v="1"/>
    <x v="1"/>
    <s v="Orupabo, Amoni "/>
    <n v="0"/>
    <s v="NPDC OREDO SEP 2023 Crude Handling"/>
    <s v="468"/>
    <s v="DR"/>
    <s v=""/>
    <d v="2023-10-19T00:00:00"/>
    <d v="2023-10-19T00:00:00"/>
    <d v="2023-12-18T00:00:00"/>
    <s v="USD"/>
    <n v="825153.7"/>
    <n v="13"/>
    <x v="1"/>
    <n v="0.43333333333333335"/>
    <x v="1"/>
    <x v="1"/>
    <s v="Overdue"/>
    <s v="Invoice"/>
    <s v="USD"/>
    <n v="825153.7"/>
  </r>
  <r>
    <s v="A2310000"/>
    <x v="40"/>
    <x v="40"/>
    <n v="104479616"/>
    <x v="0"/>
    <x v="1"/>
    <x v="1"/>
    <s v="Orupabo, Amoni "/>
    <n v="0"/>
    <s v="Bal_1800029817 NPDC OREDO AUG 2023 Crude Handling"/>
    <s v=""/>
    <s v="AB"/>
    <s v=""/>
    <d v="2023-11-27T00:00:00"/>
    <d v="2023-11-27T00:00:00"/>
    <d v="2023-11-27T00:00:00"/>
    <s v="USD"/>
    <n v="427194.27"/>
    <n v="34"/>
    <x v="2"/>
    <n v="1.1333333333333333"/>
    <x v="1"/>
    <x v="1"/>
    <s v="Overdue"/>
    <s v="Invoice"/>
    <s v="USD"/>
    <n v="427194.27"/>
  </r>
  <r>
    <s v="A2310000"/>
    <x v="40"/>
    <x v="40"/>
    <n v="104479616"/>
    <x v="0"/>
    <x v="1"/>
    <x v="1"/>
    <s v="Orupabo, Amoni "/>
    <n v="0"/>
    <s v="WHT_1800028844 NPDC OREDO JAN 2023 Crude Handling"/>
    <s v=""/>
    <s v="AB"/>
    <s v=""/>
    <d v="2023-11-27T00:00:00"/>
    <d v="2023-11-27T00:00:00"/>
    <d v="2023-11-27T00:00:00"/>
    <s v="USD"/>
    <n v="22736.45"/>
    <n v="34"/>
    <x v="0"/>
    <s v="Not Overdue"/>
    <x v="0"/>
    <x v="0"/>
    <s v="Not Overdue"/>
    <s v="WHT"/>
    <s v="USD"/>
    <n v="22736.45"/>
  </r>
  <r>
    <s v="A2310000"/>
    <x v="40"/>
    <x v="40"/>
    <n v="104479616"/>
    <x v="0"/>
    <x v="1"/>
    <x v="1"/>
    <s v="Orupabo, Amoni "/>
    <n v="0"/>
    <s v="WHT_1800028945 NNPC E&amp;P LTD OREDO FEB 2023 Crude H"/>
    <s v=""/>
    <s v="AB"/>
    <s v=""/>
    <d v="2023-11-27T00:00:00"/>
    <d v="2023-11-27T00:00:00"/>
    <d v="2023-11-27T00:00:00"/>
    <s v="USD"/>
    <n v="54721.919999999998"/>
    <n v="34"/>
    <x v="0"/>
    <s v="Not Overdue"/>
    <x v="0"/>
    <x v="0"/>
    <s v="Not Overdue"/>
    <s v="WHT"/>
    <s v="USD"/>
    <n v="54721.919999999998"/>
  </r>
  <r>
    <s v="A2310000"/>
    <x v="40"/>
    <x v="40"/>
    <n v="104479616"/>
    <x v="0"/>
    <x v="1"/>
    <x v="1"/>
    <s v="Orupabo, Amoni "/>
    <n v="0"/>
    <s v="WHT_1800029033 NPDC OREDO MARCH  2023 Crude Handli"/>
    <s v=""/>
    <s v="AB"/>
    <s v=""/>
    <d v="2023-11-27T00:00:00"/>
    <d v="2023-11-27T00:00:00"/>
    <d v="2023-11-27T00:00:00"/>
    <s v="USD"/>
    <n v="46420.5"/>
    <n v="34"/>
    <x v="0"/>
    <s v="Not Overdue"/>
    <x v="0"/>
    <x v="0"/>
    <s v="Not Overdue"/>
    <s v="WHT"/>
    <s v="USD"/>
    <n v="46420.5"/>
  </r>
  <r>
    <s v="A2310000"/>
    <x v="40"/>
    <x v="40"/>
    <n v="104479616"/>
    <x v="0"/>
    <x v="1"/>
    <x v="1"/>
    <s v="Orupabo, Amoni "/>
    <n v="0"/>
    <s v="WHT_1800029154 NPDC OREDO APR 2023 Crude Handling"/>
    <s v=""/>
    <s v="AB"/>
    <s v=""/>
    <d v="2023-11-27T00:00:00"/>
    <d v="2023-11-27T00:00:00"/>
    <d v="2023-11-27T00:00:00"/>
    <s v="USD"/>
    <n v="38958.230000000003"/>
    <n v="34"/>
    <x v="0"/>
    <s v="Not Overdue"/>
    <x v="0"/>
    <x v="0"/>
    <s v="Not Overdue"/>
    <s v="WHT"/>
    <s v="USD"/>
    <n v="38958.230000000003"/>
  </r>
  <r>
    <s v="A2310000"/>
    <x v="40"/>
    <x v="40"/>
    <n v="104479616"/>
    <x v="0"/>
    <x v="1"/>
    <x v="1"/>
    <s v="Orupabo, Amoni "/>
    <n v="0"/>
    <s v="WHT_1800029343 NEPL  OREDO MAY 2023 Crude Handling"/>
    <s v=""/>
    <s v="AB"/>
    <s v=""/>
    <d v="2023-11-27T00:00:00"/>
    <d v="2023-11-27T00:00:00"/>
    <d v="2023-11-27T00:00:00"/>
    <s v="USD"/>
    <n v="21962.27"/>
    <n v="34"/>
    <x v="0"/>
    <s v="Not Overdue"/>
    <x v="0"/>
    <x v="0"/>
    <s v="Not Overdue"/>
    <s v="WHT"/>
    <s v="USD"/>
    <n v="21962.27"/>
  </r>
  <r>
    <s v="A2310000"/>
    <x v="40"/>
    <x v="40"/>
    <n v="104479616"/>
    <x v="0"/>
    <x v="1"/>
    <x v="1"/>
    <s v="Orupabo, Amoni "/>
    <n v="0"/>
    <s v="WHT_1800029509 NPDC OREDO JUN 2023 Crude Handling"/>
    <s v=""/>
    <s v="AB"/>
    <s v=""/>
    <d v="2023-11-27T00:00:00"/>
    <d v="2023-11-27T00:00:00"/>
    <d v="2023-11-27T00:00:00"/>
    <s v="USD"/>
    <n v="33433.51"/>
    <n v="34"/>
    <x v="0"/>
    <s v="Not Overdue"/>
    <x v="0"/>
    <x v="0"/>
    <s v="Not Overdue"/>
    <s v="WHT"/>
    <s v="USD"/>
    <n v="33433.51"/>
  </r>
  <r>
    <s v="A2310000"/>
    <x v="40"/>
    <x v="40"/>
    <n v="104479616"/>
    <x v="0"/>
    <x v="1"/>
    <x v="1"/>
    <s v="Orupabo, Amoni "/>
    <n v="0"/>
    <s v="WHT_1800029634 NPDC OREDO JUL 2023 Crude Handling"/>
    <s v=""/>
    <s v="AB"/>
    <s v=""/>
    <d v="2023-11-27T00:00:00"/>
    <d v="2023-11-27T00:00:00"/>
    <d v="2023-11-27T00:00:00"/>
    <s v="USD"/>
    <n v="12174.2"/>
    <n v="34"/>
    <x v="0"/>
    <s v="Not Overdue"/>
    <x v="0"/>
    <x v="0"/>
    <s v="Not Overdue"/>
    <s v="WHT"/>
    <s v="USD"/>
    <n v="12174.2"/>
  </r>
  <r>
    <s v="A2310000"/>
    <x v="40"/>
    <x v="40"/>
    <n v="104479616"/>
    <x v="0"/>
    <x v="1"/>
    <x v="1"/>
    <s v="Orupabo, Amoni "/>
    <n v="0"/>
    <s v="WHT_1800029817 NPDC OREDO AUG 2023 Crude Handling"/>
    <s v=""/>
    <s v="AB"/>
    <s v=""/>
    <d v="2023-11-27T00:00:00"/>
    <d v="2023-11-27T00:00:00"/>
    <d v="2023-11-27T00:00:00"/>
    <s v="USD"/>
    <n v="25659.599999999999"/>
    <n v="34"/>
    <x v="0"/>
    <s v="Not Overdue"/>
    <x v="0"/>
    <x v="0"/>
    <s v="Not Overdue"/>
    <s v="WHT"/>
    <s v="USD"/>
    <n v="25659.599999999999"/>
  </r>
  <r>
    <s v="A2310000"/>
    <x v="40"/>
    <x v="40"/>
    <n v="104407886"/>
    <x v="0"/>
    <x v="1"/>
    <x v="1"/>
    <s v="Orupabo, Amoni "/>
    <s v="WHT Outstg"/>
    <s v="WHT_1800028260 NPDC OREDO SEPT 2022 Crude Handling"/>
    <s v=""/>
    <s v="AB"/>
    <s v=""/>
    <d v="2023-06-30T00:00:00"/>
    <d v="2023-06-30T00:00:00"/>
    <d v="2023-06-30T00:00:00"/>
    <s v="USD"/>
    <n v="3626.65"/>
    <n v="184"/>
    <x v="5"/>
    <n v="6.1333333333333337"/>
    <x v="2"/>
    <x v="2"/>
    <s v="Overdue"/>
    <s v="WHT"/>
    <s v="USD"/>
    <n v="3626.65"/>
  </r>
  <r>
    <s v="A2310000"/>
    <x v="40"/>
    <x v="40"/>
    <n v="104407897"/>
    <x v="0"/>
    <x v="1"/>
    <x v="1"/>
    <s v="Orupabo, Amoni "/>
    <s v="WHT Outstg"/>
    <s v="WHT_1800028039 NPDC OREDO JULY 2022 Crude Handling"/>
    <s v=""/>
    <s v="AB"/>
    <s v=""/>
    <d v="2023-06-30T00:00:00"/>
    <d v="2023-06-30T00:00:00"/>
    <d v="2023-06-30T00:00:00"/>
    <s v="USD"/>
    <n v="10778.86"/>
    <n v="184"/>
    <x v="5"/>
    <n v="6.1333333333333337"/>
    <x v="2"/>
    <x v="2"/>
    <s v="Overdue"/>
    <s v="WHT"/>
    <s v="USD"/>
    <n v="10778.86"/>
  </r>
  <r>
    <s v="A2310000"/>
    <x v="40"/>
    <x v="40"/>
    <n v="104407905"/>
    <x v="0"/>
    <x v="1"/>
    <x v="1"/>
    <s v="Orupabo, Amoni "/>
    <s v="WHT Outstg"/>
    <s v="WHT_1800028399 NNPC OREDO OCT 2022 Crude Handling"/>
    <s v=""/>
    <s v="AB"/>
    <s v=""/>
    <d v="2023-06-30T00:00:00"/>
    <d v="2023-06-30T00:00:00"/>
    <d v="2023-06-30T00:00:00"/>
    <s v="USD"/>
    <n v="2181.11"/>
    <n v="184"/>
    <x v="5"/>
    <n v="6.1333333333333337"/>
    <x v="2"/>
    <x v="2"/>
    <s v="Overdue"/>
    <s v="WHT"/>
    <s v="USD"/>
    <n v="2181.11"/>
  </r>
  <r>
    <s v="A2310000"/>
    <x v="40"/>
    <x v="40"/>
    <n v="104407908"/>
    <x v="0"/>
    <x v="1"/>
    <x v="1"/>
    <s v="Orupabo, Amoni "/>
    <s v="WHT Outstg"/>
    <s v="WHT_1800028154 NPDC (Oredo) August 2022 Crude Hand"/>
    <s v=""/>
    <s v="AB"/>
    <s v=""/>
    <d v="2023-06-30T00:00:00"/>
    <d v="2023-06-30T00:00:00"/>
    <d v="2023-06-30T00:00:00"/>
    <s v="USD"/>
    <n v="6051.52"/>
    <n v="184"/>
    <x v="5"/>
    <n v="6.1333333333333337"/>
    <x v="2"/>
    <x v="2"/>
    <s v="Overdue"/>
    <s v="WHT"/>
    <s v="USD"/>
    <n v="6051.52"/>
  </r>
  <r>
    <s v="A2310000"/>
    <x v="40"/>
    <x v="40"/>
    <n v="104407916"/>
    <x v="0"/>
    <x v="1"/>
    <x v="1"/>
    <s v="Orupabo, Amoni "/>
    <s v="WHT Outstg"/>
    <s v="WHT_1800028572 NPDC OREDO NOV 2022 Crude Handling"/>
    <s v=""/>
    <s v="AB"/>
    <s v=""/>
    <d v="2023-06-30T00:00:00"/>
    <d v="2023-06-30T00:00:00"/>
    <d v="2023-06-30T00:00:00"/>
    <s v="USD"/>
    <n v="6633.79"/>
    <n v="184"/>
    <x v="5"/>
    <n v="6.1333333333333337"/>
    <x v="2"/>
    <x v="2"/>
    <s v="Overdue"/>
    <s v="WHT"/>
    <s v="USD"/>
    <n v="6633.79"/>
  </r>
  <r>
    <s v="A2310000"/>
    <x v="40"/>
    <x v="40"/>
    <n v="104407918"/>
    <x v="0"/>
    <x v="1"/>
    <x v="1"/>
    <s v="Orupabo, Amoni "/>
    <s v="WHT Outstg"/>
    <s v="WHT_1800028748 NNPC E&amp;P LTD OREDO DEC 2022 Crude H"/>
    <s v=""/>
    <s v="AB"/>
    <s v=""/>
    <d v="2023-06-30T00:00:00"/>
    <d v="2023-06-30T00:00:00"/>
    <d v="2023-06-30T00:00:00"/>
    <s v="USD"/>
    <n v="9642.27"/>
    <n v="184"/>
    <x v="5"/>
    <n v="6.1333333333333337"/>
    <x v="2"/>
    <x v="2"/>
    <s v="Overdue"/>
    <s v="WHT"/>
    <s v="USD"/>
    <n v="9642.27"/>
  </r>
  <r>
    <s v="A2310000"/>
    <x v="40"/>
    <x v="40"/>
    <n v="104368254"/>
    <x v="0"/>
    <x v="1"/>
    <x v="1"/>
    <s v="Orupabo, Amoni "/>
    <n v="0"/>
    <s v="WHT_1800027786 NPDC OREDO MAY 2022 Crude Handling"/>
    <s v=""/>
    <s v="AB"/>
    <s v=""/>
    <d v="2023-03-31T00:00:00"/>
    <d v="2023-03-31T00:00:00"/>
    <d v="2023-03-31T00:00:00"/>
    <s v="USD"/>
    <n v="21120.63"/>
    <n v="275"/>
    <x v="5"/>
    <n v="9.1666666666666661"/>
    <x v="2"/>
    <x v="2"/>
    <s v="Overdue"/>
    <s v="WHT"/>
    <s v="USD"/>
    <n v="21120.63"/>
  </r>
  <r>
    <s v="A2310000"/>
    <x v="40"/>
    <x v="40"/>
    <n v="104368256"/>
    <x v="0"/>
    <x v="1"/>
    <x v="1"/>
    <s v="Orupabo, Amoni "/>
    <n v="0"/>
    <s v="WHT_1800027845 NPDC OML 111 (Oredo) Excess RPC 202"/>
    <s v=""/>
    <s v="AB"/>
    <s v=""/>
    <d v="2023-03-31T00:00:00"/>
    <d v="2023-03-31T00:00:00"/>
    <d v="2023-03-31T00:00:00"/>
    <s v="USD"/>
    <n v="101610.4"/>
    <n v="275"/>
    <x v="5"/>
    <n v="9.1666666666666661"/>
    <x v="2"/>
    <x v="2"/>
    <s v="Overdue"/>
    <s v="WHT"/>
    <s v="USD"/>
    <n v="101610.4"/>
  </r>
  <r>
    <s v="A2310000"/>
    <x v="40"/>
    <x v="40"/>
    <n v="104368255"/>
    <x v="0"/>
    <x v="1"/>
    <x v="1"/>
    <s v="Orupabo, Amoni "/>
    <n v="0"/>
    <s v="WHT_1800027946 NPDC OREDO JUN 2022 Crude Handling"/>
    <s v=""/>
    <s v="AB"/>
    <s v=""/>
    <d v="2023-03-31T00:00:00"/>
    <d v="2023-03-31T00:00:00"/>
    <d v="2023-03-31T00:00:00"/>
    <s v="USD"/>
    <n v="18357.41"/>
    <n v="275"/>
    <x v="5"/>
    <n v="9.1666666666666661"/>
    <x v="2"/>
    <x v="2"/>
    <s v="Overdue"/>
    <s v="WHT"/>
    <s v="USD"/>
    <n v="18357.41"/>
  </r>
  <r>
    <s v="A2310000"/>
    <x v="40"/>
    <x v="40"/>
    <n v="104346449"/>
    <x v="0"/>
    <x v="1"/>
    <x v="1"/>
    <s v="Orupabo, Amoni "/>
    <n v="0"/>
    <s v="WHT_1800027698 NPDC OREDO APRIL 2022 Crude Handlin"/>
    <s v=""/>
    <s v="AB"/>
    <s v=""/>
    <d v="2023-02-14T00:00:00"/>
    <d v="2023-02-14T00:00:00"/>
    <d v="2023-02-14T00:00:00"/>
    <s v="USD"/>
    <n v="23899.38"/>
    <n v="320"/>
    <x v="5"/>
    <n v="10.666666666666666"/>
    <x v="2"/>
    <x v="2"/>
    <s v="Overdue"/>
    <s v="WHT"/>
    <s v="USD"/>
    <n v="23899.38"/>
  </r>
  <r>
    <s v="A2310000"/>
    <x v="40"/>
    <x v="40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488"/>
    <x v="5"/>
    <n v="16.266666666666666"/>
    <x v="3"/>
    <x v="1"/>
    <s v="Overdue"/>
    <s v="Invoice"/>
    <s v="USD"/>
    <n v="104.24"/>
  </r>
  <r>
    <s v="A2310000"/>
    <x v="40"/>
    <x v="40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488"/>
    <x v="5"/>
    <n v="16.266666666666666"/>
    <x v="3"/>
    <x v="1"/>
    <s v="Overdue"/>
    <s v="Invoice"/>
    <s v="USD"/>
    <n v="154.66999999999999"/>
  </r>
  <r>
    <s v="A2310000"/>
    <x v="40"/>
    <x v="40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488"/>
    <x v="5"/>
    <n v="16.266666666666666"/>
    <x v="3"/>
    <x v="2"/>
    <s v="Overdue"/>
    <s v="WHT"/>
    <s v="USD"/>
    <n v="-26163.51"/>
  </r>
  <r>
    <s v="A2310000"/>
    <x v="40"/>
    <x v="40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488"/>
    <x v="5"/>
    <n v="16.266666666666666"/>
    <x v="3"/>
    <x v="2"/>
    <s v="Overdue"/>
    <s v="WHT"/>
    <s v="USD"/>
    <n v="23590.79"/>
  </r>
  <r>
    <s v="A2310000"/>
    <x v="40"/>
    <x v="40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488"/>
    <x v="5"/>
    <n v="16.266666666666666"/>
    <x v="3"/>
    <x v="2"/>
    <s v="Overdue"/>
    <s v="WHT"/>
    <s v="USD"/>
    <n v="28808.28"/>
  </r>
  <r>
    <s v="A2310000"/>
    <x v="40"/>
    <x v="40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488"/>
    <x v="5"/>
    <n v="16.266666666666666"/>
    <x v="3"/>
    <x v="2"/>
    <s v="Overdue"/>
    <s v="WHT"/>
    <s v="USD"/>
    <n v="33333.800000000003"/>
  </r>
  <r>
    <s v="A2310000"/>
    <x v="40"/>
    <x v="40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488"/>
    <x v="5"/>
    <n v="16.266666666666666"/>
    <x v="3"/>
    <x v="2"/>
    <s v="Overdue"/>
    <s v="WHT"/>
    <s v="USD"/>
    <n v="21730.78"/>
  </r>
  <r>
    <s v="A2310000"/>
    <x v="40"/>
    <x v="40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488"/>
    <x v="5"/>
    <n v="16.266666666666666"/>
    <x v="3"/>
    <x v="2"/>
    <s v="Overdue"/>
    <s v="WHT"/>
    <s v="USD"/>
    <n v="21584.01"/>
  </r>
  <r>
    <s v="A2310000"/>
    <x v="40"/>
    <x v="40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489"/>
    <x v="5"/>
    <n v="16.3"/>
    <x v="3"/>
    <x v="2"/>
    <s v="Overdue"/>
    <s v="WHT"/>
    <s v="USD"/>
    <n v="15062.69"/>
  </r>
  <r>
    <s v="A2310000"/>
    <x v="40"/>
    <x v="40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489"/>
    <x v="5"/>
    <n v="16.3"/>
    <x v="3"/>
    <x v="2"/>
    <s v="Overdue"/>
    <s v="WHT"/>
    <s v="USD"/>
    <n v="17060.009999999998"/>
  </r>
  <r>
    <s v="A2310000"/>
    <x v="40"/>
    <x v="40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489"/>
    <x v="5"/>
    <n v="16.3"/>
    <x v="3"/>
    <x v="2"/>
    <s v="Overdue"/>
    <s v="WHT"/>
    <s v="USD"/>
    <n v="7213.63"/>
  </r>
  <r>
    <s v="A2310000"/>
    <x v="40"/>
    <x v="40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489"/>
    <x v="5"/>
    <n v="16.3"/>
    <x v="3"/>
    <x v="2"/>
    <s v="Overdue"/>
    <s v="WHT"/>
    <s v="USD"/>
    <n v="32047.79"/>
  </r>
  <r>
    <s v="A2310000"/>
    <x v="41"/>
    <x v="41"/>
    <n v="1800030468"/>
    <x v="0"/>
    <x v="1"/>
    <x v="1"/>
    <s v="Orupabo, Amoni "/>
    <n v="0"/>
    <s v="BELEMA INDA NOV 2023 Crude Handling"/>
    <s v="468"/>
    <s v="DR"/>
    <s v=""/>
    <d v="2023-12-15T00:00:00"/>
    <d v="2023-12-15T00:00:00"/>
    <d v="2024-01-14T00:00:00"/>
    <s v="USD"/>
    <n v="44558.07"/>
    <n v="-14"/>
    <x v="0"/>
    <n v="-0.46666666666666667"/>
    <x v="0"/>
    <x v="0"/>
    <s v="Not Overdue"/>
    <s v="Invoice"/>
    <s v="USD"/>
    <n v="44558.07"/>
  </r>
  <r>
    <s v="A2310000"/>
    <x v="41"/>
    <x v="41"/>
    <n v="1800030469"/>
    <x v="0"/>
    <x v="1"/>
    <x v="1"/>
    <s v="Orupabo, Amoni "/>
    <n v="0"/>
    <s v="BELEMA INDA NOV 2023 Crude Handling"/>
    <s v="454"/>
    <s v="DR"/>
    <s v=""/>
    <d v="2023-12-15T00:00:00"/>
    <d v="2023-12-15T00:00:00"/>
    <d v="2024-01-14T00:00:00"/>
    <s v="NGN"/>
    <n v="15796544.109999999"/>
    <n v="-14"/>
    <x v="0"/>
    <n v="-0.46666666666666667"/>
    <x v="0"/>
    <x v="0"/>
    <s v="Not Overdue"/>
    <s v="Invoice"/>
    <s v="USD"/>
    <n v="18153.39"/>
  </r>
  <r>
    <s v="A2310000"/>
    <x v="41"/>
    <x v="41"/>
    <n v="1800030375"/>
    <x v="0"/>
    <x v="1"/>
    <x v="1"/>
    <s v="Orupabo, Amoni "/>
    <n v="0"/>
    <s v="BELEMA INDA January 2024 Prepayment CrdHandl"/>
    <s v="468"/>
    <s v="DR"/>
    <s v=""/>
    <d v="2023-12-05T00:00:00"/>
    <d v="2023-12-05T00:00:00"/>
    <d v="2024-01-04T00:00:00"/>
    <s v="USD"/>
    <n v="77241.960000000006"/>
    <n v="-4"/>
    <x v="0"/>
    <n v="-0.13333333333333333"/>
    <x v="0"/>
    <x v="0"/>
    <s v="Not Overdue"/>
    <s v="Invoice"/>
    <s v="USD"/>
    <n v="77241.960000000006"/>
  </r>
  <r>
    <s v="A2310000"/>
    <x v="41"/>
    <x v="41"/>
    <n v="1800030376"/>
    <x v="0"/>
    <x v="1"/>
    <x v="1"/>
    <s v="Orupabo, Amoni "/>
    <n v="0"/>
    <s v="BELEMA INDA January 2024 Prepayment CrdHandl"/>
    <s v="454"/>
    <s v="DR"/>
    <s v=""/>
    <d v="2023-12-05T00:00:00"/>
    <d v="2023-12-05T00:00:00"/>
    <d v="2024-01-04T00:00:00"/>
    <s v="NGN"/>
    <n v="27383502.300000001"/>
    <n v="-4"/>
    <x v="0"/>
    <n v="-0.13333333333333333"/>
    <x v="0"/>
    <x v="0"/>
    <s v="Not Overdue"/>
    <s v="Invoice"/>
    <s v="USD"/>
    <n v="28730.77"/>
  </r>
  <r>
    <s v="A2310000"/>
    <x v="41"/>
    <x v="41"/>
    <n v="1800030274"/>
    <x v="0"/>
    <x v="1"/>
    <x v="1"/>
    <s v="Orupabo, Amoni "/>
    <n v="0"/>
    <s v="BELEMA INDA OCT 2023 Crude Handling"/>
    <s v="468"/>
    <s v="DR"/>
    <s v=""/>
    <d v="2023-11-15T00:00:00"/>
    <d v="2023-11-15T00:00:00"/>
    <d v="2023-12-15T00:00:00"/>
    <s v="USD"/>
    <n v="33998.76"/>
    <n v="16"/>
    <x v="1"/>
    <n v="0.53333333333333333"/>
    <x v="1"/>
    <x v="1"/>
    <s v="Overdue"/>
    <s v="Invoice"/>
    <s v="USD"/>
    <n v="33998.76"/>
  </r>
  <r>
    <s v="A2310000"/>
    <x v="41"/>
    <x v="41"/>
    <n v="1800030275"/>
    <x v="0"/>
    <x v="1"/>
    <x v="1"/>
    <s v="Orupabo, Amoni "/>
    <n v="0"/>
    <s v="BELEMA-]OCT 2023 Crude Handling"/>
    <s v="454"/>
    <s v="DR"/>
    <s v=""/>
    <d v="2023-11-15T00:00:00"/>
    <d v="2023-11-15T00:00:00"/>
    <d v="2023-12-15T00:00:00"/>
    <s v="NGN"/>
    <n v="11561451.08"/>
    <n v="16"/>
    <x v="1"/>
    <n v="0.53333333333333333"/>
    <x v="1"/>
    <x v="1"/>
    <s v="Overdue"/>
    <s v="Invoice"/>
    <s v="USD"/>
    <n v="13696.85"/>
  </r>
  <r>
    <s v="A2310000"/>
    <x v="41"/>
    <x v="41"/>
    <n v="1800030206"/>
    <x v="0"/>
    <x v="1"/>
    <x v="1"/>
    <s v="Orupabo, Amoni "/>
    <n v="0"/>
    <s v="BELEMA INDA Crude Injection Invoice  August 2022"/>
    <s v="468"/>
    <s v="DR"/>
    <s v=""/>
    <d v="2023-11-08T00:00:00"/>
    <d v="2023-11-08T00:00:00"/>
    <d v="2023-12-08T00:00:00"/>
    <s v="USD"/>
    <n v="3370.7"/>
    <n v="23"/>
    <x v="1"/>
    <n v="0.76666666666666672"/>
    <x v="1"/>
    <x v="1"/>
    <s v="Overdue"/>
    <s v="Invoice"/>
    <s v="USD"/>
    <n v="3370.7"/>
  </r>
  <r>
    <s v="A2310000"/>
    <x v="41"/>
    <x v="41"/>
    <n v="1800030207"/>
    <x v="0"/>
    <x v="1"/>
    <x v="1"/>
    <s v="Orupabo, Amoni "/>
    <n v="0"/>
    <s v="BELEMA INDA Crude Injection Invoice August 2022"/>
    <s v="454"/>
    <s v="DR"/>
    <s v=""/>
    <d v="2023-11-08T00:00:00"/>
    <d v="2023-11-08T00:00:00"/>
    <d v="2023-12-08T00:00:00"/>
    <s v="NGN"/>
    <n v="606686.09"/>
    <n v="23"/>
    <x v="1"/>
    <n v="0.76666666666666672"/>
    <x v="1"/>
    <x v="1"/>
    <s v="Overdue"/>
    <s v="Invoice"/>
    <s v="USD"/>
    <n v="770.19"/>
  </r>
  <r>
    <s v="A2310000"/>
    <x v="41"/>
    <x v="41"/>
    <n v="1800030204"/>
    <x v="0"/>
    <x v="1"/>
    <x v="1"/>
    <s v="Orupabo, Amoni "/>
    <n v="0"/>
    <s v="BELEMA INDA Crude Injection Invoice for July 2022"/>
    <s v="468"/>
    <s v="DR"/>
    <s v=""/>
    <d v="2023-11-08T00:00:00"/>
    <d v="2023-11-08T00:00:00"/>
    <d v="2023-12-08T00:00:00"/>
    <s v="USD"/>
    <n v="4764.8900000000003"/>
    <n v="23"/>
    <x v="1"/>
    <n v="0.76666666666666672"/>
    <x v="1"/>
    <x v="1"/>
    <s v="Overdue"/>
    <s v="Invoice"/>
    <s v="USD"/>
    <n v="4764.8900000000003"/>
  </r>
  <r>
    <s v="A2310000"/>
    <x v="41"/>
    <x v="41"/>
    <n v="1800030205"/>
    <x v="0"/>
    <x v="1"/>
    <x v="1"/>
    <s v="Orupabo, Amoni "/>
    <n v="0"/>
    <s v="BELEMA INDA Crude Injection Invoice for July 2022"/>
    <s v="454"/>
    <s v="DR"/>
    <s v=""/>
    <d v="2023-11-08T00:00:00"/>
    <d v="2023-11-08T00:00:00"/>
    <d v="2023-12-08T00:00:00"/>
    <s v="NGN"/>
    <n v="847684.37"/>
    <n v="23"/>
    <x v="1"/>
    <n v="0.76666666666666672"/>
    <x v="1"/>
    <x v="1"/>
    <s v="Overdue"/>
    <s v="Invoice"/>
    <s v="USD"/>
    <n v="1076.1400000000001"/>
  </r>
  <r>
    <s v="A2310000"/>
    <x v="41"/>
    <x v="41"/>
    <n v="1800030202"/>
    <x v="0"/>
    <x v="1"/>
    <x v="1"/>
    <s v="Orupabo, Amoni "/>
    <n v="0"/>
    <s v="BELEMA INDA Crude Injection Invoice for June 2022"/>
    <s v="468"/>
    <s v="DR"/>
    <s v=""/>
    <d v="2023-11-08T00:00:00"/>
    <d v="2023-11-08T00:00:00"/>
    <d v="2023-12-08T00:00:00"/>
    <s v="USD"/>
    <n v="189.63"/>
    <n v="23"/>
    <x v="1"/>
    <n v="0.76666666666666672"/>
    <x v="1"/>
    <x v="1"/>
    <s v="Overdue"/>
    <s v="Invoice"/>
    <s v="USD"/>
    <n v="189.63"/>
  </r>
  <r>
    <s v="A2310000"/>
    <x v="41"/>
    <x v="41"/>
    <n v="1800030203"/>
    <x v="0"/>
    <x v="1"/>
    <x v="1"/>
    <s v="Orupabo, Amoni "/>
    <n v="0"/>
    <s v="BELEMA INDA Crude Injection Invoice for June 2022"/>
    <s v="454"/>
    <s v="DR"/>
    <s v=""/>
    <d v="2023-11-08T00:00:00"/>
    <d v="2023-11-08T00:00:00"/>
    <d v="2023-12-08T00:00:00"/>
    <s v="NGN"/>
    <n v="33728.74"/>
    <n v="23"/>
    <x v="1"/>
    <n v="0.76666666666666672"/>
    <x v="1"/>
    <x v="1"/>
    <s v="Overdue"/>
    <s v="Invoice"/>
    <s v="USD"/>
    <n v="42.82"/>
  </r>
  <r>
    <s v="A2310000"/>
    <x v="41"/>
    <x v="41"/>
    <n v="1800030200"/>
    <x v="0"/>
    <x v="1"/>
    <x v="1"/>
    <s v="Orupabo, Amoni "/>
    <n v="0"/>
    <s v="BELEMA INDA Crude Injection Invoice for May 2022"/>
    <s v="468"/>
    <s v="DR"/>
    <s v=""/>
    <d v="2023-11-08T00:00:00"/>
    <d v="2023-11-08T00:00:00"/>
    <d v="2023-12-08T00:00:00"/>
    <s v="USD"/>
    <n v="4386.76"/>
    <n v="23"/>
    <x v="1"/>
    <n v="0.76666666666666672"/>
    <x v="1"/>
    <x v="1"/>
    <s v="Overdue"/>
    <s v="Invoice"/>
    <s v="USD"/>
    <n v="4386.76"/>
  </r>
  <r>
    <s v="A2310000"/>
    <x v="41"/>
    <x v="41"/>
    <n v="1800030201"/>
    <x v="0"/>
    <x v="1"/>
    <x v="1"/>
    <s v="Orupabo, Amoni "/>
    <n v="0"/>
    <s v="BELEMA INDA Crude Injection Invoice for May 2022"/>
    <s v="454"/>
    <s v="DR"/>
    <s v=""/>
    <d v="2023-11-08T00:00:00"/>
    <d v="2023-11-08T00:00:00"/>
    <d v="2023-12-08T00:00:00"/>
    <s v="NGN"/>
    <n v="780381.7"/>
    <n v="23"/>
    <x v="1"/>
    <n v="0.76666666666666672"/>
    <x v="1"/>
    <x v="1"/>
    <s v="Overdue"/>
    <s v="Invoice"/>
    <s v="USD"/>
    <n v="990.69"/>
  </r>
  <r>
    <s v="A2310000"/>
    <x v="41"/>
    <x v="41"/>
    <n v="1800030208"/>
    <x v="0"/>
    <x v="1"/>
    <x v="1"/>
    <s v="Orupabo, Amoni "/>
    <n v="0"/>
    <s v="BELEMA INDA Crude Injection Invoice Sepember 2022"/>
    <s v="468"/>
    <s v="DR"/>
    <s v=""/>
    <d v="2023-11-08T00:00:00"/>
    <d v="2023-11-08T00:00:00"/>
    <d v="2023-12-08T00:00:00"/>
    <s v="USD"/>
    <n v="10983.05"/>
    <n v="23"/>
    <x v="1"/>
    <n v="0.76666666666666672"/>
    <x v="1"/>
    <x v="1"/>
    <s v="Overdue"/>
    <s v="Invoice"/>
    <s v="USD"/>
    <n v="10983.05"/>
  </r>
  <r>
    <s v="A2310000"/>
    <x v="41"/>
    <x v="41"/>
    <n v="1800030209"/>
    <x v="0"/>
    <x v="1"/>
    <x v="1"/>
    <s v="Orupabo, Amoni "/>
    <n v="0"/>
    <s v="BELEMA INDA Crude Injection Invoice Sepember 2022"/>
    <s v="454"/>
    <s v="DR"/>
    <s v=""/>
    <d v="2023-11-08T00:00:00"/>
    <d v="2023-11-08T00:00:00"/>
    <d v="2023-12-08T00:00:00"/>
    <s v="NGN"/>
    <n v="2018133.9"/>
    <n v="23"/>
    <x v="1"/>
    <n v="0.76666666666666672"/>
    <x v="1"/>
    <x v="1"/>
    <s v="Overdue"/>
    <s v="Invoice"/>
    <s v="USD"/>
    <n v="2562.02"/>
  </r>
  <r>
    <s v="A2310000"/>
    <x v="41"/>
    <x v="41"/>
    <n v="1800030198"/>
    <x v="0"/>
    <x v="1"/>
    <x v="1"/>
    <s v="Orupabo, Amoni "/>
    <n v="0"/>
    <s v="BELEMA ROBERTKIRI Crude Injection Invoice Jul 2022"/>
    <s v="468"/>
    <s v="DR"/>
    <s v=""/>
    <d v="2023-11-08T00:00:00"/>
    <d v="2023-11-08T00:00:00"/>
    <d v="2023-12-08T00:00:00"/>
    <s v="USD"/>
    <n v="2.4500000000000002"/>
    <n v="23"/>
    <x v="1"/>
    <n v="0.76666666666666672"/>
    <x v="1"/>
    <x v="1"/>
    <s v="Overdue"/>
    <s v="Invoice"/>
    <s v="USD"/>
    <n v="2.4500000000000002"/>
  </r>
  <r>
    <s v="A2310000"/>
    <x v="41"/>
    <x v="41"/>
    <n v="1800030199"/>
    <x v="0"/>
    <x v="1"/>
    <x v="1"/>
    <s v="Orupabo, Amoni "/>
    <n v="0"/>
    <s v="BELEMA ROBERTKIRI Crude Injection Invoice Jul 2022"/>
    <s v="454"/>
    <s v="DR"/>
    <s v=""/>
    <d v="2023-11-08T00:00:00"/>
    <d v="2023-11-08T00:00:00"/>
    <d v="2023-12-08T00:00:00"/>
    <s v="NGN"/>
    <n v="435.56"/>
    <n v="23"/>
    <x v="1"/>
    <n v="0.76666666666666672"/>
    <x v="1"/>
    <x v="1"/>
    <s v="Overdue"/>
    <s v="Invoice"/>
    <s v="USD"/>
    <n v="0.55000000000000004"/>
  </r>
  <r>
    <s v="A2310000"/>
    <x v="41"/>
    <x v="41"/>
    <n v="1800030196"/>
    <x v="0"/>
    <x v="1"/>
    <x v="1"/>
    <s v="Orupabo, Amoni "/>
    <n v="0"/>
    <s v="BELEMA ROBERTKIRI Crude Injection Invoice Jun 2022"/>
    <s v="468"/>
    <s v="DR"/>
    <s v=""/>
    <d v="2023-11-08T00:00:00"/>
    <d v="2023-11-08T00:00:00"/>
    <d v="2023-12-08T00:00:00"/>
    <s v="USD"/>
    <n v="0.32"/>
    <n v="23"/>
    <x v="1"/>
    <n v="0.76666666666666672"/>
    <x v="1"/>
    <x v="1"/>
    <s v="Overdue"/>
    <s v="Invoice"/>
    <s v="USD"/>
    <n v="0.32"/>
  </r>
  <r>
    <s v="A2310000"/>
    <x v="41"/>
    <x v="41"/>
    <n v="1800030197"/>
    <x v="0"/>
    <x v="1"/>
    <x v="1"/>
    <s v="Orupabo, Amoni "/>
    <n v="0"/>
    <s v="BELEMA ROBERTKIRI Crude Injection Invoice Jun 2022"/>
    <s v="454"/>
    <s v="DR"/>
    <s v=""/>
    <d v="2023-11-08T00:00:00"/>
    <d v="2023-11-08T00:00:00"/>
    <d v="2023-12-08T00:00:00"/>
    <s v="NGN"/>
    <n v="56.88"/>
    <n v="23"/>
    <x v="1"/>
    <n v="0.76666666666666672"/>
    <x v="1"/>
    <x v="1"/>
    <s v="Overdue"/>
    <s v="Invoice"/>
    <s v="USD"/>
    <n v="7.0000000000000007E-2"/>
  </r>
  <r>
    <s v="A2310000"/>
    <x v="41"/>
    <x v="41"/>
    <n v="1800030194"/>
    <x v="0"/>
    <x v="1"/>
    <x v="1"/>
    <s v="Orupabo, Amoni "/>
    <n v="0"/>
    <s v="BELEMA ROBERTKIRI Crude Injection Invoice May 2022"/>
    <s v="468"/>
    <s v="DR"/>
    <s v=""/>
    <d v="2023-11-08T00:00:00"/>
    <d v="2023-11-08T00:00:00"/>
    <d v="2023-12-08T00:00:00"/>
    <s v="USD"/>
    <n v="20.57"/>
    <n v="23"/>
    <x v="1"/>
    <n v="0.76666666666666672"/>
    <x v="1"/>
    <x v="1"/>
    <s v="Overdue"/>
    <s v="Invoice"/>
    <s v="USD"/>
    <n v="20.57"/>
  </r>
  <r>
    <s v="A2310000"/>
    <x v="41"/>
    <x v="41"/>
    <n v="1800030195"/>
    <x v="0"/>
    <x v="1"/>
    <x v="1"/>
    <s v="Orupabo, Amoni "/>
    <n v="0"/>
    <s v="BELEMA ROBERTKIRI Crude Injection Invoice May 2022"/>
    <s v="454"/>
    <s v="DR"/>
    <s v=""/>
    <d v="2023-11-08T00:00:00"/>
    <d v="2023-11-08T00:00:00"/>
    <d v="2023-12-08T00:00:00"/>
    <s v="NGN"/>
    <n v="3658.83"/>
    <n v="23"/>
    <x v="1"/>
    <n v="0.76666666666666672"/>
    <x v="1"/>
    <x v="1"/>
    <s v="Overdue"/>
    <s v="Invoice"/>
    <s v="USD"/>
    <n v="4.6399999999999997"/>
  </r>
  <r>
    <s v="A2310000"/>
    <x v="41"/>
    <x v="41"/>
    <n v="1600004609"/>
    <x v="0"/>
    <x v="1"/>
    <x v="1"/>
    <s v="Orupabo, Amoni "/>
    <n v="0"/>
    <s v="BELEMA INDA Jan 24 PREPYT CrudeHand-REF"/>
    <s v="468"/>
    <s v="DG"/>
    <s v=""/>
    <d v="2023-12-05T00:00:00"/>
    <d v="2023-12-05T00:00:00"/>
    <d v="2023-12-05T00:00:00"/>
    <s v="USD"/>
    <n v="-77241.960000000006"/>
    <n v="26"/>
    <x v="1"/>
    <n v="0.8666666666666667"/>
    <x v="1"/>
    <x v="1"/>
    <s v="Overdue"/>
    <s v="Invoice"/>
    <s v="USD"/>
    <n v="-77241.960000000006"/>
  </r>
  <r>
    <s v="A2310000"/>
    <x v="41"/>
    <x v="41"/>
    <n v="1600004610"/>
    <x v="0"/>
    <x v="1"/>
    <x v="1"/>
    <s v="Orupabo, Amoni "/>
    <n v="0"/>
    <s v="BELEMA INDA Jan 24 PREPYT CrudeHand-REF"/>
    <s v="454"/>
    <s v="DG"/>
    <s v=""/>
    <d v="2023-12-05T00:00:00"/>
    <d v="2023-12-05T00:00:00"/>
    <d v="2023-12-05T00:00:00"/>
    <s v="NGN"/>
    <n v="-27383502.300000001"/>
    <n v="26"/>
    <x v="1"/>
    <n v="0.8666666666666667"/>
    <x v="1"/>
    <x v="1"/>
    <s v="Overdue"/>
    <s v="Invoice"/>
    <s v="USD"/>
    <n v="-28730.77"/>
  </r>
  <r>
    <s v="A2310000"/>
    <x v="41"/>
    <x v="41"/>
    <n v="1800030150"/>
    <x v="0"/>
    <x v="1"/>
    <x v="1"/>
    <s v="Orupabo, Amoni "/>
    <n v="0"/>
    <s v="BELEMA INDA December 2023 Prepayment CrdHandl"/>
    <s v="468"/>
    <s v="DR"/>
    <s v=""/>
    <d v="2023-11-02T00:00:00"/>
    <d v="2023-11-02T00:00:00"/>
    <d v="2023-12-02T00:00:00"/>
    <s v="USD"/>
    <n v="77059.600000000006"/>
    <n v="29"/>
    <x v="1"/>
    <n v="0.96666666666666667"/>
    <x v="1"/>
    <x v="1"/>
    <s v="Overdue"/>
    <s v="Invoice"/>
    <s v="USD"/>
    <n v="77059.600000000006"/>
  </r>
  <r>
    <s v="A2310000"/>
    <x v="41"/>
    <x v="41"/>
    <n v="1800030151"/>
    <x v="0"/>
    <x v="1"/>
    <x v="1"/>
    <s v="Orupabo, Amoni "/>
    <n v="0"/>
    <s v="BELEMA INDA December 2023 Prepayment CrdHandl"/>
    <s v="454"/>
    <s v="DR"/>
    <s v=""/>
    <d v="2023-11-02T00:00:00"/>
    <d v="2023-11-02T00:00:00"/>
    <d v="2023-12-02T00:00:00"/>
    <s v="NGN"/>
    <n v="26204508.359999999"/>
    <n v="29"/>
    <x v="1"/>
    <n v="0.96666666666666667"/>
    <x v="1"/>
    <x v="1"/>
    <s v="Overdue"/>
    <s v="Invoice"/>
    <s v="USD"/>
    <n v="32113.62"/>
  </r>
  <r>
    <s v="A2310000"/>
    <x v="41"/>
    <x v="41"/>
    <n v="1800030046"/>
    <x v="0"/>
    <x v="1"/>
    <x v="1"/>
    <s v="Orupabo, Amoni "/>
    <n v="0"/>
    <s v="BELEMA INDA SEP 2023 Crude Handling"/>
    <s v="468"/>
    <s v="DR"/>
    <s v=""/>
    <d v="2023-10-19T00:00:00"/>
    <d v="2023-10-19T00:00:00"/>
    <d v="2023-11-18T00:00:00"/>
    <s v="USD"/>
    <n v="74657.2"/>
    <n v="43"/>
    <x v="2"/>
    <n v="1.4333333333333333"/>
    <x v="1"/>
    <x v="1"/>
    <s v="Overdue"/>
    <s v="Invoice"/>
    <s v="USD"/>
    <n v="74657.2"/>
  </r>
  <r>
    <s v="A2310000"/>
    <x v="41"/>
    <x v="41"/>
    <n v="1800030047"/>
    <x v="0"/>
    <x v="1"/>
    <x v="1"/>
    <s v="Orupabo, Amoni "/>
    <n v="0"/>
    <s v="BELEMA INDA SEP 2023 Crude Handling"/>
    <s v="454"/>
    <s v="DR"/>
    <s v=""/>
    <d v="2023-10-19T00:00:00"/>
    <d v="2023-10-19T00:00:00"/>
    <d v="2023-11-18T00:00:00"/>
    <s v="NGN"/>
    <n v="24346165.699999999"/>
    <n v="43"/>
    <x v="2"/>
    <n v="1.4333333333333333"/>
    <x v="1"/>
    <x v="1"/>
    <s v="Overdue"/>
    <s v="Invoice"/>
    <s v="USD"/>
    <n v="27554.99"/>
  </r>
  <r>
    <s v="A2310000"/>
    <x v="41"/>
    <x v="41"/>
    <n v="1800029936"/>
    <x v="0"/>
    <x v="1"/>
    <x v="1"/>
    <s v="Orupabo, Amoni "/>
    <n v="0"/>
    <s v="BELEMA INDA November 2023 Prepayment CrdHandl"/>
    <s v="468"/>
    <s v="DR"/>
    <s v=""/>
    <d v="2023-10-10T00:00:00"/>
    <d v="2023-10-10T00:00:00"/>
    <d v="2023-11-09T00:00:00"/>
    <s v="USD"/>
    <n v="77670.95"/>
    <n v="52"/>
    <x v="2"/>
    <n v="1.7333333333333334"/>
    <x v="1"/>
    <x v="1"/>
    <s v="Overdue"/>
    <s v="Invoice"/>
    <s v="USD"/>
    <n v="77670.95"/>
  </r>
  <r>
    <s v="A2310000"/>
    <x v="41"/>
    <x v="41"/>
    <n v="1800029937"/>
    <x v="0"/>
    <x v="1"/>
    <x v="1"/>
    <s v="Orupabo, Amoni "/>
    <n v="0"/>
    <s v="BELEMA INDA November 2023 Prepayment CrdHandl"/>
    <s v="454"/>
    <s v="DR"/>
    <s v=""/>
    <d v="2023-10-10T00:00:00"/>
    <d v="2023-10-10T00:00:00"/>
    <d v="2023-11-09T00:00:00"/>
    <s v="NGN"/>
    <n v="25328969.48"/>
    <n v="52"/>
    <x v="2"/>
    <n v="1.7333333333333334"/>
    <x v="1"/>
    <x v="1"/>
    <s v="Overdue"/>
    <s v="Invoice"/>
    <s v="USD"/>
    <n v="33340.519999999997"/>
  </r>
  <r>
    <s v="A2310000"/>
    <x v="41"/>
    <x v="41"/>
    <n v="1600004586"/>
    <x v="0"/>
    <x v="1"/>
    <x v="1"/>
    <s v="Orupabo, Amoni "/>
    <n v="0"/>
    <s v="BELEMA INDA Dec2023 PREPYT CrudeHand-REF1800030150"/>
    <s v="468"/>
    <s v="DG"/>
    <s v=""/>
    <d v="2023-11-02T00:00:00"/>
    <d v="2023-11-02T00:00:00"/>
    <d v="2023-11-02T00:00:00"/>
    <s v="USD"/>
    <n v="-77059.600000000006"/>
    <n v="59"/>
    <x v="2"/>
    <n v="1.9666666666666666"/>
    <x v="1"/>
    <x v="1"/>
    <s v="Overdue"/>
    <s v="Invoice"/>
    <s v="USD"/>
    <n v="-77059.600000000006"/>
  </r>
  <r>
    <s v="A2310000"/>
    <x v="41"/>
    <x v="41"/>
    <n v="1600004587"/>
    <x v="0"/>
    <x v="1"/>
    <x v="1"/>
    <s v="Orupabo, Amoni "/>
    <n v="0"/>
    <s v="BELEMA INDA Dec2023 PREPYT CrudeHand-REF1800030151"/>
    <s v="454"/>
    <s v="DG"/>
    <s v=""/>
    <d v="2023-11-02T00:00:00"/>
    <d v="2023-11-02T00:00:00"/>
    <d v="2023-11-02T00:00:00"/>
    <s v="NGN"/>
    <n v="-26204508.359999999"/>
    <n v="59"/>
    <x v="2"/>
    <n v="1.9666666666666666"/>
    <x v="1"/>
    <x v="1"/>
    <s v="Overdue"/>
    <s v="Invoice"/>
    <s v="USD"/>
    <n v="-32113.62"/>
  </r>
  <r>
    <s v="A2310000"/>
    <x v="41"/>
    <x v="41"/>
    <n v="1800029801"/>
    <x v="0"/>
    <x v="1"/>
    <x v="1"/>
    <s v="Orupabo, Amoni "/>
    <n v="0"/>
    <s v="BELEMA INDA AUG 2023 Crude Handling"/>
    <s v="468"/>
    <s v="DR"/>
    <s v=""/>
    <d v="2023-09-14T00:00:00"/>
    <d v="2023-09-14T00:00:00"/>
    <d v="2023-10-14T00:00:00"/>
    <s v="USD"/>
    <n v="80073.37"/>
    <n v="78"/>
    <x v="3"/>
    <n v="2.6"/>
    <x v="1"/>
    <x v="1"/>
    <s v="Overdue"/>
    <s v="Invoice"/>
    <s v="USD"/>
    <n v="80073.37"/>
  </r>
  <r>
    <s v="A2310000"/>
    <x v="41"/>
    <x v="41"/>
    <n v="1800029802"/>
    <x v="0"/>
    <x v="1"/>
    <x v="1"/>
    <s v="Orupabo, Amoni "/>
    <n v="0"/>
    <s v="BELEMA INDA AUG 2023 Crude Handling"/>
    <s v="454"/>
    <s v="DR"/>
    <s v=""/>
    <d v="2023-09-14T00:00:00"/>
    <d v="2023-09-14T00:00:00"/>
    <d v="2023-10-14T00:00:00"/>
    <s v="NGN"/>
    <n v="26167614.649999999"/>
    <n v="78"/>
    <x v="3"/>
    <n v="2.6"/>
    <x v="1"/>
    <x v="1"/>
    <s v="Overdue"/>
    <s v="Invoice"/>
    <s v="USD"/>
    <n v="35022.74"/>
  </r>
  <r>
    <s v="A2310000"/>
    <x v="41"/>
    <x v="41"/>
    <n v="1800029792"/>
    <x v="0"/>
    <x v="1"/>
    <x v="1"/>
    <s v="Orupabo, Amoni "/>
    <n v="0"/>
    <s v="BELEMA INDA October 2023 Prepayment CrdHandl"/>
    <s v="468"/>
    <s v="DR"/>
    <s v=""/>
    <d v="2023-09-13T00:00:00"/>
    <d v="2023-09-13T00:00:00"/>
    <d v="2023-10-13T00:00:00"/>
    <s v="USD"/>
    <n v="79894.78"/>
    <n v="79"/>
    <x v="3"/>
    <n v="2.6333333333333333"/>
    <x v="1"/>
    <x v="1"/>
    <s v="Overdue"/>
    <s v="Invoice"/>
    <s v="USD"/>
    <n v="79894.78"/>
  </r>
  <r>
    <s v="A2310000"/>
    <x v="41"/>
    <x v="41"/>
    <n v="1800029793"/>
    <x v="0"/>
    <x v="1"/>
    <x v="1"/>
    <s v="Orupabo, Amoni "/>
    <n v="0"/>
    <s v="BELEMA INDA October 2023 Prepayment CrdHandl"/>
    <s v="454"/>
    <s v="DR"/>
    <s v=""/>
    <d v="2023-09-13T00:00:00"/>
    <d v="2023-09-13T00:00:00"/>
    <d v="2023-10-13T00:00:00"/>
    <s v="NGN"/>
    <n v="26109250.059999999"/>
    <n v="79"/>
    <x v="3"/>
    <n v="2.6333333333333333"/>
    <x v="1"/>
    <x v="1"/>
    <s v="Overdue"/>
    <s v="Invoice"/>
    <s v="USD"/>
    <n v="34944.620000000003"/>
  </r>
  <r>
    <s v="A2310000"/>
    <x v="41"/>
    <x v="41"/>
    <n v="1600004564"/>
    <x v="0"/>
    <x v="1"/>
    <x v="1"/>
    <s v="Orupabo, Amoni "/>
    <n v="0"/>
    <s v="BELEMA INDA Nov 23 PREPYT CrudeHand-REF1800029936"/>
    <s v="468"/>
    <s v="DG"/>
    <s v=""/>
    <d v="2023-10-10T00:00:00"/>
    <d v="2023-10-10T00:00:00"/>
    <d v="2023-10-10T00:00:00"/>
    <s v="USD"/>
    <n v="-77670.95"/>
    <n v="82"/>
    <x v="3"/>
    <n v="2.7333333333333334"/>
    <x v="1"/>
    <x v="1"/>
    <s v="Overdue"/>
    <s v="Invoice"/>
    <s v="USD"/>
    <n v="-77670.95"/>
  </r>
  <r>
    <s v="A2310000"/>
    <x v="41"/>
    <x v="41"/>
    <n v="1600004565"/>
    <x v="0"/>
    <x v="1"/>
    <x v="1"/>
    <s v="Orupabo, Amoni "/>
    <n v="0"/>
    <s v="BELEMA INDA Nov 23 PREPYT CrudeHand-REF1800029937"/>
    <s v="454"/>
    <s v="DG"/>
    <s v=""/>
    <d v="2023-10-10T00:00:00"/>
    <d v="2023-10-10T00:00:00"/>
    <d v="2023-10-10T00:00:00"/>
    <s v="NGN"/>
    <n v="-25328969.48"/>
    <n v="82"/>
    <x v="3"/>
    <n v="2.7333333333333334"/>
    <x v="1"/>
    <x v="1"/>
    <s v="Overdue"/>
    <s v="Invoice"/>
    <s v="USD"/>
    <n v="-33340.519999999997"/>
  </r>
  <r>
    <s v="A2310000"/>
    <x v="41"/>
    <x v="41"/>
    <n v="1800029618"/>
    <x v="0"/>
    <x v="1"/>
    <x v="1"/>
    <s v="Orupabo, Amoni "/>
    <n v="0"/>
    <s v="BELEMA INDA JUL 2023 Crude Handling"/>
    <s v="468"/>
    <s v="DR"/>
    <s v=""/>
    <d v="2023-08-14T00:00:00"/>
    <d v="2023-08-14T00:00:00"/>
    <d v="2023-09-13T00:00:00"/>
    <s v="USD"/>
    <n v="80290.429999999993"/>
    <n v="109"/>
    <x v="4"/>
    <n v="3.6333333333333333"/>
    <x v="1"/>
    <x v="1"/>
    <s v="Overdue"/>
    <s v="Invoice"/>
    <s v="USD"/>
    <n v="80290.429999999993"/>
  </r>
  <r>
    <s v="A2310000"/>
    <x v="41"/>
    <x v="41"/>
    <n v="1800029619"/>
    <x v="0"/>
    <x v="1"/>
    <x v="1"/>
    <s v="Orupabo, Amoni "/>
    <n v="0"/>
    <s v="BELEMA INDA JUL 2023 Crude Handling"/>
    <s v="454"/>
    <s v="DR"/>
    <s v=""/>
    <d v="2023-08-14T00:00:00"/>
    <d v="2023-08-14T00:00:00"/>
    <d v="2023-09-13T00:00:00"/>
    <s v="NGN"/>
    <n v="26505935.010000002"/>
    <n v="109"/>
    <x v="4"/>
    <n v="3.6333333333333333"/>
    <x v="1"/>
    <x v="1"/>
    <s v="Overdue"/>
    <s v="Invoice"/>
    <s v="USD"/>
    <n v="35462.29"/>
  </r>
  <r>
    <s v="A2310000"/>
    <x v="41"/>
    <x v="41"/>
    <n v="1600004549"/>
    <x v="0"/>
    <x v="1"/>
    <x v="1"/>
    <s v="Orupabo, Amoni "/>
    <n v="0"/>
    <s v="BELEMA INDA Oct 23 PREPYT CrudeHand-REF1800029792"/>
    <s v="468"/>
    <s v="DG"/>
    <s v=""/>
    <d v="2023-09-13T00:00:00"/>
    <d v="2023-09-13T00:00:00"/>
    <d v="2023-09-13T00:00:00"/>
    <s v="USD"/>
    <n v="-79894.78"/>
    <n v="109"/>
    <x v="4"/>
    <n v="3.6333333333333333"/>
    <x v="1"/>
    <x v="1"/>
    <s v="Overdue"/>
    <s v="Invoice"/>
    <s v="USD"/>
    <n v="-79894.78"/>
  </r>
  <r>
    <s v="A2310000"/>
    <x v="41"/>
    <x v="41"/>
    <n v="1600004550"/>
    <x v="0"/>
    <x v="1"/>
    <x v="1"/>
    <s v="Orupabo, Amoni "/>
    <n v="0"/>
    <s v="BELEMA INDA Oct 23 PREPYT CrudeHand-REF1800029793"/>
    <s v="454"/>
    <s v="DG"/>
    <s v=""/>
    <d v="2023-09-13T00:00:00"/>
    <d v="2023-09-13T00:00:00"/>
    <d v="2023-09-13T00:00:00"/>
    <s v="NGN"/>
    <n v="-26109250.059999999"/>
    <n v="109"/>
    <x v="4"/>
    <n v="3.6333333333333333"/>
    <x v="1"/>
    <x v="1"/>
    <s v="Overdue"/>
    <s v="Invoice"/>
    <s v="USD"/>
    <n v="-34944.620000000003"/>
  </r>
  <r>
    <s v="A2310000"/>
    <x v="41"/>
    <x v="41"/>
    <n v="1800029603"/>
    <x v="0"/>
    <x v="1"/>
    <x v="1"/>
    <s v="Orupabo, Amoni "/>
    <n v="0"/>
    <s v="BELEMA INDA September 2023 Prepayment CrdHandl"/>
    <s v="468"/>
    <s v="DR"/>
    <s v=""/>
    <d v="2023-08-07T00:00:00"/>
    <d v="2023-08-07T00:00:00"/>
    <d v="2023-09-06T00:00:00"/>
    <s v="USD"/>
    <n v="77492.38"/>
    <n v="116"/>
    <x v="4"/>
    <n v="3.8666666666666667"/>
    <x v="1"/>
    <x v="1"/>
    <s v="Overdue"/>
    <s v="Invoice"/>
    <s v="USD"/>
    <n v="77492.38"/>
  </r>
  <r>
    <s v="A2310000"/>
    <x v="41"/>
    <x v="41"/>
    <n v="1800029604"/>
    <x v="0"/>
    <x v="1"/>
    <x v="1"/>
    <s v="Orupabo, Amoni "/>
    <n v="0"/>
    <s v="BELEMA INDA September 2023 Prepayment CrdHandl"/>
    <s v="454"/>
    <s v="DR"/>
    <s v=""/>
    <d v="2023-08-07T00:00:00"/>
    <d v="2023-08-07T00:00:00"/>
    <d v="2023-09-06T00:00:00"/>
    <s v="NGN"/>
    <n v="25582229.559999999"/>
    <n v="116"/>
    <x v="4"/>
    <n v="3.8666666666666667"/>
    <x v="1"/>
    <x v="1"/>
    <s v="Overdue"/>
    <s v="Invoice"/>
    <s v="USD"/>
    <n v="33356.67"/>
  </r>
  <r>
    <s v="A2310000"/>
    <x v="41"/>
    <x v="41"/>
    <n v="1800029491"/>
    <x v="0"/>
    <x v="1"/>
    <x v="1"/>
    <s v="Orupabo, Amoni "/>
    <n v="0"/>
    <s v="BELEMA INDA JUN 2023 Crude Handling"/>
    <s v="468"/>
    <s v="DR"/>
    <s v=""/>
    <d v="2023-07-14T00:00:00"/>
    <d v="2023-07-14T00:00:00"/>
    <d v="2023-08-13T00:00:00"/>
    <s v="USD"/>
    <n v="73851.27"/>
    <n v="140"/>
    <x v="4"/>
    <n v="4.666666666666667"/>
    <x v="1"/>
    <x v="1"/>
    <s v="Overdue"/>
    <s v="Invoice"/>
    <s v="USD"/>
    <n v="73851.27"/>
  </r>
  <r>
    <s v="A2310000"/>
    <x v="41"/>
    <x v="41"/>
    <n v="1800029492"/>
    <x v="0"/>
    <x v="1"/>
    <x v="1"/>
    <s v="Orupabo, Amoni "/>
    <n v="0"/>
    <s v="BELEMA JUN 2023 Crude Handling"/>
    <s v="454"/>
    <s v="DR"/>
    <s v=""/>
    <d v="2023-07-14T00:00:00"/>
    <d v="2023-07-14T00:00:00"/>
    <d v="2023-08-13T00:00:00"/>
    <s v="NGN"/>
    <n v="18932796.25"/>
    <n v="140"/>
    <x v="4"/>
    <n v="4.666666666666667"/>
    <x v="1"/>
    <x v="1"/>
    <s v="Overdue"/>
    <s v="Invoice"/>
    <s v="USD"/>
    <n v="24540.69"/>
  </r>
  <r>
    <s v="A2310000"/>
    <x v="41"/>
    <x v="41"/>
    <n v="1600004528"/>
    <x v="0"/>
    <x v="1"/>
    <x v="1"/>
    <s v="Orupabo, Amoni "/>
    <n v="0"/>
    <s v="BELEMA INDA Sept 23 PREPYT CrudeHand-REF1800029603"/>
    <s v="468"/>
    <s v="DG"/>
    <s v=""/>
    <d v="2023-08-07T00:00:00"/>
    <d v="2023-08-07T00:00:00"/>
    <d v="2023-08-07T00:00:00"/>
    <s v="USD"/>
    <n v="-77492.38"/>
    <n v="146"/>
    <x v="4"/>
    <n v="4.8666666666666663"/>
    <x v="1"/>
    <x v="1"/>
    <s v="Overdue"/>
    <s v="Invoice"/>
    <s v="USD"/>
    <n v="-77492.38"/>
  </r>
  <r>
    <s v="A2310000"/>
    <x v="41"/>
    <x v="41"/>
    <n v="1600004529"/>
    <x v="0"/>
    <x v="1"/>
    <x v="1"/>
    <s v="Orupabo, Amoni "/>
    <n v="0"/>
    <s v="BELEMA INDA Sept 23 PREPYT CrudeHand-REF1800029604"/>
    <s v="454"/>
    <s v="DG"/>
    <s v=""/>
    <d v="2023-08-07T00:00:00"/>
    <d v="2023-08-07T00:00:00"/>
    <d v="2023-08-07T00:00:00"/>
    <s v="NGN"/>
    <n v="-25582229.559999999"/>
    <n v="146"/>
    <x v="4"/>
    <n v="4.8666666666666663"/>
    <x v="1"/>
    <x v="1"/>
    <s v="Overdue"/>
    <s v="Invoice"/>
    <s v="USD"/>
    <n v="-33356.67"/>
  </r>
  <r>
    <s v="A2310000"/>
    <x v="41"/>
    <x v="41"/>
    <n v="1800029459"/>
    <x v="0"/>
    <x v="1"/>
    <x v="1"/>
    <s v="Orupabo, Amoni "/>
    <n v="0"/>
    <s v="BELEMA INDA August 2023 Prepayment CrudeHandling"/>
    <s v="468"/>
    <s v="DR"/>
    <s v=""/>
    <d v="2023-07-05T00:00:00"/>
    <d v="2023-07-05T00:00:00"/>
    <d v="2023-08-04T00:00:00"/>
    <s v="USD"/>
    <n v="79894.78"/>
    <n v="149"/>
    <x v="4"/>
    <n v="4.9666666666666668"/>
    <x v="1"/>
    <x v="1"/>
    <s v="Overdue"/>
    <s v="Invoice"/>
    <s v="USD"/>
    <n v="79894.78"/>
  </r>
  <r>
    <s v="A2310000"/>
    <x v="41"/>
    <x v="41"/>
    <n v="1800029460"/>
    <x v="0"/>
    <x v="1"/>
    <x v="1"/>
    <s v="Orupabo, Amoni "/>
    <n v="0"/>
    <s v="BELEMA INDA August 2023 Prepayment CrudeHandling"/>
    <s v="454"/>
    <s v="DR"/>
    <s v=""/>
    <d v="2023-07-05T00:00:00"/>
    <d v="2023-07-05T00:00:00"/>
    <d v="2023-08-04T00:00:00"/>
    <s v="NGN"/>
    <n v="20482136.280000001"/>
    <n v="149"/>
    <x v="4"/>
    <n v="4.9666666666666668"/>
    <x v="1"/>
    <x v="1"/>
    <s v="Overdue"/>
    <s v="Invoice"/>
    <s v="USD"/>
    <n v="26999.55"/>
  </r>
  <r>
    <s v="A2310000"/>
    <x v="41"/>
    <x v="41"/>
    <n v="1800029327"/>
    <x v="0"/>
    <x v="1"/>
    <x v="1"/>
    <s v="Orupabo, Amoni "/>
    <n v="0"/>
    <s v="BELEMA INDA  MAY 2023 Crude Handling"/>
    <s v="468"/>
    <s v="DR"/>
    <s v=""/>
    <d v="2023-06-14T00:00:00"/>
    <d v="2023-06-14T00:00:00"/>
    <d v="2023-07-14T00:00:00"/>
    <s v="USD"/>
    <n v="79887.78"/>
    <n v="170"/>
    <x v="4"/>
    <n v="5.666666666666667"/>
    <x v="1"/>
    <x v="1"/>
    <s v="Overdue"/>
    <s v="Invoice"/>
    <s v="USD"/>
    <n v="79887.78"/>
  </r>
  <r>
    <s v="A2310000"/>
    <x v="41"/>
    <x v="41"/>
    <n v="1800029328"/>
    <x v="0"/>
    <x v="1"/>
    <x v="1"/>
    <s v="Orupabo, Amoni "/>
    <n v="0"/>
    <s v="BELEMA INDA  MAY 2023 Crude Handling"/>
    <s v="454"/>
    <s v="DR"/>
    <s v=""/>
    <d v="2023-06-14T00:00:00"/>
    <d v="2023-06-14T00:00:00"/>
    <d v="2023-07-14T00:00:00"/>
    <s v="NGN"/>
    <n v="15773352.800000001"/>
    <n v="170"/>
    <x v="4"/>
    <n v="5.666666666666667"/>
    <x v="1"/>
    <x v="1"/>
    <s v="Overdue"/>
    <s v="Invoice"/>
    <s v="USD"/>
    <n v="34076.75"/>
  </r>
  <r>
    <s v="A2310000"/>
    <x v="41"/>
    <x v="41"/>
    <n v="1800029308"/>
    <x v="0"/>
    <x v="1"/>
    <x v="1"/>
    <s v="Orupabo, Amoni "/>
    <n v="0"/>
    <s v="BELEMA INDA July2023 Prepayment CrudeHandling"/>
    <s v="468"/>
    <s v="DR"/>
    <s v=""/>
    <d v="2023-06-08T00:00:00"/>
    <d v="2023-06-08T00:00:00"/>
    <d v="2023-07-08T00:00:00"/>
    <s v="USD"/>
    <n v="79894.78"/>
    <n v="176"/>
    <x v="4"/>
    <n v="5.8666666666666663"/>
    <x v="1"/>
    <x v="1"/>
    <s v="Overdue"/>
    <s v="Invoice"/>
    <s v="USD"/>
    <n v="79894.78"/>
  </r>
  <r>
    <s v="A2310000"/>
    <x v="41"/>
    <x v="41"/>
    <n v="1800029309"/>
    <x v="0"/>
    <x v="1"/>
    <x v="1"/>
    <s v="Orupabo, Amoni "/>
    <n v="0"/>
    <s v="BELEMA INDA July2023 Prepayment CrudeHandling"/>
    <s v="454"/>
    <s v="DR"/>
    <s v=""/>
    <d v="2023-06-08T00:00:00"/>
    <d v="2023-06-08T00:00:00"/>
    <d v="2023-07-08T00:00:00"/>
    <s v="NGN"/>
    <n v="15774735.84"/>
    <n v="176"/>
    <x v="4"/>
    <n v="5.8666666666666663"/>
    <x v="1"/>
    <x v="1"/>
    <s v="Overdue"/>
    <s v="Invoice"/>
    <s v="USD"/>
    <n v="34168.080000000002"/>
  </r>
  <r>
    <s v="A2310000"/>
    <x v="41"/>
    <x v="41"/>
    <n v="1600004502"/>
    <x v="0"/>
    <x v="1"/>
    <x v="1"/>
    <s v="Orupabo, Amoni "/>
    <n v="0"/>
    <s v="BELEMA INDA Aug 23 PREPYT CrudeHand-REF1800029459"/>
    <s v="468"/>
    <s v="DG"/>
    <s v=""/>
    <d v="2023-07-05T00:00:00"/>
    <d v="2023-07-05T00:00:00"/>
    <d v="2023-07-05T00:00:00"/>
    <s v="USD"/>
    <n v="-79894.78"/>
    <n v="179"/>
    <x v="4"/>
    <n v="5.9666666666666668"/>
    <x v="1"/>
    <x v="1"/>
    <s v="Overdue"/>
    <s v="Invoice"/>
    <s v="USD"/>
    <n v="-79894.78"/>
  </r>
  <r>
    <s v="A2310000"/>
    <x v="41"/>
    <x v="41"/>
    <n v="1600004503"/>
    <x v="0"/>
    <x v="1"/>
    <x v="1"/>
    <s v="Orupabo, Amoni "/>
    <n v="0"/>
    <s v="BELEMA INDA Aug 23 PREPYT CrudeHand-REF1800029460"/>
    <s v="454"/>
    <s v="DG"/>
    <s v=""/>
    <d v="2023-07-05T00:00:00"/>
    <d v="2023-07-05T00:00:00"/>
    <d v="2023-07-05T00:00:00"/>
    <s v="NGN"/>
    <n v="-20482136.280000001"/>
    <n v="179"/>
    <x v="4"/>
    <n v="5.9666666666666668"/>
    <x v="1"/>
    <x v="1"/>
    <s v="Overdue"/>
    <s v="Invoice"/>
    <s v="USD"/>
    <n v="-26999.55"/>
  </r>
  <r>
    <s v="A2310000"/>
    <x v="41"/>
    <x v="41"/>
    <n v="1800029178"/>
    <x v="0"/>
    <x v="1"/>
    <x v="1"/>
    <s v="Orupabo, Amoni "/>
    <n v="0"/>
    <s v="BELEMA INDA  FM DAYS OCT 2022  CRUDE HANDLING"/>
    <s v="468"/>
    <s v="DR"/>
    <s v=""/>
    <d v="2023-05-16T00:00:00"/>
    <d v="2023-05-16T00:00:00"/>
    <d v="2023-06-15T00:00:00"/>
    <s v="USD"/>
    <n v="17605.05"/>
    <n v="199"/>
    <x v="5"/>
    <n v="6.6333333333333337"/>
    <x v="2"/>
    <x v="1"/>
    <s v="Overdue"/>
    <s v="Invoice"/>
    <s v="USD"/>
    <n v="17605.05"/>
  </r>
  <r>
    <s v="A2310000"/>
    <x v="41"/>
    <x v="41"/>
    <n v="1800029179"/>
    <x v="0"/>
    <x v="1"/>
    <x v="1"/>
    <s v="Orupabo, Amoni "/>
    <n v="0"/>
    <s v="BELEMA INDA  FM DAYS OCT 2022  CRUDE HANDLING"/>
    <s v="454"/>
    <s v="DR"/>
    <s v=""/>
    <d v="2023-05-16T00:00:00"/>
    <d v="2023-05-16T00:00:00"/>
    <d v="2023-06-15T00:00:00"/>
    <s v="NGN"/>
    <n v="3290501.97"/>
    <n v="199"/>
    <x v="5"/>
    <n v="6.6333333333333337"/>
    <x v="2"/>
    <x v="1"/>
    <s v="Overdue"/>
    <s v="Invoice"/>
    <s v="USD"/>
    <n v="7144.34"/>
  </r>
  <r>
    <s v="A2310000"/>
    <x v="41"/>
    <x v="41"/>
    <n v="1800029182"/>
    <x v="0"/>
    <x v="1"/>
    <x v="1"/>
    <s v="Orupabo, Amoni "/>
    <n v="0"/>
    <s v="BELEMA INDA FM DAYS  DEC 2022  CRUDE HANDLING"/>
    <s v="468"/>
    <s v="DR"/>
    <s v=""/>
    <d v="2023-05-16T00:00:00"/>
    <d v="2023-05-16T00:00:00"/>
    <d v="2023-06-15T00:00:00"/>
    <s v="USD"/>
    <n v="16180.85"/>
    <n v="199"/>
    <x v="5"/>
    <n v="6.6333333333333337"/>
    <x v="2"/>
    <x v="1"/>
    <s v="Overdue"/>
    <s v="Invoice"/>
    <s v="USD"/>
    <n v="16180.85"/>
  </r>
  <r>
    <s v="A2310000"/>
    <x v="41"/>
    <x v="41"/>
    <n v="1800029183"/>
    <x v="0"/>
    <x v="1"/>
    <x v="1"/>
    <s v="Orupabo, Amoni "/>
    <n v="0"/>
    <s v="BELEMA INDA FM DAYS  DEC 2022  CRUDE HANDLING"/>
    <s v="454"/>
    <s v="DR"/>
    <s v=""/>
    <d v="2023-05-16T00:00:00"/>
    <d v="2023-05-16T00:00:00"/>
    <d v="2023-06-15T00:00:00"/>
    <s v="NGN"/>
    <n v="3092649.05"/>
    <n v="199"/>
    <x v="5"/>
    <n v="6.6333333333333337"/>
    <x v="2"/>
    <x v="1"/>
    <s v="Overdue"/>
    <s v="Invoice"/>
    <s v="USD"/>
    <n v="6714.76"/>
  </r>
  <r>
    <s v="A2310000"/>
    <x v="41"/>
    <x v="41"/>
    <n v="1800029180"/>
    <x v="0"/>
    <x v="1"/>
    <x v="1"/>
    <s v="Orupabo, Amoni "/>
    <n v="0"/>
    <s v="BELEMA INDA FM DAYS  NOV 2022  CRUDE HANDLING"/>
    <s v="468"/>
    <s v="DR"/>
    <s v=""/>
    <d v="2023-05-16T00:00:00"/>
    <d v="2023-05-16T00:00:00"/>
    <d v="2023-06-15T00:00:00"/>
    <s v="USD"/>
    <n v="16447.310000000001"/>
    <n v="199"/>
    <x v="5"/>
    <n v="6.6333333333333337"/>
    <x v="2"/>
    <x v="1"/>
    <s v="Overdue"/>
    <s v="Invoice"/>
    <s v="USD"/>
    <n v="16447.310000000001"/>
  </r>
  <r>
    <s v="A2310000"/>
    <x v="41"/>
    <x v="41"/>
    <n v="1800029181"/>
    <x v="0"/>
    <x v="1"/>
    <x v="1"/>
    <s v="Orupabo, Amoni "/>
    <n v="0"/>
    <s v="BELEMA INDA FM DAYS  NOV 2022  CRUDE HANDLING"/>
    <s v="454"/>
    <s v="DR"/>
    <s v=""/>
    <d v="2023-05-16T00:00:00"/>
    <d v="2023-05-16T00:00:00"/>
    <d v="2023-06-15T00:00:00"/>
    <s v="NGN"/>
    <n v="3114167.18"/>
    <n v="199"/>
    <x v="5"/>
    <n v="6.6333333333333337"/>
    <x v="2"/>
    <x v="1"/>
    <s v="Overdue"/>
    <s v="Invoice"/>
    <s v="USD"/>
    <n v="6761.48"/>
  </r>
  <r>
    <s v="A2310000"/>
    <x v="41"/>
    <x v="41"/>
    <n v="1800029186"/>
    <x v="0"/>
    <x v="1"/>
    <x v="1"/>
    <s v="Orupabo, Amoni "/>
    <n v="0"/>
    <s v="BELEMA INDA FM DAYS FEB 2023  CRUDE HANDLING"/>
    <s v="468"/>
    <s v="DR"/>
    <s v=""/>
    <d v="2023-05-16T00:00:00"/>
    <d v="2023-05-16T00:00:00"/>
    <d v="2023-06-15T00:00:00"/>
    <s v="USD"/>
    <n v="17754.099999999999"/>
    <n v="199"/>
    <x v="5"/>
    <n v="6.6333333333333337"/>
    <x v="2"/>
    <x v="1"/>
    <s v="Overdue"/>
    <s v="Invoice"/>
    <s v="USD"/>
    <n v="17754.099999999999"/>
  </r>
  <r>
    <s v="A2310000"/>
    <x v="41"/>
    <x v="41"/>
    <n v="1800029187"/>
    <x v="0"/>
    <x v="1"/>
    <x v="1"/>
    <s v="Orupabo, Amoni "/>
    <n v="0"/>
    <s v="BELEMA INDA FM DAYS FEB 2023  CRUDE HANDLING"/>
    <s v="454"/>
    <s v="DR"/>
    <s v=""/>
    <d v="2023-05-16T00:00:00"/>
    <d v="2023-05-16T00:00:00"/>
    <d v="2023-06-15T00:00:00"/>
    <s v="NGN"/>
    <n v="3503282.59"/>
    <n v="199"/>
    <x v="5"/>
    <n v="6.6333333333333337"/>
    <x v="2"/>
    <x v="1"/>
    <s v="Overdue"/>
    <s v="Invoice"/>
    <s v="USD"/>
    <n v="7606.33"/>
  </r>
  <r>
    <s v="A2310000"/>
    <x v="41"/>
    <x v="41"/>
    <n v="1800029184"/>
    <x v="0"/>
    <x v="1"/>
    <x v="1"/>
    <s v="Orupabo, Amoni "/>
    <n v="0"/>
    <s v="BELEMA INDA FM DAYS JAN 2023  CRUDE HANDLING"/>
    <s v="468"/>
    <s v="DR"/>
    <s v=""/>
    <d v="2023-05-16T00:00:00"/>
    <d v="2023-05-16T00:00:00"/>
    <d v="2023-06-15T00:00:00"/>
    <s v="USD"/>
    <n v="18544.93"/>
    <n v="199"/>
    <x v="5"/>
    <n v="6.6333333333333337"/>
    <x v="2"/>
    <x v="1"/>
    <s v="Overdue"/>
    <s v="Invoice"/>
    <s v="USD"/>
    <n v="18544.93"/>
  </r>
  <r>
    <s v="A2310000"/>
    <x v="41"/>
    <x v="41"/>
    <n v="1800029185"/>
    <x v="0"/>
    <x v="1"/>
    <x v="1"/>
    <s v="Orupabo, Amoni "/>
    <n v="0"/>
    <s v="BELEMA INDA FM DAYS JAN 2023  CRUDE HANDLING"/>
    <s v="454"/>
    <s v="DR"/>
    <s v=""/>
    <d v="2023-05-16T00:00:00"/>
    <d v="2023-05-16T00:00:00"/>
    <d v="2023-06-15T00:00:00"/>
    <s v="NGN"/>
    <n v="3619224.21"/>
    <n v="199"/>
    <x v="5"/>
    <n v="6.6333333333333337"/>
    <x v="2"/>
    <x v="1"/>
    <s v="Overdue"/>
    <s v="Invoice"/>
    <s v="USD"/>
    <n v="7858.06"/>
  </r>
  <r>
    <s v="A2310000"/>
    <x v="41"/>
    <x v="41"/>
    <n v="1800029188"/>
    <x v="0"/>
    <x v="1"/>
    <x v="1"/>
    <s v="Orupabo, Amoni "/>
    <n v="0"/>
    <s v="BELEMA INDA FM DAYS MAR 2023  CRUDE HANDLING"/>
    <s v="468"/>
    <s v="DR"/>
    <s v=""/>
    <d v="2023-05-16T00:00:00"/>
    <d v="2023-05-16T00:00:00"/>
    <d v="2023-06-15T00:00:00"/>
    <s v="USD"/>
    <n v="9801.5400000000009"/>
    <n v="199"/>
    <x v="5"/>
    <n v="6.6333333333333337"/>
    <x v="2"/>
    <x v="1"/>
    <s v="Overdue"/>
    <s v="Invoice"/>
    <s v="USD"/>
    <n v="9801.5400000000009"/>
  </r>
  <r>
    <s v="A2310000"/>
    <x v="41"/>
    <x v="41"/>
    <n v="1800029189"/>
    <x v="0"/>
    <x v="1"/>
    <x v="1"/>
    <s v="Orupabo, Amoni "/>
    <n v="0"/>
    <s v="BELEMA INDA FM DAYS MAR 2023  CRUDE HANDLING"/>
    <s v="454"/>
    <s v="DR"/>
    <s v=""/>
    <d v="2023-05-16T00:00:00"/>
    <d v="2023-05-16T00:00:00"/>
    <d v="2023-06-15T00:00:00"/>
    <s v="NGN"/>
    <n v="1934116.12"/>
    <n v="199"/>
    <x v="5"/>
    <n v="6.6333333333333337"/>
    <x v="2"/>
    <x v="1"/>
    <s v="Overdue"/>
    <s v="Invoice"/>
    <s v="USD"/>
    <n v="4199.3500000000004"/>
  </r>
  <r>
    <s v="A2310000"/>
    <x v="41"/>
    <x v="41"/>
    <n v="1800029190"/>
    <x v="0"/>
    <x v="1"/>
    <x v="1"/>
    <s v="Orupabo, Amoni "/>
    <n v="0"/>
    <s v="BELEMA INDA MAR 2023 AFTER FM  CRUDE HANDLING"/>
    <s v="468"/>
    <s v="DR"/>
    <s v=""/>
    <d v="2023-05-16T00:00:00"/>
    <d v="2023-05-16T00:00:00"/>
    <d v="2023-06-15T00:00:00"/>
    <s v="USD"/>
    <n v="36250.339999999997"/>
    <n v="199"/>
    <x v="5"/>
    <n v="6.6333333333333337"/>
    <x v="2"/>
    <x v="1"/>
    <s v="Overdue"/>
    <s v="Invoice"/>
    <s v="USD"/>
    <n v="36250.339999999997"/>
  </r>
  <r>
    <s v="A2310000"/>
    <x v="41"/>
    <x v="41"/>
    <n v="1800029191"/>
    <x v="0"/>
    <x v="1"/>
    <x v="1"/>
    <s v="Orupabo, Amoni "/>
    <n v="0"/>
    <s v="BELEMA INDA MAR 2023 AFTER FM  CRUDE HANDLING"/>
    <s v="454"/>
    <s v="DR"/>
    <s v=""/>
    <d v="2023-05-16T00:00:00"/>
    <d v="2023-05-16T00:00:00"/>
    <d v="2023-06-15T00:00:00"/>
    <s v="NGN"/>
    <n v="7153196.2699999996"/>
    <n v="199"/>
    <x v="5"/>
    <n v="6.6333333333333337"/>
    <x v="2"/>
    <x v="1"/>
    <s v="Overdue"/>
    <s v="Invoice"/>
    <s v="USD"/>
    <n v="15531.02"/>
  </r>
  <r>
    <s v="A2310000"/>
    <x v="41"/>
    <x v="41"/>
    <n v="1800029138"/>
    <x v="0"/>
    <x v="1"/>
    <x v="1"/>
    <s v="Orupabo, Amoni "/>
    <n v="0"/>
    <s v="BELEMA INDA APR 2023 Crude Handling"/>
    <s v="468"/>
    <s v="DR"/>
    <s v=""/>
    <d v="2023-05-15T00:00:00"/>
    <d v="2023-05-15T00:00:00"/>
    <d v="2023-06-14T00:00:00"/>
    <s v="USD"/>
    <n v="75026.5"/>
    <n v="200"/>
    <x v="5"/>
    <n v="6.666666666666667"/>
    <x v="2"/>
    <x v="1"/>
    <s v="Overdue"/>
    <s v="Invoice"/>
    <s v="USD"/>
    <n v="75026.5"/>
  </r>
  <r>
    <s v="A2310000"/>
    <x v="41"/>
    <x v="41"/>
    <n v="1800029139"/>
    <x v="0"/>
    <x v="1"/>
    <x v="1"/>
    <s v="Orupabo, Amoni "/>
    <n v="0"/>
    <s v="BELEMA INDA APR 2023 Crude Handling"/>
    <s v="454"/>
    <s v="DR"/>
    <s v=""/>
    <d v="2023-05-15T00:00:00"/>
    <d v="2023-05-15T00:00:00"/>
    <d v="2023-06-14T00:00:00"/>
    <s v="NGN"/>
    <n v="14804363.35"/>
    <n v="200"/>
    <x v="5"/>
    <n v="6.666666666666667"/>
    <x v="2"/>
    <x v="1"/>
    <s v="Overdue"/>
    <s v="Invoice"/>
    <s v="USD"/>
    <n v="32146.19"/>
  </r>
  <r>
    <s v="A2310000"/>
    <x v="41"/>
    <x v="41"/>
    <n v="1600004476"/>
    <x v="0"/>
    <x v="1"/>
    <x v="1"/>
    <s v="Orupabo, Amoni "/>
    <n v="0"/>
    <s v="BELEMA INDA Jul23 PREPAYMENT REF 1800029308"/>
    <s v="468"/>
    <s v="DG"/>
    <s v=""/>
    <d v="2023-06-08T00:00:00"/>
    <d v="2023-06-08T00:00:00"/>
    <d v="2023-06-08T00:00:00"/>
    <s v="USD"/>
    <n v="-79894.78"/>
    <n v="206"/>
    <x v="5"/>
    <n v="6.8666666666666663"/>
    <x v="2"/>
    <x v="1"/>
    <s v="Overdue"/>
    <s v="Invoice"/>
    <s v="USD"/>
    <n v="-79894.78"/>
  </r>
  <r>
    <s v="A2310000"/>
    <x v="41"/>
    <x v="41"/>
    <n v="1600004477"/>
    <x v="0"/>
    <x v="1"/>
    <x v="1"/>
    <s v="Orupabo, Amoni "/>
    <n v="0"/>
    <s v="BELEMA INDA Jul23 PREPAYMENT REF1800029309"/>
    <s v="454"/>
    <s v="DG"/>
    <s v=""/>
    <d v="2023-06-08T00:00:00"/>
    <d v="2023-06-08T00:00:00"/>
    <d v="2023-06-08T00:00:00"/>
    <s v="NGN"/>
    <n v="-15774735.84"/>
    <n v="206"/>
    <x v="5"/>
    <n v="6.8666666666666663"/>
    <x v="2"/>
    <x v="1"/>
    <s v="Overdue"/>
    <s v="Invoice"/>
    <s v="USD"/>
    <n v="-34168.080000000002"/>
  </r>
  <r>
    <s v="A2310000"/>
    <x v="41"/>
    <x v="41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369"/>
    <x v="5"/>
    <n v="12.3"/>
    <x v="3"/>
    <x v="2"/>
    <s v="Overdue"/>
    <s v="WHT"/>
    <s v="USD"/>
    <n v="2740.87"/>
  </r>
  <r>
    <s v="A2310000"/>
    <x v="41"/>
    <x v="41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369"/>
    <x v="5"/>
    <n v="12.3"/>
    <x v="3"/>
    <x v="2"/>
    <s v="Overdue"/>
    <s v="WHT"/>
    <s v="USD"/>
    <n v="1568.55"/>
  </r>
  <r>
    <s v="A2310000"/>
    <x v="41"/>
    <x v="41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369"/>
    <x v="5"/>
    <n v="12.3"/>
    <x v="3"/>
    <x v="2"/>
    <s v="Overdue"/>
    <s v="WHT"/>
    <s v="USD"/>
    <n v="1457.33"/>
  </r>
  <r>
    <s v="A2310000"/>
    <x v="41"/>
    <x v="41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369"/>
    <x v="5"/>
    <n v="12.3"/>
    <x v="3"/>
    <x v="2"/>
    <s v="Overdue"/>
    <s v="WHT"/>
    <s v="USD"/>
    <n v="4923.6400000000003"/>
  </r>
  <r>
    <s v="A2310000"/>
    <x v="41"/>
    <x v="41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369"/>
    <x v="5"/>
    <n v="12.3"/>
    <x v="3"/>
    <x v="2"/>
    <s v="Overdue"/>
    <s v="WHT"/>
    <s v="USD"/>
    <n v="1495.87"/>
  </r>
  <r>
    <s v="A2310000"/>
    <x v="41"/>
    <x v="41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369"/>
    <x v="5"/>
    <n v="12.3"/>
    <x v="3"/>
    <x v="2"/>
    <s v="Overdue"/>
    <s v="WHT"/>
    <s v="USD"/>
    <n v="13549.2"/>
  </r>
  <r>
    <s v="A2310000"/>
    <x v="41"/>
    <x v="41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369"/>
    <x v="5"/>
    <n v="12.3"/>
    <x v="3"/>
    <x v="2"/>
    <s v="Overdue"/>
    <s v="WHT"/>
    <s v="USD"/>
    <n v="5772.28"/>
  </r>
  <r>
    <s v="A2310000"/>
    <x v="41"/>
    <x v="41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369"/>
    <x v="5"/>
    <n v="12.3"/>
    <x v="3"/>
    <x v="2"/>
    <s v="Overdue"/>
    <s v="WHT"/>
    <s v="USD"/>
    <n v="3564.03"/>
  </r>
  <r>
    <s v="A2310000"/>
    <x v="41"/>
    <x v="41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369"/>
    <x v="5"/>
    <n v="12.3"/>
    <x v="3"/>
    <x v="2"/>
    <s v="Overdue"/>
    <s v="WHT"/>
    <s v="USD"/>
    <n v="1518.36"/>
  </r>
  <r>
    <s v="A2310000"/>
    <x v="41"/>
    <x v="41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369"/>
    <x v="5"/>
    <n v="12.3"/>
    <x v="3"/>
    <x v="2"/>
    <s v="Overdue"/>
    <s v="WHT"/>
    <s v="USD"/>
    <n v="11085.01"/>
  </r>
  <r>
    <s v="A2310000"/>
    <x v="41"/>
    <x v="41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369"/>
    <x v="5"/>
    <n v="12.3"/>
    <x v="3"/>
    <x v="2"/>
    <s v="Overdue"/>
    <s v="WHT"/>
    <s v="USD"/>
    <n v="4754.3100000000004"/>
  </r>
  <r>
    <s v="A2310000"/>
    <x v="41"/>
    <x v="41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369"/>
    <x v="5"/>
    <n v="12.3"/>
    <x v="3"/>
    <x v="2"/>
    <s v="Overdue"/>
    <s v="WHT"/>
    <s v="USD"/>
    <n v="3321.65"/>
  </r>
  <r>
    <s v="A2310000"/>
    <x v="41"/>
    <x v="41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369"/>
    <x v="5"/>
    <n v="12.3"/>
    <x v="3"/>
    <x v="2"/>
    <s v="Overdue"/>
    <s v="WHT"/>
    <s v="USD"/>
    <n v="1424.64"/>
  </r>
  <r>
    <s v="A2310000"/>
    <x v="41"/>
    <x v="41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369"/>
    <x v="5"/>
    <n v="12.3"/>
    <x v="3"/>
    <x v="2"/>
    <s v="Overdue"/>
    <s v="WHT"/>
    <s v="USD"/>
    <n v="890.24"/>
  </r>
  <r>
    <s v="A2310000"/>
    <x v="41"/>
    <x v="41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369"/>
    <x v="5"/>
    <n v="12.3"/>
    <x v="3"/>
    <x v="2"/>
    <s v="Overdue"/>
    <s v="WHT"/>
    <s v="USD"/>
    <n v="381.71"/>
  </r>
  <r>
    <s v="A2310000"/>
    <x v="41"/>
    <x v="41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369"/>
    <x v="5"/>
    <n v="12.3"/>
    <x v="3"/>
    <x v="2"/>
    <s v="Overdue"/>
    <s v="WHT"/>
    <s v="USD"/>
    <n v="864.93"/>
  </r>
  <r>
    <s v="A2310000"/>
    <x v="41"/>
    <x v="41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369"/>
    <x v="5"/>
    <n v="12.3"/>
    <x v="3"/>
    <x v="2"/>
    <s v="Overdue"/>
    <s v="WHT"/>
    <s v="USD"/>
    <n v="371.18"/>
  </r>
  <r>
    <s v="A2310000"/>
    <x v="41"/>
    <x v="41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579"/>
    <x v="5"/>
    <n v="19.3"/>
    <x v="4"/>
    <x v="2"/>
    <s v="Overdue"/>
    <s v="WHT"/>
    <s v="USD"/>
    <n v="-464.25"/>
  </r>
  <r>
    <s v="A2310000"/>
    <x v="41"/>
    <x v="41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579"/>
    <x v="5"/>
    <n v="19.3"/>
    <x v="4"/>
    <x v="2"/>
    <s v="Overdue"/>
    <s v="WHT"/>
    <s v="USD"/>
    <n v="19562.22"/>
  </r>
  <r>
    <s v="A2310000"/>
    <x v="41"/>
    <x v="41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579"/>
    <x v="5"/>
    <n v="19.3"/>
    <x v="4"/>
    <x v="2"/>
    <s v="Overdue"/>
    <s v="WHT"/>
    <s v="USD"/>
    <n v="3728.76"/>
  </r>
  <r>
    <s v="A2310000"/>
    <x v="41"/>
    <x v="41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579"/>
    <x v="5"/>
    <n v="19.3"/>
    <x v="4"/>
    <x v="2"/>
    <s v="Overdue"/>
    <s v="WHT"/>
    <s v="USD"/>
    <n v="28105.67"/>
  </r>
  <r>
    <s v="A2310000"/>
    <x v="41"/>
    <x v="41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579"/>
    <x v="5"/>
    <n v="19.3"/>
    <x v="4"/>
    <x v="2"/>
    <s v="Overdue"/>
    <s v="WHT"/>
    <s v="USD"/>
    <n v="3876.01"/>
  </r>
  <r>
    <s v="A2310000"/>
    <x v="41"/>
    <x v="41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579"/>
    <x v="5"/>
    <n v="19.3"/>
    <x v="4"/>
    <x v="2"/>
    <s v="Overdue"/>
    <s v="WHT"/>
    <s v="USD"/>
    <n v="23031.49"/>
  </r>
  <r>
    <s v="A2310000"/>
    <x v="41"/>
    <x v="41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579"/>
    <x v="5"/>
    <n v="19.3"/>
    <x v="4"/>
    <x v="2"/>
    <s v="Overdue"/>
    <s v="WHT"/>
    <s v="USD"/>
    <n v="3931.56"/>
  </r>
  <r>
    <s v="A2310000"/>
    <x v="41"/>
    <x v="41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579"/>
    <x v="5"/>
    <n v="19.3"/>
    <x v="4"/>
    <x v="2"/>
    <s v="Overdue"/>
    <s v="WHT"/>
    <s v="USD"/>
    <n v="28704.59"/>
  </r>
  <r>
    <s v="A2310000"/>
    <x v="41"/>
    <x v="41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579"/>
    <x v="5"/>
    <n v="19.3"/>
    <x v="4"/>
    <x v="2"/>
    <s v="Overdue"/>
    <s v="WHT"/>
    <s v="USD"/>
    <n v="4036.28"/>
  </r>
  <r>
    <s v="A2310000"/>
    <x v="41"/>
    <x v="41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579"/>
    <x v="5"/>
    <n v="19.3"/>
    <x v="4"/>
    <x v="2"/>
    <s v="Overdue"/>
    <s v="WHT"/>
    <s v="USD"/>
    <n v="26375.7"/>
  </r>
  <r>
    <s v="A2310000"/>
    <x v="41"/>
    <x v="41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579"/>
    <x v="5"/>
    <n v="19.3"/>
    <x v="4"/>
    <x v="2"/>
    <s v="Overdue"/>
    <s v="WHT"/>
    <s v="USD"/>
    <n v="2949.64"/>
  </r>
  <r>
    <s v="A2310000"/>
    <x v="41"/>
    <x v="41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579"/>
    <x v="5"/>
    <n v="19.3"/>
    <x v="4"/>
    <x v="2"/>
    <s v="Overdue"/>
    <s v="WHT"/>
    <s v="USD"/>
    <n v="25674.73"/>
  </r>
  <r>
    <s v="A2310000"/>
    <x v="41"/>
    <x v="41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579"/>
    <x v="5"/>
    <n v="19.3"/>
    <x v="4"/>
    <x v="2"/>
    <s v="Overdue"/>
    <s v="WHT"/>
    <s v="USD"/>
    <n v="3508.78"/>
  </r>
  <r>
    <s v="A2310000"/>
    <x v="41"/>
    <x v="41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579"/>
    <x v="5"/>
    <n v="19.3"/>
    <x v="4"/>
    <x v="2"/>
    <s v="Overdue"/>
    <s v="WHT"/>
    <s v="USD"/>
    <n v="25908"/>
  </r>
  <r>
    <s v="A2310000"/>
    <x v="41"/>
    <x v="41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579"/>
    <x v="5"/>
    <n v="19.3"/>
    <x v="4"/>
    <x v="2"/>
    <s v="Overdue"/>
    <s v="WHT"/>
    <s v="USD"/>
    <n v="3392.78"/>
  </r>
  <r>
    <s v="A2310000"/>
    <x v="41"/>
    <x v="41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579"/>
    <x v="5"/>
    <n v="19.3"/>
    <x v="4"/>
    <x v="2"/>
    <s v="Overdue"/>
    <s v="WHT"/>
    <s v="USD"/>
    <n v="25031.96"/>
  </r>
  <r>
    <s v="A2310000"/>
    <x v="41"/>
    <x v="41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579"/>
    <x v="5"/>
    <n v="19.3"/>
    <x v="4"/>
    <x v="2"/>
    <s v="Overdue"/>
    <s v="WHT"/>
    <s v="USD"/>
    <n v="3393.87"/>
  </r>
  <r>
    <s v="A2310000"/>
    <x v="41"/>
    <x v="41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579"/>
    <x v="5"/>
    <n v="19.3"/>
    <x v="4"/>
    <x v="2"/>
    <s v="Overdue"/>
    <s v="WHT"/>
    <s v="USD"/>
    <n v="77.64"/>
  </r>
  <r>
    <s v="A2310000"/>
    <x v="41"/>
    <x v="41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579"/>
    <x v="5"/>
    <n v="19.3"/>
    <x v="4"/>
    <x v="2"/>
    <s v="Overdue"/>
    <s v="WHT"/>
    <s v="USD"/>
    <n v="256.75"/>
  </r>
  <r>
    <s v="A2310000"/>
    <x v="41"/>
    <x v="41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579"/>
    <x v="5"/>
    <n v="19.3"/>
    <x v="4"/>
    <x v="2"/>
    <s v="Overdue"/>
    <s v="WHT"/>
    <s v="USD"/>
    <n v="17037.14"/>
  </r>
  <r>
    <s v="A2310000"/>
    <x v="41"/>
    <x v="41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579"/>
    <x v="5"/>
    <n v="19.3"/>
    <x v="4"/>
    <x v="2"/>
    <s v="Overdue"/>
    <s v="WHT"/>
    <s v="USD"/>
    <n v="3506.98"/>
  </r>
  <r>
    <s v="A2310000"/>
    <x v="41"/>
    <x v="41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579"/>
    <x v="5"/>
    <n v="19.3"/>
    <x v="4"/>
    <x v="2"/>
    <s v="Overdue"/>
    <s v="WHT"/>
    <s v="USD"/>
    <n v="25793.05"/>
  </r>
  <r>
    <s v="A2310000"/>
    <x v="41"/>
    <x v="41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579"/>
    <x v="5"/>
    <n v="19.3"/>
    <x v="4"/>
    <x v="2"/>
    <s v="Overdue"/>
    <s v="WHT"/>
    <s v="USD"/>
    <n v="3395.31"/>
  </r>
  <r>
    <s v="A2310000"/>
    <x v="41"/>
    <x v="41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579"/>
    <x v="5"/>
    <n v="19.3"/>
    <x v="4"/>
    <x v="2"/>
    <s v="Overdue"/>
    <s v="WHT"/>
    <s v="USD"/>
    <n v="26292.89"/>
  </r>
  <r>
    <s v="A2310000"/>
    <x v="41"/>
    <x v="41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579"/>
    <x v="5"/>
    <n v="19.3"/>
    <x v="4"/>
    <x v="2"/>
    <s v="Overdue"/>
    <s v="WHT"/>
    <s v="USD"/>
    <n v="3505.36"/>
  </r>
  <r>
    <s v="A2310000"/>
    <x v="41"/>
    <x v="41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579"/>
    <x v="5"/>
    <n v="19.3"/>
    <x v="4"/>
    <x v="2"/>
    <s v="Overdue"/>
    <s v="WHT"/>
    <s v="USD"/>
    <n v="26739.05"/>
  </r>
  <r>
    <s v="A2310000"/>
    <x v="41"/>
    <x v="41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579"/>
    <x v="5"/>
    <n v="19.3"/>
    <x v="4"/>
    <x v="2"/>
    <s v="Overdue"/>
    <s v="WHT"/>
    <s v="USD"/>
    <n v="3268.98"/>
  </r>
  <r>
    <s v="A2310000"/>
    <x v="41"/>
    <x v="41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579"/>
    <x v="5"/>
    <n v="19.3"/>
    <x v="4"/>
    <x v="2"/>
    <s v="Overdue"/>
    <s v="WHT"/>
    <s v="USD"/>
    <n v="23679.57"/>
  </r>
  <r>
    <s v="A2310000"/>
    <x v="41"/>
    <x v="41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579"/>
    <x v="5"/>
    <n v="19.3"/>
    <x v="4"/>
    <x v="2"/>
    <s v="Overdue"/>
    <s v="WHT"/>
    <s v="USD"/>
    <n v="3052.78"/>
  </r>
  <r>
    <s v="A2310000"/>
    <x v="41"/>
    <x v="41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579"/>
    <x v="5"/>
    <n v="19.3"/>
    <x v="4"/>
    <x v="2"/>
    <s v="Overdue"/>
    <s v="WHT"/>
    <s v="USD"/>
    <n v="25796.37"/>
  </r>
  <r>
    <s v="A2310000"/>
    <x v="41"/>
    <x v="41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579"/>
    <x v="5"/>
    <n v="19.3"/>
    <x v="4"/>
    <x v="2"/>
    <s v="Overdue"/>
    <s v="WHT"/>
    <s v="USD"/>
    <n v="3387.28"/>
  </r>
  <r>
    <s v="A2310000"/>
    <x v="41"/>
    <x v="41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579"/>
    <x v="5"/>
    <n v="19.3"/>
    <x v="4"/>
    <x v="2"/>
    <s v="Overdue"/>
    <s v="WHT"/>
    <s v="USD"/>
    <n v="24158"/>
  </r>
  <r>
    <s v="A2310000"/>
    <x v="41"/>
    <x v="41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579"/>
    <x v="5"/>
    <n v="19.3"/>
    <x v="4"/>
    <x v="2"/>
    <s v="Overdue"/>
    <s v="WHT"/>
    <s v="USD"/>
    <n v="3275.24"/>
  </r>
  <r>
    <s v="A2310000"/>
    <x v="41"/>
    <x v="41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579"/>
    <x v="5"/>
    <n v="19.3"/>
    <x v="4"/>
    <x v="2"/>
    <s v="Overdue"/>
    <s v="WHT"/>
    <s v="USD"/>
    <n v="25238"/>
  </r>
  <r>
    <s v="A2310000"/>
    <x v="41"/>
    <x v="41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579"/>
    <x v="5"/>
    <n v="19.3"/>
    <x v="4"/>
    <x v="2"/>
    <s v="Overdue"/>
    <s v="WHT"/>
    <s v="USD"/>
    <n v="3577.21"/>
  </r>
  <r>
    <s v="A2310000"/>
    <x v="41"/>
    <x v="41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579"/>
    <x v="5"/>
    <n v="19.3"/>
    <x v="4"/>
    <x v="2"/>
    <s v="Overdue"/>
    <s v="WHT"/>
    <s v="USD"/>
    <n v="340.77"/>
  </r>
  <r>
    <s v="A2310000"/>
    <x v="41"/>
    <x v="41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579"/>
    <x v="5"/>
    <n v="19.3"/>
    <x v="4"/>
    <x v="2"/>
    <s v="Overdue"/>
    <s v="WHT"/>
    <s v="USD"/>
    <n v="25131.03"/>
  </r>
  <r>
    <s v="A2310000"/>
    <x v="41"/>
    <x v="41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579"/>
    <x v="5"/>
    <n v="19.3"/>
    <x v="4"/>
    <x v="2"/>
    <s v="Overdue"/>
    <s v="WHT"/>
    <s v="USD"/>
    <n v="3700.49"/>
  </r>
  <r>
    <s v="A2310000"/>
    <x v="41"/>
    <x v="41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579"/>
    <x v="5"/>
    <n v="19.3"/>
    <x v="4"/>
    <x v="2"/>
    <s v="Overdue"/>
    <s v="WHT"/>
    <s v="USD"/>
    <n v="12768.85"/>
  </r>
  <r>
    <s v="A2310000"/>
    <x v="41"/>
    <x v="41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579"/>
    <x v="5"/>
    <n v="19.3"/>
    <x v="4"/>
    <x v="2"/>
    <s v="Overdue"/>
    <s v="WHT"/>
    <s v="USD"/>
    <n v="3191.23"/>
  </r>
  <r>
    <s v="A2310000"/>
    <x v="41"/>
    <x v="41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579"/>
    <x v="5"/>
    <n v="19.3"/>
    <x v="4"/>
    <x v="2"/>
    <s v="Overdue"/>
    <s v="WHT"/>
    <s v="USD"/>
    <n v="13290.26"/>
  </r>
  <r>
    <s v="A2310000"/>
    <x v="41"/>
    <x v="41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579"/>
    <x v="5"/>
    <n v="19.3"/>
    <x v="4"/>
    <x v="2"/>
    <s v="Overdue"/>
    <s v="WHT"/>
    <s v="USD"/>
    <n v="3510.8"/>
  </r>
  <r>
    <s v="A2310000"/>
    <x v="41"/>
    <x v="41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579"/>
    <x v="5"/>
    <n v="19.3"/>
    <x v="4"/>
    <x v="2"/>
    <s v="Overdue"/>
    <s v="WHT"/>
    <s v="USD"/>
    <n v="4269"/>
  </r>
  <r>
    <s v="A2310000"/>
    <x v="41"/>
    <x v="41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579"/>
    <x v="5"/>
    <n v="19.3"/>
    <x v="4"/>
    <x v="2"/>
    <s v="Overdue"/>
    <s v="WHT"/>
    <s v="USD"/>
    <n v="3399.89"/>
  </r>
  <r>
    <s v="A2310000"/>
    <x v="41"/>
    <x v="41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579"/>
    <x v="5"/>
    <n v="19.3"/>
    <x v="4"/>
    <x v="2"/>
    <s v="Overdue"/>
    <s v="WHT"/>
    <s v="USD"/>
    <n v="84.28"/>
  </r>
  <r>
    <s v="A2310000"/>
    <x v="41"/>
    <x v="41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579"/>
    <x v="5"/>
    <n v="19.3"/>
    <x v="4"/>
    <x v="2"/>
    <s v="Overdue"/>
    <s v="WHT"/>
    <s v="USD"/>
    <n v="6402.4"/>
  </r>
  <r>
    <s v="A2310000"/>
    <x v="41"/>
    <x v="41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579"/>
    <x v="5"/>
    <n v="19.3"/>
    <x v="4"/>
    <x v="2"/>
    <s v="Overdue"/>
    <s v="WHT"/>
    <s v="USD"/>
    <n v="3516.59"/>
  </r>
  <r>
    <s v="A2310000"/>
    <x v="41"/>
    <x v="41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579"/>
    <x v="5"/>
    <n v="19.3"/>
    <x v="4"/>
    <x v="2"/>
    <s v="Overdue"/>
    <s v="WHT"/>
    <s v="USD"/>
    <n v="3659.42"/>
  </r>
  <r>
    <s v="A2310000"/>
    <x v="41"/>
    <x v="41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579"/>
    <x v="5"/>
    <n v="19.3"/>
    <x v="4"/>
    <x v="2"/>
    <s v="Overdue"/>
    <s v="WHT"/>
    <s v="USD"/>
    <n v="3399.95"/>
  </r>
  <r>
    <s v="A2310000"/>
    <x v="41"/>
    <x v="41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579"/>
    <x v="5"/>
    <n v="19.3"/>
    <x v="4"/>
    <x v="2"/>
    <s v="Overdue"/>
    <s v="WHT"/>
    <s v="USD"/>
    <n v="11566.97"/>
  </r>
  <r>
    <s v="A2310000"/>
    <x v="41"/>
    <x v="41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579"/>
    <x v="5"/>
    <n v="19.3"/>
    <x v="4"/>
    <x v="2"/>
    <s v="Overdue"/>
    <s v="WHT"/>
    <s v="USD"/>
    <n v="3514.2"/>
  </r>
  <r>
    <s v="A2310000"/>
    <x v="41"/>
    <x v="41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579"/>
    <x v="5"/>
    <n v="19.3"/>
    <x v="4"/>
    <x v="2"/>
    <s v="Overdue"/>
    <s v="WHT"/>
    <s v="USD"/>
    <n v="113.16"/>
  </r>
  <r>
    <s v="A2310000"/>
    <x v="41"/>
    <x v="41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579"/>
    <x v="5"/>
    <n v="19.3"/>
    <x v="4"/>
    <x v="2"/>
    <s v="Overdue"/>
    <s v="WHT"/>
    <s v="USD"/>
    <n v="1144.02"/>
  </r>
  <r>
    <s v="A2310000"/>
    <x v="41"/>
    <x v="41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579"/>
    <x v="5"/>
    <n v="19.3"/>
    <x v="4"/>
    <x v="2"/>
    <s v="Overdue"/>
    <s v="WHT"/>
    <s v="USD"/>
    <n v="3648.03"/>
  </r>
  <r>
    <s v="A2310000"/>
    <x v="41"/>
    <x v="41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579"/>
    <x v="5"/>
    <n v="19.3"/>
    <x v="4"/>
    <x v="2"/>
    <s v="Overdue"/>
    <s v="WHT"/>
    <s v="USD"/>
    <n v="1149.07"/>
  </r>
  <r>
    <s v="A2310000"/>
    <x v="41"/>
    <x v="41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579"/>
    <x v="5"/>
    <n v="19.3"/>
    <x v="4"/>
    <x v="2"/>
    <s v="Overdue"/>
    <s v="WHT"/>
    <s v="USD"/>
    <n v="7112.06"/>
  </r>
  <r>
    <s v="A2310000"/>
    <x v="41"/>
    <x v="41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579"/>
    <x v="5"/>
    <n v="19.3"/>
    <x v="4"/>
    <x v="2"/>
    <s v="Overdue"/>
    <s v="WHT"/>
    <s v="USD"/>
    <n v="1111.19"/>
  </r>
  <r>
    <s v="A2310000"/>
    <x v="41"/>
    <x v="41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579"/>
    <x v="5"/>
    <n v="19.3"/>
    <x v="4"/>
    <x v="2"/>
    <s v="Overdue"/>
    <s v="WHT"/>
    <s v="USD"/>
    <n v="2266.7600000000002"/>
  </r>
  <r>
    <s v="A2310000"/>
    <x v="41"/>
    <x v="41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579"/>
    <x v="5"/>
    <n v="19.3"/>
    <x v="4"/>
    <x v="2"/>
    <s v="Overdue"/>
    <s v="WHT"/>
    <s v="USD"/>
    <n v="1162.1099999999999"/>
  </r>
  <r>
    <s v="A2310000"/>
    <x v="41"/>
    <x v="41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579"/>
    <x v="5"/>
    <n v="19.3"/>
    <x v="4"/>
    <x v="2"/>
    <s v="Overdue"/>
    <s v="WHT"/>
    <s v="USD"/>
    <n v="8716.9699999999993"/>
  </r>
  <r>
    <s v="A2310000"/>
    <x v="41"/>
    <x v="41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579"/>
    <x v="5"/>
    <n v="19.3"/>
    <x v="4"/>
    <x v="2"/>
    <s v="Overdue"/>
    <s v="WHT"/>
    <s v="USD"/>
    <n v="139.49"/>
  </r>
  <r>
    <s v="A2310000"/>
    <x v="41"/>
    <x v="41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579"/>
    <x v="5"/>
    <n v="19.3"/>
    <x v="4"/>
    <x v="2"/>
    <s v="Overdue"/>
    <s v="WHT"/>
    <s v="USD"/>
    <n v="26.43"/>
  </r>
  <r>
    <s v="A2310000"/>
    <x v="41"/>
    <x v="41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579"/>
    <x v="5"/>
    <n v="19.3"/>
    <x v="4"/>
    <x v="2"/>
    <s v="Overdue"/>
    <s v="WHT"/>
    <s v="USD"/>
    <n v="-181.91"/>
  </r>
  <r>
    <s v="A2310000"/>
    <x v="41"/>
    <x v="41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579"/>
    <x v="5"/>
    <n v="19.3"/>
    <x v="4"/>
    <x v="2"/>
    <s v="Overdue"/>
    <s v="WHT"/>
    <s v="USD"/>
    <n v="3940.88"/>
  </r>
  <r>
    <s v="A2310000"/>
    <x v="41"/>
    <x v="41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579"/>
    <x v="5"/>
    <n v="19.3"/>
    <x v="4"/>
    <x v="2"/>
    <s v="Overdue"/>
    <s v="WHT"/>
    <s v="USD"/>
    <n v="13975.16"/>
  </r>
  <r>
    <s v="A2310000"/>
    <x v="41"/>
    <x v="41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579"/>
    <x v="5"/>
    <n v="19.3"/>
    <x v="4"/>
    <x v="2"/>
    <s v="Overdue"/>
    <s v="WHT"/>
    <s v="USD"/>
    <n v="3891.47"/>
  </r>
  <r>
    <s v="A2310000"/>
    <x v="41"/>
    <x v="41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579"/>
    <x v="5"/>
    <n v="19.3"/>
    <x v="4"/>
    <x v="2"/>
    <s v="Overdue"/>
    <s v="WHT"/>
    <s v="USD"/>
    <n v="17835.759999999998"/>
  </r>
  <r>
    <s v="A2310000"/>
    <x v="41"/>
    <x v="41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579"/>
    <x v="5"/>
    <n v="19.3"/>
    <x v="4"/>
    <x v="2"/>
    <s v="Overdue"/>
    <s v="WHT"/>
    <s v="USD"/>
    <n v="3615.6"/>
  </r>
  <r>
    <s v="A2310000"/>
    <x v="41"/>
    <x v="41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579"/>
    <x v="5"/>
    <n v="19.3"/>
    <x v="4"/>
    <x v="2"/>
    <s v="Overdue"/>
    <s v="WHT"/>
    <s v="USD"/>
    <n v="11529.4"/>
  </r>
  <r>
    <s v="A2310000"/>
    <x v="41"/>
    <x v="41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579"/>
    <x v="5"/>
    <n v="19.3"/>
    <x v="4"/>
    <x v="2"/>
    <s v="Overdue"/>
    <s v="WHT"/>
    <s v="USD"/>
    <n v="3631.38"/>
  </r>
  <r>
    <s v="A2310000"/>
    <x v="41"/>
    <x v="41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579"/>
    <x v="5"/>
    <n v="19.3"/>
    <x v="4"/>
    <x v="2"/>
    <s v="Overdue"/>
    <s v="WHT"/>
    <s v="USD"/>
    <n v="22476.080000000002"/>
  </r>
  <r>
    <s v="A2310000"/>
    <x v="41"/>
    <x v="41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579"/>
    <x v="5"/>
    <n v="19.3"/>
    <x v="4"/>
    <x v="2"/>
    <s v="Overdue"/>
    <s v="WHT"/>
    <s v="USD"/>
    <n v="3512.18"/>
  </r>
  <r>
    <s v="A2310000"/>
    <x v="41"/>
    <x v="41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579"/>
    <x v="5"/>
    <n v="19.3"/>
    <x v="4"/>
    <x v="2"/>
    <s v="Overdue"/>
    <s v="WHT"/>
    <s v="USD"/>
    <n v="7164.62"/>
  </r>
  <r>
    <s v="A2310000"/>
    <x v="41"/>
    <x v="41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579"/>
    <x v="5"/>
    <n v="19.3"/>
    <x v="4"/>
    <x v="2"/>
    <s v="Overdue"/>
    <s v="WHT"/>
    <s v="USD"/>
    <n v="3672.91"/>
  </r>
  <r>
    <s v="A2310000"/>
    <x v="41"/>
    <x v="41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579"/>
    <x v="5"/>
    <n v="19.3"/>
    <x v="4"/>
    <x v="2"/>
    <s v="Overdue"/>
    <s v="WHT"/>
    <s v="USD"/>
    <n v="27550.45"/>
  </r>
  <r>
    <s v="A2310000"/>
    <x v="41"/>
    <x v="41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579"/>
    <x v="5"/>
    <n v="19.3"/>
    <x v="4"/>
    <x v="2"/>
    <s v="Overdue"/>
    <s v="WHT"/>
    <s v="USD"/>
    <n v="441"/>
  </r>
  <r>
    <s v="A2310000"/>
    <x v="41"/>
    <x v="41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579"/>
    <x v="5"/>
    <n v="19.3"/>
    <x v="4"/>
    <x v="2"/>
    <s v="Overdue"/>
    <s v="WHT"/>
    <s v="USD"/>
    <n v="83.55"/>
  </r>
  <r>
    <s v="A2310000"/>
    <x v="41"/>
    <x v="41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579"/>
    <x v="5"/>
    <n v="19.3"/>
    <x v="4"/>
    <x v="2"/>
    <s v="Overdue"/>
    <s v="WHT"/>
    <s v="USD"/>
    <n v="1505.46"/>
  </r>
  <r>
    <s v="A2310000"/>
    <x v="41"/>
    <x v="41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579"/>
    <x v="5"/>
    <n v="19.3"/>
    <x v="4"/>
    <x v="2"/>
    <s v="Overdue"/>
    <s v="WHT"/>
    <s v="USD"/>
    <n v="36.06"/>
  </r>
  <r>
    <s v="A2310000"/>
    <x v="41"/>
    <x v="41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579"/>
    <x v="5"/>
    <n v="19.3"/>
    <x v="4"/>
    <x v="2"/>
    <s v="Overdue"/>
    <s v="WHT"/>
    <s v="USD"/>
    <n v="1827.98"/>
  </r>
  <r>
    <s v="A2310000"/>
    <x v="41"/>
    <x v="41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579"/>
    <x v="5"/>
    <n v="19.3"/>
    <x v="4"/>
    <x v="2"/>
    <s v="Overdue"/>
    <s v="WHT"/>
    <s v="USD"/>
    <n v="1455.83"/>
  </r>
  <r>
    <s v="A2310000"/>
    <x v="41"/>
    <x v="41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579"/>
    <x v="5"/>
    <n v="19.3"/>
    <x v="4"/>
    <x v="2"/>
    <s v="Overdue"/>
    <s v="WHT"/>
    <s v="USD"/>
    <n v="1503.4"/>
  </r>
  <r>
    <s v="A2310000"/>
    <x v="41"/>
    <x v="41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579"/>
    <x v="5"/>
    <n v="19.3"/>
    <x v="4"/>
    <x v="2"/>
    <s v="Overdue"/>
    <s v="WHT"/>
    <s v="USD"/>
    <n v="5691.18"/>
  </r>
  <r>
    <s v="A2310000"/>
    <x v="41"/>
    <x v="41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579"/>
    <x v="5"/>
    <n v="19.3"/>
    <x v="4"/>
    <x v="2"/>
    <s v="Overdue"/>
    <s v="WHT"/>
    <s v="USD"/>
    <n v="1367.72"/>
  </r>
  <r>
    <s v="A2310000"/>
    <x v="41"/>
    <x v="41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579"/>
    <x v="5"/>
    <n v="19.3"/>
    <x v="4"/>
    <x v="2"/>
    <s v="Overdue"/>
    <s v="WHT"/>
    <s v="USD"/>
    <n v="5472.56"/>
  </r>
  <r>
    <s v="A2310000"/>
    <x v="41"/>
    <x v="41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579"/>
    <x v="5"/>
    <n v="19.3"/>
    <x v="4"/>
    <x v="2"/>
    <s v="Overdue"/>
    <s v="WHT"/>
    <s v="USD"/>
    <n v="1586.11"/>
  </r>
  <r>
    <s v="A2310000"/>
    <x v="41"/>
    <x v="41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579"/>
    <x v="5"/>
    <n v="19.3"/>
    <x v="4"/>
    <x v="2"/>
    <s v="Overdue"/>
    <s v="WHT"/>
    <s v="USD"/>
    <n v="10771.68"/>
  </r>
  <r>
    <s v="A2310000"/>
    <x v="41"/>
    <x v="41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579"/>
    <x v="5"/>
    <n v="19.3"/>
    <x v="4"/>
    <x v="2"/>
    <s v="Overdue"/>
    <s v="WHT"/>
    <s v="USD"/>
    <n v="135.31"/>
  </r>
  <r>
    <s v="A2310000"/>
    <x v="41"/>
    <x v="41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579"/>
    <x v="5"/>
    <n v="19.3"/>
    <x v="4"/>
    <x v="2"/>
    <s v="Overdue"/>
    <s v="WHT"/>
    <s v="USD"/>
    <n v="1486.35"/>
  </r>
  <r>
    <s v="A2310000"/>
    <x v="41"/>
    <x v="41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579"/>
    <x v="5"/>
    <n v="19.3"/>
    <x v="4"/>
    <x v="2"/>
    <s v="Overdue"/>
    <s v="WHT"/>
    <s v="USD"/>
    <n v="10486.52"/>
  </r>
  <r>
    <s v="A2310000"/>
    <x v="41"/>
    <x v="41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579"/>
    <x v="5"/>
    <n v="19.3"/>
    <x v="4"/>
    <x v="2"/>
    <s v="Overdue"/>
    <s v="WHT"/>
    <s v="USD"/>
    <n v="1403.65"/>
  </r>
  <r>
    <s v="A2310000"/>
    <x v="41"/>
    <x v="41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579"/>
    <x v="5"/>
    <n v="19.3"/>
    <x v="4"/>
    <x v="2"/>
    <s v="Overdue"/>
    <s v="WHT"/>
    <s v="USD"/>
    <n v="10353.25"/>
  </r>
  <r>
    <s v="A2310000"/>
    <x v="41"/>
    <x v="41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579"/>
    <x v="5"/>
    <n v="19.3"/>
    <x v="4"/>
    <x v="2"/>
    <s v="Overdue"/>
    <s v="WHT"/>
    <s v="USD"/>
    <n v="1451.67"/>
  </r>
  <r>
    <s v="A2310000"/>
    <x v="41"/>
    <x v="41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579"/>
    <x v="5"/>
    <n v="19.3"/>
    <x v="4"/>
    <x v="2"/>
    <s v="Overdue"/>
    <s v="WHT"/>
    <s v="USD"/>
    <n v="11055.39"/>
  </r>
  <r>
    <s v="A2310000"/>
    <x v="41"/>
    <x v="41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579"/>
    <x v="5"/>
    <n v="19.3"/>
    <x v="4"/>
    <x v="2"/>
    <s v="Overdue"/>
    <s v="WHT"/>
    <s v="USD"/>
    <n v="1308.31"/>
  </r>
  <r>
    <s v="A2310000"/>
    <x v="41"/>
    <x v="41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579"/>
    <x v="5"/>
    <n v="19.3"/>
    <x v="4"/>
    <x v="2"/>
    <s v="Overdue"/>
    <s v="WHT"/>
    <s v="USD"/>
    <n v="10148.209999999999"/>
  </r>
  <r>
    <s v="A2310000"/>
    <x v="41"/>
    <x v="41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579"/>
    <x v="5"/>
    <n v="19.3"/>
    <x v="4"/>
    <x v="2"/>
    <s v="Overdue"/>
    <s v="WHT"/>
    <s v="USD"/>
    <n v="1400.97"/>
  </r>
  <r>
    <s v="A2310000"/>
    <x v="41"/>
    <x v="41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579"/>
    <x v="5"/>
    <n v="19.3"/>
    <x v="4"/>
    <x v="2"/>
    <s v="Overdue"/>
    <s v="WHT"/>
    <s v="USD"/>
    <n v="11459.39"/>
  </r>
  <r>
    <s v="A2310000"/>
    <x v="41"/>
    <x v="41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579"/>
    <x v="5"/>
    <n v="19.3"/>
    <x v="4"/>
    <x v="2"/>
    <s v="Overdue"/>
    <s v="WHT"/>
    <s v="USD"/>
    <n v="1502.27"/>
  </r>
  <r>
    <s v="A2310000"/>
    <x v="41"/>
    <x v="41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579"/>
    <x v="5"/>
    <n v="19.3"/>
    <x v="4"/>
    <x v="2"/>
    <s v="Overdue"/>
    <s v="WHT"/>
    <s v="USD"/>
    <n v="11268.19"/>
  </r>
  <r>
    <s v="A2310000"/>
    <x v="41"/>
    <x v="41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579"/>
    <x v="5"/>
    <n v="19.3"/>
    <x v="4"/>
    <x v="2"/>
    <s v="Overdue"/>
    <s v="WHT"/>
    <s v="USD"/>
    <n v="1455.11"/>
  </r>
  <r>
    <s v="A2310000"/>
    <x v="41"/>
    <x v="41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579"/>
    <x v="5"/>
    <n v="19.3"/>
    <x v="4"/>
    <x v="2"/>
    <s v="Overdue"/>
    <s v="WHT"/>
    <s v="USD"/>
    <n v="11053.97"/>
  </r>
  <r>
    <s v="A2310000"/>
    <x v="41"/>
    <x v="41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579"/>
    <x v="5"/>
    <n v="19.3"/>
    <x v="4"/>
    <x v="2"/>
    <s v="Overdue"/>
    <s v="WHT"/>
    <s v="USD"/>
    <n v="144798.26999999999"/>
  </r>
  <r>
    <s v="A2310000"/>
    <x v="41"/>
    <x v="41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198"/>
    <x v="5"/>
    <n v="39.93333333333333"/>
    <x v="4"/>
    <x v="2"/>
    <s v="Overdue"/>
    <s v="WHT"/>
    <s v="USD"/>
    <n v="21295.360000000001"/>
  </r>
  <r>
    <s v="A2310000"/>
    <x v="41"/>
    <x v="41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1198"/>
    <x v="5"/>
    <n v="39.93333333333333"/>
    <x v="4"/>
    <x v="2"/>
    <s v="Overdue"/>
    <s v="WHT"/>
    <s v="USD"/>
    <n v="17640.5"/>
  </r>
  <r>
    <s v="A2310000"/>
    <x v="41"/>
    <x v="41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1198"/>
    <x v="5"/>
    <n v="39.93333333333333"/>
    <x v="4"/>
    <x v="2"/>
    <s v="Overdue"/>
    <s v="WHT"/>
    <s v="USD"/>
    <n v="4401.18"/>
  </r>
  <r>
    <s v="A2310000"/>
    <x v="41"/>
    <x v="41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198"/>
    <x v="5"/>
    <n v="39.93333333333333"/>
    <x v="4"/>
    <x v="2"/>
    <s v="Overdue"/>
    <s v="WHT"/>
    <s v="USD"/>
    <n v="21976.66"/>
  </r>
  <r>
    <s v="A2310000"/>
    <x v="41"/>
    <x v="41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198"/>
    <x v="5"/>
    <n v="39.93333333333333"/>
    <x v="4"/>
    <x v="2"/>
    <s v="Overdue"/>
    <s v="WHT"/>
    <s v="USD"/>
    <n v="4403.3500000000004"/>
  </r>
  <r>
    <s v="A2310000"/>
    <x v="41"/>
    <x v="41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198"/>
    <x v="5"/>
    <n v="39.93333333333333"/>
    <x v="4"/>
    <x v="2"/>
    <s v="Overdue"/>
    <s v="WHT"/>
    <s v="USD"/>
    <n v="26246.65"/>
  </r>
  <r>
    <s v="A2310000"/>
    <x v="41"/>
    <x v="41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1198"/>
    <x v="5"/>
    <n v="39.93333333333333"/>
    <x v="4"/>
    <x v="2"/>
    <s v="Overdue"/>
    <s v="WHT"/>
    <s v="USD"/>
    <n v="3842.11"/>
  </r>
  <r>
    <s v="A2310000"/>
    <x v="41"/>
    <x v="41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198"/>
    <x v="5"/>
    <n v="39.93333333333333"/>
    <x v="4"/>
    <x v="2"/>
    <s v="Overdue"/>
    <s v="WHT"/>
    <s v="USD"/>
    <n v="27183.08"/>
  </r>
  <r>
    <s v="A2310000"/>
    <x v="41"/>
    <x v="41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1198"/>
    <x v="5"/>
    <n v="39.93333333333333"/>
    <x v="4"/>
    <x v="2"/>
    <s v="Overdue"/>
    <s v="WHT"/>
    <s v="USD"/>
    <n v="3784.54"/>
  </r>
  <r>
    <s v="A2310000"/>
    <x v="41"/>
    <x v="41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614"/>
    <x v="5"/>
    <n v="53.8"/>
    <x v="4"/>
    <x v="2"/>
    <s v="Overdue"/>
    <s v="WHT"/>
    <s v="USD"/>
    <n v="27596.68"/>
  </r>
  <r>
    <s v="A2310000"/>
    <x v="41"/>
    <x v="41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614"/>
    <x v="5"/>
    <n v="53.8"/>
    <x v="4"/>
    <x v="2"/>
    <s v="Overdue"/>
    <s v="WHT"/>
    <s v="USD"/>
    <n v="4365.38"/>
  </r>
  <r>
    <s v="A2310000"/>
    <x v="41"/>
    <x v="41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614"/>
    <x v="5"/>
    <n v="53.8"/>
    <x v="4"/>
    <x v="2"/>
    <s v="Overdue"/>
    <s v="WHT"/>
    <s v="USD"/>
    <n v="27709.89"/>
  </r>
  <r>
    <s v="A2310000"/>
    <x v="41"/>
    <x v="41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614"/>
    <x v="5"/>
    <n v="53.8"/>
    <x v="4"/>
    <x v="2"/>
    <s v="Overdue"/>
    <s v="WHT"/>
    <s v="USD"/>
    <n v="4498.78"/>
  </r>
  <r>
    <s v="A2310000"/>
    <x v="41"/>
    <x v="41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614"/>
    <x v="5"/>
    <n v="53.8"/>
    <x v="4"/>
    <x v="2"/>
    <s v="Overdue"/>
    <s v="WHT"/>
    <s v="USD"/>
    <n v="22582.94"/>
  </r>
  <r>
    <s v="A2310000"/>
    <x v="41"/>
    <x v="41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614"/>
    <x v="5"/>
    <n v="53.8"/>
    <x v="4"/>
    <x v="2"/>
    <s v="Overdue"/>
    <s v="WHT"/>
    <s v="USD"/>
    <n v="4510.76"/>
  </r>
  <r>
    <s v="A2310000"/>
    <x v="41"/>
    <x v="41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614"/>
    <x v="5"/>
    <n v="53.8"/>
    <x v="4"/>
    <x v="2"/>
    <s v="Overdue"/>
    <s v="WHT"/>
    <s v="USD"/>
    <n v="24282.89"/>
  </r>
  <r>
    <s v="A2310000"/>
    <x v="41"/>
    <x v="41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614"/>
    <x v="5"/>
    <n v="53.8"/>
    <x v="4"/>
    <x v="2"/>
    <s v="Overdue"/>
    <s v="WHT"/>
    <s v="USD"/>
    <n v="4082.19"/>
  </r>
  <r>
    <s v="A2310000"/>
    <x v="41"/>
    <x v="41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614"/>
    <x v="5"/>
    <n v="53.8"/>
    <x v="4"/>
    <x v="2"/>
    <s v="Overdue"/>
    <s v="WHT"/>
    <s v="USD"/>
    <n v="4530.63"/>
  </r>
  <r>
    <s v="A2310000"/>
    <x v="41"/>
    <x v="41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826"/>
    <x v="5"/>
    <n v="60.866666666666667"/>
    <x v="4"/>
    <x v="2"/>
    <s v="Overdue"/>
    <s v="WHT"/>
    <s v="USD"/>
    <n v="574.24"/>
  </r>
  <r>
    <s v="A2310000"/>
    <x v="41"/>
    <x v="41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826"/>
    <x v="5"/>
    <n v="60.866666666666667"/>
    <x v="4"/>
    <x v="2"/>
    <s v="Overdue"/>
    <s v="WHT"/>
    <s v="USD"/>
    <n v="26165.14"/>
  </r>
  <r>
    <s v="A2310000"/>
    <x v="41"/>
    <x v="41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826"/>
    <x v="5"/>
    <n v="60.866666666666667"/>
    <x v="4"/>
    <x v="2"/>
    <s v="Overdue"/>
    <s v="WHT"/>
    <s v="USD"/>
    <n v="4225.0200000000004"/>
  </r>
  <r>
    <s v="A2310000"/>
    <x v="41"/>
    <x v="41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826"/>
    <x v="5"/>
    <n v="60.866666666666667"/>
    <x v="4"/>
    <x v="2"/>
    <s v="Overdue"/>
    <s v="WHT"/>
    <s v="USD"/>
    <n v="148.81"/>
  </r>
  <r>
    <s v="A2310000"/>
    <x v="41"/>
    <x v="41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826"/>
    <x v="5"/>
    <n v="60.866666666666667"/>
    <x v="4"/>
    <x v="2"/>
    <s v="Overdue"/>
    <s v="WHT"/>
    <s v="USD"/>
    <n v="25876"/>
  </r>
  <r>
    <s v="A2310000"/>
    <x v="41"/>
    <x v="41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826"/>
    <x v="5"/>
    <n v="60.866666666666667"/>
    <x v="4"/>
    <x v="2"/>
    <s v="Overdue"/>
    <s v="WHT"/>
    <s v="USD"/>
    <n v="4088.81"/>
  </r>
  <r>
    <s v="A2310000"/>
    <x v="41"/>
    <x v="41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826"/>
    <x v="5"/>
    <n v="60.866666666666667"/>
    <x v="4"/>
    <x v="2"/>
    <s v="Overdue"/>
    <s v="WHT"/>
    <s v="USD"/>
    <n v="27766.57"/>
  </r>
  <r>
    <s v="A2310000"/>
    <x v="41"/>
    <x v="41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826"/>
    <x v="5"/>
    <n v="60.866666666666667"/>
    <x v="4"/>
    <x v="2"/>
    <s v="Overdue"/>
    <s v="WHT"/>
    <s v="USD"/>
    <n v="4458.7700000000004"/>
  </r>
  <r>
    <s v="A2310000"/>
    <x v="41"/>
    <x v="41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826"/>
    <x v="5"/>
    <n v="60.866666666666667"/>
    <x v="4"/>
    <x v="2"/>
    <s v="Overdue"/>
    <s v="WHT"/>
    <s v="USD"/>
    <n v="337.7"/>
  </r>
  <r>
    <s v="A2310000"/>
    <x v="41"/>
    <x v="41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826"/>
    <x v="5"/>
    <n v="60.866666666666667"/>
    <x v="4"/>
    <x v="2"/>
    <s v="Overdue"/>
    <s v="WHT"/>
    <s v="USD"/>
    <n v="2623"/>
  </r>
  <r>
    <s v="A2310000"/>
    <x v="41"/>
    <x v="41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826"/>
    <x v="5"/>
    <n v="60.866666666666667"/>
    <x v="4"/>
    <x v="2"/>
    <s v="Overdue"/>
    <s v="WHT"/>
    <s v="USD"/>
    <n v="27168.52"/>
  </r>
  <r>
    <s v="A2310000"/>
    <x v="41"/>
    <x v="41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826"/>
    <x v="5"/>
    <n v="60.866666666666667"/>
    <x v="4"/>
    <x v="2"/>
    <s v="Overdue"/>
    <s v="WHT"/>
    <s v="USD"/>
    <n v="4341.04"/>
  </r>
  <r>
    <s v="A2310000"/>
    <x v="41"/>
    <x v="41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826"/>
    <x v="5"/>
    <n v="60.866666666666667"/>
    <x v="4"/>
    <x v="2"/>
    <s v="Overdue"/>
    <s v="WHT"/>
    <s v="USD"/>
    <n v="21431.88"/>
  </r>
  <r>
    <s v="A2310000"/>
    <x v="41"/>
    <x v="41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826"/>
    <x v="5"/>
    <n v="60.866666666666667"/>
    <x v="4"/>
    <x v="2"/>
    <s v="Overdue"/>
    <s v="WHT"/>
    <s v="USD"/>
    <n v="4633.03"/>
  </r>
  <r>
    <s v="A2310000"/>
    <x v="41"/>
    <x v="41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826"/>
    <x v="5"/>
    <n v="60.866666666666667"/>
    <x v="4"/>
    <x v="2"/>
    <s v="Overdue"/>
    <s v="WHT"/>
    <s v="USD"/>
    <n v="6764.91"/>
  </r>
  <r>
    <s v="A2310000"/>
    <x v="41"/>
    <x v="41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826"/>
    <x v="5"/>
    <n v="60.866666666666667"/>
    <x v="4"/>
    <x v="2"/>
    <s v="Overdue"/>
    <s v="WHT"/>
    <s v="USD"/>
    <n v="4393.55"/>
  </r>
  <r>
    <s v="A2310000"/>
    <x v="41"/>
    <x v="41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826"/>
    <x v="5"/>
    <n v="60.866666666666667"/>
    <x v="4"/>
    <x v="2"/>
    <s v="Overdue"/>
    <s v="WHT"/>
    <s v="USD"/>
    <n v="20859.32"/>
  </r>
  <r>
    <s v="A2310000"/>
    <x v="41"/>
    <x v="41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826"/>
    <x v="5"/>
    <n v="60.866666666666667"/>
    <x v="4"/>
    <x v="2"/>
    <s v="Overdue"/>
    <s v="WHT"/>
    <s v="USD"/>
    <n v="4598.88"/>
  </r>
  <r>
    <s v="A2310000"/>
    <x v="41"/>
    <x v="41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826"/>
    <x v="5"/>
    <n v="60.866666666666667"/>
    <x v="4"/>
    <x v="2"/>
    <s v="Overdue"/>
    <s v="WHT"/>
    <s v="USD"/>
    <n v="23236.25"/>
  </r>
  <r>
    <s v="A2310000"/>
    <x v="41"/>
    <x v="41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826"/>
    <x v="5"/>
    <n v="60.866666666666667"/>
    <x v="4"/>
    <x v="2"/>
    <s v="Overdue"/>
    <s v="WHT"/>
    <s v="USD"/>
    <n v="3075.36"/>
  </r>
  <r>
    <s v="A2310000"/>
    <x v="41"/>
    <x v="41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826"/>
    <x v="5"/>
    <n v="60.866666666666667"/>
    <x v="4"/>
    <x v="2"/>
    <s v="Overdue"/>
    <s v="WHT"/>
    <s v="USD"/>
    <n v="-278.47000000000003"/>
  </r>
  <r>
    <s v="A2310000"/>
    <x v="41"/>
    <x v="41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2145"/>
    <x v="5"/>
    <n v="71.5"/>
    <x v="4"/>
    <x v="2"/>
    <s v="Overdue"/>
    <s v="WHT"/>
    <s v="USD"/>
    <n v="4051.64"/>
  </r>
  <r>
    <s v="A2310000"/>
    <x v="41"/>
    <x v="41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2145"/>
    <x v="5"/>
    <n v="71.5"/>
    <x v="4"/>
    <x v="2"/>
    <s v="Overdue"/>
    <s v="WHT"/>
    <s v="USD"/>
    <n v="16106.59"/>
  </r>
  <r>
    <s v="A2310000"/>
    <x v="41"/>
    <x v="41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2145"/>
    <x v="5"/>
    <n v="71.5"/>
    <x v="4"/>
    <x v="2"/>
    <s v="Overdue"/>
    <s v="WHT"/>
    <s v="USD"/>
    <n v="4054.64"/>
  </r>
  <r>
    <s v="A2310000"/>
    <x v="41"/>
    <x v="41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2145"/>
    <x v="5"/>
    <n v="71.5"/>
    <x v="4"/>
    <x v="2"/>
    <s v="Overdue"/>
    <s v="WHT"/>
    <s v="USD"/>
    <n v="3773.24"/>
  </r>
  <r>
    <s v="A2310000"/>
    <x v="41"/>
    <x v="41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2145"/>
    <x v="5"/>
    <n v="71.5"/>
    <x v="4"/>
    <x v="2"/>
    <s v="Overdue"/>
    <s v="WHT"/>
    <s v="USD"/>
    <n v="11133.47"/>
  </r>
  <r>
    <s v="A2310000"/>
    <x v="41"/>
    <x v="41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2145"/>
    <x v="5"/>
    <n v="71.5"/>
    <x v="4"/>
    <x v="2"/>
    <s v="Overdue"/>
    <s v="WHT"/>
    <s v="USD"/>
    <n v="15340.08"/>
  </r>
  <r>
    <s v="A2310000"/>
    <x v="41"/>
    <x v="41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2145"/>
    <x v="5"/>
    <n v="71.5"/>
    <x v="4"/>
    <x v="2"/>
    <s v="Overdue"/>
    <s v="WHT"/>
    <s v="USD"/>
    <n v="3636.02"/>
  </r>
  <r>
    <s v="A2310000"/>
    <x v="41"/>
    <x v="41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2145"/>
    <x v="5"/>
    <n v="71.5"/>
    <x v="4"/>
    <x v="2"/>
    <s v="Overdue"/>
    <s v="WHT"/>
    <s v="USD"/>
    <n v="4028.08"/>
  </r>
  <r>
    <s v="A2310000"/>
    <x v="41"/>
    <x v="41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2145"/>
    <x v="5"/>
    <n v="71.5"/>
    <x v="4"/>
    <x v="2"/>
    <s v="Overdue"/>
    <s v="WHT"/>
    <s v="USD"/>
    <n v="3198.2"/>
  </r>
  <r>
    <s v="A2310000"/>
    <x v="41"/>
    <x v="41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2145"/>
    <x v="5"/>
    <n v="71.5"/>
    <x v="4"/>
    <x v="2"/>
    <s v="Overdue"/>
    <s v="WHT"/>
    <s v="USD"/>
    <n v="589.45000000000005"/>
  </r>
  <r>
    <s v="A2310000"/>
    <x v="41"/>
    <x v="41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2145"/>
    <x v="5"/>
    <n v="71.5"/>
    <x v="4"/>
    <x v="2"/>
    <s v="Overdue"/>
    <s v="WHT"/>
    <s v="USD"/>
    <n v="3552.55"/>
  </r>
  <r>
    <s v="A2310000"/>
    <x v="41"/>
    <x v="41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2145"/>
    <x v="5"/>
    <n v="71.5"/>
    <x v="4"/>
    <x v="2"/>
    <s v="Overdue"/>
    <s v="WHT"/>
    <s v="USD"/>
    <n v="533.15"/>
  </r>
  <r>
    <s v="A2310000"/>
    <x v="41"/>
    <x v="41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2145"/>
    <x v="5"/>
    <n v="71.5"/>
    <x v="4"/>
    <x v="2"/>
    <s v="Overdue"/>
    <s v="WHT"/>
    <s v="USD"/>
    <n v="18048.349999999999"/>
  </r>
  <r>
    <s v="A2310000"/>
    <x v="41"/>
    <x v="41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2145"/>
    <x v="5"/>
    <n v="71.5"/>
    <x v="4"/>
    <x v="2"/>
    <s v="Overdue"/>
    <s v="WHT"/>
    <s v="USD"/>
    <n v="4251.47"/>
  </r>
  <r>
    <s v="A2310000"/>
    <x v="41"/>
    <x v="41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2145"/>
    <x v="5"/>
    <n v="71.5"/>
    <x v="4"/>
    <x v="2"/>
    <s v="Overdue"/>
    <s v="WHT"/>
    <s v="USD"/>
    <n v="15280.84"/>
  </r>
  <r>
    <s v="A2310000"/>
    <x v="41"/>
    <x v="41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2145"/>
    <x v="5"/>
    <n v="71.5"/>
    <x v="4"/>
    <x v="2"/>
    <s v="Overdue"/>
    <s v="WHT"/>
    <s v="USD"/>
    <n v="4047.18"/>
  </r>
  <r>
    <s v="A2310000"/>
    <x v="41"/>
    <x v="41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2145"/>
    <x v="5"/>
    <n v="71.5"/>
    <x v="4"/>
    <x v="2"/>
    <s v="Overdue"/>
    <s v="WHT"/>
    <s v="USD"/>
    <n v="17413.59"/>
  </r>
  <r>
    <s v="A2310000"/>
    <x v="41"/>
    <x v="41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2145"/>
    <x v="5"/>
    <n v="71.5"/>
    <x v="4"/>
    <x v="2"/>
    <s v="Overdue"/>
    <s v="WHT"/>
    <s v="USD"/>
    <n v="4160.88"/>
  </r>
  <r>
    <s v="A2310000"/>
    <x v="41"/>
    <x v="41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2145"/>
    <x v="5"/>
    <n v="71.5"/>
    <x v="4"/>
    <x v="2"/>
    <s v="Overdue"/>
    <s v="WHT"/>
    <s v="USD"/>
    <n v="18120.47"/>
  </r>
  <r>
    <s v="A2310000"/>
    <x v="41"/>
    <x v="41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2145"/>
    <x v="5"/>
    <n v="71.5"/>
    <x v="4"/>
    <x v="2"/>
    <s v="Overdue"/>
    <s v="WHT"/>
    <s v="USD"/>
    <n v="3974.61"/>
  </r>
  <r>
    <s v="A2310000"/>
    <x v="41"/>
    <x v="41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2145"/>
    <x v="5"/>
    <n v="71.5"/>
    <x v="4"/>
    <x v="2"/>
    <s v="Overdue"/>
    <s v="WHT"/>
    <s v="USD"/>
    <n v="71145.600000000006"/>
  </r>
  <r>
    <s v="A2310000"/>
    <x v="41"/>
    <x v="41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2145"/>
    <x v="5"/>
    <n v="71.5"/>
    <x v="4"/>
    <x v="2"/>
    <s v="Overdue"/>
    <s v="WHT"/>
    <s v="USD"/>
    <n v="11139.05"/>
  </r>
  <r>
    <s v="A2310000"/>
    <x v="41"/>
    <x v="41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2145"/>
    <x v="5"/>
    <n v="71.5"/>
    <x v="4"/>
    <x v="2"/>
    <s v="Overdue"/>
    <s v="WHT"/>
    <s v="USD"/>
    <n v="4234.6000000000004"/>
  </r>
  <r>
    <s v="A2310000"/>
    <x v="41"/>
    <x v="41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2145"/>
    <x v="5"/>
    <n v="71.5"/>
    <x v="4"/>
    <x v="2"/>
    <s v="Overdue"/>
    <s v="WHT"/>
    <s v="USD"/>
    <n v="24948.79"/>
  </r>
  <r>
    <s v="A2310000"/>
    <x v="41"/>
    <x v="41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2145"/>
    <x v="5"/>
    <n v="71.5"/>
    <x v="4"/>
    <x v="2"/>
    <s v="Overdue"/>
    <s v="WHT"/>
    <s v="USD"/>
    <n v="4242.59"/>
  </r>
  <r>
    <s v="A2310000"/>
    <x v="41"/>
    <x v="41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2145"/>
    <x v="5"/>
    <n v="71.5"/>
    <x v="4"/>
    <x v="2"/>
    <s v="Overdue"/>
    <s v="WHT"/>
    <s v="USD"/>
    <n v="10982.72"/>
  </r>
  <r>
    <s v="A2310000"/>
    <x v="41"/>
    <x v="41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2145"/>
    <x v="5"/>
    <n v="71.5"/>
    <x v="4"/>
    <x v="2"/>
    <s v="Overdue"/>
    <s v="WHT"/>
    <s v="USD"/>
    <n v="4063.07"/>
  </r>
  <r>
    <s v="A2310000"/>
    <x v="41"/>
    <x v="41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2145"/>
    <x v="5"/>
    <n v="71.5"/>
    <x v="4"/>
    <x v="2"/>
    <s v="Overdue"/>
    <s v="WHT"/>
    <s v="USD"/>
    <n v="12918.77"/>
  </r>
  <r>
    <s v="A2310000"/>
    <x v="41"/>
    <x v="41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2145"/>
    <x v="5"/>
    <n v="71.5"/>
    <x v="4"/>
    <x v="2"/>
    <s v="Overdue"/>
    <s v="WHT"/>
    <s v="USD"/>
    <n v="4228.7"/>
  </r>
  <r>
    <s v="A2310000"/>
    <x v="41"/>
    <x v="41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2145"/>
    <x v="5"/>
    <n v="71.5"/>
    <x v="4"/>
    <x v="2"/>
    <s v="Overdue"/>
    <s v="WHT"/>
    <s v="USD"/>
    <n v="24394.83"/>
  </r>
  <r>
    <s v="A2310000"/>
    <x v="41"/>
    <x v="41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2145"/>
    <x v="5"/>
    <n v="71.5"/>
    <x v="4"/>
    <x v="2"/>
    <s v="Overdue"/>
    <s v="WHT"/>
    <s v="USD"/>
    <n v="4066.43"/>
  </r>
  <r>
    <s v="A2310000"/>
    <x v="41"/>
    <x v="41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2145"/>
    <x v="5"/>
    <n v="71.5"/>
    <x v="4"/>
    <x v="2"/>
    <s v="Overdue"/>
    <s v="WHT"/>
    <s v="USD"/>
    <n v="25846.17"/>
  </r>
  <r>
    <s v="A2310000"/>
    <x v="41"/>
    <x v="41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2145"/>
    <x v="5"/>
    <n v="71.5"/>
    <x v="4"/>
    <x v="2"/>
    <s v="Overdue"/>
    <s v="WHT"/>
    <s v="USD"/>
    <n v="4186.1400000000003"/>
  </r>
  <r>
    <s v="A2680005"/>
    <x v="42"/>
    <x v="42"/>
    <n v="1800025584"/>
    <x v="0"/>
    <x v="1"/>
    <x v="5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1018"/>
    <x v="5"/>
    <n v="33.93333333333333"/>
    <x v="4"/>
    <x v="1"/>
    <s v="Overdue"/>
    <s v="Invoice"/>
    <s v="USD"/>
    <n v="7839.13"/>
  </r>
  <r>
    <s v="A2680005"/>
    <x v="43"/>
    <x v="43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465"/>
    <x v="5"/>
    <n v="82.166666666666671"/>
    <x v="4"/>
    <x v="1"/>
    <s v="Overdue"/>
    <s v="Invoice"/>
    <s v="USD"/>
    <n v="41257.5"/>
  </r>
  <r>
    <s v="A2680005"/>
    <x v="43"/>
    <x v="43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465"/>
    <x v="5"/>
    <n v="82.166666666666671"/>
    <x v="4"/>
    <x v="1"/>
    <s v="Overdue"/>
    <s v="Invoice"/>
    <s v="USD"/>
    <n v="31653.15"/>
  </r>
  <r>
    <s v="A2680005"/>
    <x v="44"/>
    <x v="44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464"/>
    <x v="5"/>
    <n v="82.13333333333334"/>
    <x v="4"/>
    <x v="1"/>
    <s v="Overdue"/>
    <s v="Invoice"/>
    <s v="USD"/>
    <n v="55075.9"/>
  </r>
  <r>
    <s v="A2450000"/>
    <x v="45"/>
    <x v="45"/>
    <n v="1400017625"/>
    <x v="0"/>
    <x v="1"/>
    <x v="3"/>
    <s v="Ngwobia, Enam"/>
    <n v="0"/>
    <s v="Afam Gas _Legacy JV Pmt"/>
    <s v=""/>
    <s v="DZ"/>
    <s v=""/>
    <d v="2023-09-12T00:00:00"/>
    <d v="2023-09-11T00:00:00"/>
    <d v="2023-09-12T00:00:00"/>
    <s v="NGN"/>
    <n v="-50000000"/>
    <n v="110"/>
    <x v="4"/>
    <n v="3.6666666666666665"/>
    <x v="4"/>
    <x v="1"/>
    <s v="Overdue"/>
    <s v="Invoice"/>
    <s v="USD"/>
    <n v="-67700"/>
  </r>
  <r>
    <s v="A2450000"/>
    <x v="45"/>
    <x v="45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529"/>
    <x v="5"/>
    <n v="17.633333333333333"/>
    <x v="3"/>
    <x v="1"/>
    <s v="Overdue"/>
    <s v="Invoice"/>
    <s v="USD"/>
    <n v="294394.65999999997"/>
  </r>
  <r>
    <s v="A2450000"/>
    <x v="45"/>
    <x v="45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549"/>
    <x v="5"/>
    <n v="18.3"/>
    <x v="4"/>
    <x v="1"/>
    <s v="Overdue"/>
    <s v="Invoice"/>
    <s v="USD"/>
    <n v="898007.23"/>
  </r>
  <r>
    <s v="A2450000"/>
    <x v="45"/>
    <x v="45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556"/>
    <x v="5"/>
    <n v="18.533333333333335"/>
    <x v="4"/>
    <x v="1"/>
    <s v="Overdue"/>
    <s v="Invoice"/>
    <s v="USD"/>
    <n v="1157501.8799999999"/>
  </r>
  <r>
    <s v="A2450000"/>
    <x v="45"/>
    <x v="45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591"/>
    <x v="5"/>
    <n v="19.7"/>
    <x v="4"/>
    <x v="1"/>
    <s v="Overdue"/>
    <s v="Invoice"/>
    <s v="USD"/>
    <n v="1025163.44"/>
  </r>
  <r>
    <s v="A2450000"/>
    <x v="45"/>
    <x v="45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610"/>
    <x v="5"/>
    <n v="20.333333333333332"/>
    <x v="4"/>
    <x v="1"/>
    <s v="Overdue"/>
    <s v="Invoice"/>
    <s v="USD"/>
    <n v="607730.41"/>
  </r>
  <r>
    <s v="A2450000"/>
    <x v="45"/>
    <x v="45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610"/>
    <x v="5"/>
    <n v="20.333333333333332"/>
    <x v="4"/>
    <x v="1"/>
    <s v="Overdue"/>
    <s v="Invoice"/>
    <s v="USD"/>
    <n v="20455.71"/>
  </r>
  <r>
    <s v="A2450000"/>
    <x v="45"/>
    <x v="45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612"/>
    <x v="5"/>
    <n v="20.399999999999999"/>
    <x v="4"/>
    <x v="1"/>
    <s v="Overdue"/>
    <s v="Invoice"/>
    <s v="USD"/>
    <n v="641838.93000000005"/>
  </r>
  <r>
    <s v="A2450000"/>
    <x v="45"/>
    <x v="45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612"/>
    <x v="5"/>
    <n v="20.399999999999999"/>
    <x v="4"/>
    <x v="1"/>
    <s v="Overdue"/>
    <s v="Invoice"/>
    <s v="USD"/>
    <n v="516419.58"/>
  </r>
  <r>
    <s v="A2450000"/>
    <x v="45"/>
    <x v="45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612"/>
    <x v="5"/>
    <n v="20.399999999999999"/>
    <x v="4"/>
    <x v="1"/>
    <s v="Overdue"/>
    <s v="Invoice"/>
    <s v="USD"/>
    <n v="-45889.67"/>
  </r>
  <r>
    <s v="A2450000"/>
    <x v="45"/>
    <x v="45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612"/>
    <x v="5"/>
    <n v="20.399999999999999"/>
    <x v="4"/>
    <x v="1"/>
    <s v="Overdue"/>
    <s v="Invoice"/>
    <s v="USD"/>
    <n v="363320.41"/>
  </r>
  <r>
    <s v="A2450000"/>
    <x v="45"/>
    <x v="45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612"/>
    <x v="5"/>
    <n v="20.399999999999999"/>
    <x v="4"/>
    <x v="1"/>
    <s v="Overdue"/>
    <s v="Invoice"/>
    <s v="USD"/>
    <n v="326024.40999999997"/>
  </r>
  <r>
    <s v="A2450000"/>
    <x v="45"/>
    <x v="45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725"/>
    <x v="5"/>
    <n v="24.166666666666668"/>
    <x v="4"/>
    <x v="1"/>
    <s v="Overdue"/>
    <s v="Invoice"/>
    <s v="USD"/>
    <n v="434329.99"/>
  </r>
  <r>
    <s v="A2450000"/>
    <x v="45"/>
    <x v="45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725"/>
    <x v="5"/>
    <n v="24.166666666666668"/>
    <x v="4"/>
    <x v="1"/>
    <s v="Overdue"/>
    <s v="Invoice"/>
    <s v="USD"/>
    <n v="192014.02"/>
  </r>
  <r>
    <s v="A2450000"/>
    <x v="45"/>
    <x v="45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761"/>
    <x v="5"/>
    <n v="25.366666666666667"/>
    <x v="4"/>
    <x v="1"/>
    <s v="Overdue"/>
    <s v="Invoice"/>
    <s v="USD"/>
    <n v="187497.45"/>
  </r>
  <r>
    <s v="A2450000"/>
    <x v="45"/>
    <x v="45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792"/>
    <x v="5"/>
    <n v="26.4"/>
    <x v="4"/>
    <x v="1"/>
    <s v="Overdue"/>
    <s v="Invoice"/>
    <s v="USD"/>
    <n v="713362.58"/>
  </r>
  <r>
    <s v="A2450000"/>
    <x v="45"/>
    <x v="45"/>
    <n v="104420955"/>
    <x v="0"/>
    <x v="1"/>
    <x v="3"/>
    <s v="Ngwobia, Enam"/>
    <n v="0"/>
    <s v="Bal_1800025191 NOV2020 - GAS_SALES - AFAM POWER PL"/>
    <s v=""/>
    <s v="AB"/>
    <s v=""/>
    <d v="2023-07-31T00:00:00"/>
    <d v="2023-07-31T00:00:00"/>
    <d v="2021-03-31T00:00:00"/>
    <s v="NGN"/>
    <n v="460647538.77999997"/>
    <n v="1005"/>
    <x v="5"/>
    <n v="33.5"/>
    <x v="4"/>
    <x v="1"/>
    <s v="Overdue"/>
    <s v="Invoice"/>
    <s v="USD"/>
    <n v="606166.1"/>
  </r>
  <r>
    <s v="A2310000"/>
    <x v="46"/>
    <x v="46"/>
    <n v="1800030490"/>
    <x v="0"/>
    <x v="1"/>
    <x v="1"/>
    <s v="Orupabo, Amoni "/>
    <n v="0"/>
    <s v="EXCEL NOV 2023 Crude Handling"/>
    <s v="468"/>
    <s v="DR"/>
    <s v=""/>
    <d v="2023-12-15T00:00:00"/>
    <d v="2023-12-15T00:00:00"/>
    <d v="2024-01-14T00:00:00"/>
    <s v="USD"/>
    <n v="272871.44"/>
    <n v="-14"/>
    <x v="0"/>
    <n v="-0.46666666666666667"/>
    <x v="0"/>
    <x v="0"/>
    <s v="Not Overdue"/>
    <s v="Invoice"/>
    <s v="USD"/>
    <n v="272871.44"/>
  </r>
  <r>
    <s v="A2310000"/>
    <x v="46"/>
    <x v="46"/>
    <n v="1400017924"/>
    <x v="0"/>
    <x v="1"/>
    <x v="1"/>
    <s v="Orupabo, Amoni "/>
    <n v="0"/>
    <s v="Excel Pmt_Nov23"/>
    <s v=""/>
    <s v="DZ"/>
    <s v=""/>
    <d v="2023-12-30T00:00:00"/>
    <d v="2023-12-29T00:00:00"/>
    <d v="2023-12-30T00:00:00"/>
    <s v="USD"/>
    <n v="-256499.15"/>
    <n v="1"/>
    <x v="1"/>
    <n v="3.3333333333333333E-2"/>
    <x v="1"/>
    <x v="0"/>
    <s v="Not Overdue"/>
    <s v="Invoice"/>
    <s v="USD"/>
    <n v="-256499.15"/>
  </r>
  <r>
    <s v="A2310000"/>
    <x v="46"/>
    <x v="46"/>
    <n v="104497258"/>
    <x v="0"/>
    <x v="1"/>
    <x v="1"/>
    <s v="Orupabo, Amoni "/>
    <n v="0"/>
    <s v="WHT_1800029823 EXCEL AUG 2023 Crude Handling"/>
    <s v=""/>
    <s v="AB"/>
    <s v=""/>
    <d v="2023-12-30T00:00:00"/>
    <d v="2023-12-30T00:00:00"/>
    <d v="2023-12-30T00:00:00"/>
    <s v="USD"/>
    <n v="12854.11"/>
    <n v="1"/>
    <x v="0"/>
    <s v="Not Overdue"/>
    <x v="0"/>
    <x v="0"/>
    <s v="Not Overdue"/>
    <s v="WHT"/>
    <s v="USD"/>
    <n v="12854.11"/>
  </r>
  <r>
    <s v="A2310000"/>
    <x v="46"/>
    <x v="46"/>
    <n v="104497261"/>
    <x v="0"/>
    <x v="1"/>
    <x v="1"/>
    <s v="Orupabo, Amoni "/>
    <n v="0"/>
    <s v="WHT_1800029824 EXCEL AUG 2023 Crude Handling"/>
    <s v=""/>
    <s v="AB"/>
    <s v=""/>
    <d v="2023-12-30T00:00:00"/>
    <d v="2023-12-30T00:00:00"/>
    <d v="2023-12-30T00:00:00"/>
    <s v="NGN"/>
    <n v="2450387.06"/>
    <n v="1"/>
    <x v="0"/>
    <s v="Not Overdue"/>
    <x v="0"/>
    <x v="0"/>
    <s v="Not Overdue"/>
    <s v="WHT"/>
    <s v="USD"/>
    <n v="2778"/>
  </r>
  <r>
    <s v="A2310000"/>
    <x v="46"/>
    <x v="46"/>
    <n v="104497259"/>
    <x v="0"/>
    <x v="1"/>
    <x v="1"/>
    <s v="Orupabo, Amoni "/>
    <n v="0"/>
    <s v="WHT_1800030296 EXCEL OCT 2023 Crude Handling"/>
    <s v=""/>
    <s v="AB"/>
    <s v=""/>
    <d v="2023-12-30T00:00:00"/>
    <d v="2023-12-30T00:00:00"/>
    <d v="2023-12-30T00:00:00"/>
    <s v="USD"/>
    <n v="16174.91"/>
    <n v="1"/>
    <x v="0"/>
    <s v="Not Overdue"/>
    <x v="0"/>
    <x v="0"/>
    <s v="Not Overdue"/>
    <s v="WHT"/>
    <s v="USD"/>
    <n v="16174.91"/>
  </r>
  <r>
    <s v="A2310000"/>
    <x v="46"/>
    <x v="46"/>
    <n v="104497261"/>
    <x v="0"/>
    <x v="1"/>
    <x v="1"/>
    <s v="Orupabo, Amoni "/>
    <n v="0"/>
    <s v="WHT_1800030297 EXCEL OCT 2023 Crude Handling"/>
    <s v=""/>
    <s v="AB"/>
    <s v=""/>
    <d v="2023-12-30T00:00:00"/>
    <d v="2023-12-30T00:00:00"/>
    <d v="2023-12-30T00:00:00"/>
    <s v="NGN"/>
    <n v="3208543.91"/>
    <n v="1"/>
    <x v="0"/>
    <s v="Not Overdue"/>
    <x v="0"/>
    <x v="0"/>
    <s v="Not Overdue"/>
    <s v="WHT"/>
    <s v="USD"/>
    <n v="3637.53"/>
  </r>
  <r>
    <s v="A2310000"/>
    <x v="46"/>
    <x v="46"/>
    <n v="104497260"/>
    <x v="0"/>
    <x v="1"/>
    <x v="1"/>
    <s v="Orupabo, Amoni "/>
    <n v="0"/>
    <s v="WHT_1800030491 EXCEL NOV 2023 Crude Handling"/>
    <s v=""/>
    <s v="AB"/>
    <s v=""/>
    <d v="2023-12-30T00:00:00"/>
    <d v="2023-12-30T00:00:00"/>
    <d v="2023-12-30T00:00:00"/>
    <s v="NGN"/>
    <n v="2821503.5"/>
    <n v="1"/>
    <x v="0"/>
    <s v="Not Overdue"/>
    <x v="0"/>
    <x v="0"/>
    <s v="Not Overdue"/>
    <s v="WHT"/>
    <s v="USD"/>
    <n v="3198.74"/>
  </r>
  <r>
    <s v="A2310000"/>
    <x v="46"/>
    <x v="46"/>
    <n v="104480639"/>
    <x v="0"/>
    <x v="1"/>
    <x v="1"/>
    <s v="Orupabo, Amoni "/>
    <n v="0"/>
    <s v="WHT_1800030068 EXCEL SEP 2023 Crude Handling"/>
    <s v=""/>
    <s v="AB"/>
    <s v=""/>
    <d v="2023-11-30T00:00:00"/>
    <d v="2023-11-30T00:00:00"/>
    <d v="2023-11-30T00:00:00"/>
    <s v="USD"/>
    <n v="13313.29"/>
    <n v="31"/>
    <x v="0"/>
    <s v="Not Overdue"/>
    <x v="0"/>
    <x v="0"/>
    <s v="Not Overdue"/>
    <s v="WHT"/>
    <s v="USD"/>
    <n v="13313.29"/>
  </r>
  <r>
    <s v="A2310000"/>
    <x v="46"/>
    <x v="46"/>
    <n v="104480638"/>
    <x v="0"/>
    <x v="1"/>
    <x v="1"/>
    <s v="Orupabo, Amoni "/>
    <n v="0"/>
    <s v="WHT_1800030069 EXCEL SEP 2023 Crude Handling"/>
    <s v=""/>
    <s v="AB"/>
    <s v=""/>
    <d v="2023-11-30T00:00:00"/>
    <d v="2023-11-30T00:00:00"/>
    <d v="2023-11-30T00:00:00"/>
    <s v="NGN"/>
    <n v="2532567.65"/>
    <n v="31"/>
    <x v="0"/>
    <s v="Not Overdue"/>
    <x v="0"/>
    <x v="0"/>
    <s v="Not Overdue"/>
    <s v="WHT"/>
    <s v="USD"/>
    <n v="3074.28"/>
  </r>
  <r>
    <s v="A2310000"/>
    <x v="46"/>
    <x v="46"/>
    <n v="104466143"/>
    <x v="0"/>
    <x v="1"/>
    <x v="1"/>
    <s v="Orupabo, Amoni "/>
    <n v="0"/>
    <s v="WHT_1800029640 EXCEL JUL 2023 Crude Handling"/>
    <s v=""/>
    <s v="AB"/>
    <s v=""/>
    <d v="2023-10-30T00:00:00"/>
    <d v="2023-10-30T00:00:00"/>
    <d v="2023-10-30T00:00:00"/>
    <s v="USD"/>
    <n v="4635.63"/>
    <n v="62"/>
    <x v="0"/>
    <s v="Not Overdue"/>
    <x v="0"/>
    <x v="0"/>
    <s v="Not Overdue"/>
    <s v="WHT"/>
    <s v="USD"/>
    <n v="4635.63"/>
  </r>
  <r>
    <s v="A2310000"/>
    <x v="46"/>
    <x v="46"/>
    <n v="104466144"/>
    <x v="0"/>
    <x v="1"/>
    <x v="1"/>
    <s v="Orupabo, Amoni "/>
    <n v="0"/>
    <s v="WHT_1800029641 EXCEL JUL 2023 Crude Handling"/>
    <s v=""/>
    <s v="AB"/>
    <s v=""/>
    <d v="2023-10-30T00:00:00"/>
    <d v="2023-10-30T00:00:00"/>
    <d v="2023-10-30T00:00:00"/>
    <s v="NGN"/>
    <n v="892698.85"/>
    <n v="62"/>
    <x v="0"/>
    <s v="Not Overdue"/>
    <x v="0"/>
    <x v="0"/>
    <s v="Not Overdue"/>
    <s v="WHT"/>
    <s v="USD"/>
    <n v="1134.3499999999999"/>
  </r>
  <r>
    <s v="A2310000"/>
    <x v="46"/>
    <x v="46"/>
    <n v="1600004545"/>
    <x v="0"/>
    <x v="1"/>
    <x v="1"/>
    <s v="Orupabo, Amoni "/>
    <n v="0"/>
    <s v="CRN - July 2023 Excel E &amp; P Crude Injection"/>
    <s v="468"/>
    <s v="DG"/>
    <s v=""/>
    <d v="2023-09-06T00:00:00"/>
    <d v="2023-09-06T00:00:00"/>
    <d v="2023-09-06T00:00:00"/>
    <s v="USD"/>
    <n v="-579.54"/>
    <n v="116"/>
    <x v="4"/>
    <n v="3.8666666666666667"/>
    <x v="1"/>
    <x v="1"/>
    <s v="Overdue"/>
    <s v="Invoice"/>
    <s v="USD"/>
    <n v="-579.54"/>
  </r>
  <r>
    <s v="A2310000"/>
    <x v="46"/>
    <x v="46"/>
    <n v="1600004546"/>
    <x v="0"/>
    <x v="1"/>
    <x v="1"/>
    <s v="Orupabo, Amoni "/>
    <n v="0"/>
    <s v="CRN - July 2023 Excel E &amp; P Crude Injection"/>
    <s v="454"/>
    <s v="DG"/>
    <s v=""/>
    <d v="2023-09-06T00:00:00"/>
    <d v="2023-09-06T00:00:00"/>
    <d v="2023-09-06T00:00:00"/>
    <s v="NGN"/>
    <n v="-111603.88"/>
    <n v="116"/>
    <x v="4"/>
    <n v="3.8666666666666667"/>
    <x v="1"/>
    <x v="1"/>
    <s v="Overdue"/>
    <s v="Invoice"/>
    <s v="USD"/>
    <n v="-147.84"/>
  </r>
  <r>
    <s v="A2310000"/>
    <x v="46"/>
    <x v="46"/>
    <n v="104420398"/>
    <x v="0"/>
    <x v="1"/>
    <x v="1"/>
    <s v="Orupabo, Amoni "/>
    <n v="0"/>
    <s v="WHT_1800029515 EXCEL JUN 2023 Crude Handling"/>
    <s v=""/>
    <s v="AB"/>
    <s v=""/>
    <d v="2023-07-30T00:00:00"/>
    <d v="2023-07-30T00:00:00"/>
    <d v="2023-07-30T00:00:00"/>
    <s v="USD"/>
    <n v="12510.65"/>
    <n v="154"/>
    <x v="4"/>
    <n v="5.1333333333333337"/>
    <x v="1"/>
    <x v="2"/>
    <s v="Overdue"/>
    <s v="WHT"/>
    <s v="USD"/>
    <n v="12510.65"/>
  </r>
  <r>
    <s v="A2310000"/>
    <x v="46"/>
    <x v="46"/>
    <n v="104420357"/>
    <x v="0"/>
    <x v="1"/>
    <x v="1"/>
    <s v="Orupabo, Amoni "/>
    <n v="0"/>
    <s v="WHT_1800029516 EXCEL JUN 2023 Crude Handling"/>
    <s v=""/>
    <s v="AB"/>
    <s v=""/>
    <d v="2023-07-30T00:00:00"/>
    <d v="2023-07-30T00:00:00"/>
    <d v="2023-07-30T00:00:00"/>
    <s v="NGN"/>
    <n v="1870911.83"/>
    <n v="154"/>
    <x v="4"/>
    <n v="5.1333333333333337"/>
    <x v="1"/>
    <x v="2"/>
    <s v="Overdue"/>
    <s v="WHT"/>
    <s v="USD"/>
    <n v="2413.29"/>
  </r>
  <r>
    <s v="A2310000"/>
    <x v="46"/>
    <x v="46"/>
    <n v="104407725"/>
    <x v="0"/>
    <x v="1"/>
    <x v="1"/>
    <s v="Orupabo, Amoni "/>
    <n v="0"/>
    <s v="WHT_1800029349 EXCEL MAY 2023 Crude Handling"/>
    <s v=""/>
    <s v="AB"/>
    <s v=""/>
    <d v="2023-06-30T00:00:00"/>
    <d v="2023-06-30T00:00:00"/>
    <d v="2023-06-30T00:00:00"/>
    <s v="USD"/>
    <n v="14361.93"/>
    <n v="184"/>
    <x v="5"/>
    <n v="6.1333333333333337"/>
    <x v="2"/>
    <x v="2"/>
    <s v="Overdue"/>
    <s v="WHT"/>
    <s v="USD"/>
    <n v="14361.93"/>
  </r>
  <r>
    <s v="A2310000"/>
    <x v="46"/>
    <x v="46"/>
    <n v="104407724"/>
    <x v="0"/>
    <x v="1"/>
    <x v="1"/>
    <s v="Orupabo, Amoni "/>
    <n v="0"/>
    <s v="WHT_1800029350 EXCEL MAY 2023 Crude Handling"/>
    <s v=""/>
    <s v="AB"/>
    <s v=""/>
    <d v="2023-06-30T00:00:00"/>
    <d v="2023-06-30T00:00:00"/>
    <d v="2023-06-30T00:00:00"/>
    <s v="NGN"/>
    <n v="1654143.32"/>
    <n v="184"/>
    <x v="5"/>
    <n v="6.1333333333333337"/>
    <x v="2"/>
    <x v="2"/>
    <s v="Overdue"/>
    <s v="WHT"/>
    <s v="USD"/>
    <n v="2177.1799999999998"/>
  </r>
  <r>
    <s v="A2310000"/>
    <x v="46"/>
    <x v="46"/>
    <n v="104406642"/>
    <x v="0"/>
    <x v="1"/>
    <x v="1"/>
    <s v="Orupabo, Amoni "/>
    <n v="0"/>
    <s v="WHT_1800029039 EXCEL MARCH  2023 Crude Handling"/>
    <s v=""/>
    <s v="AB"/>
    <s v=""/>
    <d v="2023-06-28T00:00:00"/>
    <d v="2023-06-28T00:00:00"/>
    <d v="2023-06-28T00:00:00"/>
    <s v="USD"/>
    <n v="13121.93"/>
    <n v="186"/>
    <x v="5"/>
    <n v="6.2"/>
    <x v="2"/>
    <x v="2"/>
    <s v="Overdue"/>
    <s v="WHT"/>
    <s v="USD"/>
    <n v="13121.93"/>
  </r>
  <r>
    <s v="A2310000"/>
    <x v="46"/>
    <x v="46"/>
    <n v="104406643"/>
    <x v="0"/>
    <x v="1"/>
    <x v="1"/>
    <s v="Orupabo, Amoni "/>
    <n v="0"/>
    <s v="WHT_1800029160 EXCEL APR 2023 Crude Handling"/>
    <s v=""/>
    <s v="AB"/>
    <s v=""/>
    <d v="2023-06-28T00:00:00"/>
    <d v="2023-06-28T00:00:00"/>
    <d v="2023-06-28T00:00:00"/>
    <s v="USD"/>
    <n v="3567.83"/>
    <n v="186"/>
    <x v="5"/>
    <n v="6.2"/>
    <x v="2"/>
    <x v="2"/>
    <s v="Overdue"/>
    <s v="WHT"/>
    <s v="USD"/>
    <n v="3567.83"/>
  </r>
  <r>
    <s v="A2310000"/>
    <x v="46"/>
    <x v="46"/>
    <n v="104406641"/>
    <x v="0"/>
    <x v="1"/>
    <x v="1"/>
    <s v="Orupabo, Amoni "/>
    <n v="0"/>
    <s v="WHT_1800029161 EXCEL APR 2023 Crude Handling"/>
    <s v=""/>
    <s v="AB"/>
    <s v=""/>
    <d v="2023-06-28T00:00:00"/>
    <d v="2023-06-28T00:00:00"/>
    <d v="2023-06-28T00:00:00"/>
    <s v="NGN"/>
    <n v="410672.47"/>
    <n v="186"/>
    <x v="5"/>
    <n v="6.2"/>
    <x v="2"/>
    <x v="2"/>
    <s v="Overdue"/>
    <s v="WHT"/>
    <s v="USD"/>
    <n v="540.53"/>
  </r>
  <r>
    <s v="A2310000"/>
    <x v="46"/>
    <x v="46"/>
    <n v="104379291"/>
    <x v="0"/>
    <x v="1"/>
    <x v="1"/>
    <s v="Orupabo, Amoni "/>
    <n v="0"/>
    <s v="WHT_1800029040 EXCEL MARCH  2023 Crude Handling"/>
    <s v=""/>
    <s v="AB"/>
    <s v=""/>
    <d v="2023-04-28T00:00:00"/>
    <d v="2023-04-28T00:00:00"/>
    <d v="2023-04-28T00:00:00"/>
    <s v="NGN"/>
    <n v="1510436.76"/>
    <n v="247"/>
    <x v="5"/>
    <n v="8.2333333333333325"/>
    <x v="2"/>
    <x v="2"/>
    <s v="Overdue"/>
    <s v="WHT"/>
    <s v="USD"/>
    <n v="3280.22"/>
  </r>
  <r>
    <s v="A2310000"/>
    <x v="46"/>
    <x v="46"/>
    <n v="104368244"/>
    <x v="0"/>
    <x v="1"/>
    <x v="1"/>
    <s v="Orupabo, Amoni "/>
    <n v="0"/>
    <s v="WHT_1800028850 EXCEL JAN 2023 Crude Handling"/>
    <s v=""/>
    <s v="AB"/>
    <s v=""/>
    <d v="2023-03-31T00:00:00"/>
    <d v="2023-03-31T00:00:00"/>
    <d v="2023-03-31T00:00:00"/>
    <s v="USD"/>
    <n v="12419.54"/>
    <n v="275"/>
    <x v="5"/>
    <n v="9.1666666666666661"/>
    <x v="2"/>
    <x v="2"/>
    <s v="Overdue"/>
    <s v="WHT"/>
    <s v="USD"/>
    <n v="12419.54"/>
  </r>
  <r>
    <s v="A2310000"/>
    <x v="46"/>
    <x v="46"/>
    <n v="104368245"/>
    <x v="0"/>
    <x v="1"/>
    <x v="1"/>
    <s v="Orupabo, Amoni "/>
    <n v="0"/>
    <s v="WHT_1800028951 EXCEL FEB 2023 Crude Handling"/>
    <s v=""/>
    <s v="AB"/>
    <s v=""/>
    <d v="2023-03-31T00:00:00"/>
    <d v="2023-03-31T00:00:00"/>
    <d v="2023-03-31T00:00:00"/>
    <s v="USD"/>
    <n v="7021.77"/>
    <n v="275"/>
    <x v="5"/>
    <n v="9.1666666666666661"/>
    <x v="2"/>
    <x v="2"/>
    <s v="Overdue"/>
    <s v="WHT"/>
    <s v="USD"/>
    <n v="7021.77"/>
  </r>
  <r>
    <s v="A2310000"/>
    <x v="46"/>
    <x v="46"/>
    <n v="104368243"/>
    <x v="0"/>
    <x v="1"/>
    <x v="1"/>
    <s v="Orupabo, Amoni "/>
    <n v="0"/>
    <s v="WHT_1800028952 EXCEL FEB 2023 Crude Handling"/>
    <s v=""/>
    <s v="AB"/>
    <s v=""/>
    <d v="2023-03-31T00:00:00"/>
    <d v="2023-03-31T00:00:00"/>
    <d v="2023-03-31T00:00:00"/>
    <s v="NGN"/>
    <n v="808238.53"/>
    <n v="275"/>
    <x v="5"/>
    <n v="9.1666666666666661"/>
    <x v="2"/>
    <x v="2"/>
    <s v="Overdue"/>
    <s v="WHT"/>
    <s v="USD"/>
    <n v="1755.74"/>
  </r>
  <r>
    <s v="A2310000"/>
    <x v="46"/>
    <x v="46"/>
    <n v="104352746"/>
    <x v="0"/>
    <x v="1"/>
    <x v="1"/>
    <s v="Orupabo, Amoni "/>
    <n v="0"/>
    <s v="WHT_1800028851 EXCEL JAN 2023 Crude Handling"/>
    <s v=""/>
    <s v="AB"/>
    <s v=""/>
    <d v="2023-02-28T00:00:00"/>
    <d v="2023-02-28T00:00:00"/>
    <d v="2023-02-28T00:00:00"/>
    <s v="NGN"/>
    <n v="1413880.46"/>
    <n v="306"/>
    <x v="5"/>
    <n v="10.199999999999999"/>
    <x v="2"/>
    <x v="2"/>
    <s v="Overdue"/>
    <s v="WHT"/>
    <s v="USD"/>
    <n v="3070.52"/>
  </r>
  <r>
    <s v="A2310000"/>
    <x v="46"/>
    <x v="46"/>
    <n v="104348518"/>
    <x v="0"/>
    <x v="1"/>
    <x v="1"/>
    <s v="Orupabo, Amoni "/>
    <n v="0"/>
    <s v="WHT_1800028045 EXCEL JULY 2022 Crude Handling"/>
    <s v=""/>
    <s v="AB"/>
    <s v=""/>
    <d v="2023-02-21T00:00:00"/>
    <d v="2023-02-21T00:00:00"/>
    <d v="2023-02-21T00:00:00"/>
    <s v="USD"/>
    <n v="7311.39"/>
    <n v="313"/>
    <x v="5"/>
    <n v="10.433333333333334"/>
    <x v="2"/>
    <x v="2"/>
    <s v="Overdue"/>
    <s v="WHT"/>
    <s v="USD"/>
    <n v="7311.39"/>
  </r>
  <r>
    <s v="A2310000"/>
    <x v="46"/>
    <x v="46"/>
    <n v="104348515"/>
    <x v="0"/>
    <x v="1"/>
    <x v="1"/>
    <s v="Orupabo, Amoni "/>
    <n v="0"/>
    <s v="WHT_1800028404 EXCEL OCT 2022 Crude Handling"/>
    <s v=""/>
    <s v="AB"/>
    <s v=""/>
    <d v="2023-02-21T00:00:00"/>
    <d v="2023-02-21T00:00:00"/>
    <d v="2023-02-21T00:00:00"/>
    <s v="USD"/>
    <n v="6156.18"/>
    <n v="313"/>
    <x v="5"/>
    <n v="10.433333333333334"/>
    <x v="2"/>
    <x v="2"/>
    <s v="Overdue"/>
    <s v="WHT"/>
    <s v="USD"/>
    <n v="6156.18"/>
  </r>
  <r>
    <s v="A2310000"/>
    <x v="46"/>
    <x v="46"/>
    <n v="104348512"/>
    <x v="0"/>
    <x v="1"/>
    <x v="1"/>
    <s v="Orupabo, Amoni "/>
    <n v="0"/>
    <s v="WHT_1800028405 EXCEL OCT 2022 Crude Handling"/>
    <s v=""/>
    <s v="AB"/>
    <s v=""/>
    <d v="2023-02-21T00:00:00"/>
    <d v="2023-02-21T00:00:00"/>
    <d v="2023-02-21T00:00:00"/>
    <s v="NGN"/>
    <n v="671201.92"/>
    <n v="313"/>
    <x v="5"/>
    <n v="10.433333333333334"/>
    <x v="2"/>
    <x v="2"/>
    <s v="Overdue"/>
    <s v="WHT"/>
    <s v="USD"/>
    <n v="1457.58"/>
  </r>
  <r>
    <s v="A2310000"/>
    <x v="46"/>
    <x v="46"/>
    <n v="104348516"/>
    <x v="0"/>
    <x v="1"/>
    <x v="1"/>
    <s v="Orupabo, Amoni "/>
    <n v="0"/>
    <s v="WHT_1800028578 EXCEL NOV 2022 Crude Handling"/>
    <s v=""/>
    <s v="AB"/>
    <s v=""/>
    <d v="2023-02-21T00:00:00"/>
    <d v="2023-02-21T00:00:00"/>
    <d v="2023-02-21T00:00:00"/>
    <s v="USD"/>
    <n v="6973.83"/>
    <n v="313"/>
    <x v="5"/>
    <n v="10.433333333333334"/>
    <x v="2"/>
    <x v="2"/>
    <s v="Overdue"/>
    <s v="WHT"/>
    <s v="USD"/>
    <n v="6973.83"/>
  </r>
  <r>
    <s v="A2310000"/>
    <x v="46"/>
    <x v="46"/>
    <n v="104348513"/>
    <x v="0"/>
    <x v="1"/>
    <x v="1"/>
    <s v="Orupabo, Amoni "/>
    <n v="0"/>
    <s v="WHT_1800028579 EXCEL NOV 2022 Crude Handling"/>
    <s v=""/>
    <s v="AB"/>
    <s v=""/>
    <d v="2023-02-21T00:00:00"/>
    <d v="2023-02-21T00:00:00"/>
    <d v="2023-02-21T00:00:00"/>
    <s v="NGN"/>
    <n v="770256.44"/>
    <n v="313"/>
    <x v="5"/>
    <n v="10.433333333333334"/>
    <x v="2"/>
    <x v="2"/>
    <s v="Overdue"/>
    <s v="WHT"/>
    <s v="USD"/>
    <n v="1672.69"/>
  </r>
  <r>
    <s v="A2310000"/>
    <x v="46"/>
    <x v="46"/>
    <n v="104348517"/>
    <x v="0"/>
    <x v="1"/>
    <x v="1"/>
    <s v="Orupabo, Amoni "/>
    <n v="0"/>
    <s v="WHT_1800028754 EXCEL DEC 2022 Crude Handling"/>
    <s v=""/>
    <s v="AB"/>
    <s v=""/>
    <d v="2023-02-21T00:00:00"/>
    <d v="2023-02-21T00:00:00"/>
    <d v="2023-02-21T00:00:00"/>
    <s v="USD"/>
    <n v="15554.26"/>
    <n v="313"/>
    <x v="5"/>
    <n v="10.433333333333334"/>
    <x v="2"/>
    <x v="2"/>
    <s v="Overdue"/>
    <s v="WHT"/>
    <s v="USD"/>
    <n v="15554.26"/>
  </r>
  <r>
    <s v="A2310000"/>
    <x v="46"/>
    <x v="46"/>
    <n v="104348514"/>
    <x v="0"/>
    <x v="1"/>
    <x v="1"/>
    <s v="Orupabo, Amoni "/>
    <n v="0"/>
    <s v="WHT_1800028755 EXCEL DEC 2022 Crude Handling"/>
    <s v=""/>
    <s v="AB"/>
    <s v=""/>
    <d v="2023-02-21T00:00:00"/>
    <d v="2023-02-21T00:00:00"/>
    <d v="2023-02-21T00:00:00"/>
    <s v="NGN"/>
    <n v="1734185.26"/>
    <n v="313"/>
    <x v="5"/>
    <n v="10.433333333333334"/>
    <x v="2"/>
    <x v="2"/>
    <s v="Overdue"/>
    <s v="WHT"/>
    <s v="USD"/>
    <n v="3765.96"/>
  </r>
  <r>
    <s v="A2310000"/>
    <x v="46"/>
    <x v="46"/>
    <n v="1600004412"/>
    <x v="0"/>
    <x v="1"/>
    <x v="1"/>
    <s v="Orupabo, Amoni "/>
    <n v="0"/>
    <s v="WHT Crude handling charges- Feb 21-422319329432"/>
    <s v="454"/>
    <s v="DG"/>
    <s v=""/>
    <d v="2023-02-20T00:00:00"/>
    <d v="2023-02-20T00:00:00"/>
    <d v="2023-02-20T00:00:00"/>
    <s v="NGN"/>
    <n v="-170829.84"/>
    <n v="314"/>
    <x v="5"/>
    <n v="10.466666666666667"/>
    <x v="2"/>
    <x v="2"/>
    <s v="Overdue"/>
    <s v="WHT"/>
    <s v="USD"/>
    <n v="-370.97"/>
  </r>
  <r>
    <s v="A2310000"/>
    <x v="46"/>
    <x v="46"/>
    <n v="1600004415"/>
    <x v="0"/>
    <x v="1"/>
    <x v="1"/>
    <s v="Orupabo, Amoni "/>
    <n v="0"/>
    <s v="WHT Crude handling charges- Jan 21-422319497432"/>
    <s v="454"/>
    <s v="DG"/>
    <s v=""/>
    <d v="2023-02-20T00:00:00"/>
    <d v="2023-02-20T00:00:00"/>
    <d v="2023-02-20T00:00:00"/>
    <s v="NGN"/>
    <n v="-320022.44"/>
    <n v="314"/>
    <x v="5"/>
    <n v="10.466666666666667"/>
    <x v="2"/>
    <x v="2"/>
    <s v="Overdue"/>
    <s v="WHT"/>
    <s v="USD"/>
    <n v="-694.96"/>
  </r>
  <r>
    <s v="A2310000"/>
    <x v="46"/>
    <x v="46"/>
    <n v="1600004401"/>
    <x v="0"/>
    <x v="1"/>
    <x v="1"/>
    <s v="Orupabo, Amoni "/>
    <n v="0"/>
    <s v="WHT for Pipeline services-422217231432"/>
    <s v="454"/>
    <s v="DG"/>
    <s v=""/>
    <d v="2023-02-20T00:00:00"/>
    <d v="2023-02-20T00:00:00"/>
    <d v="2023-02-20T00:00:00"/>
    <s v="NGN"/>
    <n v="-1705855.5"/>
    <n v="314"/>
    <x v="5"/>
    <n v="10.466666666666667"/>
    <x v="2"/>
    <x v="2"/>
    <s v="Overdue"/>
    <s v="WHT"/>
    <s v="USD"/>
    <n v="-3704.44"/>
  </r>
  <r>
    <s v="A2310000"/>
    <x v="46"/>
    <x v="46"/>
    <n v="1600004400"/>
    <x v="0"/>
    <x v="1"/>
    <x v="1"/>
    <s v="Orupabo, Amoni "/>
    <n v="0"/>
    <s v="WHT-Crude handling charges for Jul 21-422318651432"/>
    <s v="454"/>
    <s v="DG"/>
    <s v=""/>
    <d v="2023-02-20T00:00:00"/>
    <d v="2023-02-20T00:00:00"/>
    <d v="2023-02-20T00:00:00"/>
    <s v="NGN"/>
    <n v="-372408.51"/>
    <n v="314"/>
    <x v="5"/>
    <n v="10.466666666666667"/>
    <x v="2"/>
    <x v="2"/>
    <s v="Overdue"/>
    <s v="WHT"/>
    <s v="USD"/>
    <n v="-808.72"/>
  </r>
  <r>
    <s v="A2310000"/>
    <x v="46"/>
    <x v="46"/>
    <n v="1600004405"/>
    <x v="0"/>
    <x v="1"/>
    <x v="1"/>
    <s v="Orupabo, Amoni "/>
    <n v="0"/>
    <s v="WHT-Crude handling charges for Jun 21-422318861432"/>
    <s v="454"/>
    <s v="DG"/>
    <s v=""/>
    <d v="2023-02-20T00:00:00"/>
    <d v="2023-02-20T00:00:00"/>
    <d v="2023-02-20T00:00:00"/>
    <s v="NGN"/>
    <n v="-508121.39"/>
    <n v="314"/>
    <x v="5"/>
    <n v="10.466666666666667"/>
    <x v="2"/>
    <x v="2"/>
    <s v="Overdue"/>
    <s v="WHT"/>
    <s v="USD"/>
    <n v="-1103.44"/>
  </r>
  <r>
    <s v="A2310000"/>
    <x v="46"/>
    <x v="46"/>
    <n v="1600004408"/>
    <x v="0"/>
    <x v="1"/>
    <x v="1"/>
    <s v="Orupabo, Amoni "/>
    <n v="0"/>
    <s v="WHT-Crude handling charges for Mar 21-422314918432"/>
    <s v="454"/>
    <s v="DG"/>
    <s v=""/>
    <d v="2023-02-20T00:00:00"/>
    <d v="2023-02-20T00:00:00"/>
    <d v="2023-02-20T00:00:00"/>
    <s v="NGN"/>
    <n v="-44646.68"/>
    <n v="314"/>
    <x v="5"/>
    <n v="10.466666666666667"/>
    <x v="2"/>
    <x v="2"/>
    <s v="Overdue"/>
    <s v="WHT"/>
    <s v="USD"/>
    <n v="-96.95"/>
  </r>
  <r>
    <s v="A2310000"/>
    <x v="46"/>
    <x v="46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519"/>
    <x v="5"/>
    <n v="17.3"/>
    <x v="3"/>
    <x v="2"/>
    <s v="Overdue"/>
    <s v="WHT"/>
    <s v="USD"/>
    <n v="8559.6200000000008"/>
  </r>
  <r>
    <s v="A2310000"/>
    <x v="46"/>
    <x v="46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519"/>
    <x v="5"/>
    <n v="17.3"/>
    <x v="3"/>
    <x v="2"/>
    <s v="Overdue"/>
    <s v="WHT"/>
    <s v="USD"/>
    <n v="7951.81"/>
  </r>
  <r>
    <s v="A2310000"/>
    <x v="46"/>
    <x v="46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519"/>
    <x v="5"/>
    <n v="17.3"/>
    <x v="3"/>
    <x v="2"/>
    <s v="Overdue"/>
    <s v="WHT"/>
    <s v="USD"/>
    <n v="14605.35"/>
  </r>
  <r>
    <s v="A2310000"/>
    <x v="46"/>
    <x v="46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606"/>
    <x v="5"/>
    <n v="20.2"/>
    <x v="4"/>
    <x v="2"/>
    <s v="Overdue"/>
    <s v="WHT"/>
    <s v="USD"/>
    <n v="3852.26"/>
  </r>
  <r>
    <s v="A2310000"/>
    <x v="46"/>
    <x v="46"/>
    <n v="104368247"/>
    <x v="0"/>
    <x v="1"/>
    <x v="1"/>
    <s v="Orupabo, Amoni "/>
    <n v="0"/>
    <s v="WHT RECEIPT NO 0017DB7F_Bal"/>
    <s v=""/>
    <s v="AB"/>
    <s v=""/>
    <d v="2023-03-31T00:00:00"/>
    <d v="2023-03-31T00:00:00"/>
    <d v="2022-03-29T00:00:00"/>
    <s v="NGN"/>
    <n v="-661.62"/>
    <n v="642"/>
    <x v="5"/>
    <n v="21.4"/>
    <x v="4"/>
    <x v="2"/>
    <s v="Overdue"/>
    <s v="WHT"/>
    <s v="USD"/>
    <n v="-1.44"/>
  </r>
  <r>
    <s v="A2310000"/>
    <x v="46"/>
    <x v="46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642"/>
    <x v="5"/>
    <n v="21.4"/>
    <x v="4"/>
    <x v="2"/>
    <s v="Overdue"/>
    <s v="WHT"/>
    <s v="USD"/>
    <n v="1331.85"/>
  </r>
  <r>
    <s v="A2310000"/>
    <x v="46"/>
    <x v="46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642"/>
    <x v="5"/>
    <n v="21.4"/>
    <x v="4"/>
    <x v="2"/>
    <s v="Overdue"/>
    <s v="WHT"/>
    <s v="USD"/>
    <n v="1669.06"/>
  </r>
  <r>
    <s v="A2310000"/>
    <x v="46"/>
    <x v="46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642"/>
    <x v="5"/>
    <n v="21.4"/>
    <x v="4"/>
    <x v="2"/>
    <s v="Overdue"/>
    <s v="WHT"/>
    <s v="USD"/>
    <n v="4392.3999999999996"/>
  </r>
  <r>
    <s v="A2310000"/>
    <x v="46"/>
    <x v="46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642"/>
    <x v="5"/>
    <n v="21.4"/>
    <x v="4"/>
    <x v="2"/>
    <s v="Overdue"/>
    <s v="WHT"/>
    <s v="USD"/>
    <n v="11062.67"/>
  </r>
  <r>
    <s v="A2310000"/>
    <x v="46"/>
    <x v="46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728"/>
    <x v="5"/>
    <n v="24.266666666666666"/>
    <x v="4"/>
    <x v="2"/>
    <s v="Overdue"/>
    <s v="WHT"/>
    <s v="USD"/>
    <n v="22139.77"/>
  </r>
  <r>
    <s v="A2310000"/>
    <x v="46"/>
    <x v="46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728"/>
    <x v="5"/>
    <n v="24.266666666666666"/>
    <x v="4"/>
    <x v="2"/>
    <s v="Overdue"/>
    <s v="WHT"/>
    <s v="USD"/>
    <n v="1365.95"/>
  </r>
  <r>
    <s v="A2310000"/>
    <x v="46"/>
    <x v="46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728"/>
    <x v="5"/>
    <n v="24.266666666666666"/>
    <x v="4"/>
    <x v="2"/>
    <s v="Overdue"/>
    <s v="WHT"/>
    <s v="USD"/>
    <n v="5716.19"/>
  </r>
  <r>
    <s v="A2310000"/>
    <x v="46"/>
    <x v="46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728"/>
    <x v="5"/>
    <n v="24.266666666666666"/>
    <x v="4"/>
    <x v="2"/>
    <s v="Overdue"/>
    <s v="WHT"/>
    <s v="USD"/>
    <n v="2222.06"/>
  </r>
  <r>
    <s v="A2310000"/>
    <x v="46"/>
    <x v="46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832"/>
    <x v="5"/>
    <n v="27.733333333333334"/>
    <x v="4"/>
    <x v="2"/>
    <s v="Overdue"/>
    <s v="WHT"/>
    <s v="USD"/>
    <n v="3636.51"/>
  </r>
  <r>
    <s v="A2310000"/>
    <x v="46"/>
    <x v="46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845"/>
    <x v="5"/>
    <n v="28.166666666666668"/>
    <x v="4"/>
    <x v="2"/>
    <s v="Overdue"/>
    <s v="WHT"/>
    <s v="USD"/>
    <n v="470.58"/>
  </r>
  <r>
    <s v="A2310000"/>
    <x v="46"/>
    <x v="46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845"/>
    <x v="5"/>
    <n v="28.166666666666668"/>
    <x v="4"/>
    <x v="2"/>
    <s v="Overdue"/>
    <s v="WHT"/>
    <s v="USD"/>
    <n v="4672.88"/>
  </r>
  <r>
    <s v="A2310000"/>
    <x v="46"/>
    <x v="46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845"/>
    <x v="5"/>
    <n v="28.166666666666668"/>
    <x v="4"/>
    <x v="2"/>
    <s v="Overdue"/>
    <s v="WHT"/>
    <s v="USD"/>
    <n v="4961.34"/>
  </r>
  <r>
    <s v="A2310000"/>
    <x v="46"/>
    <x v="46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976"/>
    <x v="5"/>
    <n v="32.533333333333331"/>
    <x v="4"/>
    <x v="2"/>
    <s v="Overdue"/>
    <s v="WHT"/>
    <s v="USD"/>
    <n v="1800.58"/>
  </r>
  <r>
    <s v="A2310000"/>
    <x v="46"/>
    <x v="46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976"/>
    <x v="5"/>
    <n v="32.533333333333331"/>
    <x v="4"/>
    <x v="2"/>
    <s v="Overdue"/>
    <s v="WHT"/>
    <s v="USD"/>
    <n v="2440.65"/>
  </r>
  <r>
    <s v="A2310000"/>
    <x v="46"/>
    <x v="46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976"/>
    <x v="5"/>
    <n v="32.533333333333331"/>
    <x v="4"/>
    <x v="2"/>
    <s v="Overdue"/>
    <s v="WHT"/>
    <s v="USD"/>
    <n v="3373.1"/>
  </r>
  <r>
    <s v="A2310000"/>
    <x v="46"/>
    <x v="46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675"/>
    <x v="5"/>
    <n v="55.833333333333336"/>
    <x v="4"/>
    <x v="2"/>
    <s v="Overdue"/>
    <s v="WHT"/>
    <s v="USD"/>
    <n v="421.45"/>
  </r>
  <r>
    <s v="A2310000"/>
    <x v="46"/>
    <x v="46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675"/>
    <x v="5"/>
    <n v="55.833333333333336"/>
    <x v="4"/>
    <x v="2"/>
    <s v="Overdue"/>
    <s v="WHT"/>
    <s v="USD"/>
    <n v="2039.6"/>
  </r>
  <r>
    <s v="A2310000"/>
    <x v="46"/>
    <x v="46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969"/>
    <x v="5"/>
    <n v="65.63333333333334"/>
    <x v="4"/>
    <x v="2"/>
    <s v="Overdue"/>
    <s v="WHT"/>
    <s v="USD"/>
    <n v="1889.87"/>
  </r>
  <r>
    <s v="A2310000"/>
    <x v="46"/>
    <x v="46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969"/>
    <x v="5"/>
    <n v="65.63333333333334"/>
    <x v="4"/>
    <x v="2"/>
    <s v="Overdue"/>
    <s v="WHT"/>
    <s v="USD"/>
    <n v="4192.7"/>
  </r>
  <r>
    <s v="A2310000"/>
    <x v="46"/>
    <x v="46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994"/>
    <x v="5"/>
    <n v="66.466666666666669"/>
    <x v="4"/>
    <x v="2"/>
    <s v="Overdue"/>
    <s v="WHT"/>
    <s v="USD"/>
    <n v="105.35"/>
  </r>
  <r>
    <s v="A2310000"/>
    <x v="46"/>
    <x v="46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2071"/>
    <x v="5"/>
    <n v="69.033333333333331"/>
    <x v="4"/>
    <x v="2"/>
    <s v="Overdue"/>
    <s v="WHT"/>
    <s v="USD"/>
    <n v="3251.74"/>
  </r>
  <r>
    <s v="A2310000"/>
    <x v="46"/>
    <x v="46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2071"/>
    <x v="5"/>
    <n v="69.033333333333331"/>
    <x v="4"/>
    <x v="2"/>
    <s v="Overdue"/>
    <s v="WHT"/>
    <s v="USD"/>
    <n v="3439.69"/>
  </r>
  <r>
    <s v="A2310000"/>
    <x v="46"/>
    <x v="46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2120"/>
    <x v="5"/>
    <n v="70.666666666666671"/>
    <x v="4"/>
    <x v="2"/>
    <s v="Overdue"/>
    <s v="WHT"/>
    <s v="USD"/>
    <n v="3027.07"/>
  </r>
  <r>
    <s v="A2310000"/>
    <x v="46"/>
    <x v="46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2120"/>
    <x v="5"/>
    <n v="70.666666666666671"/>
    <x v="4"/>
    <x v="2"/>
    <s v="Overdue"/>
    <s v="WHT"/>
    <s v="USD"/>
    <n v="3511.29"/>
  </r>
  <r>
    <s v="A2310000"/>
    <x v="46"/>
    <x v="46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2195"/>
    <x v="5"/>
    <n v="73.166666666666671"/>
    <x v="4"/>
    <x v="2"/>
    <s v="Overdue"/>
    <s v="WHT"/>
    <s v="USD"/>
    <n v="4285.34"/>
  </r>
  <r>
    <s v="A2310000"/>
    <x v="46"/>
    <x v="46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2203"/>
    <x v="5"/>
    <n v="73.433333333333337"/>
    <x v="4"/>
    <x v="2"/>
    <s v="Overdue"/>
    <s v="WHT"/>
    <s v="USD"/>
    <n v="3702.4"/>
  </r>
  <r>
    <s v="A2310000"/>
    <x v="46"/>
    <x v="46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2255"/>
    <x v="5"/>
    <n v="75.166666666666671"/>
    <x v="4"/>
    <x v="2"/>
    <s v="Overdue"/>
    <s v="WHT"/>
    <s v="USD"/>
    <n v="3514.36"/>
  </r>
  <r>
    <s v="A2310000"/>
    <x v="46"/>
    <x v="46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2257"/>
    <x v="5"/>
    <n v="75.233333333333334"/>
    <x v="4"/>
    <x v="2"/>
    <s v="Overdue"/>
    <s v="WHT"/>
    <s v="USD"/>
    <n v="3941.17"/>
  </r>
  <r>
    <s v="A2310000"/>
    <x v="46"/>
    <x v="46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2285"/>
    <x v="5"/>
    <n v="76.166666666666671"/>
    <x v="4"/>
    <x v="2"/>
    <s v="Overdue"/>
    <s v="WHT"/>
    <s v="USD"/>
    <n v="4529.68"/>
  </r>
  <r>
    <s v="A2680005"/>
    <x v="47"/>
    <x v="47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884"/>
    <x v="5"/>
    <n v="29.466666666666665"/>
    <x v="4"/>
    <x v="1"/>
    <s v="Overdue"/>
    <s v="Invoice"/>
    <s v="USD"/>
    <n v="9671.58"/>
  </r>
  <r>
    <s v="A2680005"/>
    <x v="47"/>
    <x v="47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1347"/>
    <x v="5"/>
    <n v="44.9"/>
    <x v="4"/>
    <x v="1"/>
    <s v="Overdue"/>
    <s v="Invoice"/>
    <s v="USD"/>
    <n v="526910.85"/>
  </r>
  <r>
    <s v="A2310000"/>
    <x v="48"/>
    <x v="48"/>
    <n v="104492428"/>
    <x v="2"/>
    <x v="1"/>
    <x v="9"/>
    <s v="Dada, Olabode"/>
    <n v="0"/>
    <s v="Bal_1800030226 AF ACTUAL CRUDE SALES OCT 23 NXP 44"/>
    <s v=""/>
    <s v="AB"/>
    <s v=""/>
    <d v="2023-12-18T00:00:00"/>
    <d v="2023-12-18T00:00:00"/>
    <d v="2023-12-18T00:00:00"/>
    <s v="USD"/>
    <n v="34941439.490000002"/>
    <n v="13"/>
    <x v="0"/>
    <s v="Not Overdue"/>
    <x v="0"/>
    <x v="0"/>
    <s v="Not Overdue"/>
    <s v="Invoice"/>
    <s v="USD"/>
    <n v="34941439.490000002"/>
  </r>
  <r>
    <s v="A2310000"/>
    <x v="48"/>
    <x v="48"/>
    <n v="1600004634"/>
    <x v="2"/>
    <x v="1"/>
    <x v="9"/>
    <s v="Dada, Olabode"/>
    <n v="0"/>
    <s v="AF transactions-Q3 2023-Crude proceeds Recon"/>
    <s v="7707"/>
    <s v="DG"/>
    <s v=""/>
    <d v="2023-12-31T00:00:00"/>
    <d v="2023-12-31T00:00:00"/>
    <d v="2024-01-04T00:00:00"/>
    <s v="USD"/>
    <n v="-35460833.270000003"/>
    <n v="1"/>
    <x v="0"/>
    <s v="Not Overdue"/>
    <x v="0"/>
    <x v="0"/>
    <s v="Not Overdue"/>
    <s v="Invoice"/>
    <s v="USD"/>
    <n v="-35460833.270000003"/>
  </r>
  <r>
    <s v="A2310000"/>
    <x v="48"/>
    <x v="48"/>
    <n v="1800030552"/>
    <x v="2"/>
    <x v="1"/>
    <x v="9"/>
    <s v="Dada, Olabode"/>
    <n v="0"/>
    <s v="AF transactions-Q3 2023-Crude proceeds Recon"/>
    <s v="7707"/>
    <s v="DR"/>
    <s v=""/>
    <d v="2023-12-31T00:00:00"/>
    <d v="2023-12-31T00:00:00"/>
    <d v="2024-03-04T00:00:00"/>
    <s v="USD"/>
    <n v="1257514.8"/>
    <n v="-59"/>
    <x v="0"/>
    <s v="Not Overdue"/>
    <x v="0"/>
    <x v="0"/>
    <s v="Not Overdue"/>
    <s v="Invoice"/>
    <s v="USD"/>
    <n v="1257514.8"/>
  </r>
  <r>
    <s v="A2310000"/>
    <x v="49"/>
    <x v="49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976"/>
    <x v="5"/>
    <n v="32.533333333333331"/>
    <x v="4"/>
    <x v="2"/>
    <s v="Overdue"/>
    <s v="WHT"/>
    <s v="USD"/>
    <n v="952.53"/>
  </r>
  <r>
    <s v="A2310000"/>
    <x v="49"/>
    <x v="49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472"/>
    <x v="5"/>
    <n v="49.06666666666667"/>
    <x v="4"/>
    <x v="1"/>
    <s v="Overdue"/>
    <s v="Invoice"/>
    <s v="USD"/>
    <n v="31618.51"/>
  </r>
  <r>
    <s v="A2310000"/>
    <x v="49"/>
    <x v="49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472"/>
    <x v="5"/>
    <n v="49.06666666666667"/>
    <x v="4"/>
    <x v="1"/>
    <s v="Overdue"/>
    <s v="Invoice"/>
    <s v="USD"/>
    <n v="21080.11"/>
  </r>
  <r>
    <s v="A2310000"/>
    <x v="49"/>
    <x v="49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499"/>
    <x v="5"/>
    <n v="49.966666666666669"/>
    <x v="4"/>
    <x v="1"/>
    <s v="Overdue"/>
    <s v="Invoice"/>
    <s v="USD"/>
    <n v="24086.880000000001"/>
  </r>
  <r>
    <s v="A2310000"/>
    <x v="49"/>
    <x v="49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499"/>
    <x v="5"/>
    <n v="49.966666666666669"/>
    <x v="4"/>
    <x v="1"/>
    <s v="Overdue"/>
    <s v="Invoice"/>
    <s v="USD"/>
    <n v="16056.41"/>
  </r>
  <r>
    <s v="A2310000"/>
    <x v="49"/>
    <x v="49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534"/>
    <x v="5"/>
    <n v="51.133333333333333"/>
    <x v="4"/>
    <x v="1"/>
    <s v="Overdue"/>
    <s v="Invoice"/>
    <s v="USD"/>
    <n v="32623.25"/>
  </r>
  <r>
    <s v="A2310000"/>
    <x v="49"/>
    <x v="49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534"/>
    <x v="5"/>
    <n v="51.133333333333333"/>
    <x v="4"/>
    <x v="1"/>
    <s v="Overdue"/>
    <s v="Invoice"/>
    <s v="USD"/>
    <n v="21751.4"/>
  </r>
  <r>
    <s v="A2310000"/>
    <x v="49"/>
    <x v="49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561"/>
    <x v="5"/>
    <n v="52.033333333333331"/>
    <x v="4"/>
    <x v="1"/>
    <s v="Overdue"/>
    <s v="Invoice"/>
    <s v="USD"/>
    <n v="36725.279999999999"/>
  </r>
  <r>
    <s v="A2310000"/>
    <x v="49"/>
    <x v="49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561"/>
    <x v="5"/>
    <n v="52.033333333333331"/>
    <x v="4"/>
    <x v="1"/>
    <s v="Overdue"/>
    <s v="Invoice"/>
    <s v="USD"/>
    <n v="24482.54"/>
  </r>
  <r>
    <s v="A2310000"/>
    <x v="49"/>
    <x v="49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576"/>
    <x v="5"/>
    <n v="52.533333333333331"/>
    <x v="4"/>
    <x v="1"/>
    <s v="Overdue"/>
    <s v="Invoice"/>
    <s v="USD"/>
    <n v="449.92"/>
  </r>
  <r>
    <s v="A2310000"/>
    <x v="49"/>
    <x v="49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576"/>
    <x v="5"/>
    <n v="52.533333333333331"/>
    <x v="4"/>
    <x v="1"/>
    <s v="Overdue"/>
    <s v="Invoice"/>
    <s v="USD"/>
    <n v="675"/>
  </r>
  <r>
    <s v="A2310000"/>
    <x v="49"/>
    <x v="49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576"/>
    <x v="5"/>
    <n v="52.533333333333331"/>
    <x v="4"/>
    <x v="1"/>
    <s v="Overdue"/>
    <s v="Invoice"/>
    <s v="USD"/>
    <n v="1117.9100000000001"/>
  </r>
  <r>
    <s v="A2310000"/>
    <x v="49"/>
    <x v="49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576"/>
    <x v="5"/>
    <n v="52.533333333333331"/>
    <x v="4"/>
    <x v="1"/>
    <s v="Overdue"/>
    <s v="Invoice"/>
    <s v="USD"/>
    <n v="745.14"/>
  </r>
  <r>
    <s v="A2310000"/>
    <x v="49"/>
    <x v="49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598"/>
    <x v="5"/>
    <n v="53.266666666666666"/>
    <x v="4"/>
    <x v="1"/>
    <s v="Overdue"/>
    <s v="Invoice"/>
    <s v="USD"/>
    <n v="1496.34"/>
  </r>
  <r>
    <s v="A2310000"/>
    <x v="49"/>
    <x v="49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598"/>
    <x v="5"/>
    <n v="53.266666666666666"/>
    <x v="4"/>
    <x v="1"/>
    <s v="Overdue"/>
    <s v="Invoice"/>
    <s v="USD"/>
    <n v="997.54"/>
  </r>
  <r>
    <s v="A2310000"/>
    <x v="49"/>
    <x v="49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657"/>
    <x v="5"/>
    <n v="55.233333333333334"/>
    <x v="4"/>
    <x v="1"/>
    <s v="Overdue"/>
    <s v="Invoice"/>
    <s v="USD"/>
    <n v="1295.5899999999999"/>
  </r>
  <r>
    <s v="A2310000"/>
    <x v="49"/>
    <x v="49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657"/>
    <x v="5"/>
    <n v="55.233333333333334"/>
    <x v="4"/>
    <x v="1"/>
    <s v="Overdue"/>
    <s v="Invoice"/>
    <s v="USD"/>
    <n v="863.77"/>
  </r>
  <r>
    <s v="A2310000"/>
    <x v="49"/>
    <x v="49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694"/>
    <x v="5"/>
    <n v="56.466666666666669"/>
    <x v="4"/>
    <x v="1"/>
    <s v="Overdue"/>
    <s v="Invoice"/>
    <s v="USD"/>
    <n v="27156.98"/>
  </r>
  <r>
    <s v="A2310000"/>
    <x v="49"/>
    <x v="49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694"/>
    <x v="5"/>
    <n v="56.466666666666669"/>
    <x v="4"/>
    <x v="1"/>
    <s v="Overdue"/>
    <s v="Invoice"/>
    <s v="USD"/>
    <n v="18099.919999999998"/>
  </r>
  <r>
    <s v="A2310000"/>
    <x v="49"/>
    <x v="49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710"/>
    <x v="5"/>
    <n v="57"/>
    <x v="4"/>
    <x v="1"/>
    <s v="Overdue"/>
    <s v="Invoice"/>
    <s v="USD"/>
    <n v="-11517.58"/>
  </r>
  <r>
    <s v="A2310000"/>
    <x v="49"/>
    <x v="49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710"/>
    <x v="5"/>
    <n v="57"/>
    <x v="4"/>
    <x v="1"/>
    <s v="Overdue"/>
    <s v="Invoice"/>
    <s v="USD"/>
    <n v="-92192.33"/>
  </r>
  <r>
    <s v="A2310000"/>
    <x v="49"/>
    <x v="49"/>
    <n v="104480640"/>
    <x v="0"/>
    <x v="1"/>
    <x v="1"/>
    <s v="Orupabo, Amoni "/>
    <n v="0"/>
    <s v="Bal_1800021537 MILLE FEB 2019 CHA_On FIFO"/>
    <s v=""/>
    <s v="AB"/>
    <s v=""/>
    <d v="2023-11-30T00:00:00"/>
    <d v="2023-11-30T00:00:00"/>
    <d v="2019-04-25T00:00:00"/>
    <s v="USD"/>
    <n v="3099.69"/>
    <n v="1711"/>
    <x v="5"/>
    <n v="57.033333333333331"/>
    <x v="4"/>
    <x v="1"/>
    <s v="Overdue"/>
    <s v="Invoice"/>
    <s v="USD"/>
    <n v="3099.69"/>
  </r>
  <r>
    <s v="A2310000"/>
    <x v="49"/>
    <x v="49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711"/>
    <x v="5"/>
    <n v="57.033333333333331"/>
    <x v="4"/>
    <x v="1"/>
    <s v="Overdue"/>
    <s v="Invoice"/>
    <s v="USD"/>
    <n v="20102.330000000002"/>
  </r>
  <r>
    <s v="A2310000"/>
    <x v="49"/>
    <x v="49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745"/>
    <x v="5"/>
    <n v="58.166666666666664"/>
    <x v="4"/>
    <x v="1"/>
    <s v="Overdue"/>
    <s v="Invoice"/>
    <s v="USD"/>
    <n v="61000"/>
  </r>
  <r>
    <s v="A2310000"/>
    <x v="49"/>
    <x v="49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781"/>
    <x v="5"/>
    <n v="59.366666666666667"/>
    <x v="4"/>
    <x v="1"/>
    <s v="Overdue"/>
    <s v="Invoice"/>
    <s v="USD"/>
    <n v="24731.84"/>
  </r>
  <r>
    <s v="A2310000"/>
    <x v="49"/>
    <x v="49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803"/>
    <x v="5"/>
    <n v="60.1"/>
    <x v="4"/>
    <x v="1"/>
    <s v="Overdue"/>
    <s v="Invoice"/>
    <s v="USD"/>
    <n v="26182.51"/>
  </r>
  <r>
    <s v="A2310000"/>
    <x v="49"/>
    <x v="49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841"/>
    <x v="5"/>
    <n v="61.366666666666667"/>
    <x v="4"/>
    <x v="1"/>
    <s v="Overdue"/>
    <s v="Invoice"/>
    <s v="USD"/>
    <n v="51431.360000000001"/>
  </r>
  <r>
    <s v="A2310000"/>
    <x v="49"/>
    <x v="49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873"/>
    <x v="5"/>
    <n v="62.43333333333333"/>
    <x v="4"/>
    <x v="1"/>
    <s v="Overdue"/>
    <s v="Invoice"/>
    <s v="USD"/>
    <n v="38238.83"/>
  </r>
  <r>
    <s v="A2310000"/>
    <x v="49"/>
    <x v="49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905"/>
    <x v="5"/>
    <n v="63.5"/>
    <x v="4"/>
    <x v="1"/>
    <s v="Overdue"/>
    <s v="Invoice"/>
    <s v="USD"/>
    <n v="37973.800000000003"/>
  </r>
  <r>
    <s v="A2310000"/>
    <x v="49"/>
    <x v="49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934"/>
    <x v="5"/>
    <n v="64.466666666666669"/>
    <x v="4"/>
    <x v="1"/>
    <s v="Overdue"/>
    <s v="Invoice"/>
    <s v="USD"/>
    <n v="38974.69"/>
  </r>
  <r>
    <s v="A2310000"/>
    <x v="49"/>
    <x v="49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967"/>
    <x v="5"/>
    <n v="65.566666666666663"/>
    <x v="4"/>
    <x v="1"/>
    <s v="Overdue"/>
    <s v="Invoice"/>
    <s v="USD"/>
    <n v="68761.210000000006"/>
  </r>
  <r>
    <s v="A2310000"/>
    <x v="49"/>
    <x v="49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976"/>
    <x v="5"/>
    <n v="65.86666666666666"/>
    <x v="4"/>
    <x v="1"/>
    <s v="Overdue"/>
    <s v="Invoice"/>
    <s v="USD"/>
    <n v="62717.65"/>
  </r>
  <r>
    <s v="A2310000"/>
    <x v="49"/>
    <x v="49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998"/>
    <x v="5"/>
    <n v="66.599999999999994"/>
    <x v="4"/>
    <x v="1"/>
    <s v="Overdue"/>
    <s v="Invoice"/>
    <s v="USD"/>
    <n v="47994.85"/>
  </r>
  <r>
    <s v="A2310000"/>
    <x v="49"/>
    <x v="49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2026"/>
    <x v="5"/>
    <n v="67.533333333333331"/>
    <x v="4"/>
    <x v="1"/>
    <s v="Overdue"/>
    <s v="Invoice"/>
    <s v="USD"/>
    <n v="37147.96"/>
  </r>
  <r>
    <s v="A2310000"/>
    <x v="49"/>
    <x v="49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2050"/>
    <x v="5"/>
    <n v="68.333333333333329"/>
    <x v="4"/>
    <x v="1"/>
    <s v="Overdue"/>
    <s v="Invoice"/>
    <s v="USD"/>
    <n v="2569.52"/>
  </r>
  <r>
    <s v="A2310000"/>
    <x v="49"/>
    <x v="49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2055"/>
    <x v="5"/>
    <n v="68.5"/>
    <x v="4"/>
    <x v="1"/>
    <s v="Overdue"/>
    <s v="Invoice"/>
    <s v="USD"/>
    <n v="66723.56"/>
  </r>
  <r>
    <s v="A2310000"/>
    <x v="49"/>
    <x v="49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2087"/>
    <x v="5"/>
    <n v="69.566666666666663"/>
    <x v="4"/>
    <x v="1"/>
    <s v="Overdue"/>
    <s v="Invoice"/>
    <s v="USD"/>
    <n v="61410.61"/>
  </r>
  <r>
    <s v="A2310000"/>
    <x v="49"/>
    <x v="49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2103"/>
    <x v="5"/>
    <n v="70.099999999999994"/>
    <x v="4"/>
    <x v="2"/>
    <s v="Overdue"/>
    <s v="WHT"/>
    <s v="USD"/>
    <n v="4118.37"/>
  </r>
  <r>
    <s v="A2310000"/>
    <x v="49"/>
    <x v="49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2103"/>
    <x v="5"/>
    <n v="70.099999999999994"/>
    <x v="4"/>
    <x v="2"/>
    <s v="Overdue"/>
    <s v="WHT"/>
    <s v="USD"/>
    <n v="5077.3999999999996"/>
  </r>
  <r>
    <s v="A2310000"/>
    <x v="49"/>
    <x v="49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2103"/>
    <x v="5"/>
    <n v="70.099999999999994"/>
    <x v="4"/>
    <x v="2"/>
    <s v="Overdue"/>
    <s v="WHT"/>
    <s v="USD"/>
    <n v="5896.61"/>
  </r>
  <r>
    <s v="A2310000"/>
    <x v="49"/>
    <x v="49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2108"/>
    <x v="5"/>
    <n v="70.266666666666666"/>
    <x v="4"/>
    <x v="1"/>
    <s v="Overdue"/>
    <s v="Invoice"/>
    <s v="USD"/>
    <n v="60720.22"/>
  </r>
  <r>
    <s v="A2680005"/>
    <x v="50"/>
    <x v="50"/>
    <n v="104480641"/>
    <x v="0"/>
    <x v="1"/>
    <x v="5"/>
    <s v="Oso, Joseph"/>
    <s v="WHT Outstg"/>
    <s v="WHT_1800028507 Lease Charge -  August  04 2020 -Au"/>
    <s v=""/>
    <s v="AB"/>
    <s v=""/>
    <d v="2023-11-30T00:00:00"/>
    <d v="2023-11-30T00:00:00"/>
    <d v="2023-11-30T00:00:00"/>
    <s v="NGN"/>
    <n v="979154.22"/>
    <n v="31"/>
    <x v="0"/>
    <s v="Not Overdue"/>
    <x v="0"/>
    <x v="0"/>
    <s v="Not Overdue"/>
    <s v="WHT"/>
    <s v="USD"/>
    <n v="1188.5999999999999"/>
  </r>
  <r>
    <s v="A2680005"/>
    <x v="50"/>
    <x v="50"/>
    <n v="1800028731"/>
    <x v="0"/>
    <x v="1"/>
    <x v="5"/>
    <s v="Oso, Joseph"/>
    <n v="0"/>
    <s v="GCC CARD cost -Wiebe Karl Boer and Afolabi Kigali"/>
    <s v="473"/>
    <s v="DR"/>
    <s v=""/>
    <d v="2023-01-10T00:00:00"/>
    <d v="2023-01-10T00:00:00"/>
    <d v="2023-02-09T00:00:00"/>
    <s v="NGN"/>
    <n v="3407329.42"/>
    <n v="325"/>
    <x v="5"/>
    <n v="10.833333333333334"/>
    <x v="2"/>
    <x v="1"/>
    <s v="Overdue"/>
    <s v="Invoice"/>
    <s v="USD"/>
    <n v="7571.09"/>
  </r>
  <r>
    <s v="A2680005"/>
    <x v="50"/>
    <x v="50"/>
    <n v="104040843"/>
    <x v="0"/>
    <x v="1"/>
    <x v="5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1036"/>
    <x v="5"/>
    <n v="34.533333333333331"/>
    <x v="4"/>
    <x v="2"/>
    <s v="Overdue"/>
    <s v="WHT"/>
    <s v="USD"/>
    <n v="1771.96"/>
  </r>
  <r>
    <s v="A2680005"/>
    <x v="51"/>
    <x v="51"/>
    <n v="103805209"/>
    <x v="0"/>
    <x v="1"/>
    <x v="5"/>
    <s v="Oso, Joseph"/>
    <s v="WHT Outstg"/>
    <s v="WHT on inv 1800022345"/>
    <s v=""/>
    <s v="AB"/>
    <s v=""/>
    <d v="2019-10-02T00:00:00"/>
    <d v="2019-10-02T00:00:00"/>
    <d v="2019-10-02T00:00:00"/>
    <s v="USD"/>
    <n v="5806.5"/>
    <n v="1551"/>
    <x v="5"/>
    <n v="51.7"/>
    <x v="4"/>
    <x v="2"/>
    <s v="Overdue"/>
    <s v="WHT"/>
    <s v="USD"/>
    <n v="5806.5"/>
  </r>
  <r>
    <s v="A2680005"/>
    <x v="52"/>
    <x v="52"/>
    <n v="1800030366"/>
    <x v="0"/>
    <x v="1"/>
    <x v="5"/>
    <s v="Oso, Joseph"/>
    <n v="0"/>
    <s v="Lease Payt 011223-301124 PHC RA 19 Ikono Street"/>
    <s v="454"/>
    <s v="DR"/>
    <s v=""/>
    <d v="2023-11-30T00:00:00"/>
    <d v="2023-11-30T00:00:00"/>
    <d v="2023-12-30T00:00:00"/>
    <s v="NGN"/>
    <n v="5344226.67"/>
    <n v="1"/>
    <x v="1"/>
    <n v="3.3333333333333333E-2"/>
    <x v="1"/>
    <x v="1"/>
    <s v="Overdue"/>
    <s v="Invoice"/>
    <s v="USD"/>
    <n v="6058.75"/>
  </r>
  <r>
    <s v="A2680005"/>
    <x v="52"/>
    <x v="52"/>
    <n v="1800030367"/>
    <x v="0"/>
    <x v="1"/>
    <x v="5"/>
    <s v="Oso, Joseph"/>
    <n v="0"/>
    <s v="Tebol Energy PH RA Lease Payment  01 FEB 23 - 31 J"/>
    <s v="454"/>
    <s v="DR"/>
    <s v=""/>
    <d v="2023-11-30T00:00:00"/>
    <d v="2023-11-30T00:00:00"/>
    <d v="2023-12-30T00:00:00"/>
    <s v="NGN"/>
    <n v="4809804"/>
    <n v="1"/>
    <x v="1"/>
    <n v="3.3333333333333333E-2"/>
    <x v="1"/>
    <x v="1"/>
    <s v="Overdue"/>
    <s v="Invoice"/>
    <s v="USD"/>
    <n v="5452.87"/>
  </r>
  <r>
    <s v="A2680005"/>
    <x v="52"/>
    <x v="52"/>
    <n v="1800030368"/>
    <x v="0"/>
    <x v="1"/>
    <x v="5"/>
    <s v="Oso, Joseph"/>
    <n v="0"/>
    <s v="Tebol Energy PH RA Lease Payment  01 FEB 23 - 31 J"/>
    <s v="454"/>
    <s v="DR"/>
    <s v=""/>
    <d v="2023-11-30T00:00:00"/>
    <d v="2023-11-30T00:00:00"/>
    <d v="2023-12-30T00:00:00"/>
    <s v="NGN"/>
    <n v="3123529.33"/>
    <n v="1"/>
    <x v="1"/>
    <n v="3.3333333333333333E-2"/>
    <x v="1"/>
    <x v="1"/>
    <s v="Overdue"/>
    <s v="Invoice"/>
    <s v="USD"/>
    <n v="3541.15"/>
  </r>
  <r>
    <s v="A2680005"/>
    <x v="52"/>
    <x v="52"/>
    <n v="1400017864"/>
    <x v="0"/>
    <x v="1"/>
    <x v="5"/>
    <s v="Oso, Joseph"/>
    <n v="0"/>
    <s v="Lease Pmt_Ofedile"/>
    <s v=""/>
    <s v="DZ"/>
    <s v=""/>
    <d v="2023-12-07T00:00:00"/>
    <d v="2023-12-06T00:00:00"/>
    <d v="2023-12-07T00:00:00"/>
    <s v="NGN"/>
    <n v="-344226.67"/>
    <n v="24"/>
    <x v="1"/>
    <n v="0.8"/>
    <x v="1"/>
    <x v="1"/>
    <s v="Overdue"/>
    <s v="Invoice"/>
    <s v="USD"/>
    <n v="-361.4"/>
  </r>
  <r>
    <s v="A2680005"/>
    <x v="52"/>
    <x v="52"/>
    <n v="1400017861"/>
    <x v="0"/>
    <x v="1"/>
    <x v="5"/>
    <s v="Oso, Joseph"/>
    <n v="0"/>
    <s v="Lease Pmt_Ofedile"/>
    <s v=""/>
    <s v="DZ"/>
    <s v=""/>
    <d v="2023-12-06T00:00:00"/>
    <d v="2023-12-05T00:00:00"/>
    <d v="2023-12-06T00:00:00"/>
    <s v="NGN"/>
    <n v="-5000000"/>
    <n v="25"/>
    <x v="1"/>
    <n v="0.83333333333333337"/>
    <x v="1"/>
    <x v="1"/>
    <s v="Overdue"/>
    <s v="Invoice"/>
    <s v="USD"/>
    <n v="-6120.5"/>
  </r>
  <r>
    <s v="A2680005"/>
    <x v="52"/>
    <x v="52"/>
    <n v="1400017872"/>
    <x v="0"/>
    <x v="1"/>
    <x v="5"/>
    <s v="Oso, Joseph"/>
    <n v="0"/>
    <s v="TEBOL ENERGY Pmt_Rent_Serv chg"/>
    <s v=""/>
    <s v="DZ"/>
    <s v=""/>
    <d v="2023-12-05T00:00:00"/>
    <d v="2023-12-21T00:00:00"/>
    <d v="2023-12-05T00:00:00"/>
    <s v="NGN"/>
    <n v="-7933333"/>
    <n v="26"/>
    <x v="1"/>
    <n v="0.8666666666666667"/>
    <x v="1"/>
    <x v="1"/>
    <s v="Overdue"/>
    <s v="Invoice"/>
    <s v="USD"/>
    <n v="-9136.0300000000007"/>
  </r>
  <r>
    <s v="A2680005"/>
    <x v="52"/>
    <x v="52"/>
    <n v="1800029589"/>
    <x v="0"/>
    <x v="1"/>
    <x v="5"/>
    <s v="Oso, Joseph"/>
    <n v="0"/>
    <s v="Lease Payment 3 Bomu Crescent  Feb 2023 - Jan 2025"/>
    <s v="454"/>
    <s v="DR"/>
    <s v=""/>
    <d v="2023-07-26T00:00:00"/>
    <d v="2023-07-26T00:00:00"/>
    <d v="2023-08-25T00:00:00"/>
    <s v="NGN"/>
    <n v="9619608"/>
    <n v="128"/>
    <x v="4"/>
    <n v="4.2666666666666666"/>
    <x v="1"/>
    <x v="1"/>
    <s v="Overdue"/>
    <s v="Invoice"/>
    <s v="USD"/>
    <n v="12192.85"/>
  </r>
  <r>
    <s v="A2680005"/>
    <x v="52"/>
    <x v="52"/>
    <n v="1800029588"/>
    <x v="0"/>
    <x v="0"/>
    <x v="2"/>
    <s v="Oso, Joseph"/>
    <n v="0"/>
    <s v="Service Charge 3 Bomu Crescent  Feb 2023 - Jan 202"/>
    <s v="454"/>
    <s v="DR"/>
    <s v=""/>
    <d v="2023-07-26T00:00:00"/>
    <d v="2023-07-26T00:00:00"/>
    <d v="2023-08-25T00:00:00"/>
    <s v="NGN"/>
    <n v="6247058.6600000001"/>
    <n v="128"/>
    <x v="4"/>
    <n v="4.2666666666666666"/>
    <x v="1"/>
    <x v="1"/>
    <s v="Overdue"/>
    <s v="Invoice"/>
    <s v="USD"/>
    <n v="7918.15"/>
  </r>
  <r>
    <s v="A2680005"/>
    <x v="52"/>
    <x v="52"/>
    <n v="103916750"/>
    <x v="0"/>
    <x v="1"/>
    <x v="5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458"/>
    <x v="5"/>
    <n v="48.6"/>
    <x v="4"/>
    <x v="2"/>
    <s v="Overdue"/>
    <s v="WHT"/>
    <s v="USD"/>
    <n v="554.78"/>
  </r>
  <r>
    <s v="A2680005"/>
    <x v="52"/>
    <x v="52"/>
    <n v="103916750"/>
    <x v="0"/>
    <x v="1"/>
    <x v="5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458"/>
    <x v="5"/>
    <n v="48.6"/>
    <x v="4"/>
    <x v="2"/>
    <s v="Overdue"/>
    <s v="WHT"/>
    <s v="USD"/>
    <n v="435.5"/>
  </r>
  <r>
    <s v="A2310000"/>
    <x v="53"/>
    <x v="53"/>
    <n v="1800030421"/>
    <x v="2"/>
    <x v="1"/>
    <x v="3"/>
    <s v="Ngwobia, Enam"/>
    <n v="0"/>
    <s v="SEE SUPPORT DOCUMENT FOR PAYMENT INSTRUCTIONS"/>
    <s v=""/>
    <s v="DR"/>
    <s v=""/>
    <d v="2023-12-13T00:00:00"/>
    <d v="2023-12-13T00:00:00"/>
    <d v="2024-01-12T00:00:00"/>
    <s v="NGN"/>
    <n v="762438095.21000004"/>
    <n v="-12"/>
    <x v="0"/>
    <n v="-0.4"/>
    <x v="0"/>
    <x v="0"/>
    <s v="Not Overdue"/>
    <s v="Invoice"/>
    <s v="USD"/>
    <n v="893043.74"/>
  </r>
  <r>
    <s v="A2310000"/>
    <x v="53"/>
    <x v="53"/>
    <n v="104497136"/>
    <x v="2"/>
    <x v="1"/>
    <x v="3"/>
    <s v="Ngwobia, Enam"/>
    <n v="0"/>
    <s v="SNG_GACN pmt"/>
    <s v=""/>
    <s v="AB"/>
    <s v=""/>
    <d v="2023-12-29T00:00:00"/>
    <d v="2023-12-29T00:00:00"/>
    <d v="2023-12-29T00:00:00"/>
    <s v="NGN"/>
    <n v="-208124283.44"/>
    <n v="2"/>
    <x v="1"/>
    <n v="6.6666666666666666E-2"/>
    <x v="2"/>
    <x v="1"/>
    <s v="Overdue"/>
    <s v="Invoice"/>
    <s v="USD"/>
    <n v="-235950.5"/>
  </r>
  <r>
    <s v="A2310000"/>
    <x v="53"/>
    <x v="53"/>
    <n v="104497136"/>
    <x v="2"/>
    <x v="1"/>
    <x v="3"/>
    <s v="Ngwobia, Enam"/>
    <n v="0"/>
    <s v="SNG_GACN pmt"/>
    <s v=""/>
    <s v="AB"/>
    <s v=""/>
    <d v="2023-12-29T00:00:00"/>
    <d v="2023-12-29T00:00:00"/>
    <d v="2023-12-29T00:00:00"/>
    <s v="NGN"/>
    <n v="-385812943.38"/>
    <n v="2"/>
    <x v="1"/>
    <n v="6.6666666666666666E-2"/>
    <x v="2"/>
    <x v="1"/>
    <s v="Overdue"/>
    <s v="Invoice"/>
    <s v="USD"/>
    <n v="-437396.13"/>
  </r>
  <r>
    <s v="A2310000"/>
    <x v="53"/>
    <x v="53"/>
    <n v="1800030246"/>
    <x v="2"/>
    <x v="1"/>
    <x v="3"/>
    <s v="Ngwobia, Enam"/>
    <n v="0"/>
    <s v="October 2023 SNG/WEST FYIP Gas Sales"/>
    <s v=""/>
    <s v="DR"/>
    <s v=""/>
    <d v="2023-11-14T00:00:00"/>
    <d v="2023-11-14T00:00:00"/>
    <d v="2023-12-14T00:00:00"/>
    <s v="NGN"/>
    <n v="1286043517.5799999"/>
    <n v="17"/>
    <x v="1"/>
    <n v="0.56666666666666665"/>
    <x v="1"/>
    <x v="1"/>
    <s v="Overdue"/>
    <s v="Invoice"/>
    <s v="USD"/>
    <n v="1520232.04"/>
  </r>
  <r>
    <s v="A2310000"/>
    <x v="53"/>
    <x v="53"/>
    <n v="1600004616"/>
    <x v="2"/>
    <x v="1"/>
    <x v="3"/>
    <s v="Ngwobia, Enam"/>
    <n v="0"/>
    <s v="Partners Share-Nov23 SNG GasFYIP REF1800030421"/>
    <s v="771"/>
    <s v="DG"/>
    <s v=""/>
    <d v="2023-12-13T00:00:00"/>
    <d v="2023-12-13T00:00:00"/>
    <d v="2023-12-13T00:00:00"/>
    <s v="NGN"/>
    <n v="-533706666.64999998"/>
    <n v="18"/>
    <x v="1"/>
    <n v="0.6"/>
    <x v="0"/>
    <x v="0"/>
    <s v="Not Overdue"/>
    <s v="Invoice"/>
    <s v="USD"/>
    <n v="-625130.62"/>
  </r>
  <r>
    <s v="A2310000"/>
    <x v="53"/>
    <x v="53"/>
    <n v="1600004591"/>
    <x v="2"/>
    <x v="1"/>
    <x v="3"/>
    <s v="Ngwobia, Enam"/>
    <n v="0"/>
    <s v="Partners Share-Oct23 SNG GasFYIP REF1800030246"/>
    <s v="771"/>
    <s v="DG"/>
    <s v=""/>
    <d v="2023-11-14T00:00:00"/>
    <d v="2023-11-14T00:00:00"/>
    <d v="2023-11-14T00:00:00"/>
    <s v="NGN"/>
    <n v="-900230462.30999994"/>
    <n v="47"/>
    <x v="2"/>
    <n v="1.5666666666666667"/>
    <x v="1"/>
    <x v="1"/>
    <s v="Overdue"/>
    <s v="Invoice"/>
    <s v="USD"/>
    <n v="-1064162.43"/>
  </r>
  <r>
    <s v="A2310000"/>
    <x v="53"/>
    <x v="53"/>
    <n v="1800029955"/>
    <x v="2"/>
    <x v="1"/>
    <x v="3"/>
    <s v="Ngwobia, Enam"/>
    <n v="0"/>
    <s v="September 2023 SNG/WEST FYIP Gas Sales"/>
    <s v=""/>
    <s v="DR"/>
    <s v=""/>
    <d v="2023-10-12T00:00:00"/>
    <d v="2023-10-12T00:00:00"/>
    <d v="2023-11-11T00:00:00"/>
    <s v="NGN"/>
    <n v="1225744836.49"/>
    <n v="50"/>
    <x v="2"/>
    <n v="1.6666666666666667"/>
    <x v="1"/>
    <x v="1"/>
    <s v="Overdue"/>
    <s v="Invoice"/>
    <s v="USD"/>
    <n v="1593713.44"/>
  </r>
  <r>
    <s v="A2310000"/>
    <x v="53"/>
    <x v="53"/>
    <n v="104467398"/>
    <x v="2"/>
    <x v="1"/>
    <x v="3"/>
    <s v="Ngwobia, Enam"/>
    <n v="0"/>
    <s v="SNG_GACN Pmt"/>
    <s v=""/>
    <s v="AB"/>
    <s v=""/>
    <d v="2023-10-31T00:00:00"/>
    <d v="2023-10-31T00:00:00"/>
    <d v="2023-10-31T00:00:00"/>
    <s v="NGN"/>
    <n v="-60429426"/>
    <n v="61"/>
    <x v="3"/>
    <n v="2.0333333333333332"/>
    <x v="1"/>
    <x v="1"/>
    <s v="Overdue"/>
    <s v="Invoice"/>
    <s v="USD"/>
    <n v="-75234.64"/>
  </r>
  <r>
    <s v="A2310000"/>
    <x v="53"/>
    <x v="53"/>
    <n v="104467398"/>
    <x v="2"/>
    <x v="1"/>
    <x v="3"/>
    <s v="Ngwobia, Enam"/>
    <n v="0"/>
    <s v="SNG_GACN Pmt"/>
    <s v=""/>
    <s v="AB"/>
    <s v=""/>
    <d v="2023-10-31T00:00:00"/>
    <d v="2023-10-31T00:00:00"/>
    <d v="2023-10-31T00:00:00"/>
    <s v="NGN"/>
    <n v="-196873940.62"/>
    <n v="61"/>
    <x v="3"/>
    <n v="2.0333333333333332"/>
    <x v="1"/>
    <x v="1"/>
    <s v="Overdue"/>
    <s v="Invoice"/>
    <s v="USD"/>
    <n v="-245108.06"/>
  </r>
  <r>
    <s v="A2310000"/>
    <x v="53"/>
    <x v="53"/>
    <n v="1800029850"/>
    <x v="2"/>
    <x v="1"/>
    <x v="3"/>
    <s v="Ngwobia, Enam"/>
    <n v="0"/>
    <s v="August 2023 SNG/WEST FYIP Gas Sales"/>
    <s v=""/>
    <s v="DR"/>
    <s v=""/>
    <d v="2023-09-19T00:00:00"/>
    <d v="2023-09-19T00:00:00"/>
    <d v="2023-10-19T00:00:00"/>
    <s v="NGN"/>
    <n v="1256246987.6300001"/>
    <n v="73"/>
    <x v="3"/>
    <n v="2.4333333333333331"/>
    <x v="1"/>
    <x v="1"/>
    <s v="Overdue"/>
    <s v="Invoice"/>
    <s v="USD"/>
    <n v="1618171.74"/>
  </r>
  <r>
    <s v="A2310000"/>
    <x v="53"/>
    <x v="53"/>
    <n v="1600004571"/>
    <x v="2"/>
    <x v="1"/>
    <x v="3"/>
    <s v="Ngwobia, Enam"/>
    <n v="0"/>
    <s v="Partners Share-Sept23 SNG GasFYIP REF1800029955"/>
    <s v="771"/>
    <s v="DG"/>
    <s v=""/>
    <d v="2023-10-12T00:00:00"/>
    <d v="2023-10-12T00:00:00"/>
    <d v="2023-10-12T00:00:00"/>
    <s v="NGN"/>
    <n v="-858021385.53999996"/>
    <n v="80"/>
    <x v="2"/>
    <n v="2.6666666666666665"/>
    <x v="1"/>
    <x v="1"/>
    <s v="Overdue"/>
    <s v="Invoice"/>
    <s v="USD"/>
    <n v="-1115599.4099999999"/>
  </r>
  <r>
    <s v="A2310000"/>
    <x v="53"/>
    <x v="53"/>
    <n v="104448441"/>
    <x v="2"/>
    <x v="1"/>
    <x v="3"/>
    <s v="Ngwobia, Enam"/>
    <n v="0"/>
    <s v="SNG/GACN Pmt_Jul23"/>
    <s v=""/>
    <s v="AB"/>
    <s v=""/>
    <d v="2023-09-28T00:00:00"/>
    <d v="2023-09-28T00:00:00"/>
    <d v="2023-09-28T00:00:00"/>
    <s v="NGN"/>
    <n v="-405399908.73000002"/>
    <n v="94"/>
    <x v="5"/>
    <n v="3.1333333333333333"/>
    <x v="1"/>
    <x v="1"/>
    <s v="Overdue"/>
    <s v="Invoice"/>
    <s v="USD"/>
    <n v="-520695.64"/>
  </r>
  <r>
    <s v="A2310000"/>
    <x v="53"/>
    <x v="53"/>
    <n v="104448441"/>
    <x v="2"/>
    <x v="1"/>
    <x v="3"/>
    <s v="Ngwobia, Enam"/>
    <n v="0"/>
    <s v="SNG/GACN Pmt_Mar23"/>
    <s v=""/>
    <s v="AB"/>
    <s v=""/>
    <d v="2023-09-28T00:00:00"/>
    <d v="2023-09-28T00:00:00"/>
    <d v="2023-09-28T00:00:00"/>
    <s v="NGN"/>
    <n v="-144150198.31"/>
    <n v="94"/>
    <x v="5"/>
    <n v="3.1333333333333333"/>
    <x v="1"/>
    <x v="1"/>
    <s v="Overdue"/>
    <s v="Invoice"/>
    <s v="USD"/>
    <n v="-185146.51"/>
  </r>
  <r>
    <s v="A2310000"/>
    <x v="53"/>
    <x v="53"/>
    <n v="1600004556"/>
    <x v="2"/>
    <x v="1"/>
    <x v="3"/>
    <s v="Ngwobia, Enam"/>
    <n v="0"/>
    <s v="Partners Share-August23SNG GasFYIP REF1800029850"/>
    <s v="771"/>
    <s v="DG"/>
    <s v=""/>
    <d v="2023-09-19T00:00:00"/>
    <d v="2023-09-19T00:00:00"/>
    <d v="2023-09-19T00:00:00"/>
    <s v="NGN"/>
    <n v="-879372891.34000003"/>
    <n v="103"/>
    <x v="3"/>
    <n v="3.4333333333333331"/>
    <x v="1"/>
    <x v="1"/>
    <s v="Overdue"/>
    <s v="Invoice"/>
    <s v="USD"/>
    <n v="-1132720.22"/>
  </r>
  <r>
    <s v="A2310000"/>
    <x v="53"/>
    <x v="53"/>
    <n v="1800029655"/>
    <x v="2"/>
    <x v="1"/>
    <x v="3"/>
    <s v="Ngwobia, Enam"/>
    <n v="0"/>
    <s v="July 2023 SNG/WEST FYIP Gas Sales"/>
    <s v=""/>
    <s v="DR"/>
    <s v=""/>
    <d v="2023-08-17T00:00:00"/>
    <d v="2023-08-17T00:00:00"/>
    <d v="2023-09-16T00:00:00"/>
    <s v="NGN"/>
    <n v="1351333282.48"/>
    <n v="106"/>
    <x v="4"/>
    <n v="3.5333333333333332"/>
    <x v="1"/>
    <x v="1"/>
    <s v="Overdue"/>
    <s v="Invoice"/>
    <s v="USD"/>
    <n v="1760787.27"/>
  </r>
  <r>
    <s v="A2310000"/>
    <x v="53"/>
    <x v="53"/>
    <n v="104434934"/>
    <x v="2"/>
    <x v="1"/>
    <x v="3"/>
    <s v="Ngwobia, Enam"/>
    <n v="0"/>
    <s v="SNG_GACN Pmt Various"/>
    <s v=""/>
    <s v="AB"/>
    <s v=""/>
    <d v="2023-08-31T00:00:00"/>
    <d v="2023-08-31T00:00:00"/>
    <d v="2023-08-31T00:00:00"/>
    <s v="NGN"/>
    <n v="-1432636279.55"/>
    <n v="122"/>
    <x v="4"/>
    <n v="4.0666666666666664"/>
    <x v="1"/>
    <x v="1"/>
    <s v="Overdue"/>
    <s v="Invoice"/>
    <s v="USD"/>
    <n v="-1930047.6"/>
  </r>
  <r>
    <s v="A2310000"/>
    <x v="53"/>
    <x v="53"/>
    <n v="104434473"/>
    <x v="2"/>
    <x v="1"/>
    <x v="3"/>
    <s v="Ngwobia, Enam"/>
    <n v="0"/>
    <s v="GACN_SNG West Pmt"/>
    <s v=""/>
    <s v="AB"/>
    <s v=""/>
    <d v="2023-08-30T00:00:00"/>
    <d v="2023-08-30T00:00:00"/>
    <d v="2023-08-30T00:00:00"/>
    <s v="NGN"/>
    <n v="-185499093.21000001"/>
    <n v="123"/>
    <x v="4"/>
    <n v="4.0999999999999996"/>
    <x v="1"/>
    <x v="1"/>
    <s v="Overdue"/>
    <s v="Invoice"/>
    <s v="USD"/>
    <n v="-239664.83"/>
  </r>
  <r>
    <s v="A2310000"/>
    <x v="53"/>
    <x v="53"/>
    <n v="1600004534"/>
    <x v="2"/>
    <x v="1"/>
    <x v="3"/>
    <s v="Ngwobia, Enam"/>
    <n v="0"/>
    <s v="Partners Share-July 23SNG GasFYIPREF-1800029655"/>
    <s v="771"/>
    <s v="DG"/>
    <s v=""/>
    <d v="2023-08-17T00:00:00"/>
    <d v="2023-08-17T00:00:00"/>
    <d v="2023-08-17T00:00:00"/>
    <s v="NGN"/>
    <n v="-945933297.74000001"/>
    <n v="136"/>
    <x v="4"/>
    <n v="4.5333333333333332"/>
    <x v="1"/>
    <x v="1"/>
    <s v="Overdue"/>
    <s v="Invoice"/>
    <s v="USD"/>
    <n v="-1232551.0900000001"/>
  </r>
  <r>
    <s v="A2310000"/>
    <x v="53"/>
    <x v="53"/>
    <n v="1800029478"/>
    <x v="2"/>
    <x v="1"/>
    <x v="3"/>
    <s v="Ngwobia, Enam"/>
    <n v="0"/>
    <s v="June 2023 SNG/WEST FYIP Gas Sales"/>
    <s v=""/>
    <s v="DR"/>
    <s v=""/>
    <d v="2023-07-11T00:00:00"/>
    <d v="2023-07-11T00:00:00"/>
    <d v="2023-08-10T00:00:00"/>
    <s v="NGN"/>
    <n v="932329679.16999996"/>
    <n v="143"/>
    <x v="4"/>
    <n v="4.7666666666666666"/>
    <x v="1"/>
    <x v="1"/>
    <s v="Overdue"/>
    <s v="Invoice"/>
    <s v="USD"/>
    <n v="1247923.28"/>
  </r>
  <r>
    <s v="A2310000"/>
    <x v="53"/>
    <x v="53"/>
    <n v="1800029397"/>
    <x v="2"/>
    <x v="1"/>
    <x v="3"/>
    <s v="Ngwobia, Enam"/>
    <n v="0"/>
    <s v="May 2023 SNG/WEST FYIP Gas Sales"/>
    <s v=""/>
    <s v="DR"/>
    <s v=""/>
    <d v="2023-06-22T00:00:00"/>
    <d v="2023-06-22T00:00:00"/>
    <d v="2023-07-22T00:00:00"/>
    <s v="NGN"/>
    <n v="730676612.07000005"/>
    <n v="162"/>
    <x v="4"/>
    <n v="5.4"/>
    <x v="1"/>
    <x v="1"/>
    <s v="Overdue"/>
    <s v="Invoice"/>
    <s v="USD"/>
    <n v="1131964.21"/>
  </r>
  <r>
    <s v="A2310000"/>
    <x v="53"/>
    <x v="53"/>
    <n v="1600004506"/>
    <x v="2"/>
    <x v="1"/>
    <x v="3"/>
    <s v="Ngwobia, Enam"/>
    <n v="0"/>
    <s v="Partners Share-June 23SNG GasFYIPREF-1800029478"/>
    <s v="771"/>
    <s v="DG"/>
    <s v=""/>
    <d v="2023-07-11T00:00:00"/>
    <d v="2023-07-11T00:00:00"/>
    <d v="2023-07-11T00:00:00"/>
    <s v="NGN"/>
    <n v="-652630775.41999996"/>
    <n v="173"/>
    <x v="4"/>
    <n v="5.7666666666666666"/>
    <x v="1"/>
    <x v="1"/>
    <s v="Overdue"/>
    <s v="Invoice"/>
    <s v="USD"/>
    <n v="-873546.29"/>
  </r>
  <r>
    <s v="A2310000"/>
    <x v="53"/>
    <x v="53"/>
    <n v="1800029392"/>
    <x v="2"/>
    <x v="1"/>
    <x v="3"/>
    <s v="Ngwobia, Enam"/>
    <n v="0"/>
    <s v="April 2023 SNG/WEST FYIP Gas Sales"/>
    <s v=""/>
    <s v="DR"/>
    <s v=""/>
    <d v="2023-06-22T00:00:00"/>
    <d v="2023-06-22T00:00:00"/>
    <d v="2023-06-22T00:00:00"/>
    <s v="NGN"/>
    <n v="764197791.25999999"/>
    <n v="192"/>
    <x v="5"/>
    <n v="6.4"/>
    <x v="2"/>
    <x v="1"/>
    <s v="Overdue"/>
    <s v="Invoice"/>
    <s v="USD"/>
    <n v="1183895.22"/>
  </r>
  <r>
    <s v="A2310000"/>
    <x v="53"/>
    <x v="53"/>
    <n v="1600004495"/>
    <x v="2"/>
    <x v="1"/>
    <x v="3"/>
    <s v="Ngwobia, Enam"/>
    <n v="0"/>
    <s v="Partners Share-Apr 23SNG GasFYIPREF-1800029392"/>
    <s v="771"/>
    <s v="DG"/>
    <s v=""/>
    <d v="2023-06-22T00:00:00"/>
    <d v="2023-06-22T00:00:00"/>
    <d v="2023-06-22T00:00:00"/>
    <s v="NGN"/>
    <n v="-534938453.88"/>
    <n v="192"/>
    <x v="5"/>
    <n v="6.4"/>
    <x v="2"/>
    <x v="1"/>
    <s v="Overdue"/>
    <s v="Invoice"/>
    <s v="USD"/>
    <n v="-828726.65"/>
  </r>
  <r>
    <s v="A2310000"/>
    <x v="53"/>
    <x v="53"/>
    <n v="1600004496"/>
    <x v="2"/>
    <x v="1"/>
    <x v="3"/>
    <s v="Ngwobia, Enam"/>
    <n v="0"/>
    <s v="Partners Share-May 23SNG GasFYIPREF-18000"/>
    <s v="771"/>
    <s v="DG"/>
    <s v=""/>
    <d v="2023-06-22T00:00:00"/>
    <d v="2023-06-22T00:00:00"/>
    <d v="2023-06-22T00:00:00"/>
    <s v="NGN"/>
    <n v="-511473628.44999999"/>
    <n v="192"/>
    <x v="5"/>
    <n v="6.4"/>
    <x v="2"/>
    <x v="1"/>
    <s v="Overdue"/>
    <s v="Invoice"/>
    <s v="USD"/>
    <n v="-792374.95"/>
  </r>
  <r>
    <s v="A2310000"/>
    <x v="53"/>
    <x v="53"/>
    <n v="1800029020"/>
    <x v="2"/>
    <x v="1"/>
    <x v="3"/>
    <s v="Ngwobia, Enam"/>
    <n v="0"/>
    <s v="March 2023 SNG/WEST FYIP Gas Sales"/>
    <s v=""/>
    <s v="DR"/>
    <s v=""/>
    <d v="2023-04-13T00:00:00"/>
    <d v="2023-04-13T00:00:00"/>
    <d v="2023-05-13T00:00:00"/>
    <s v="NGN"/>
    <n v="740778870.83000004"/>
    <n v="232"/>
    <x v="5"/>
    <n v="7.7333333333333334"/>
    <x v="2"/>
    <x v="1"/>
    <s v="Overdue"/>
    <s v="Invoice"/>
    <s v="USD"/>
    <n v="1608897.63"/>
  </r>
  <r>
    <s v="A2310000"/>
    <x v="53"/>
    <x v="53"/>
    <n v="1800028962"/>
    <x v="2"/>
    <x v="1"/>
    <x v="3"/>
    <s v="Ngwobia, Enam"/>
    <n v="0"/>
    <s v="February 2023 SNG/WEST FYIP Gas Sales"/>
    <s v=""/>
    <s v="DR"/>
    <s v=""/>
    <d v="2023-03-16T00:00:00"/>
    <d v="2023-03-16T00:00:00"/>
    <d v="2023-04-15T00:00:00"/>
    <s v="NGN"/>
    <n v="666060397.5"/>
    <n v="260"/>
    <x v="5"/>
    <n v="8.6666666666666661"/>
    <x v="2"/>
    <x v="1"/>
    <s v="Overdue"/>
    <s v="Invoice"/>
    <s v="USD"/>
    <n v="1446549.97"/>
  </r>
  <r>
    <s v="A2310000"/>
    <x v="53"/>
    <x v="53"/>
    <n v="1600004452"/>
    <x v="2"/>
    <x v="1"/>
    <x v="3"/>
    <s v="Ngwobia, Enam"/>
    <n v="0"/>
    <s v="Partners Share-Mar 23SNG GasFYIPREF-1800029020"/>
    <s v="771"/>
    <s v="DG"/>
    <s v=""/>
    <d v="2023-04-13T00:00:00"/>
    <d v="2023-04-13T00:00:00"/>
    <d v="2023-04-13T00:00:00"/>
    <s v="NGN"/>
    <n v="-518545209.57999998"/>
    <n v="262"/>
    <x v="5"/>
    <n v="8.7333333333333325"/>
    <x v="2"/>
    <x v="1"/>
    <s v="Overdue"/>
    <s v="Invoice"/>
    <s v="USD"/>
    <n v="-1126228.3400000001"/>
  </r>
  <r>
    <s v="A2310000"/>
    <x v="53"/>
    <x v="53"/>
    <n v="1800028922"/>
    <x v="2"/>
    <x v="1"/>
    <x v="3"/>
    <s v="Ngwobia, Enam"/>
    <n v="0"/>
    <s v="Partners Share-JAN23SNG GasFYIPREF-1600004431"/>
    <s v="771"/>
    <s v="DR"/>
    <s v=""/>
    <d v="2023-03-09T00:00:00"/>
    <d v="2023-03-09T00:00:00"/>
    <d v="2023-04-08T00:00:00"/>
    <s v="NGN"/>
    <n v="6508728.6399999997"/>
    <n v="267"/>
    <x v="5"/>
    <n v="8.9"/>
    <x v="2"/>
    <x v="1"/>
    <s v="Overdue"/>
    <s v="Invoice"/>
    <s v="USD"/>
    <n v="14133.7"/>
  </r>
  <r>
    <s v="A2310000"/>
    <x v="53"/>
    <x v="53"/>
    <n v="104368659"/>
    <x v="2"/>
    <x v="1"/>
    <x v="3"/>
    <s v="Ngwobia, Enam"/>
    <n v="0"/>
    <s v="SNG/GACN Pmt"/>
    <s v=""/>
    <s v="AB"/>
    <s v=""/>
    <d v="2023-03-31T00:00:00"/>
    <d v="2023-03-31T00:00:00"/>
    <d v="2023-03-31T00:00:00"/>
    <s v="NGN"/>
    <n v="-108767789.3"/>
    <n v="275"/>
    <x v="5"/>
    <n v="9.1666666666666661"/>
    <x v="2"/>
    <x v="1"/>
    <s v="Overdue"/>
    <s v="Invoice"/>
    <s v="USD"/>
    <n v="-236276.27"/>
  </r>
  <r>
    <s v="A2310000"/>
    <x v="53"/>
    <x v="53"/>
    <n v="1800028874"/>
    <x v="2"/>
    <x v="1"/>
    <x v="3"/>
    <s v="Ngwobia, Enam"/>
    <n v="0"/>
    <s v="January 2023 SNG/WEST FYIP Gas Sales"/>
    <s v=""/>
    <s v="DR"/>
    <s v=""/>
    <d v="2023-02-20T00:00:00"/>
    <d v="2023-02-20T00:00:00"/>
    <d v="2023-03-22T00:00:00"/>
    <s v="NGN"/>
    <n v="813185883.03999996"/>
    <n v="284"/>
    <x v="5"/>
    <n v="9.4666666666666668"/>
    <x v="2"/>
    <x v="1"/>
    <s v="Overdue"/>
    <s v="Invoice"/>
    <s v="USD"/>
    <n v="1765751.83"/>
  </r>
  <r>
    <s v="A2310000"/>
    <x v="53"/>
    <x v="53"/>
    <n v="1600004437"/>
    <x v="2"/>
    <x v="1"/>
    <x v="3"/>
    <s v="Ngwobia, Enam"/>
    <n v="0"/>
    <s v="Partners Share-Feb 23SNG GasFYIPREF-1800028962"/>
    <s v="771"/>
    <s v="DG"/>
    <s v=""/>
    <d v="2023-03-16T00:00:00"/>
    <d v="2023-03-16T00:00:00"/>
    <d v="2023-03-16T00:00:00"/>
    <s v="NGN"/>
    <n v="-466242278.25"/>
    <n v="290"/>
    <x v="5"/>
    <n v="9.6666666666666661"/>
    <x v="2"/>
    <x v="1"/>
    <s v="Overdue"/>
    <s v="Invoice"/>
    <s v="USD"/>
    <n v="-1012584.98"/>
  </r>
  <r>
    <s v="A2310000"/>
    <x v="53"/>
    <x v="53"/>
    <n v="1600004431"/>
    <x v="2"/>
    <x v="1"/>
    <x v="3"/>
    <s v="Ngwobia, Enam"/>
    <n v="0"/>
    <s v="January 2023 SNG/WEST FYIP Gas Sale-REF1800028874"/>
    <s v=""/>
    <s v="DG"/>
    <s v=""/>
    <d v="2023-03-09T00:00:00"/>
    <d v="2023-03-09T00:00:00"/>
    <d v="2023-03-09T00:00:00"/>
    <s v="NGN"/>
    <n v="-9298183.7699999996"/>
    <n v="297"/>
    <x v="5"/>
    <n v="9.9"/>
    <x v="2"/>
    <x v="1"/>
    <s v="Overdue"/>
    <s v="Invoice"/>
    <s v="USD"/>
    <n v="-20191.009999999998"/>
  </r>
  <r>
    <s v="A2310000"/>
    <x v="53"/>
    <x v="53"/>
    <n v="1600004391"/>
    <x v="2"/>
    <x v="1"/>
    <x v="3"/>
    <s v="Ngwobia, Enam"/>
    <n v="0"/>
    <s v="Partners Share-Jan 23SNG GasFYIPREF-1800028874"/>
    <s v="771"/>
    <s v="DG"/>
    <s v=""/>
    <d v="2023-02-20T00:00:00"/>
    <d v="2023-02-20T00:00:00"/>
    <d v="2023-02-20T00:00:00"/>
    <s v="NGN"/>
    <n v="-569230118.13"/>
    <n v="314"/>
    <x v="5"/>
    <n v="10.466666666666667"/>
    <x v="2"/>
    <x v="1"/>
    <s v="Overdue"/>
    <s v="Invoice"/>
    <s v="USD"/>
    <n v="-1236026.28"/>
  </r>
  <r>
    <s v="A2310000"/>
    <x v="53"/>
    <x v="53"/>
    <n v="1800028735"/>
    <x v="2"/>
    <x v="1"/>
    <x v="3"/>
    <s v="Ngwobia, Enam"/>
    <n v="0"/>
    <s v="December 2022 SNG/WEST FYIP Gas Sales"/>
    <s v=""/>
    <s v="DR"/>
    <s v=""/>
    <d v="2023-01-11T00:00:00"/>
    <d v="2023-01-11T00:00:00"/>
    <d v="2023-02-10T00:00:00"/>
    <s v="NGN"/>
    <n v="618025918.89999998"/>
    <n v="324"/>
    <x v="5"/>
    <n v="10.8"/>
    <x v="2"/>
    <x v="1"/>
    <s v="Overdue"/>
    <s v="Invoice"/>
    <s v="USD"/>
    <n v="1371646.73"/>
  </r>
  <r>
    <s v="A2310000"/>
    <x v="53"/>
    <x v="53"/>
    <n v="1800028619"/>
    <x v="2"/>
    <x v="1"/>
    <x v="3"/>
    <s v="Ngwobia, Enam"/>
    <n v="0"/>
    <s v="November 2022 SNG/WEST FYIP Gas Sales"/>
    <s v=""/>
    <s v="DR"/>
    <s v=""/>
    <d v="2022-12-20T00:00:00"/>
    <d v="2022-12-20T00:00:00"/>
    <d v="2023-01-19T00:00:00"/>
    <s v="NGN"/>
    <n v="618330542.08000004"/>
    <n v="346"/>
    <x v="5"/>
    <n v="11.533333333333333"/>
    <x v="2"/>
    <x v="1"/>
    <s v="Overdue"/>
    <s v="Invoice"/>
    <s v="USD"/>
    <n v="1386544.41"/>
  </r>
  <r>
    <s v="A2310000"/>
    <x v="53"/>
    <x v="53"/>
    <n v="1600004366"/>
    <x v="2"/>
    <x v="1"/>
    <x v="3"/>
    <s v="Ngwobia, Enam"/>
    <n v="0"/>
    <s v="Partners Share-Dec 22SNG GaFYIPREF-1800028735"/>
    <s v="771"/>
    <s v="DG"/>
    <s v=""/>
    <d v="2023-01-11T00:00:00"/>
    <d v="2023-01-11T00:00:00"/>
    <d v="2023-01-11T00:00:00"/>
    <s v="NGN"/>
    <n v="-432618143.23000002"/>
    <n v="354"/>
    <x v="5"/>
    <n v="11.8"/>
    <x v="2"/>
    <x v="1"/>
    <s v="Overdue"/>
    <s v="Invoice"/>
    <s v="USD"/>
    <n v="-960152.71"/>
  </r>
  <r>
    <s v="A2310000"/>
    <x v="53"/>
    <x v="53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365"/>
    <x v="5"/>
    <n v="12.166666666666666"/>
    <x v="3"/>
    <x v="1"/>
    <s v="Overdue"/>
    <s v="Invoice"/>
    <s v="USD"/>
    <n v="318.64999999999998"/>
  </r>
  <r>
    <s v="A2310000"/>
    <x v="53"/>
    <x v="53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365"/>
    <x v="5"/>
    <n v="12.166666666666666"/>
    <x v="3"/>
    <x v="1"/>
    <s v="Overdue"/>
    <s v="Invoice"/>
    <s v="USD"/>
    <n v="126.59"/>
  </r>
  <r>
    <s v="A2310000"/>
    <x v="53"/>
    <x v="53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376"/>
    <x v="5"/>
    <n v="12.533333333333333"/>
    <x v="2"/>
    <x v="1"/>
    <s v="Overdue"/>
    <s v="Invoice"/>
    <s v="USD"/>
    <n v="-970581.09"/>
  </r>
  <r>
    <s v="A2310000"/>
    <x v="53"/>
    <x v="53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08"/>
    <x v="5"/>
    <n v="13.6"/>
    <x v="3"/>
    <x v="1"/>
    <s v="Overdue"/>
    <s v="Invoice"/>
    <s v="USD"/>
    <n v="1092289.53"/>
  </r>
  <r>
    <s v="A2310000"/>
    <x v="53"/>
    <x v="53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426"/>
    <x v="5"/>
    <n v="14.2"/>
    <x v="3"/>
    <x v="1"/>
    <s v="Overdue"/>
    <s v="Invoice"/>
    <s v="USD"/>
    <n v="-21541.77"/>
  </r>
  <r>
    <s v="A2310000"/>
    <x v="53"/>
    <x v="53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438"/>
    <x v="5"/>
    <n v="14.6"/>
    <x v="3"/>
    <x v="1"/>
    <s v="Overdue"/>
    <s v="Invoice"/>
    <s v="USD"/>
    <n v="-764602.67"/>
  </r>
  <r>
    <s v="A2310000"/>
    <x v="53"/>
    <x v="53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585"/>
    <x v="5"/>
    <n v="19.5"/>
    <x v="4"/>
    <x v="1"/>
    <s v="Overdue"/>
    <s v="Invoice"/>
    <s v="USD"/>
    <n v="14858.15"/>
  </r>
  <r>
    <s v="A2310000"/>
    <x v="53"/>
    <x v="53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585"/>
    <x v="5"/>
    <n v="19.5"/>
    <x v="4"/>
    <x v="1"/>
    <s v="Overdue"/>
    <s v="Invoice"/>
    <s v="USD"/>
    <n v="13006.47"/>
  </r>
  <r>
    <s v="A2310000"/>
    <x v="53"/>
    <x v="53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585"/>
    <x v="5"/>
    <n v="19.5"/>
    <x v="4"/>
    <x v="1"/>
    <s v="Overdue"/>
    <s v="Invoice"/>
    <s v="USD"/>
    <n v="6871.63"/>
  </r>
  <r>
    <s v="A2310000"/>
    <x v="54"/>
    <x v="54"/>
    <n v="1800030477"/>
    <x v="0"/>
    <x v="1"/>
    <x v="1"/>
    <s v="Orupabo, Amoni "/>
    <n v="0"/>
    <s v="PAN OCEAN NOV 2023 Crude Handling"/>
    <s v="468"/>
    <s v="DR"/>
    <s v=""/>
    <d v="2023-12-15T00:00:00"/>
    <d v="2023-12-15T00:00:00"/>
    <d v="2024-01-14T00:00:00"/>
    <s v="USD"/>
    <n v="103171.91"/>
    <n v="-14"/>
    <x v="0"/>
    <n v="-0.46666666666666667"/>
    <x v="0"/>
    <x v="0"/>
    <s v="Not Overdue"/>
    <s v="Invoice"/>
    <s v="USD"/>
    <n v="103171.91"/>
  </r>
  <r>
    <s v="A2310000"/>
    <x v="54"/>
    <x v="54"/>
    <n v="1800030478"/>
    <x v="0"/>
    <x v="1"/>
    <x v="1"/>
    <s v="Orupabo, Amoni "/>
    <n v="0"/>
    <s v="PAN OCEAN NOV 2023 Crude Handling"/>
    <s v="454"/>
    <s v="DR"/>
    <s v=""/>
    <d v="2023-12-15T00:00:00"/>
    <d v="2023-12-15T00:00:00"/>
    <d v="2024-01-14T00:00:00"/>
    <s v="NGN"/>
    <n v="36576081.140000001"/>
    <n v="-14"/>
    <x v="0"/>
    <n v="-0.46666666666666667"/>
    <x v="0"/>
    <x v="0"/>
    <s v="Not Overdue"/>
    <s v="Invoice"/>
    <s v="USD"/>
    <n v="42033.23"/>
  </r>
  <r>
    <s v="A2310000"/>
    <x v="54"/>
    <x v="54"/>
    <n v="1800030055"/>
    <x v="0"/>
    <x v="1"/>
    <x v="1"/>
    <s v="Orupabo, Amoni "/>
    <n v="0"/>
    <s v="PAN OCEAN SEP 2023 Crude Handling"/>
    <s v="468"/>
    <s v="DR"/>
    <s v=""/>
    <d v="2023-10-19T00:00:00"/>
    <d v="2023-10-19T00:00:00"/>
    <d v="2023-12-18T00:00:00"/>
    <s v="USD"/>
    <n v="152794.19"/>
    <n v="13"/>
    <x v="1"/>
    <n v="0.43333333333333335"/>
    <x v="1"/>
    <x v="1"/>
    <s v="Overdue"/>
    <s v="Invoice"/>
    <s v="USD"/>
    <n v="152794.19"/>
  </r>
  <r>
    <s v="A2310000"/>
    <x v="54"/>
    <x v="54"/>
    <n v="1800030056"/>
    <x v="0"/>
    <x v="1"/>
    <x v="1"/>
    <s v="Orupabo, Amoni "/>
    <n v="0"/>
    <s v="PAN OCEAN SEP 2023 Crude Handling"/>
    <s v="454"/>
    <s v="DR"/>
    <s v=""/>
    <d v="2023-10-19T00:00:00"/>
    <d v="2023-10-19T00:00:00"/>
    <d v="2023-12-18T00:00:00"/>
    <s v="NGN"/>
    <n v="49827115.829999998"/>
    <n v="13"/>
    <x v="1"/>
    <n v="0.43333333333333335"/>
    <x v="1"/>
    <x v="1"/>
    <s v="Overdue"/>
    <s v="Invoice"/>
    <s v="USD"/>
    <n v="56394.33"/>
  </r>
  <r>
    <s v="A2310000"/>
    <x v="54"/>
    <x v="54"/>
    <n v="1800030283"/>
    <x v="0"/>
    <x v="1"/>
    <x v="1"/>
    <s v="Orupabo, Amoni "/>
    <n v="0"/>
    <s v="PAN OCEAN OCT 2023 Crude Handling"/>
    <s v="468"/>
    <s v="DR"/>
    <s v=""/>
    <d v="2023-11-15T00:00:00"/>
    <d v="2023-11-15T00:00:00"/>
    <d v="2023-12-15T00:00:00"/>
    <s v="USD"/>
    <n v="149366.32"/>
    <n v="16"/>
    <x v="1"/>
    <n v="0.53333333333333333"/>
    <x v="1"/>
    <x v="1"/>
    <s v="Overdue"/>
    <s v="Invoice"/>
    <s v="USD"/>
    <n v="149366.32"/>
  </r>
  <r>
    <s v="A2310000"/>
    <x v="54"/>
    <x v="54"/>
    <n v="1800030284"/>
    <x v="0"/>
    <x v="1"/>
    <x v="1"/>
    <s v="Orupabo, Amoni "/>
    <n v="0"/>
    <s v="PAN OCEAN OCT 2023 Crude Handling"/>
    <s v="454"/>
    <s v="DR"/>
    <s v=""/>
    <d v="2023-11-15T00:00:00"/>
    <d v="2023-11-15T00:00:00"/>
    <d v="2023-12-15T00:00:00"/>
    <s v="NGN"/>
    <n v="50792783.079999998"/>
    <n v="16"/>
    <x v="1"/>
    <n v="0.53333333333333333"/>
    <x v="1"/>
    <x v="1"/>
    <s v="Overdue"/>
    <s v="Invoice"/>
    <s v="USD"/>
    <n v="60174.21"/>
  </r>
  <r>
    <s v="A2310000"/>
    <x v="54"/>
    <x v="54"/>
    <n v="1400017810"/>
    <x v="0"/>
    <x v="1"/>
    <x v="1"/>
    <s v="Orupabo, Amoni "/>
    <n v="0"/>
    <s v="Pan ocean OML147 Pmt"/>
    <s v=""/>
    <s v="DZ"/>
    <s v=""/>
    <d v="2023-11-21T00:00:00"/>
    <d v="2023-11-20T00:00:00"/>
    <d v="2023-11-21T00:00:00"/>
    <s v="USD"/>
    <n v="-298827.27"/>
    <n v="40"/>
    <x v="2"/>
    <n v="1.3333333333333333"/>
    <x v="1"/>
    <x v="1"/>
    <s v="Overdue"/>
    <s v="Invoice"/>
    <s v="USD"/>
    <n v="-298827.27"/>
  </r>
  <r>
    <s v="A2310000"/>
    <x v="54"/>
    <x v="54"/>
    <n v="1400017784"/>
    <x v="0"/>
    <x v="1"/>
    <x v="1"/>
    <s v="Orupabo, Amoni "/>
    <n v="0"/>
    <s v="Pan ocean OML147"/>
    <s v=""/>
    <s v="DZ"/>
    <s v=""/>
    <d v="2023-11-18T00:00:00"/>
    <d v="2023-11-17T00:00:00"/>
    <d v="2023-11-18T00:00:00"/>
    <s v="NGN"/>
    <n v="-97718830.829999998"/>
    <n v="43"/>
    <x v="2"/>
    <n v="1.4333333333333333"/>
    <x v="1"/>
    <x v="1"/>
    <s v="Overdue"/>
    <s v="Invoice"/>
    <s v="USD"/>
    <n v="-116256.09"/>
  </r>
  <r>
    <s v="A2310000"/>
    <x v="54"/>
    <x v="54"/>
    <n v="1800029810"/>
    <x v="0"/>
    <x v="1"/>
    <x v="1"/>
    <s v="Orupabo, Amoni "/>
    <n v="0"/>
    <s v="PAN OCEAN AUG 2023 Crude Handling"/>
    <s v="468"/>
    <s v="DR"/>
    <s v=""/>
    <d v="2023-09-14T00:00:00"/>
    <d v="2023-09-14T00:00:00"/>
    <d v="2023-10-14T00:00:00"/>
    <s v="USD"/>
    <n v="113214.3"/>
    <n v="78"/>
    <x v="3"/>
    <n v="2.6"/>
    <x v="1"/>
    <x v="1"/>
    <s v="Overdue"/>
    <s v="Invoice"/>
    <s v="USD"/>
    <n v="113214.3"/>
  </r>
  <r>
    <s v="A2310000"/>
    <x v="54"/>
    <x v="54"/>
    <n v="1800029811"/>
    <x v="0"/>
    <x v="1"/>
    <x v="1"/>
    <s v="Orupabo, Amoni "/>
    <n v="0"/>
    <s v="PAN OCEAN AUG 2023 Crude Handling"/>
    <s v="454"/>
    <s v="DR"/>
    <s v=""/>
    <d v="2023-09-14T00:00:00"/>
    <d v="2023-09-14T00:00:00"/>
    <d v="2023-10-14T00:00:00"/>
    <s v="NGN"/>
    <n v="36997919.609999999"/>
    <n v="78"/>
    <x v="3"/>
    <n v="2.6"/>
    <x v="1"/>
    <x v="1"/>
    <s v="Overdue"/>
    <s v="Invoice"/>
    <s v="USD"/>
    <n v="49518.02"/>
  </r>
  <r>
    <s v="A2310000"/>
    <x v="54"/>
    <x v="54"/>
    <n v="1800029627"/>
    <x v="0"/>
    <x v="1"/>
    <x v="1"/>
    <s v="Orupabo, Amoni "/>
    <n v="0"/>
    <s v="PAN OCEAN OML147  JUL 2023 Crude Handling"/>
    <s v="468"/>
    <s v="DR"/>
    <s v=""/>
    <d v="2023-08-14T00:00:00"/>
    <d v="2023-08-14T00:00:00"/>
    <d v="2023-09-13T00:00:00"/>
    <s v="USD"/>
    <n v="51892.86"/>
    <n v="109"/>
    <x v="4"/>
    <n v="3.6333333333333333"/>
    <x v="1"/>
    <x v="1"/>
    <s v="Overdue"/>
    <s v="Invoice"/>
    <s v="USD"/>
    <n v="51892.86"/>
  </r>
  <r>
    <s v="A2310000"/>
    <x v="54"/>
    <x v="54"/>
    <n v="1800029628"/>
    <x v="0"/>
    <x v="1"/>
    <x v="1"/>
    <s v="Orupabo, Amoni "/>
    <n v="0"/>
    <s v="PAN OCEAN OML147  JUL 2023 Crude Handling"/>
    <s v="454"/>
    <s v="DR"/>
    <s v=""/>
    <d v="2023-08-14T00:00:00"/>
    <d v="2023-08-14T00:00:00"/>
    <d v="2023-09-13T00:00:00"/>
    <s v="NGN"/>
    <n v="17131167.57"/>
    <n v="109"/>
    <x v="4"/>
    <n v="3.6333333333333333"/>
    <x v="1"/>
    <x v="1"/>
    <s v="Overdue"/>
    <s v="Invoice"/>
    <s v="USD"/>
    <n v="22919.79"/>
  </r>
  <r>
    <s v="A2310000"/>
    <x v="54"/>
    <x v="54"/>
    <n v="104434893"/>
    <x v="0"/>
    <x v="1"/>
    <x v="1"/>
    <s v="Orupabo, Amoni "/>
    <n v="0"/>
    <s v="WHT_1800029147 PAN OCEAN OML147 APR 2023 Crude Han"/>
    <s v=""/>
    <s v="AB"/>
    <s v=""/>
    <d v="2023-08-31T00:00:00"/>
    <d v="2023-08-31T00:00:00"/>
    <d v="2023-08-31T00:00:00"/>
    <s v="USD"/>
    <n v="8019.64"/>
    <n v="122"/>
    <x v="4"/>
    <n v="4.0666666666666664"/>
    <x v="1"/>
    <x v="2"/>
    <s v="Overdue"/>
    <s v="WHT"/>
    <s v="USD"/>
    <n v="8019.64"/>
  </r>
  <r>
    <s v="A2310000"/>
    <x v="54"/>
    <x v="54"/>
    <n v="104434892"/>
    <x v="0"/>
    <x v="1"/>
    <x v="1"/>
    <s v="Orupabo, Amoni "/>
    <n v="0"/>
    <s v="WHT_1800029148 PAN OCEAN OML147 APR 2023 Crude Han"/>
    <s v=""/>
    <s v="AB"/>
    <s v=""/>
    <d v="2023-08-31T00:00:00"/>
    <d v="2023-08-31T00:00:00"/>
    <d v="2023-08-31T00:00:00"/>
    <s v="NGN"/>
    <n v="1582449.97"/>
    <n v="122"/>
    <x v="4"/>
    <n v="4.0666666666666664"/>
    <x v="1"/>
    <x v="2"/>
    <s v="Overdue"/>
    <s v="WHT"/>
    <s v="USD"/>
    <n v="2131.88"/>
  </r>
  <r>
    <s v="A2310000"/>
    <x v="54"/>
    <x v="54"/>
    <n v="104434893"/>
    <x v="0"/>
    <x v="1"/>
    <x v="1"/>
    <s v="Orupabo, Amoni "/>
    <n v="0"/>
    <s v="WHT_1800029336 PAN OCEAN OML147  MAY 2023 Crude Ha"/>
    <s v=""/>
    <s v="AB"/>
    <s v=""/>
    <d v="2023-08-31T00:00:00"/>
    <d v="2023-08-31T00:00:00"/>
    <d v="2023-08-31T00:00:00"/>
    <s v="USD"/>
    <n v="6607.12"/>
    <n v="122"/>
    <x v="4"/>
    <n v="4.0666666666666664"/>
    <x v="1"/>
    <x v="2"/>
    <s v="Overdue"/>
    <s v="WHT"/>
    <s v="USD"/>
    <n v="6607.12"/>
  </r>
  <r>
    <s v="A2310000"/>
    <x v="54"/>
    <x v="54"/>
    <n v="104434892"/>
    <x v="0"/>
    <x v="1"/>
    <x v="1"/>
    <s v="Orupabo, Amoni "/>
    <n v="0"/>
    <s v="WHT_1800029337 PAN OCEAN OML147  MAY 2023 Crude Ha"/>
    <s v=""/>
    <s v="AB"/>
    <s v=""/>
    <d v="2023-08-31T00:00:00"/>
    <d v="2023-08-31T00:00:00"/>
    <d v="2023-08-31T00:00:00"/>
    <s v="NGN"/>
    <n v="1304534.6399999999"/>
    <n v="122"/>
    <x v="4"/>
    <n v="4.0666666666666664"/>
    <x v="1"/>
    <x v="2"/>
    <s v="Overdue"/>
    <s v="WHT"/>
    <s v="USD"/>
    <n v="1757.47"/>
  </r>
  <r>
    <s v="A2310000"/>
    <x v="54"/>
    <x v="54"/>
    <n v="104434893"/>
    <x v="0"/>
    <x v="1"/>
    <x v="1"/>
    <s v="Orupabo, Amoni "/>
    <n v="0"/>
    <s v="WHT_1800029502 PAN OCEAN JUN 2023 Crude Handling"/>
    <s v=""/>
    <s v="AB"/>
    <s v=""/>
    <d v="2023-08-31T00:00:00"/>
    <d v="2023-08-31T00:00:00"/>
    <d v="2023-08-31T00:00:00"/>
    <s v="USD"/>
    <n v="6720.21"/>
    <n v="122"/>
    <x v="4"/>
    <n v="4.0666666666666664"/>
    <x v="1"/>
    <x v="2"/>
    <s v="Overdue"/>
    <s v="WHT"/>
    <s v="USD"/>
    <n v="6720.21"/>
  </r>
  <r>
    <s v="A2310000"/>
    <x v="54"/>
    <x v="54"/>
    <n v="104434892"/>
    <x v="0"/>
    <x v="1"/>
    <x v="1"/>
    <s v="Orupabo, Amoni "/>
    <n v="0"/>
    <s v="WHT_1800029503 PAN OCEAN JUN 2023 Crude Handling"/>
    <s v=""/>
    <s v="AB"/>
    <s v=""/>
    <d v="2023-08-31T00:00:00"/>
    <d v="2023-08-31T00:00:00"/>
    <d v="2023-08-31T00:00:00"/>
    <s v="NGN"/>
    <n v="1722819.93"/>
    <n v="122"/>
    <x v="4"/>
    <n v="4.0666666666666664"/>
    <x v="1"/>
    <x v="2"/>
    <s v="Overdue"/>
    <s v="WHT"/>
    <s v="USD"/>
    <n v="2320.98"/>
  </r>
  <r>
    <s v="A2310000"/>
    <x v="54"/>
    <x v="54"/>
    <n v="104406995"/>
    <x v="0"/>
    <x v="1"/>
    <x v="1"/>
    <s v="Orupabo, Amoni "/>
    <n v="0"/>
    <s v="WHT_1800027939 PAN OCEAN JUN 2022 Crude Handling"/>
    <s v=""/>
    <s v="AB"/>
    <s v=""/>
    <d v="2023-06-29T00:00:00"/>
    <d v="2023-06-29T00:00:00"/>
    <d v="2023-06-29T00:00:00"/>
    <s v="USD"/>
    <n v="4951.32"/>
    <n v="185"/>
    <x v="5"/>
    <n v="6.166666666666667"/>
    <x v="2"/>
    <x v="2"/>
    <s v="Overdue"/>
    <s v="WHT"/>
    <s v="USD"/>
    <n v="4951.32"/>
  </r>
  <r>
    <s v="A2310000"/>
    <x v="54"/>
    <x v="54"/>
    <n v="104407005"/>
    <x v="0"/>
    <x v="1"/>
    <x v="1"/>
    <s v="Orupabo, Amoni "/>
    <n v="0"/>
    <s v="WHT_1800028741 PAN OCEAN OML147 DEC 2022 Crude Han"/>
    <s v=""/>
    <s v="AB"/>
    <s v=""/>
    <d v="2023-06-29T00:00:00"/>
    <d v="2023-06-29T00:00:00"/>
    <d v="2023-06-29T00:00:00"/>
    <s v="USD"/>
    <n v="3807.47"/>
    <n v="185"/>
    <x v="5"/>
    <n v="6.166666666666667"/>
    <x v="2"/>
    <x v="2"/>
    <s v="Overdue"/>
    <s v="WHT"/>
    <s v="USD"/>
    <n v="3807.47"/>
  </r>
  <r>
    <s v="A2310000"/>
    <x v="54"/>
    <x v="54"/>
    <n v="104406994"/>
    <x v="0"/>
    <x v="1"/>
    <x v="1"/>
    <s v="Orupabo, Amoni "/>
    <n v="0"/>
    <s v="WHT_1800028742 PAN OCEAN OML147 DEC 2022 Crude Han"/>
    <s v=""/>
    <s v="AB"/>
    <s v=""/>
    <d v="2023-06-29T00:00:00"/>
    <d v="2023-06-29T00:00:00"/>
    <d v="2023-06-29T00:00:00"/>
    <s v="NGN"/>
    <n v="727723.37"/>
    <n v="185"/>
    <x v="5"/>
    <n v="6.166666666666667"/>
    <x v="2"/>
    <x v="2"/>
    <s v="Overdue"/>
    <s v="WHT"/>
    <s v="USD"/>
    <n v="957.83"/>
  </r>
  <r>
    <s v="A2310000"/>
    <x v="54"/>
    <x v="54"/>
    <n v="104407005"/>
    <x v="0"/>
    <x v="1"/>
    <x v="1"/>
    <s v="Orupabo, Amoni "/>
    <n v="0"/>
    <s v="WHT_1800028837 PAN OCEAN OML147 JAN 2023 Crude Han"/>
    <s v=""/>
    <s v="AB"/>
    <s v=""/>
    <d v="2023-06-29T00:00:00"/>
    <d v="2023-06-29T00:00:00"/>
    <d v="2023-06-29T00:00:00"/>
    <s v="USD"/>
    <n v="7155.72"/>
    <n v="185"/>
    <x v="5"/>
    <n v="6.166666666666667"/>
    <x v="2"/>
    <x v="2"/>
    <s v="Overdue"/>
    <s v="WHT"/>
    <s v="USD"/>
    <n v="7155.72"/>
  </r>
  <r>
    <s v="A2310000"/>
    <x v="54"/>
    <x v="54"/>
    <n v="104406994"/>
    <x v="0"/>
    <x v="1"/>
    <x v="1"/>
    <s v="Orupabo, Amoni "/>
    <n v="0"/>
    <s v="WHT_1800028838 PAN OCEAN OML147 JAN 2023 Crude Han"/>
    <s v=""/>
    <s v="AB"/>
    <s v=""/>
    <d v="2023-06-29T00:00:00"/>
    <d v="2023-06-29T00:00:00"/>
    <d v="2023-06-29T00:00:00"/>
    <s v="NGN"/>
    <n v="1396508.53"/>
    <n v="185"/>
    <x v="5"/>
    <n v="6.166666666666667"/>
    <x v="2"/>
    <x v="2"/>
    <s v="Overdue"/>
    <s v="WHT"/>
    <s v="USD"/>
    <n v="1838.08"/>
  </r>
  <r>
    <s v="A2310000"/>
    <x v="54"/>
    <x v="54"/>
    <n v="104407005"/>
    <x v="0"/>
    <x v="1"/>
    <x v="1"/>
    <s v="Orupabo, Amoni "/>
    <n v="0"/>
    <s v="WHT_1800028938 PAN OCEAN OML147 FEB 2023 Crude Han"/>
    <s v=""/>
    <s v="AB"/>
    <s v=""/>
    <d v="2023-06-29T00:00:00"/>
    <d v="2023-06-29T00:00:00"/>
    <d v="2023-06-29T00:00:00"/>
    <s v="USD"/>
    <n v="10650.39"/>
    <n v="185"/>
    <x v="5"/>
    <n v="6.166666666666667"/>
    <x v="2"/>
    <x v="2"/>
    <s v="Overdue"/>
    <s v="WHT"/>
    <s v="USD"/>
    <n v="10650.39"/>
  </r>
  <r>
    <s v="A2310000"/>
    <x v="54"/>
    <x v="54"/>
    <n v="104406994"/>
    <x v="0"/>
    <x v="1"/>
    <x v="1"/>
    <s v="Orupabo, Amoni "/>
    <n v="0"/>
    <s v="WHT_1800028939 PAN OCEAN OML147 FEB 2023 Crude Han"/>
    <s v=""/>
    <s v="AB"/>
    <s v=""/>
    <d v="2023-06-29T00:00:00"/>
    <d v="2023-06-29T00:00:00"/>
    <d v="2023-06-29T00:00:00"/>
    <s v="NGN"/>
    <n v="2101559.77"/>
    <n v="185"/>
    <x v="5"/>
    <n v="6.166666666666667"/>
    <x v="2"/>
    <x v="2"/>
    <s v="Overdue"/>
    <s v="WHT"/>
    <s v="USD"/>
    <n v="2766.07"/>
  </r>
  <r>
    <s v="A2310000"/>
    <x v="54"/>
    <x v="54"/>
    <n v="104407005"/>
    <x v="0"/>
    <x v="1"/>
    <x v="1"/>
    <s v="Orupabo, Amoni "/>
    <n v="0"/>
    <s v="WHT_1800029018 Excess RPC 2022 PAN OCEAN OML147  C"/>
    <s v=""/>
    <s v="AB"/>
    <s v=""/>
    <d v="2023-06-29T00:00:00"/>
    <d v="2023-06-29T00:00:00"/>
    <d v="2023-06-29T00:00:00"/>
    <s v="USD"/>
    <n v="2453.4299999999998"/>
    <n v="185"/>
    <x v="5"/>
    <n v="6.166666666666667"/>
    <x v="2"/>
    <x v="2"/>
    <s v="Overdue"/>
    <s v="WHT"/>
    <s v="USD"/>
    <n v="2453.4299999999998"/>
  </r>
  <r>
    <s v="A2310000"/>
    <x v="54"/>
    <x v="54"/>
    <n v="104406994"/>
    <x v="0"/>
    <x v="1"/>
    <x v="1"/>
    <s v="Orupabo, Amoni "/>
    <n v="0"/>
    <s v="WHT_1800029019 Excess RPC 2022 PAN OCEAN OML147  C"/>
    <s v=""/>
    <s v="AB"/>
    <s v=""/>
    <d v="2023-06-29T00:00:00"/>
    <d v="2023-06-29T00:00:00"/>
    <d v="2023-06-29T00:00:00"/>
    <s v="NGN"/>
    <n v="436654.04"/>
    <n v="185"/>
    <x v="5"/>
    <n v="6.166666666666667"/>
    <x v="2"/>
    <x v="2"/>
    <s v="Overdue"/>
    <s v="WHT"/>
    <s v="USD"/>
    <n v="574.72"/>
  </r>
  <r>
    <s v="A2310000"/>
    <x v="54"/>
    <x v="54"/>
    <n v="104407005"/>
    <x v="0"/>
    <x v="1"/>
    <x v="1"/>
    <s v="Orupabo, Amoni "/>
    <n v="0"/>
    <s v="WHT_1800029026 PAN OCEAN OML147 MARCH  2023 Crude"/>
    <s v=""/>
    <s v="AB"/>
    <s v=""/>
    <d v="2023-06-29T00:00:00"/>
    <d v="2023-06-29T00:00:00"/>
    <d v="2023-06-29T00:00:00"/>
    <s v="USD"/>
    <n v="7548.86"/>
    <n v="185"/>
    <x v="5"/>
    <n v="6.166666666666667"/>
    <x v="2"/>
    <x v="2"/>
    <s v="Overdue"/>
    <s v="WHT"/>
    <s v="USD"/>
    <n v="7548.86"/>
  </r>
  <r>
    <s v="A2310000"/>
    <x v="54"/>
    <x v="54"/>
    <n v="104406994"/>
    <x v="0"/>
    <x v="1"/>
    <x v="1"/>
    <s v="Orupabo, Amoni "/>
    <n v="0"/>
    <s v="WHT_1800029027 PAN OCEAN OML147 MARCH  2023 Crude"/>
    <s v=""/>
    <s v="AB"/>
    <s v=""/>
    <d v="2023-06-29T00:00:00"/>
    <d v="2023-06-29T00:00:00"/>
    <d v="2023-06-29T00:00:00"/>
    <s v="NGN"/>
    <n v="1489599.18"/>
    <n v="185"/>
    <x v="5"/>
    <n v="6.166666666666667"/>
    <x v="2"/>
    <x v="2"/>
    <s v="Overdue"/>
    <s v="WHT"/>
    <s v="USD"/>
    <n v="1960.61"/>
  </r>
  <r>
    <s v="A2310000"/>
    <x v="54"/>
    <x v="54"/>
    <n v="104368657"/>
    <x v="0"/>
    <x v="1"/>
    <x v="1"/>
    <s v="Orupabo, Amoni "/>
    <n v="0"/>
    <s v="WHT_1800028032 PAN OCEAN OML 147 JULY 2022 Crude H"/>
    <s v=""/>
    <s v="AB"/>
    <s v=""/>
    <d v="2023-03-31T00:00:00"/>
    <d v="2023-03-31T00:00:00"/>
    <d v="2023-03-31T00:00:00"/>
    <s v="USD"/>
    <n v="3537.51"/>
    <n v="275"/>
    <x v="5"/>
    <n v="9.1666666666666661"/>
    <x v="2"/>
    <x v="2"/>
    <s v="Overdue"/>
    <s v="WHT"/>
    <s v="USD"/>
    <n v="3537.51"/>
  </r>
  <r>
    <s v="A2310000"/>
    <x v="54"/>
    <x v="54"/>
    <n v="104368655"/>
    <x v="0"/>
    <x v="1"/>
    <x v="1"/>
    <s v="Orupabo, Amoni "/>
    <n v="0"/>
    <s v="WHT_1800028033 PAN OCEAN OML 147 JULY 2022 Crude H"/>
    <s v=""/>
    <s v="AB"/>
    <s v=""/>
    <d v="2023-03-31T00:00:00"/>
    <d v="2023-03-31T00:00:00"/>
    <d v="2023-03-31T00:00:00"/>
    <s v="NGN"/>
    <n v="790698.86"/>
    <n v="275"/>
    <x v="5"/>
    <n v="9.1666666666666661"/>
    <x v="2"/>
    <x v="2"/>
    <s v="Overdue"/>
    <s v="WHT"/>
    <s v="USD"/>
    <n v="1717.64"/>
  </r>
  <r>
    <s v="A2310000"/>
    <x v="54"/>
    <x v="54"/>
    <n v="104368657"/>
    <x v="0"/>
    <x v="1"/>
    <x v="1"/>
    <s v="Orupabo, Amoni "/>
    <n v="0"/>
    <s v="WHT_1800028392 PAN OCEAN OCT 2022 Crude Handling"/>
    <s v=""/>
    <s v="AB"/>
    <s v=""/>
    <d v="2023-03-31T00:00:00"/>
    <d v="2023-03-31T00:00:00"/>
    <d v="2023-03-31T00:00:00"/>
    <s v="USD"/>
    <n v="1496.88"/>
    <n v="275"/>
    <x v="5"/>
    <n v="9.1666666666666661"/>
    <x v="2"/>
    <x v="2"/>
    <s v="Overdue"/>
    <s v="WHT"/>
    <s v="USD"/>
    <n v="1496.88"/>
  </r>
  <r>
    <s v="A2310000"/>
    <x v="54"/>
    <x v="54"/>
    <n v="104368655"/>
    <x v="0"/>
    <x v="1"/>
    <x v="1"/>
    <s v="Orupabo, Amoni "/>
    <n v="0"/>
    <s v="WHT_1800028393 PAN OCEAN OCT 2022 Crude Handling"/>
    <s v=""/>
    <s v="AB"/>
    <s v=""/>
    <d v="2023-03-31T00:00:00"/>
    <d v="2023-03-31T00:00:00"/>
    <d v="2023-03-31T00:00:00"/>
    <s v="NGN"/>
    <n v="279776.84999999998"/>
    <n v="275"/>
    <x v="5"/>
    <n v="9.1666666666666661"/>
    <x v="2"/>
    <x v="2"/>
    <s v="Overdue"/>
    <s v="WHT"/>
    <s v="USD"/>
    <n v="607.76"/>
  </r>
  <r>
    <s v="A2310000"/>
    <x v="54"/>
    <x v="54"/>
    <n v="104368657"/>
    <x v="0"/>
    <x v="1"/>
    <x v="1"/>
    <s v="Orupabo, Amoni "/>
    <n v="0"/>
    <s v="WHT_1800028565 PAN OCEAN OML147 NOV 2022 Crude Han"/>
    <s v=""/>
    <s v="AB"/>
    <s v=""/>
    <d v="2023-03-31T00:00:00"/>
    <d v="2023-03-31T00:00:00"/>
    <d v="2023-03-31T00:00:00"/>
    <s v="USD"/>
    <n v="3910.29"/>
    <n v="275"/>
    <x v="5"/>
    <n v="9.1666666666666661"/>
    <x v="2"/>
    <x v="2"/>
    <s v="Overdue"/>
    <s v="WHT"/>
    <s v="USD"/>
    <n v="3910.29"/>
  </r>
  <r>
    <s v="A2310000"/>
    <x v="54"/>
    <x v="54"/>
    <n v="104368655"/>
    <x v="0"/>
    <x v="1"/>
    <x v="1"/>
    <s v="Orupabo, Amoni "/>
    <n v="0"/>
    <s v="WHT_1800028566 PAN OCEAN OML147 NOV 2022 Crude Han"/>
    <s v=""/>
    <s v="AB"/>
    <s v=""/>
    <d v="2023-03-31T00:00:00"/>
    <d v="2023-03-31T00:00:00"/>
    <d v="2023-03-31T00:00:00"/>
    <s v="NGN"/>
    <n v="740382.96"/>
    <n v="275"/>
    <x v="5"/>
    <n v="9.1666666666666661"/>
    <x v="2"/>
    <x v="2"/>
    <s v="Overdue"/>
    <s v="WHT"/>
    <s v="USD"/>
    <n v="1608.33"/>
  </r>
  <r>
    <s v="A2310000"/>
    <x v="54"/>
    <x v="54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365"/>
    <x v="5"/>
    <n v="12.166666666666666"/>
    <x v="3"/>
    <x v="2"/>
    <s v="Overdue"/>
    <s v="WHT"/>
    <s v="USD"/>
    <n v="6208.4"/>
  </r>
  <r>
    <s v="A2310000"/>
    <x v="54"/>
    <x v="54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365"/>
    <x v="5"/>
    <n v="12.166666666666666"/>
    <x v="3"/>
    <x v="2"/>
    <s v="Overdue"/>
    <s v="WHT"/>
    <s v="USD"/>
    <n v="3099.02"/>
  </r>
  <r>
    <s v="A2310000"/>
    <x v="54"/>
    <x v="54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365"/>
    <x v="5"/>
    <n v="12.166666666666666"/>
    <x v="3"/>
    <x v="2"/>
    <s v="Overdue"/>
    <s v="WHT"/>
    <s v="USD"/>
    <n v="5543.84"/>
  </r>
  <r>
    <s v="A2310000"/>
    <x v="54"/>
    <x v="54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365"/>
    <x v="5"/>
    <n v="12.166666666666666"/>
    <x v="3"/>
    <x v="2"/>
    <s v="Overdue"/>
    <s v="WHT"/>
    <s v="USD"/>
    <n v="2765.29"/>
  </r>
  <r>
    <s v="A2310000"/>
    <x v="54"/>
    <x v="54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365"/>
    <x v="5"/>
    <n v="12.166666666666666"/>
    <x v="3"/>
    <x v="2"/>
    <s v="Overdue"/>
    <s v="WHT"/>
    <s v="USD"/>
    <n v="2469.39"/>
  </r>
  <r>
    <s v="A2310000"/>
    <x v="54"/>
    <x v="54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580"/>
    <x v="5"/>
    <n v="19.333333333333332"/>
    <x v="4"/>
    <x v="2"/>
    <s v="Overdue"/>
    <s v="WHT"/>
    <s v="USD"/>
    <n v="4325.9399999999996"/>
  </r>
  <r>
    <s v="A2310000"/>
    <x v="54"/>
    <x v="54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580"/>
    <x v="5"/>
    <n v="19.333333333333332"/>
    <x v="4"/>
    <x v="2"/>
    <s v="Overdue"/>
    <s v="WHT"/>
    <s v="USD"/>
    <n v="2306.46"/>
  </r>
  <r>
    <s v="A2310000"/>
    <x v="54"/>
    <x v="54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580"/>
    <x v="5"/>
    <n v="19.333333333333332"/>
    <x v="4"/>
    <x v="2"/>
    <s v="Overdue"/>
    <s v="WHT"/>
    <s v="USD"/>
    <n v="6549.06"/>
  </r>
  <r>
    <s v="A2310000"/>
    <x v="54"/>
    <x v="54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580"/>
    <x v="5"/>
    <n v="19.333333333333332"/>
    <x v="4"/>
    <x v="2"/>
    <s v="Overdue"/>
    <s v="WHT"/>
    <s v="USD"/>
    <n v="3520.66"/>
  </r>
  <r>
    <s v="A2310000"/>
    <x v="54"/>
    <x v="54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580"/>
    <x v="5"/>
    <n v="19.333333333333332"/>
    <x v="4"/>
    <x v="2"/>
    <s v="Overdue"/>
    <s v="WHT"/>
    <s v="USD"/>
    <n v="5199.04"/>
  </r>
  <r>
    <s v="A2310000"/>
    <x v="54"/>
    <x v="54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580"/>
    <x v="5"/>
    <n v="19.333333333333332"/>
    <x v="4"/>
    <x v="2"/>
    <s v="Overdue"/>
    <s v="WHT"/>
    <s v="USD"/>
    <n v="2805.78"/>
  </r>
  <r>
    <s v="A2310000"/>
    <x v="54"/>
    <x v="54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580"/>
    <x v="5"/>
    <n v="19.333333333333332"/>
    <x v="4"/>
    <x v="2"/>
    <s v="Overdue"/>
    <s v="WHT"/>
    <s v="USD"/>
    <n v="5612.77"/>
  </r>
  <r>
    <s v="A2310000"/>
    <x v="54"/>
    <x v="54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580"/>
    <x v="5"/>
    <n v="19.333333333333332"/>
    <x v="4"/>
    <x v="2"/>
    <s v="Overdue"/>
    <s v="WHT"/>
    <s v="USD"/>
    <n v="3026.73"/>
  </r>
  <r>
    <s v="A2310000"/>
    <x v="54"/>
    <x v="54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703"/>
    <x v="5"/>
    <n v="23.433333333333334"/>
    <x v="4"/>
    <x v="2"/>
    <s v="Overdue"/>
    <s v="WHT"/>
    <s v="USD"/>
    <n v="3820.08"/>
  </r>
  <r>
    <s v="A2310000"/>
    <x v="54"/>
    <x v="54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703"/>
    <x v="5"/>
    <n v="23.433333333333334"/>
    <x v="4"/>
    <x v="2"/>
    <s v="Overdue"/>
    <s v="WHT"/>
    <s v="USD"/>
    <n v="4827.91"/>
  </r>
  <r>
    <s v="A2310000"/>
    <x v="54"/>
    <x v="54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703"/>
    <x v="5"/>
    <n v="23.433333333333334"/>
    <x v="4"/>
    <x v="2"/>
    <s v="Overdue"/>
    <s v="WHT"/>
    <s v="USD"/>
    <n v="3987.08"/>
  </r>
  <r>
    <s v="A2310000"/>
    <x v="54"/>
    <x v="54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703"/>
    <x v="5"/>
    <n v="23.433333333333334"/>
    <x v="4"/>
    <x v="2"/>
    <s v="Overdue"/>
    <s v="WHT"/>
    <s v="USD"/>
    <n v="3812.44"/>
  </r>
  <r>
    <s v="A2310000"/>
    <x v="54"/>
    <x v="54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703"/>
    <x v="5"/>
    <n v="23.433333333333334"/>
    <x v="4"/>
    <x v="2"/>
    <s v="Overdue"/>
    <s v="WHT"/>
    <s v="USD"/>
    <n v="3603.49"/>
  </r>
  <r>
    <s v="A2310000"/>
    <x v="54"/>
    <x v="54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703"/>
    <x v="5"/>
    <n v="23.433333333333334"/>
    <x v="4"/>
    <x v="2"/>
    <s v="Overdue"/>
    <s v="WHT"/>
    <s v="USD"/>
    <n v="4598.3900000000003"/>
  </r>
  <r>
    <s v="A2310000"/>
    <x v="54"/>
    <x v="54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703"/>
    <x v="5"/>
    <n v="23.433333333333334"/>
    <x v="4"/>
    <x v="2"/>
    <s v="Overdue"/>
    <s v="WHT"/>
    <s v="USD"/>
    <n v="4428.7700000000004"/>
  </r>
  <r>
    <s v="A2310000"/>
    <x v="54"/>
    <x v="54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703"/>
    <x v="5"/>
    <n v="23.433333333333334"/>
    <x v="4"/>
    <x v="2"/>
    <s v="Overdue"/>
    <s v="WHT"/>
    <s v="USD"/>
    <n v="3661.97"/>
  </r>
  <r>
    <s v="A2310000"/>
    <x v="54"/>
    <x v="54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703"/>
    <x v="5"/>
    <n v="23.433333333333334"/>
    <x v="4"/>
    <x v="2"/>
    <s v="Overdue"/>
    <s v="WHT"/>
    <s v="USD"/>
    <n v="3438.88"/>
  </r>
  <r>
    <s v="A2310000"/>
    <x v="54"/>
    <x v="54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703"/>
    <x v="5"/>
    <n v="23.433333333333334"/>
    <x v="4"/>
    <x v="2"/>
    <s v="Overdue"/>
    <s v="WHT"/>
    <s v="USD"/>
    <n v="4156.49"/>
  </r>
  <r>
    <s v="A2310000"/>
    <x v="54"/>
    <x v="54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703"/>
    <x v="5"/>
    <n v="23.433333333333334"/>
    <x v="4"/>
    <x v="2"/>
    <s v="Overdue"/>
    <s v="WHT"/>
    <s v="USD"/>
    <n v="4931.8100000000004"/>
  </r>
  <r>
    <s v="A2310000"/>
    <x v="54"/>
    <x v="54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703"/>
    <x v="5"/>
    <n v="23.433333333333334"/>
    <x v="4"/>
    <x v="2"/>
    <s v="Overdue"/>
    <s v="WHT"/>
    <s v="USD"/>
    <n v="3508.06"/>
  </r>
  <r>
    <s v="A2310000"/>
    <x v="54"/>
    <x v="54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703"/>
    <x v="5"/>
    <n v="23.433333333333334"/>
    <x v="4"/>
    <x v="2"/>
    <s v="Overdue"/>
    <s v="WHT"/>
    <s v="USD"/>
    <n v="4248.84"/>
  </r>
  <r>
    <s v="A2310000"/>
    <x v="54"/>
    <x v="54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703"/>
    <x v="5"/>
    <n v="23.433333333333334"/>
    <x v="4"/>
    <x v="2"/>
    <s v="Overdue"/>
    <s v="WHT"/>
    <s v="USD"/>
    <n v="3821.36"/>
  </r>
  <r>
    <s v="A2310000"/>
    <x v="54"/>
    <x v="54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703"/>
    <x v="5"/>
    <n v="23.433333333333334"/>
    <x v="4"/>
    <x v="2"/>
    <s v="Overdue"/>
    <s v="WHT"/>
    <s v="USD"/>
    <n v="5059.62"/>
  </r>
  <r>
    <s v="A2310000"/>
    <x v="54"/>
    <x v="54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703"/>
    <x v="5"/>
    <n v="23.433333333333334"/>
    <x v="4"/>
    <x v="2"/>
    <s v="Overdue"/>
    <s v="WHT"/>
    <s v="USD"/>
    <n v="4270.21"/>
  </r>
  <r>
    <s v="A2310000"/>
    <x v="54"/>
    <x v="54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703"/>
    <x v="5"/>
    <n v="23.433333333333334"/>
    <x v="4"/>
    <x v="2"/>
    <s v="Overdue"/>
    <s v="WHT"/>
    <s v="USD"/>
    <n v="3958.81"/>
  </r>
  <r>
    <s v="A2310000"/>
    <x v="54"/>
    <x v="54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703"/>
    <x v="5"/>
    <n v="23.433333333333334"/>
    <x v="4"/>
    <x v="2"/>
    <s v="Overdue"/>
    <s v="WHT"/>
    <s v="USD"/>
    <n v="4064.98"/>
  </r>
  <r>
    <s v="A2310000"/>
    <x v="54"/>
    <x v="54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703"/>
    <x v="5"/>
    <n v="23.433333333333334"/>
    <x v="4"/>
    <x v="2"/>
    <s v="Overdue"/>
    <s v="WHT"/>
    <s v="USD"/>
    <n v="3197.23"/>
  </r>
  <r>
    <s v="A2310000"/>
    <x v="54"/>
    <x v="54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703"/>
    <x v="5"/>
    <n v="23.433333333333334"/>
    <x v="4"/>
    <x v="2"/>
    <s v="Overdue"/>
    <s v="WHT"/>
    <s v="USD"/>
    <n v="2831.12"/>
  </r>
  <r>
    <s v="A2310000"/>
    <x v="54"/>
    <x v="54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703"/>
    <x v="5"/>
    <n v="23.433333333333334"/>
    <x v="4"/>
    <x v="2"/>
    <s v="Overdue"/>
    <s v="WHT"/>
    <s v="USD"/>
    <n v="3691.45"/>
  </r>
  <r>
    <s v="A2310000"/>
    <x v="54"/>
    <x v="54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703"/>
    <x v="5"/>
    <n v="23.433333333333334"/>
    <x v="4"/>
    <x v="2"/>
    <s v="Overdue"/>
    <s v="WHT"/>
    <s v="USD"/>
    <n v="1530.71"/>
  </r>
  <r>
    <s v="A2310000"/>
    <x v="54"/>
    <x v="54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703"/>
    <x v="5"/>
    <n v="23.433333333333334"/>
    <x v="4"/>
    <x v="2"/>
    <s v="Overdue"/>
    <s v="WHT"/>
    <s v="USD"/>
    <n v="3305.71"/>
  </r>
  <r>
    <s v="A2310000"/>
    <x v="54"/>
    <x v="54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703"/>
    <x v="5"/>
    <n v="23.433333333333334"/>
    <x v="4"/>
    <x v="2"/>
    <s v="Overdue"/>
    <s v="WHT"/>
    <s v="USD"/>
    <n v="2994.92"/>
  </r>
  <r>
    <s v="A2310000"/>
    <x v="54"/>
    <x v="54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703"/>
    <x v="5"/>
    <n v="23.433333333333334"/>
    <x v="4"/>
    <x v="2"/>
    <s v="Overdue"/>
    <s v="WHT"/>
    <s v="USD"/>
    <n v="2823.77"/>
  </r>
  <r>
    <s v="A2310000"/>
    <x v="54"/>
    <x v="54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703"/>
    <x v="5"/>
    <n v="23.433333333333334"/>
    <x v="4"/>
    <x v="2"/>
    <s v="Overdue"/>
    <s v="WHT"/>
    <s v="USD"/>
    <n v="3093.23"/>
  </r>
  <r>
    <s v="A2310000"/>
    <x v="54"/>
    <x v="54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703"/>
    <x v="5"/>
    <n v="23.433333333333334"/>
    <x v="4"/>
    <x v="2"/>
    <s v="Overdue"/>
    <s v="WHT"/>
    <s v="USD"/>
    <n v="1084.49"/>
  </r>
  <r>
    <s v="A2310000"/>
    <x v="54"/>
    <x v="54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703"/>
    <x v="5"/>
    <n v="23.433333333333334"/>
    <x v="4"/>
    <x v="2"/>
    <s v="Overdue"/>
    <s v="WHT"/>
    <s v="USD"/>
    <n v="2603.2199999999998"/>
  </r>
  <r>
    <s v="A2310000"/>
    <x v="54"/>
    <x v="54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703"/>
    <x v="5"/>
    <n v="23.433333333333334"/>
    <x v="4"/>
    <x v="2"/>
    <s v="Overdue"/>
    <s v="WHT"/>
    <s v="USD"/>
    <n v="2793.84"/>
  </r>
  <r>
    <s v="A2310000"/>
    <x v="54"/>
    <x v="54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703"/>
    <x v="5"/>
    <n v="23.433333333333334"/>
    <x v="4"/>
    <x v="2"/>
    <s v="Overdue"/>
    <s v="WHT"/>
    <s v="USD"/>
    <n v="3259.34"/>
  </r>
  <r>
    <s v="A2310000"/>
    <x v="54"/>
    <x v="54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710"/>
    <x v="5"/>
    <n v="23.666666666666668"/>
    <x v="4"/>
    <x v="2"/>
    <s v="Overdue"/>
    <s v="WHT"/>
    <s v="USD"/>
    <n v="9615.2099999999991"/>
  </r>
  <r>
    <s v="A2310000"/>
    <x v="54"/>
    <x v="54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710"/>
    <x v="5"/>
    <n v="23.666666666666668"/>
    <x v="4"/>
    <x v="2"/>
    <s v="Overdue"/>
    <s v="WHT"/>
    <s v="USD"/>
    <n v="12151.88"/>
  </r>
  <r>
    <s v="A2310000"/>
    <x v="54"/>
    <x v="54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710"/>
    <x v="5"/>
    <n v="23.666666666666668"/>
    <x v="4"/>
    <x v="2"/>
    <s v="Overdue"/>
    <s v="WHT"/>
    <s v="USD"/>
    <n v="10036.08"/>
  </r>
  <r>
    <s v="A2310000"/>
    <x v="54"/>
    <x v="54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710"/>
    <x v="5"/>
    <n v="23.666666666666668"/>
    <x v="4"/>
    <x v="2"/>
    <s v="Overdue"/>
    <s v="WHT"/>
    <s v="USD"/>
    <n v="9595.09"/>
  </r>
  <r>
    <s v="A2310000"/>
    <x v="54"/>
    <x v="54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710"/>
    <x v="5"/>
    <n v="23.666666666666668"/>
    <x v="4"/>
    <x v="2"/>
    <s v="Overdue"/>
    <s v="WHT"/>
    <s v="USD"/>
    <n v="9069.68"/>
  </r>
  <r>
    <s v="A2310000"/>
    <x v="54"/>
    <x v="54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710"/>
    <x v="5"/>
    <n v="23.666666666666668"/>
    <x v="4"/>
    <x v="2"/>
    <s v="Overdue"/>
    <s v="WHT"/>
    <s v="USD"/>
    <n v="11573.66"/>
  </r>
  <r>
    <s v="A2310000"/>
    <x v="54"/>
    <x v="54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710"/>
    <x v="5"/>
    <n v="23.666666666666668"/>
    <x v="4"/>
    <x v="2"/>
    <s v="Overdue"/>
    <s v="WHT"/>
    <s v="USD"/>
    <n v="11146.49"/>
  </r>
  <r>
    <s v="A2310000"/>
    <x v="54"/>
    <x v="54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710"/>
    <x v="5"/>
    <n v="23.666666666666668"/>
    <x v="4"/>
    <x v="2"/>
    <s v="Overdue"/>
    <s v="WHT"/>
    <s v="USD"/>
    <n v="9216.66"/>
  </r>
  <r>
    <s v="A2310000"/>
    <x v="54"/>
    <x v="54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710"/>
    <x v="5"/>
    <n v="23.666666666666668"/>
    <x v="4"/>
    <x v="2"/>
    <s v="Overdue"/>
    <s v="WHT"/>
    <s v="USD"/>
    <n v="8654.35"/>
  </r>
  <r>
    <s v="A2310000"/>
    <x v="54"/>
    <x v="54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710"/>
    <x v="5"/>
    <n v="23.666666666666668"/>
    <x v="4"/>
    <x v="2"/>
    <s v="Overdue"/>
    <s v="WHT"/>
    <s v="USD"/>
    <n v="8892.9599999999991"/>
  </r>
  <r>
    <s v="A2310000"/>
    <x v="54"/>
    <x v="54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710"/>
    <x v="5"/>
    <n v="23.666666666666668"/>
    <x v="4"/>
    <x v="2"/>
    <s v="Overdue"/>
    <s v="WHT"/>
    <s v="USD"/>
    <n v="10551.79"/>
  </r>
  <r>
    <s v="A2310000"/>
    <x v="54"/>
    <x v="54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710"/>
    <x v="5"/>
    <n v="23.666666666666668"/>
    <x v="4"/>
    <x v="2"/>
    <s v="Overdue"/>
    <s v="WHT"/>
    <s v="USD"/>
    <n v="7505.63"/>
  </r>
  <r>
    <s v="A2310000"/>
    <x v="54"/>
    <x v="54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710"/>
    <x v="5"/>
    <n v="23.666666666666668"/>
    <x v="4"/>
    <x v="2"/>
    <s v="Overdue"/>
    <s v="WHT"/>
    <s v="USD"/>
    <n v="9090.5400000000009"/>
  </r>
  <r>
    <s v="A2310000"/>
    <x v="54"/>
    <x v="54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710"/>
    <x v="5"/>
    <n v="23.666666666666668"/>
    <x v="4"/>
    <x v="2"/>
    <s v="Overdue"/>
    <s v="WHT"/>
    <s v="USD"/>
    <n v="7885.03"/>
  </r>
  <r>
    <s v="A2310000"/>
    <x v="54"/>
    <x v="54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710"/>
    <x v="5"/>
    <n v="23.666666666666668"/>
    <x v="4"/>
    <x v="2"/>
    <s v="Overdue"/>
    <s v="WHT"/>
    <s v="USD"/>
    <n v="10283.26"/>
  </r>
  <r>
    <s v="A2310000"/>
    <x v="54"/>
    <x v="54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710"/>
    <x v="5"/>
    <n v="23.666666666666668"/>
    <x v="4"/>
    <x v="2"/>
    <s v="Overdue"/>
    <s v="WHT"/>
    <s v="USD"/>
    <n v="8675.59"/>
  </r>
  <r>
    <s v="A2310000"/>
    <x v="54"/>
    <x v="54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710"/>
    <x v="5"/>
    <n v="23.666666666666668"/>
    <x v="4"/>
    <x v="2"/>
    <s v="Overdue"/>
    <s v="WHT"/>
    <s v="USD"/>
    <n v="8045.96"/>
  </r>
  <r>
    <s v="A2310000"/>
    <x v="54"/>
    <x v="54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710"/>
    <x v="5"/>
    <n v="23.666666666666668"/>
    <x v="4"/>
    <x v="2"/>
    <s v="Overdue"/>
    <s v="WHT"/>
    <s v="USD"/>
    <n v="8261.73"/>
  </r>
  <r>
    <s v="A2310000"/>
    <x v="54"/>
    <x v="54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710"/>
    <x v="5"/>
    <n v="23.666666666666668"/>
    <x v="4"/>
    <x v="2"/>
    <s v="Overdue"/>
    <s v="WHT"/>
    <s v="USD"/>
    <n v="6498.12"/>
  </r>
  <r>
    <s v="A2310000"/>
    <x v="54"/>
    <x v="54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710"/>
    <x v="5"/>
    <n v="23.666666666666668"/>
    <x v="4"/>
    <x v="2"/>
    <s v="Overdue"/>
    <s v="WHT"/>
    <s v="USD"/>
    <n v="5754.03"/>
  </r>
  <r>
    <s v="A2310000"/>
    <x v="54"/>
    <x v="54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710"/>
    <x v="5"/>
    <n v="23.666666666666668"/>
    <x v="4"/>
    <x v="2"/>
    <s v="Overdue"/>
    <s v="WHT"/>
    <s v="USD"/>
    <n v="7502.58"/>
  </r>
  <r>
    <s v="A2310000"/>
    <x v="54"/>
    <x v="54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710"/>
    <x v="5"/>
    <n v="23.666666666666668"/>
    <x v="4"/>
    <x v="2"/>
    <s v="Overdue"/>
    <s v="WHT"/>
    <s v="USD"/>
    <n v="3730.27"/>
  </r>
  <r>
    <s v="A2310000"/>
    <x v="54"/>
    <x v="54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710"/>
    <x v="5"/>
    <n v="23.666666666666668"/>
    <x v="4"/>
    <x v="2"/>
    <s v="Overdue"/>
    <s v="WHT"/>
    <s v="USD"/>
    <n v="6718.6"/>
  </r>
  <r>
    <s v="A2310000"/>
    <x v="54"/>
    <x v="54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710"/>
    <x v="5"/>
    <n v="23.666666666666668"/>
    <x v="4"/>
    <x v="2"/>
    <s v="Overdue"/>
    <s v="WHT"/>
    <s v="USD"/>
    <n v="5816.47"/>
  </r>
  <r>
    <s v="A2310000"/>
    <x v="54"/>
    <x v="54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710"/>
    <x v="5"/>
    <n v="23.666666666666668"/>
    <x v="4"/>
    <x v="2"/>
    <s v="Overdue"/>
    <s v="WHT"/>
    <s v="USD"/>
    <n v="5316.5"/>
  </r>
  <r>
    <s v="A2310000"/>
    <x v="54"/>
    <x v="54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710"/>
    <x v="5"/>
    <n v="23.666666666666668"/>
    <x v="4"/>
    <x v="2"/>
    <s v="Overdue"/>
    <s v="WHT"/>
    <s v="USD"/>
    <n v="5824.29"/>
  </r>
  <r>
    <s v="A2310000"/>
    <x v="54"/>
    <x v="54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710"/>
    <x v="5"/>
    <n v="23.666666666666668"/>
    <x v="4"/>
    <x v="2"/>
    <s v="Overdue"/>
    <s v="WHT"/>
    <s v="USD"/>
    <n v="2041.91"/>
  </r>
  <r>
    <s v="A2310000"/>
    <x v="54"/>
    <x v="54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710"/>
    <x v="5"/>
    <n v="23.666666666666668"/>
    <x v="4"/>
    <x v="2"/>
    <s v="Overdue"/>
    <s v="WHT"/>
    <s v="USD"/>
    <n v="4897.05"/>
  </r>
  <r>
    <s v="A2310000"/>
    <x v="54"/>
    <x v="54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710"/>
    <x v="5"/>
    <n v="23.666666666666668"/>
    <x v="4"/>
    <x v="2"/>
    <s v="Overdue"/>
    <s v="WHT"/>
    <s v="USD"/>
    <n v="5250.57"/>
  </r>
  <r>
    <s v="A2310000"/>
    <x v="54"/>
    <x v="54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710"/>
    <x v="5"/>
    <n v="23.666666666666668"/>
    <x v="4"/>
    <x v="2"/>
    <s v="Overdue"/>
    <s v="WHT"/>
    <s v="USD"/>
    <n v="6119.54"/>
  </r>
  <r>
    <s v="A2310000"/>
    <x v="54"/>
    <x v="54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825"/>
    <x v="5"/>
    <n v="27.5"/>
    <x v="4"/>
    <x v="1"/>
    <s v="Overdue"/>
    <s v="Invoice"/>
    <s v="USD"/>
    <n v="-81572.399999999994"/>
  </r>
  <r>
    <s v="A2310000"/>
    <x v="54"/>
    <x v="54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825"/>
    <x v="5"/>
    <n v="27.5"/>
    <x v="4"/>
    <x v="1"/>
    <s v="Overdue"/>
    <s v="Invoice"/>
    <s v="USD"/>
    <n v="-41182.050000000003"/>
  </r>
  <r>
    <s v="A2310000"/>
    <x v="55"/>
    <x v="55"/>
    <n v="1800030540"/>
    <x v="0"/>
    <x v="1"/>
    <x v="3"/>
    <s v="Ngwobia, Enam"/>
    <n v="0"/>
    <s v="Heirs Energy Gas handling charge for Nov 2023"/>
    <s v="468"/>
    <s v="DR"/>
    <s v=""/>
    <d v="2023-12-28T00:00:00"/>
    <d v="2023-12-28T00:00:00"/>
    <d v="2024-01-27T00:00:00"/>
    <s v="USD"/>
    <n v="30177.85"/>
    <n v="-27"/>
    <x v="0"/>
    <n v="-0.9"/>
    <x v="0"/>
    <x v="0"/>
    <s v="Not Overdue"/>
    <s v="Invoice"/>
    <s v="USD"/>
    <n v="30177.85"/>
  </r>
  <r>
    <s v="A2310000"/>
    <x v="55"/>
    <x v="55"/>
    <n v="1800030472"/>
    <x v="0"/>
    <x v="1"/>
    <x v="1"/>
    <s v="Orupabo, Amoni "/>
    <n v="0"/>
    <s v="HHOG  NOV 2023 Crude Handling"/>
    <s v="468"/>
    <s v="DR"/>
    <s v=""/>
    <d v="2023-12-15T00:00:00"/>
    <d v="2023-12-15T00:00:00"/>
    <d v="2024-01-14T00:00:00"/>
    <s v="USD"/>
    <n v="2854284.96"/>
    <n v="-14"/>
    <x v="0"/>
    <n v="-0.46666666666666667"/>
    <x v="0"/>
    <x v="0"/>
    <s v="Not Overdue"/>
    <s v="Invoice"/>
    <s v="USD"/>
    <n v="2854284.96"/>
  </r>
  <r>
    <s v="A2310000"/>
    <x v="55"/>
    <x v="55"/>
    <n v="1800030473"/>
    <x v="0"/>
    <x v="1"/>
    <x v="1"/>
    <s v="Orupabo, Amoni "/>
    <n v="0"/>
    <s v="HHOG  NOV 2023 Crude Handling"/>
    <s v="454"/>
    <s v="DR"/>
    <s v=""/>
    <d v="2023-12-15T00:00:00"/>
    <d v="2023-12-15T00:00:00"/>
    <d v="2024-01-14T00:00:00"/>
    <s v="NGN"/>
    <n v="1574050149.78"/>
    <n v="-14"/>
    <x v="0"/>
    <n v="-0.46666666666666667"/>
    <x v="0"/>
    <x v="0"/>
    <s v="Not Overdue"/>
    <s v="Invoice"/>
    <s v="USD"/>
    <n v="1808898.43"/>
  </r>
  <r>
    <s v="A2310000"/>
    <x v="55"/>
    <x v="55"/>
    <n v="1800030495"/>
    <x v="0"/>
    <x v="1"/>
    <x v="1"/>
    <s v="Orupabo, Amoni "/>
    <n v="0"/>
    <s v="HHOG Deferred Pipeline Charges November 2023"/>
    <s v="468"/>
    <s v="DR"/>
    <s v=""/>
    <d v="2023-12-15T00:00:00"/>
    <d v="2023-12-15T00:00:00"/>
    <d v="2024-01-14T00:00:00"/>
    <s v="USD"/>
    <n v="201867.36"/>
    <n v="-14"/>
    <x v="0"/>
    <n v="-0.46666666666666667"/>
    <x v="0"/>
    <x v="0"/>
    <s v="Not Overdue"/>
    <s v="Invoice"/>
    <s v="USD"/>
    <n v="201867.36"/>
  </r>
  <r>
    <s v="A2310000"/>
    <x v="55"/>
    <x v="55"/>
    <n v="1800030496"/>
    <x v="0"/>
    <x v="1"/>
    <x v="1"/>
    <s v="Orupabo, Amoni "/>
    <n v="0"/>
    <s v="HHOG Deferred Pipeline Charges November 2023"/>
    <s v="454"/>
    <s v="DR"/>
    <s v=""/>
    <d v="2023-12-15T00:00:00"/>
    <d v="2023-12-15T00:00:00"/>
    <d v="2024-01-14T00:00:00"/>
    <s v="NGN"/>
    <n v="111323630.84"/>
    <n v="-14"/>
    <x v="0"/>
    <n v="-0.46666666666666667"/>
    <x v="0"/>
    <x v="0"/>
    <s v="Not Overdue"/>
    <s v="Invoice"/>
    <s v="USD"/>
    <n v="127933.12"/>
  </r>
  <r>
    <s v="A2310000"/>
    <x v="55"/>
    <x v="55"/>
    <n v="104497340"/>
    <x v="0"/>
    <x v="1"/>
    <x v="1"/>
    <s v="Orupabo, Amoni "/>
    <n v="0"/>
    <s v="WHT_1800029805 HHOG  AUG 2023 Crude Handling"/>
    <s v=""/>
    <s v="AB"/>
    <s v=""/>
    <d v="2023-12-30T00:00:00"/>
    <d v="2023-12-30T00:00:00"/>
    <d v="2023-12-30T00:00:00"/>
    <s v="USD"/>
    <n v="153698.43"/>
    <n v="1"/>
    <x v="0"/>
    <s v="Not Overdue"/>
    <x v="0"/>
    <x v="0"/>
    <s v="Not Overdue"/>
    <s v="WHT"/>
    <s v="USD"/>
    <n v="153698.43"/>
  </r>
  <r>
    <s v="A2310000"/>
    <x v="55"/>
    <x v="55"/>
    <n v="104497336"/>
    <x v="0"/>
    <x v="1"/>
    <x v="1"/>
    <s v="Orupabo, Amoni "/>
    <n v="0"/>
    <s v="WHT_1800029806 HHOG  AUG 2023 Crude Handling"/>
    <s v=""/>
    <s v="AB"/>
    <s v=""/>
    <d v="2023-12-30T00:00:00"/>
    <d v="2023-12-30T00:00:00"/>
    <d v="2023-12-30T00:00:00"/>
    <s v="NGN"/>
    <n v="78132363.409999996"/>
    <n v="1"/>
    <x v="0"/>
    <s v="Not Overdue"/>
    <x v="0"/>
    <x v="0"/>
    <s v="Not Overdue"/>
    <s v="WHT"/>
    <s v="USD"/>
    <n v="88578.66"/>
  </r>
  <r>
    <s v="A2310000"/>
    <x v="55"/>
    <x v="55"/>
    <n v="104497340"/>
    <x v="0"/>
    <x v="1"/>
    <x v="1"/>
    <s v="Orupabo, Amoni "/>
    <n v="0"/>
    <s v="WHT_1800030050 HHOG  SEP 2023 Crude Handling"/>
    <s v=""/>
    <s v="AB"/>
    <s v=""/>
    <d v="2023-12-30T00:00:00"/>
    <d v="2023-12-30T00:00:00"/>
    <d v="2023-12-30T00:00:00"/>
    <s v="USD"/>
    <n v="260206.19"/>
    <n v="1"/>
    <x v="0"/>
    <s v="Not Overdue"/>
    <x v="0"/>
    <x v="0"/>
    <s v="Not Overdue"/>
    <s v="WHT"/>
    <s v="USD"/>
    <n v="260206.19"/>
  </r>
  <r>
    <s v="A2310000"/>
    <x v="55"/>
    <x v="55"/>
    <n v="104497340"/>
    <x v="0"/>
    <x v="1"/>
    <x v="1"/>
    <s v="Orupabo, Amoni "/>
    <n v="0"/>
    <s v="WHT_1800030183 HHOG Crude Injection Invoice for Ma"/>
    <s v=""/>
    <s v="AB"/>
    <s v=""/>
    <d v="2023-12-30T00:00:00"/>
    <d v="2023-12-30T00:00:00"/>
    <d v="2023-12-30T00:00:00"/>
    <s v="USD"/>
    <n v="5963.29"/>
    <n v="1"/>
    <x v="0"/>
    <s v="Not Overdue"/>
    <x v="0"/>
    <x v="0"/>
    <s v="Not Overdue"/>
    <s v="WHT"/>
    <s v="USD"/>
    <n v="5963.29"/>
  </r>
  <r>
    <s v="A2310000"/>
    <x v="55"/>
    <x v="55"/>
    <n v="104497340"/>
    <x v="0"/>
    <x v="1"/>
    <x v="1"/>
    <s v="Orupabo, Amoni "/>
    <n v="0"/>
    <s v="WHT_1800030185 HHOG Crude Injection Invoice for Ju"/>
    <s v=""/>
    <s v="AB"/>
    <s v=""/>
    <d v="2023-12-30T00:00:00"/>
    <d v="2023-12-30T00:00:00"/>
    <d v="2023-12-30T00:00:00"/>
    <s v="USD"/>
    <n v="796.14"/>
    <n v="1"/>
    <x v="0"/>
    <s v="Not Overdue"/>
    <x v="0"/>
    <x v="0"/>
    <s v="Not Overdue"/>
    <s v="WHT"/>
    <s v="USD"/>
    <n v="796.14"/>
  </r>
  <r>
    <s v="A2310000"/>
    <x v="55"/>
    <x v="55"/>
    <n v="104497340"/>
    <x v="0"/>
    <x v="1"/>
    <x v="1"/>
    <s v="Orupabo, Amoni "/>
    <n v="0"/>
    <s v="WHT_1800030187 HHOG Crude Injection Invoice for Au"/>
    <s v=""/>
    <s v="AB"/>
    <s v=""/>
    <d v="2023-12-30T00:00:00"/>
    <d v="2023-12-30T00:00:00"/>
    <d v="2023-12-30T00:00:00"/>
    <s v="USD"/>
    <n v="2380.5300000000002"/>
    <n v="1"/>
    <x v="0"/>
    <s v="Not Overdue"/>
    <x v="0"/>
    <x v="0"/>
    <s v="Not Overdue"/>
    <s v="WHT"/>
    <s v="USD"/>
    <n v="2380.5300000000002"/>
  </r>
  <r>
    <s v="A2310000"/>
    <x v="55"/>
    <x v="55"/>
    <n v="1400017897"/>
    <x v="0"/>
    <x v="1"/>
    <x v="1"/>
    <s v="Orupabo, Amoni "/>
    <n v="0"/>
    <s v="HHOG Pmt"/>
    <s v=""/>
    <s v="DZ"/>
    <s v=""/>
    <d v="2023-12-23T00:00:00"/>
    <d v="2023-12-22T00:00:00"/>
    <d v="2023-12-23T00:00:00"/>
    <s v="NGN"/>
    <n v="-47695186.719999999"/>
    <n v="8"/>
    <x v="1"/>
    <n v="0.26666666666666666"/>
    <x v="1"/>
    <x v="1"/>
    <s v="Overdue"/>
    <s v="Invoice"/>
    <s v="USD"/>
    <n v="-56685.73"/>
  </r>
  <r>
    <s v="A2310000"/>
    <x v="55"/>
    <x v="55"/>
    <n v="1800030308"/>
    <x v="0"/>
    <x v="1"/>
    <x v="3"/>
    <s v="Ngwobia, Enam"/>
    <n v="0"/>
    <s v="Heirs Energy Gas handling charge for October 2023"/>
    <s v="468"/>
    <s v="DR"/>
    <s v=""/>
    <d v="2023-11-16T00:00:00"/>
    <d v="2023-11-16T00:00:00"/>
    <d v="2023-12-16T00:00:00"/>
    <s v="USD"/>
    <n v="52306.720000000001"/>
    <n v="15"/>
    <x v="1"/>
    <n v="0.5"/>
    <x v="1"/>
    <x v="1"/>
    <s v="Overdue"/>
    <s v="Invoice"/>
    <s v="USD"/>
    <n v="52306.720000000001"/>
  </r>
  <r>
    <s v="A2310000"/>
    <x v="55"/>
    <x v="55"/>
    <n v="1800030278"/>
    <x v="0"/>
    <x v="1"/>
    <x v="1"/>
    <s v="Orupabo, Amoni "/>
    <n v="0"/>
    <s v="Heirs Energy  OCT 2023 Crude Handling"/>
    <s v="468"/>
    <s v="DR"/>
    <s v=""/>
    <d v="2023-11-15T00:00:00"/>
    <d v="2023-11-15T00:00:00"/>
    <d v="2023-12-15T00:00:00"/>
    <s v="USD"/>
    <n v="2505964.91"/>
    <n v="16"/>
    <x v="1"/>
    <n v="0.53333333333333333"/>
    <x v="1"/>
    <x v="1"/>
    <s v="Overdue"/>
    <s v="Invoice"/>
    <s v="USD"/>
    <n v="2505964.91"/>
  </r>
  <r>
    <s v="A2310000"/>
    <x v="55"/>
    <x v="55"/>
    <n v="1800030279"/>
    <x v="0"/>
    <x v="1"/>
    <x v="1"/>
    <s v="Orupabo, Amoni "/>
    <n v="0"/>
    <s v="Heirs Energy  OCT 2023 Crude Handling"/>
    <s v="454"/>
    <s v="DR"/>
    <s v=""/>
    <d v="2023-11-15T00:00:00"/>
    <d v="2023-11-15T00:00:00"/>
    <d v="2023-12-15T00:00:00"/>
    <s v="NGN"/>
    <n v="1325591865.6400001"/>
    <n v="16"/>
    <x v="1"/>
    <n v="0.53333333333333333"/>
    <x v="1"/>
    <x v="1"/>
    <s v="Overdue"/>
    <s v="Invoice"/>
    <s v="USD"/>
    <n v="1570428.68"/>
  </r>
  <r>
    <s v="A2310000"/>
    <x v="55"/>
    <x v="55"/>
    <n v="1800030304"/>
    <x v="0"/>
    <x v="1"/>
    <x v="1"/>
    <s v="Orupabo, Amoni "/>
    <n v="0"/>
    <s v="Heirs Energy-deferred pipeline charges till Oct'23"/>
    <s v="454"/>
    <s v="DR"/>
    <s v=""/>
    <d v="2023-11-15T00:00:00"/>
    <d v="2023-11-15T00:00:00"/>
    <d v="2023-12-15T00:00:00"/>
    <s v="NGN"/>
    <n v="170358447.19"/>
    <n v="16"/>
    <x v="1"/>
    <n v="0.53333333333333333"/>
    <x v="1"/>
    <x v="1"/>
    <s v="Overdue"/>
    <s v="Invoice"/>
    <s v="USD"/>
    <n v="201823.65"/>
  </r>
  <r>
    <s v="A2310000"/>
    <x v="55"/>
    <x v="55"/>
    <n v="1800030188"/>
    <x v="0"/>
    <x v="1"/>
    <x v="1"/>
    <s v="Orupabo, Amoni "/>
    <n v="0"/>
    <s v="HHOG Crude Injection Invoice for August 2022"/>
    <s v="454"/>
    <s v="DR"/>
    <s v=""/>
    <d v="2023-11-08T00:00:00"/>
    <d v="2023-11-08T00:00:00"/>
    <d v="2023-12-08T00:00:00"/>
    <s v="NGN"/>
    <n v="13330094.6"/>
    <n v="23"/>
    <x v="1"/>
    <n v="0.76666666666666672"/>
    <x v="1"/>
    <x v="1"/>
    <s v="Overdue"/>
    <s v="Invoice"/>
    <s v="USD"/>
    <n v="16922.560000000001"/>
  </r>
  <r>
    <s v="A2310000"/>
    <x v="55"/>
    <x v="55"/>
    <n v="1800030186"/>
    <x v="0"/>
    <x v="1"/>
    <x v="1"/>
    <s v="Orupabo, Amoni "/>
    <n v="0"/>
    <s v="HHOG Crude Injection Invoice for June 2022"/>
    <s v="454"/>
    <s v="DR"/>
    <s v=""/>
    <d v="2023-11-08T00:00:00"/>
    <d v="2023-11-08T00:00:00"/>
    <d v="2023-12-08T00:00:00"/>
    <s v="NGN"/>
    <n v="4405634.4400000004"/>
    <n v="23"/>
    <x v="1"/>
    <n v="0.76666666666666672"/>
    <x v="1"/>
    <x v="1"/>
    <s v="Overdue"/>
    <s v="Invoice"/>
    <s v="USD"/>
    <n v="5592.95"/>
  </r>
  <r>
    <s v="A2310000"/>
    <x v="55"/>
    <x v="55"/>
    <n v="1800030184"/>
    <x v="0"/>
    <x v="1"/>
    <x v="1"/>
    <s v="Orupabo, Amoni "/>
    <n v="0"/>
    <s v="HHOG Crude Injection Invoice for May 2022"/>
    <s v="454"/>
    <s v="DR"/>
    <s v=""/>
    <d v="2023-11-08T00:00:00"/>
    <d v="2023-11-08T00:00:00"/>
    <d v="2023-12-08T00:00:00"/>
    <s v="NGN"/>
    <n v="33003831.289999999"/>
    <n v="23"/>
    <x v="1"/>
    <n v="0.76666666666666672"/>
    <x v="1"/>
    <x v="1"/>
    <s v="Overdue"/>
    <s v="Invoice"/>
    <s v="USD"/>
    <n v="41898.36"/>
  </r>
  <r>
    <s v="A2310000"/>
    <x v="55"/>
    <x v="55"/>
    <n v="104480644"/>
    <x v="0"/>
    <x v="1"/>
    <x v="1"/>
    <s v="Orupabo, Amoni "/>
    <n v="0"/>
    <s v="WHT_1800029495 HHOG  JUN 2023 Crude Handling"/>
    <s v=""/>
    <s v="AB"/>
    <s v=""/>
    <d v="2023-11-30T00:00:00"/>
    <d v="2023-11-30T00:00:00"/>
    <d v="2023-11-30T00:00:00"/>
    <s v="USD"/>
    <n v="132525.51999999999"/>
    <n v="31"/>
    <x v="0"/>
    <s v="Not Overdue"/>
    <x v="0"/>
    <x v="0"/>
    <s v="Not Overdue"/>
    <s v="WHT"/>
    <s v="USD"/>
    <n v="132525.51999999999"/>
  </r>
  <r>
    <s v="A2310000"/>
    <x v="55"/>
    <x v="55"/>
    <n v="104480644"/>
    <x v="0"/>
    <x v="1"/>
    <x v="1"/>
    <s v="Orupabo, Amoni "/>
    <n v="0"/>
    <s v="WHT_1800029622 HHOG  JUL 2023 Crude Handling"/>
    <s v=""/>
    <s v="AB"/>
    <s v=""/>
    <d v="2023-11-30T00:00:00"/>
    <d v="2023-11-30T00:00:00"/>
    <d v="2023-11-30T00:00:00"/>
    <s v="USD"/>
    <n v="30879.98"/>
    <n v="31"/>
    <x v="0"/>
    <s v="Not Overdue"/>
    <x v="0"/>
    <x v="0"/>
    <s v="Not Overdue"/>
    <s v="WHT"/>
    <s v="USD"/>
    <n v="30879.98"/>
  </r>
  <r>
    <s v="A2310000"/>
    <x v="55"/>
    <x v="55"/>
    <n v="104480645"/>
    <x v="0"/>
    <x v="1"/>
    <x v="1"/>
    <s v="Orupabo, Amoni "/>
    <n v="0"/>
    <s v="WHT_1800029623 HHOG  JUL 2023 Crude Handling"/>
    <s v=""/>
    <s v="AB"/>
    <s v=""/>
    <d v="2023-11-30T00:00:00"/>
    <d v="2023-11-30T00:00:00"/>
    <d v="2023-11-30T00:00:00"/>
    <s v="NGN"/>
    <n v="15857763.82"/>
    <n v="31"/>
    <x v="0"/>
    <s v="Not Overdue"/>
    <x v="0"/>
    <x v="0"/>
    <s v="Not Overdue"/>
    <s v="WHT"/>
    <s v="USD"/>
    <n v="19249.740000000002"/>
  </r>
  <r>
    <s v="A2310000"/>
    <x v="55"/>
    <x v="55"/>
    <n v="104480644"/>
    <x v="0"/>
    <x v="1"/>
    <x v="1"/>
    <s v="Orupabo, Amoni "/>
    <n v="0"/>
    <s v="WHT_1800029643 HHOG Deferred Pipeline Charges July"/>
    <s v=""/>
    <s v="AB"/>
    <s v=""/>
    <d v="2023-11-30T00:00:00"/>
    <d v="2023-11-30T00:00:00"/>
    <d v="2023-11-30T00:00:00"/>
    <s v="USD"/>
    <n v="20716.259999999998"/>
    <n v="31"/>
    <x v="0"/>
    <s v="Not Overdue"/>
    <x v="0"/>
    <x v="0"/>
    <s v="Not Overdue"/>
    <s v="WHT"/>
    <s v="USD"/>
    <n v="20716.259999999998"/>
  </r>
  <r>
    <s v="A2310000"/>
    <x v="55"/>
    <x v="55"/>
    <n v="104480644"/>
    <x v="0"/>
    <x v="1"/>
    <x v="1"/>
    <s v="Orupabo, Amoni "/>
    <n v="0"/>
    <s v="WHT_1800029826 HHOG Deferred Pipeline Charges Augu"/>
    <s v=""/>
    <s v="AB"/>
    <s v=""/>
    <d v="2023-11-30T00:00:00"/>
    <d v="2023-11-30T00:00:00"/>
    <d v="2023-11-30T00:00:00"/>
    <s v="USD"/>
    <n v="18995.900000000001"/>
    <n v="31"/>
    <x v="0"/>
    <s v="Not Overdue"/>
    <x v="0"/>
    <x v="0"/>
    <s v="Not Overdue"/>
    <s v="WHT"/>
    <s v="USD"/>
    <n v="18995.900000000001"/>
  </r>
  <r>
    <s v="A2310000"/>
    <x v="55"/>
    <x v="55"/>
    <n v="104480644"/>
    <x v="0"/>
    <x v="1"/>
    <x v="1"/>
    <s v="Orupabo, Amoni "/>
    <n v="0"/>
    <s v="WHT_1800030144 Deferred Pipeline Charges Sept23-RE"/>
    <s v=""/>
    <s v="AB"/>
    <s v=""/>
    <d v="2023-11-30T00:00:00"/>
    <d v="2023-11-30T00:00:00"/>
    <d v="2023-11-30T00:00:00"/>
    <s v="USD"/>
    <n v="5297.73"/>
    <n v="31"/>
    <x v="0"/>
    <s v="Not Overdue"/>
    <x v="0"/>
    <x v="0"/>
    <s v="Not Overdue"/>
    <s v="WHT"/>
    <s v="USD"/>
    <n v="5297.73"/>
  </r>
  <r>
    <s v="A2310000"/>
    <x v="55"/>
    <x v="55"/>
    <n v="104480645"/>
    <x v="0"/>
    <x v="1"/>
    <x v="1"/>
    <s v="Orupabo, Amoni "/>
    <n v="0"/>
    <s v="WHT_1800030145 Deferred Pipeline Charges Sept23-RE"/>
    <s v=""/>
    <s v="AB"/>
    <s v=""/>
    <d v="2023-11-30T00:00:00"/>
    <d v="2023-11-30T00:00:00"/>
    <d v="2023-11-30T00:00:00"/>
    <s v="NGN"/>
    <n v="2687413.3"/>
    <n v="31"/>
    <x v="0"/>
    <s v="Not Overdue"/>
    <x v="0"/>
    <x v="0"/>
    <s v="Not Overdue"/>
    <s v="WHT"/>
    <s v="USD"/>
    <n v="3262.25"/>
  </r>
  <r>
    <s v="A2310000"/>
    <x v="55"/>
    <x v="55"/>
    <n v="104480644"/>
    <x v="0"/>
    <x v="1"/>
    <x v="1"/>
    <s v="Orupabo, Amoni "/>
    <n v="0"/>
    <s v="WHT_1800030303 Heirs Energy deferred pipeline char"/>
    <s v=""/>
    <s v="AB"/>
    <s v=""/>
    <d v="2023-11-30T00:00:00"/>
    <d v="2023-11-30T00:00:00"/>
    <d v="2023-11-30T00:00:00"/>
    <s v="USD"/>
    <n v="16102.71"/>
    <n v="31"/>
    <x v="0"/>
    <s v="Not Overdue"/>
    <x v="0"/>
    <x v="0"/>
    <s v="Not Overdue"/>
    <s v="WHT"/>
    <s v="USD"/>
    <n v="16102.71"/>
  </r>
  <r>
    <s v="A2310000"/>
    <x v="55"/>
    <x v="55"/>
    <n v="1800030051"/>
    <x v="0"/>
    <x v="1"/>
    <x v="1"/>
    <s v="Orupabo, Amoni "/>
    <n v="0"/>
    <s v="HHOG  SEP 2023 Crude Handling"/>
    <s v="454"/>
    <s v="DR"/>
    <s v=""/>
    <d v="2023-10-19T00:00:00"/>
    <d v="2023-10-19T00:00:00"/>
    <d v="2023-11-18T00:00:00"/>
    <s v="NGN"/>
    <n v="2639927748.02"/>
    <n v="43"/>
    <x v="2"/>
    <n v="1.4333333333333333"/>
    <x v="1"/>
    <x v="1"/>
    <s v="Overdue"/>
    <s v="Invoice"/>
    <s v="USD"/>
    <n v="2987870.23"/>
  </r>
  <r>
    <s v="A2310000"/>
    <x v="55"/>
    <x v="55"/>
    <n v="1800030004"/>
    <x v="0"/>
    <x v="1"/>
    <x v="3"/>
    <s v="Ngwobia, Enam"/>
    <n v="0"/>
    <s v="HHOG Gas handling charge for September 2023"/>
    <s v="468"/>
    <s v="DR"/>
    <s v=""/>
    <d v="2023-10-17T00:00:00"/>
    <d v="2023-10-17T00:00:00"/>
    <d v="2023-11-16T00:00:00"/>
    <s v="USD"/>
    <n v="62403.37"/>
    <n v="45"/>
    <x v="2"/>
    <n v="1.5"/>
    <x v="1"/>
    <x v="1"/>
    <s v="Overdue"/>
    <s v="Invoice"/>
    <s v="USD"/>
    <n v="62403.37"/>
  </r>
  <r>
    <s v="A2310000"/>
    <x v="55"/>
    <x v="55"/>
    <n v="1400017764"/>
    <x v="0"/>
    <x v="1"/>
    <x v="1"/>
    <s v="Orupabo, Amoni "/>
    <n v="0"/>
    <s v="HHOG CHA Pmt"/>
    <s v=""/>
    <s v="DZ"/>
    <s v=""/>
    <d v="2023-10-31T00:00:00"/>
    <d v="2023-10-30T00:00:00"/>
    <d v="2023-10-31T00:00:00"/>
    <s v="NGN"/>
    <n v="-11296748.720000001"/>
    <n v="61"/>
    <x v="3"/>
    <n v="2.0333333333333332"/>
    <x v="1"/>
    <x v="1"/>
    <s v="Overdue"/>
    <s v="Invoice"/>
    <s v="USD"/>
    <n v="-14354.78"/>
  </r>
  <r>
    <s v="A2310000"/>
    <x v="55"/>
    <x v="55"/>
    <n v="1400017764"/>
    <x v="0"/>
    <x v="1"/>
    <x v="1"/>
    <s v="Orupabo, Amoni "/>
    <n v="0"/>
    <s v="HHOG CHA Pmt"/>
    <s v=""/>
    <s v="DZ"/>
    <s v=""/>
    <d v="2023-10-31T00:00:00"/>
    <d v="2023-10-30T00:00:00"/>
    <d v="2023-10-31T00:00:00"/>
    <s v="NGN"/>
    <n v="-181542931.28999999"/>
    <n v="61"/>
    <x v="3"/>
    <n v="2.0333333333333332"/>
    <x v="1"/>
    <x v="1"/>
    <s v="Overdue"/>
    <s v="Invoice"/>
    <s v="USD"/>
    <n v="-230686.6"/>
  </r>
  <r>
    <s v="A2310000"/>
    <x v="55"/>
    <x v="55"/>
    <n v="1400017764"/>
    <x v="0"/>
    <x v="1"/>
    <x v="1"/>
    <s v="Orupabo, Amoni "/>
    <n v="0"/>
    <s v="HHOG CHA Pmt"/>
    <s v=""/>
    <s v="DZ"/>
    <s v=""/>
    <d v="2023-10-31T00:00:00"/>
    <d v="2023-10-30T00:00:00"/>
    <d v="2023-10-31T00:00:00"/>
    <s v="NGN"/>
    <n v="-153383689.62"/>
    <n v="61"/>
    <x v="3"/>
    <n v="2.0333333333333332"/>
    <x v="1"/>
    <x v="1"/>
    <s v="Overdue"/>
    <s v="Invoice"/>
    <s v="USD"/>
    <n v="-194904.65"/>
  </r>
  <r>
    <s v="A2310000"/>
    <x v="55"/>
    <x v="55"/>
    <n v="104466132"/>
    <x v="0"/>
    <x v="1"/>
    <x v="1"/>
    <s v="Orupabo, Amoni "/>
    <n v="0"/>
    <s v="WHT_1800029142 HHOG  APR 2023 Crude Handling"/>
    <s v=""/>
    <s v="AB"/>
    <s v=""/>
    <d v="2023-10-30T00:00:00"/>
    <d v="2023-10-30T00:00:00"/>
    <d v="2023-10-30T00:00:00"/>
    <s v="USD"/>
    <n v="196894.69"/>
    <n v="62"/>
    <x v="0"/>
    <s v="Not Overdue"/>
    <x v="0"/>
    <x v="0"/>
    <s v="Not Overdue"/>
    <s v="WHT"/>
    <s v="USD"/>
    <n v="196894.69"/>
  </r>
  <r>
    <s v="A2310000"/>
    <x v="55"/>
    <x v="55"/>
    <n v="104466133"/>
    <x v="0"/>
    <x v="1"/>
    <x v="1"/>
    <s v="Orupabo, Amoni "/>
    <n v="0"/>
    <s v="WHT_1800029232 HHOG FEB 2023  FM DAYS CRUDE HANDLI"/>
    <s v=""/>
    <s v="AB"/>
    <s v=""/>
    <d v="2023-10-30T00:00:00"/>
    <d v="2023-10-30T00:00:00"/>
    <d v="2023-10-30T00:00:00"/>
    <s v="USD"/>
    <n v="206291.07"/>
    <n v="62"/>
    <x v="0"/>
    <s v="Not Overdue"/>
    <x v="0"/>
    <x v="0"/>
    <s v="Not Overdue"/>
    <s v="WHT"/>
    <s v="USD"/>
    <n v="206291.07"/>
  </r>
  <r>
    <s v="A2310000"/>
    <x v="55"/>
    <x v="55"/>
    <n v="104466134"/>
    <x v="0"/>
    <x v="1"/>
    <x v="1"/>
    <s v="Orupabo, Amoni "/>
    <n v="0"/>
    <s v="WHT_1800029234 HHOG MAR 2023 FM DAYS CRUDE HANDLIN"/>
    <s v=""/>
    <s v="AB"/>
    <s v=""/>
    <d v="2023-10-30T00:00:00"/>
    <d v="2023-10-30T00:00:00"/>
    <d v="2023-10-30T00:00:00"/>
    <s v="USD"/>
    <n v="88834.62"/>
    <n v="62"/>
    <x v="0"/>
    <s v="Not Overdue"/>
    <x v="0"/>
    <x v="0"/>
    <s v="Not Overdue"/>
    <s v="WHT"/>
    <s v="USD"/>
    <n v="88834.62"/>
  </r>
  <r>
    <s v="A2310000"/>
    <x v="55"/>
    <x v="55"/>
    <n v="104466142"/>
    <x v="0"/>
    <x v="1"/>
    <x v="1"/>
    <s v="Orupabo, Amoni "/>
    <n v="0"/>
    <s v="WHT_1800029235 HHOG MAR 2023 FM DAYS CRUDE HANDLIN"/>
    <s v=""/>
    <s v="AB"/>
    <s v=""/>
    <d v="2023-10-30T00:00:00"/>
    <d v="2023-10-30T00:00:00"/>
    <d v="2023-10-30T00:00:00"/>
    <s v="NGN"/>
    <n v="27268162.370000001"/>
    <n v="62"/>
    <x v="0"/>
    <s v="Not Overdue"/>
    <x v="0"/>
    <x v="0"/>
    <s v="Not Overdue"/>
    <s v="WHT"/>
    <s v="USD"/>
    <n v="34649.65"/>
  </r>
  <r>
    <s v="A2310000"/>
    <x v="55"/>
    <x v="55"/>
    <n v="104466134"/>
    <x v="0"/>
    <x v="1"/>
    <x v="1"/>
    <s v="Orupabo, Amoni "/>
    <n v="0"/>
    <s v="WHT_1800029236 HHOG MAR 2023 AFTER FM  CRUDE HANDL"/>
    <s v=""/>
    <s v="AB"/>
    <s v=""/>
    <d v="2023-10-30T00:00:00"/>
    <d v="2023-10-30T00:00:00"/>
    <d v="2023-10-30T00:00:00"/>
    <s v="USD"/>
    <n v="88834.62"/>
    <n v="62"/>
    <x v="0"/>
    <s v="Not Overdue"/>
    <x v="0"/>
    <x v="0"/>
    <s v="Not Overdue"/>
    <s v="WHT"/>
    <s v="USD"/>
    <n v="88834.62"/>
  </r>
  <r>
    <s v="A2310000"/>
    <x v="55"/>
    <x v="55"/>
    <n v="104466142"/>
    <x v="0"/>
    <x v="1"/>
    <x v="1"/>
    <s v="Orupabo, Amoni "/>
    <n v="0"/>
    <s v="WHT_1800029237 HHOG MAR 2023 AFTER FM  CRUDE HANDL"/>
    <s v=""/>
    <s v="AB"/>
    <s v=""/>
    <d v="2023-10-30T00:00:00"/>
    <d v="2023-10-30T00:00:00"/>
    <d v="2023-10-30T00:00:00"/>
    <s v="NGN"/>
    <n v="27268162.370000001"/>
    <n v="62"/>
    <x v="0"/>
    <s v="Not Overdue"/>
    <x v="0"/>
    <x v="0"/>
    <s v="Not Overdue"/>
    <s v="WHT"/>
    <s v="USD"/>
    <n v="34649.65"/>
  </r>
  <r>
    <s v="A2310000"/>
    <x v="55"/>
    <x v="55"/>
    <n v="104466131"/>
    <x v="0"/>
    <x v="1"/>
    <x v="1"/>
    <s v="Orupabo, Amoni "/>
    <n v="0"/>
    <s v="WHT_1800029331 HHOG  MAY 2023 Crude Handling"/>
    <s v=""/>
    <s v="AB"/>
    <s v=""/>
    <d v="2023-10-30T00:00:00"/>
    <d v="2023-10-30T00:00:00"/>
    <d v="2023-10-30T00:00:00"/>
    <s v="USD"/>
    <n v="271970.01"/>
    <n v="62"/>
    <x v="0"/>
    <s v="Not Overdue"/>
    <x v="0"/>
    <x v="0"/>
    <s v="Not Overdue"/>
    <s v="WHT"/>
    <s v="USD"/>
    <n v="271970.01"/>
  </r>
  <r>
    <s v="A2310000"/>
    <x v="55"/>
    <x v="55"/>
    <n v="104466141"/>
    <x v="0"/>
    <x v="1"/>
    <x v="1"/>
    <s v="Orupabo, Amoni "/>
    <n v="0"/>
    <s v="WHT_1800029332 HHOG  MAY 2023 Crude Handling"/>
    <s v=""/>
    <s v="AB"/>
    <s v=""/>
    <d v="2023-10-30T00:00:00"/>
    <d v="2023-10-30T00:00:00"/>
    <d v="2023-10-30T00:00:00"/>
    <s v="NGN"/>
    <n v="83531486.810000002"/>
    <n v="62"/>
    <x v="0"/>
    <s v="Not Overdue"/>
    <x v="0"/>
    <x v="0"/>
    <s v="Not Overdue"/>
    <s v="WHT"/>
    <s v="USD"/>
    <n v="106143.46"/>
  </r>
  <r>
    <s v="A2310000"/>
    <x v="55"/>
    <x v="55"/>
    <n v="104466137"/>
    <x v="0"/>
    <x v="1"/>
    <x v="1"/>
    <s v="Orupabo, Amoni "/>
    <n v="0"/>
    <s v="WHT_1800029352 HHOG Defd Pipeline Charges May23"/>
    <s v=""/>
    <s v="AB"/>
    <s v=""/>
    <d v="2023-10-30T00:00:00"/>
    <d v="2023-10-30T00:00:00"/>
    <d v="2023-10-30T00:00:00"/>
    <s v="USD"/>
    <n v="20962.38"/>
    <n v="62"/>
    <x v="0"/>
    <s v="Not Overdue"/>
    <x v="0"/>
    <x v="0"/>
    <s v="Not Overdue"/>
    <s v="WHT"/>
    <s v="USD"/>
    <n v="20962.38"/>
  </r>
  <r>
    <s v="A2310000"/>
    <x v="55"/>
    <x v="55"/>
    <n v="104466138"/>
    <x v="0"/>
    <x v="1"/>
    <x v="1"/>
    <s v="Orupabo, Amoni "/>
    <n v="0"/>
    <s v="WHT_1800029518 HHOG Deferred Pipeline Charges June"/>
    <s v=""/>
    <s v="AB"/>
    <s v=""/>
    <d v="2023-10-30T00:00:00"/>
    <d v="2023-10-30T00:00:00"/>
    <d v="2023-10-30T00:00:00"/>
    <s v="USD"/>
    <n v="16761.09"/>
    <n v="62"/>
    <x v="0"/>
    <s v="Not Overdue"/>
    <x v="0"/>
    <x v="0"/>
    <s v="Not Overdue"/>
    <s v="WHT"/>
    <s v="USD"/>
    <n v="16761.09"/>
  </r>
  <r>
    <s v="A2310000"/>
    <x v="55"/>
    <x v="55"/>
    <n v="104466136"/>
    <x v="0"/>
    <x v="1"/>
    <x v="1"/>
    <s v="Orupabo, Amoni "/>
    <n v="0"/>
    <s v="WHT_1800029524 Re-Issued March'23 HHOG Deferred Pi"/>
    <s v=""/>
    <s v="AB"/>
    <s v=""/>
    <d v="2023-10-30T00:00:00"/>
    <d v="2023-10-30T00:00:00"/>
    <d v="2023-10-30T00:00:00"/>
    <s v="USD"/>
    <n v="17549.89"/>
    <n v="62"/>
    <x v="0"/>
    <s v="Not Overdue"/>
    <x v="0"/>
    <x v="0"/>
    <s v="Not Overdue"/>
    <s v="WHT"/>
    <s v="USD"/>
    <n v="17549.89"/>
  </r>
  <r>
    <s v="A2310000"/>
    <x v="55"/>
    <x v="55"/>
    <n v="104466139"/>
    <x v="0"/>
    <x v="1"/>
    <x v="1"/>
    <s v="Orupabo, Amoni "/>
    <n v="0"/>
    <s v="WHT_1800029526 Re-Issued April2023 HHOG Deferred P"/>
    <s v=""/>
    <s v="AB"/>
    <s v=""/>
    <d v="2023-10-30T00:00:00"/>
    <d v="2023-10-30T00:00:00"/>
    <d v="2023-10-30T00:00:00"/>
    <s v="USD"/>
    <n v="20261.7"/>
    <n v="62"/>
    <x v="0"/>
    <s v="Not Overdue"/>
    <x v="0"/>
    <x v="0"/>
    <s v="Not Overdue"/>
    <s v="WHT"/>
    <s v="USD"/>
    <n v="20261.7"/>
  </r>
  <r>
    <s v="A2310000"/>
    <x v="55"/>
    <x v="55"/>
    <n v="1800029827"/>
    <x v="0"/>
    <x v="1"/>
    <x v="1"/>
    <s v="Orupabo, Amoni "/>
    <n v="0"/>
    <s v="HHOG Deferred Pipeline Charges August 2023"/>
    <s v="454"/>
    <s v="DR"/>
    <s v=""/>
    <d v="2023-09-14T00:00:00"/>
    <d v="2023-09-14T00:00:00"/>
    <d v="2023-10-14T00:00:00"/>
    <s v="NGN"/>
    <n v="193130777.97"/>
    <n v="78"/>
    <x v="3"/>
    <n v="2.6"/>
    <x v="1"/>
    <x v="1"/>
    <s v="Overdue"/>
    <s v="Invoice"/>
    <s v="USD"/>
    <n v="258486.23"/>
  </r>
  <r>
    <s v="A2310000"/>
    <x v="55"/>
    <x v="55"/>
    <n v="1800029832"/>
    <x v="0"/>
    <x v="1"/>
    <x v="3"/>
    <s v="Ngwobia, Enam"/>
    <n v="0"/>
    <s v="HHOG Gas handling charge for August 2023"/>
    <s v="468"/>
    <s v="DR"/>
    <s v=""/>
    <d v="2023-09-14T00:00:00"/>
    <d v="2023-09-14T00:00:00"/>
    <d v="2023-10-14T00:00:00"/>
    <s v="USD"/>
    <n v="61703.79"/>
    <n v="78"/>
    <x v="3"/>
    <n v="2.6"/>
    <x v="1"/>
    <x v="1"/>
    <s v="Overdue"/>
    <s v="Invoice"/>
    <s v="USD"/>
    <n v="61703.79"/>
  </r>
  <r>
    <s v="A2310000"/>
    <x v="55"/>
    <x v="55"/>
    <n v="1400017652"/>
    <x v="0"/>
    <x v="1"/>
    <x v="1"/>
    <s v="Orupabo, Amoni "/>
    <n v="0"/>
    <s v="HHOG Payment"/>
    <s v=""/>
    <s v="DZ"/>
    <s v=""/>
    <d v="2023-09-30T00:00:00"/>
    <d v="2023-09-29T00:00:00"/>
    <d v="2023-09-30T00:00:00"/>
    <s v="NGN"/>
    <n v="-1545900659.3299999"/>
    <n v="92"/>
    <x v="4"/>
    <n v="3.0666666666666669"/>
    <x v="1"/>
    <x v="1"/>
    <s v="Overdue"/>
    <s v="Invoice"/>
    <s v="USD"/>
    <n v="-2014308.56"/>
  </r>
  <r>
    <s v="A2310000"/>
    <x v="55"/>
    <x v="55"/>
    <n v="1800029652"/>
    <x v="0"/>
    <x v="1"/>
    <x v="3"/>
    <s v="Ngwobia, Enam"/>
    <n v="0"/>
    <s v="HHOG Gas handling charge for July 2023"/>
    <s v="468"/>
    <s v="DR"/>
    <s v=""/>
    <d v="2023-08-17T00:00:00"/>
    <d v="2023-08-17T00:00:00"/>
    <d v="2023-09-16T00:00:00"/>
    <s v="USD"/>
    <n v="10122.41"/>
    <n v="106"/>
    <x v="4"/>
    <n v="3.5333333333333332"/>
    <x v="1"/>
    <x v="1"/>
    <s v="Overdue"/>
    <s v="Invoice"/>
    <s v="USD"/>
    <n v="10122.41"/>
  </r>
  <r>
    <s v="A2310000"/>
    <x v="55"/>
    <x v="55"/>
    <n v="1800029644"/>
    <x v="0"/>
    <x v="1"/>
    <x v="1"/>
    <s v="Orupabo, Amoni "/>
    <n v="0"/>
    <s v="HHOG Deferred Pipeline Charges July 2023"/>
    <s v="454"/>
    <s v="DR"/>
    <s v=""/>
    <d v="2023-08-14T00:00:00"/>
    <d v="2023-08-14T00:00:00"/>
    <d v="2023-09-13T00:00:00"/>
    <s v="NGN"/>
    <n v="212767944.12"/>
    <n v="109"/>
    <x v="4"/>
    <n v="3.6333333333333333"/>
    <x v="1"/>
    <x v="1"/>
    <s v="Overdue"/>
    <s v="Invoice"/>
    <s v="USD"/>
    <n v="284662.23"/>
  </r>
  <r>
    <s v="A2310000"/>
    <x v="55"/>
    <x v="55"/>
    <n v="1400017624"/>
    <x v="0"/>
    <x v="1"/>
    <x v="1"/>
    <s v="Orupabo, Amoni "/>
    <n v="0"/>
    <s v="HHOC CHA Pmt_Apr23"/>
    <s v=""/>
    <s v="DZ"/>
    <s v=""/>
    <d v="2023-09-06T00:00:00"/>
    <d v="2023-09-05T00:00:00"/>
    <d v="2023-09-06T00:00:00"/>
    <s v="NGN"/>
    <n v="-100000000"/>
    <n v="116"/>
    <x v="4"/>
    <n v="3.8666666666666667"/>
    <x v="1"/>
    <x v="1"/>
    <s v="Overdue"/>
    <s v="Invoice"/>
    <s v="USD"/>
    <n v="-131310"/>
  </r>
  <r>
    <s v="A2310000"/>
    <x v="55"/>
    <x v="55"/>
    <n v="1400017616"/>
    <x v="0"/>
    <x v="1"/>
    <x v="1"/>
    <s v="Orupabo, Amoni "/>
    <n v="0"/>
    <s v="HHOG Pmt"/>
    <s v=""/>
    <s v="DZ"/>
    <s v=""/>
    <d v="2023-09-02T00:00:00"/>
    <d v="2023-09-01T00:00:00"/>
    <d v="2023-09-02T00:00:00"/>
    <s v="NGN"/>
    <n v="-1137469655.4300001"/>
    <n v="120"/>
    <x v="4"/>
    <n v="4"/>
    <x v="1"/>
    <x v="1"/>
    <s v="Overdue"/>
    <s v="Invoice"/>
    <s v="USD"/>
    <n v="-1501573.69"/>
  </r>
  <r>
    <s v="A2310000"/>
    <x v="55"/>
    <x v="55"/>
    <n v="1800029557"/>
    <x v="0"/>
    <x v="1"/>
    <x v="3"/>
    <s v="Ngwobia, Enam"/>
    <n v="0"/>
    <s v="HHOG Gas handling charge for June 2023"/>
    <s v="468"/>
    <s v="DR"/>
    <s v=""/>
    <d v="2023-07-21T00:00:00"/>
    <d v="2023-07-21T00:00:00"/>
    <d v="2023-08-20T00:00:00"/>
    <s v="USD"/>
    <n v="63323.57"/>
    <n v="133"/>
    <x v="4"/>
    <n v="4.4333333333333336"/>
    <x v="1"/>
    <x v="1"/>
    <s v="Overdue"/>
    <s v="Invoice"/>
    <s v="USD"/>
    <n v="63323.57"/>
  </r>
  <r>
    <s v="A2310000"/>
    <x v="55"/>
    <x v="55"/>
    <n v="1800029496"/>
    <x v="0"/>
    <x v="1"/>
    <x v="1"/>
    <s v="Orupabo, Amoni "/>
    <n v="0"/>
    <s v="HHOG  JUN 2023 Crude Handling"/>
    <s v="454"/>
    <s v="DR"/>
    <s v=""/>
    <d v="2023-07-14T00:00:00"/>
    <d v="2023-07-14T00:00:00"/>
    <d v="2023-08-13T00:00:00"/>
    <s v="NGN"/>
    <n v="1056992392.0599999"/>
    <n v="140"/>
    <x v="4"/>
    <n v="4.666666666666667"/>
    <x v="1"/>
    <x v="1"/>
    <s v="Overdue"/>
    <s v="Invoice"/>
    <s v="USD"/>
    <n v="1370073.54"/>
  </r>
  <r>
    <s v="A2310000"/>
    <x v="55"/>
    <x v="55"/>
    <n v="1800029519"/>
    <x v="0"/>
    <x v="1"/>
    <x v="1"/>
    <s v="Orupabo, Amoni "/>
    <n v="0"/>
    <s v="HHOG Deferred Pipeline Charges June 2023"/>
    <s v="454"/>
    <s v="DR"/>
    <s v=""/>
    <d v="2023-07-14T00:00:00"/>
    <d v="2023-07-14T00:00:00"/>
    <d v="2023-08-13T00:00:00"/>
    <s v="NGN"/>
    <n v="133682517.83"/>
    <n v="140"/>
    <x v="4"/>
    <n v="4.666666666666667"/>
    <x v="1"/>
    <x v="1"/>
    <s v="Overdue"/>
    <s v="Invoice"/>
    <s v="USD"/>
    <n v="173279.28"/>
  </r>
  <r>
    <s v="A2310000"/>
    <x v="55"/>
    <x v="55"/>
    <n v="1800029527"/>
    <x v="0"/>
    <x v="1"/>
    <x v="1"/>
    <s v="Orupabo, Amoni "/>
    <n v="0"/>
    <s v="Re-Issued April2023 HHOG Deferred Pipeline Charges"/>
    <s v="454"/>
    <s v="DR"/>
    <s v=""/>
    <d v="2023-07-14T00:00:00"/>
    <d v="2023-07-14T00:00:00"/>
    <d v="2023-08-13T00:00:00"/>
    <s v="NGN"/>
    <n v="124384577.76000001"/>
    <n v="140"/>
    <x v="4"/>
    <n v="4.666666666666667"/>
    <x v="1"/>
    <x v="1"/>
    <s v="Overdue"/>
    <s v="Invoice"/>
    <s v="USD"/>
    <n v="161227.29"/>
  </r>
  <r>
    <s v="A2310000"/>
    <x v="55"/>
    <x v="55"/>
    <n v="1800029525"/>
    <x v="0"/>
    <x v="1"/>
    <x v="1"/>
    <s v="Orupabo, Amoni "/>
    <n v="0"/>
    <s v="Re-Issued March'23 HHOG Deferred Pipeline Charges"/>
    <s v="454"/>
    <s v="DR"/>
    <s v=""/>
    <d v="2023-07-14T00:00:00"/>
    <d v="2023-07-14T00:00:00"/>
    <d v="2023-08-13T00:00:00"/>
    <s v="NGN"/>
    <n v="107740239.73999999"/>
    <n v="140"/>
    <x v="4"/>
    <n v="4.666666666666667"/>
    <x v="1"/>
    <x v="1"/>
    <s v="Overdue"/>
    <s v="Invoice"/>
    <s v="USD"/>
    <n v="139652.9"/>
  </r>
  <r>
    <s v="A2310000"/>
    <x v="55"/>
    <x v="55"/>
    <n v="1800029523"/>
    <x v="0"/>
    <x v="1"/>
    <x v="1"/>
    <s v="Orupabo, Amoni "/>
    <n v="0"/>
    <s v="Supplementary Feb 2023 Deferred Pipeline Charges"/>
    <s v="454"/>
    <s v="DR"/>
    <s v=""/>
    <d v="2023-07-14T00:00:00"/>
    <d v="2023-07-14T00:00:00"/>
    <d v="2023-08-13T00:00:00"/>
    <s v="NGN"/>
    <n v="117939850.06999999"/>
    <n v="140"/>
    <x v="4"/>
    <n v="4.666666666666667"/>
    <x v="1"/>
    <x v="1"/>
    <s v="Overdue"/>
    <s v="Invoice"/>
    <s v="USD"/>
    <n v="152873.63"/>
  </r>
  <r>
    <s v="A2310000"/>
    <x v="55"/>
    <x v="55"/>
    <n v="1800029522"/>
    <x v="0"/>
    <x v="1"/>
    <x v="1"/>
    <s v="Orupabo, Amoni "/>
    <n v="0"/>
    <s v="Supplementary Jan 2023 Deferred Pipeline Charges"/>
    <s v="454"/>
    <s v="DR"/>
    <s v=""/>
    <d v="2023-07-14T00:00:00"/>
    <d v="2023-07-14T00:00:00"/>
    <d v="2023-08-13T00:00:00"/>
    <s v="NGN"/>
    <n v="74298203.480000004"/>
    <n v="140"/>
    <x v="4"/>
    <n v="4.666666666666667"/>
    <x v="1"/>
    <x v="1"/>
    <s v="Overdue"/>
    <s v="Invoice"/>
    <s v="USD"/>
    <n v="96305.33"/>
  </r>
  <r>
    <s v="A2310000"/>
    <x v="55"/>
    <x v="55"/>
    <n v="104420404"/>
    <x v="0"/>
    <x v="1"/>
    <x v="1"/>
    <s v="Orupabo, Amoni "/>
    <n v="0"/>
    <s v="WHT_1800029224 HHOG OCT 2022 FM DAYS  CRUDE HANDLI"/>
    <s v=""/>
    <s v="AB"/>
    <s v=""/>
    <d v="2023-07-30T00:00:00"/>
    <d v="2023-07-30T00:00:00"/>
    <d v="2023-07-30T00:00:00"/>
    <s v="USD"/>
    <n v="32859.31"/>
    <n v="154"/>
    <x v="4"/>
    <n v="5.1333333333333337"/>
    <x v="1"/>
    <x v="2"/>
    <s v="Overdue"/>
    <s v="WHT"/>
    <s v="USD"/>
    <n v="32859.31"/>
  </r>
  <r>
    <s v="A2310000"/>
    <x v="55"/>
    <x v="55"/>
    <n v="104420400"/>
    <x v="0"/>
    <x v="1"/>
    <x v="1"/>
    <s v="Orupabo, Amoni "/>
    <n v="0"/>
    <s v="WHT_1800029225 HHOG OCT 2022 FM DAYS  CRUDE HANDLI"/>
    <s v=""/>
    <s v="AB"/>
    <s v=""/>
    <d v="2023-07-30T00:00:00"/>
    <d v="2023-07-30T00:00:00"/>
    <d v="2023-07-30T00:00:00"/>
    <s v="NGN"/>
    <n v="9553636.8300000001"/>
    <n v="154"/>
    <x v="4"/>
    <n v="5.1333333333333337"/>
    <x v="1"/>
    <x v="2"/>
    <s v="Overdue"/>
    <s v="WHT"/>
    <s v="USD"/>
    <n v="12323.24"/>
  </r>
  <r>
    <s v="A2310000"/>
    <x v="55"/>
    <x v="55"/>
    <n v="104420405"/>
    <x v="0"/>
    <x v="1"/>
    <x v="1"/>
    <s v="Orupabo, Amoni "/>
    <n v="0"/>
    <s v="WHT_1800029226 HHOG NOV 2022 FM DAYS CRUDE HANDLIN"/>
    <s v=""/>
    <s v="AB"/>
    <s v=""/>
    <d v="2023-07-30T00:00:00"/>
    <d v="2023-07-30T00:00:00"/>
    <d v="2023-07-30T00:00:00"/>
    <s v="USD"/>
    <n v="138034.04"/>
    <n v="154"/>
    <x v="4"/>
    <n v="5.1333333333333337"/>
    <x v="1"/>
    <x v="2"/>
    <s v="Overdue"/>
    <s v="WHT"/>
    <s v="USD"/>
    <n v="138034.04"/>
  </r>
  <r>
    <s v="A2310000"/>
    <x v="55"/>
    <x v="55"/>
    <n v="104420399"/>
    <x v="0"/>
    <x v="1"/>
    <x v="1"/>
    <s v="Orupabo, Amoni "/>
    <n v="0"/>
    <s v="WHT_1800029227 HHOG NOV 2022 FM DAYS CRUDE HANDLIN"/>
    <s v=""/>
    <s v="AB"/>
    <s v=""/>
    <d v="2023-07-30T00:00:00"/>
    <d v="2023-07-30T00:00:00"/>
    <d v="2023-07-30T00:00:00"/>
    <s v="NGN"/>
    <n v="40655449.18"/>
    <n v="154"/>
    <x v="4"/>
    <n v="5.1333333333333337"/>
    <x v="1"/>
    <x v="2"/>
    <s v="Overdue"/>
    <s v="WHT"/>
    <s v="USD"/>
    <n v="52441.46"/>
  </r>
  <r>
    <s v="A2310000"/>
    <x v="55"/>
    <x v="55"/>
    <n v="104420407"/>
    <x v="0"/>
    <x v="1"/>
    <x v="1"/>
    <s v="Orupabo, Amoni "/>
    <n v="0"/>
    <s v="WHT_1800029228 HHOG DEC 2022 FM DAYS  CRUDE HANDLI"/>
    <s v=""/>
    <s v="AB"/>
    <s v=""/>
    <d v="2023-07-30T00:00:00"/>
    <d v="2023-07-30T00:00:00"/>
    <d v="2023-07-30T00:00:00"/>
    <s v="USD"/>
    <n v="160313.47"/>
    <n v="154"/>
    <x v="4"/>
    <n v="5.1333333333333337"/>
    <x v="1"/>
    <x v="2"/>
    <s v="Overdue"/>
    <s v="WHT"/>
    <s v="USD"/>
    <n v="160313.47"/>
  </r>
  <r>
    <s v="A2310000"/>
    <x v="55"/>
    <x v="55"/>
    <n v="104420402"/>
    <x v="0"/>
    <x v="1"/>
    <x v="1"/>
    <s v="Orupabo, Amoni "/>
    <n v="0"/>
    <s v="WHT_1800029229 HHOG DEC 2022 FM DAYS  CRUDE HANDLI"/>
    <s v=""/>
    <s v="AB"/>
    <s v=""/>
    <d v="2023-07-30T00:00:00"/>
    <d v="2023-07-30T00:00:00"/>
    <d v="2023-07-30T00:00:00"/>
    <s v="NGN"/>
    <n v="47663386.82"/>
    <n v="154"/>
    <x v="4"/>
    <n v="5.1333333333333337"/>
    <x v="1"/>
    <x v="2"/>
    <s v="Overdue"/>
    <s v="WHT"/>
    <s v="USD"/>
    <n v="61481"/>
  </r>
  <r>
    <s v="A2310000"/>
    <x v="55"/>
    <x v="55"/>
    <n v="104420406"/>
    <x v="0"/>
    <x v="1"/>
    <x v="1"/>
    <s v="Orupabo, Amoni "/>
    <n v="0"/>
    <s v="WHT_1800029230 HHOG JAN 2023 FM DAYS  CRUDE HANDLI"/>
    <s v=""/>
    <s v="AB"/>
    <s v=""/>
    <d v="2023-07-30T00:00:00"/>
    <d v="2023-07-30T00:00:00"/>
    <d v="2023-07-30T00:00:00"/>
    <s v="USD"/>
    <n v="84785.74"/>
    <n v="154"/>
    <x v="4"/>
    <n v="5.1333333333333337"/>
    <x v="1"/>
    <x v="2"/>
    <s v="Overdue"/>
    <s v="WHT"/>
    <s v="USD"/>
    <n v="84785.74"/>
  </r>
  <r>
    <s v="A2310000"/>
    <x v="55"/>
    <x v="55"/>
    <n v="104420401"/>
    <x v="0"/>
    <x v="1"/>
    <x v="1"/>
    <s v="Orupabo, Amoni "/>
    <n v="0"/>
    <s v="WHT_1800029231 HHOG JAN 2023 FM DAYS  CRUDE HANDLI"/>
    <s v=""/>
    <s v="AB"/>
    <s v=""/>
    <d v="2023-07-30T00:00:00"/>
    <d v="2023-07-30T00:00:00"/>
    <d v="2023-07-30T00:00:00"/>
    <s v="NGN"/>
    <n v="25739412.190000001"/>
    <n v="154"/>
    <x v="4"/>
    <n v="5.1333333333333337"/>
    <x v="1"/>
    <x v="2"/>
    <s v="Overdue"/>
    <s v="WHT"/>
    <s v="USD"/>
    <n v="33201.269999999997"/>
  </r>
  <r>
    <s v="A2310000"/>
    <x v="55"/>
    <x v="55"/>
    <n v="104420403"/>
    <x v="0"/>
    <x v="1"/>
    <x v="1"/>
    <s v="Orupabo, Amoni "/>
    <n v="0"/>
    <s v="WHT_1800029233 HHOG FEB 2023  FM DAYS CRUDE HANDLI"/>
    <s v=""/>
    <s v="AB"/>
    <s v=""/>
    <d v="2023-07-30T00:00:00"/>
    <d v="2023-07-30T00:00:00"/>
    <d v="2023-07-30T00:00:00"/>
    <s v="NGN"/>
    <n v="63320211.600000001"/>
    <n v="154"/>
    <x v="4"/>
    <n v="5.1333333333333337"/>
    <x v="1"/>
    <x v="2"/>
    <s v="Overdue"/>
    <s v="WHT"/>
    <s v="USD"/>
    <n v="81676.740000000005"/>
  </r>
  <r>
    <s v="A2310000"/>
    <x v="55"/>
    <x v="55"/>
    <n v="1800029413"/>
    <x v="0"/>
    <x v="1"/>
    <x v="3"/>
    <s v="Ngwobia, Enam"/>
    <n v="0"/>
    <s v="HHOG Gas handling charge for May 2023"/>
    <s v="468"/>
    <s v="DR"/>
    <s v=""/>
    <d v="2023-06-26T00:00:00"/>
    <d v="2023-06-26T00:00:00"/>
    <d v="2023-07-26T00:00:00"/>
    <s v="USD"/>
    <n v="28064.33"/>
    <n v="158"/>
    <x v="4"/>
    <n v="5.2666666666666666"/>
    <x v="1"/>
    <x v="1"/>
    <s v="Overdue"/>
    <s v="Invoice"/>
    <s v="USD"/>
    <n v="28064.33"/>
  </r>
  <r>
    <s v="A2310000"/>
    <x v="55"/>
    <x v="55"/>
    <n v="1600004509"/>
    <x v="0"/>
    <x v="1"/>
    <x v="1"/>
    <s v="Orupabo, Amoni "/>
    <n v="0"/>
    <s v="CRN Feb 2023 for HHOG Deferred Pipeline Charges"/>
    <s v="468"/>
    <s v="DG"/>
    <s v=""/>
    <d v="2023-07-14T00:00:00"/>
    <d v="2023-07-14T00:00:00"/>
    <d v="2023-07-14T00:00:00"/>
    <s v="USD"/>
    <n v="-256157.68"/>
    <n v="170"/>
    <x v="4"/>
    <n v="5.666666666666667"/>
    <x v="1"/>
    <x v="1"/>
    <s v="Overdue"/>
    <s v="Invoice"/>
    <s v="USD"/>
    <n v="-256157.68"/>
  </r>
  <r>
    <s v="A2310000"/>
    <x v="55"/>
    <x v="55"/>
    <n v="1600004508"/>
    <x v="0"/>
    <x v="1"/>
    <x v="1"/>
    <s v="Orupabo, Amoni "/>
    <n v="0"/>
    <s v="CRN Jan 2023 for HHOG Deferred Pipeline Charges"/>
    <s v="468"/>
    <s v="DG"/>
    <s v=""/>
    <d v="2023-07-14T00:00:00"/>
    <d v="2023-07-14T00:00:00"/>
    <d v="2023-07-14T00:00:00"/>
    <s v="USD"/>
    <n v="-163159.07999999999"/>
    <n v="170"/>
    <x v="4"/>
    <n v="5.666666666666667"/>
    <x v="1"/>
    <x v="1"/>
    <s v="Overdue"/>
    <s v="Invoice"/>
    <s v="USD"/>
    <n v="-163159.07999999999"/>
  </r>
  <r>
    <s v="A2310000"/>
    <x v="55"/>
    <x v="55"/>
    <n v="1800029353"/>
    <x v="0"/>
    <x v="1"/>
    <x v="1"/>
    <s v="Orupabo, Amoni "/>
    <n v="0"/>
    <s v="HHOG Deferred Pipeline Charges May 2023"/>
    <s v="454"/>
    <s v="DR"/>
    <s v=""/>
    <d v="2023-06-14T00:00:00"/>
    <d v="2023-06-14T00:00:00"/>
    <d v="2023-07-14T00:00:00"/>
    <s v="NGN"/>
    <n v="128765555.53"/>
    <n v="170"/>
    <x v="4"/>
    <n v="5.666666666666667"/>
    <x v="1"/>
    <x v="1"/>
    <s v="Overdue"/>
    <s v="Invoice"/>
    <s v="USD"/>
    <n v="278185.11"/>
  </r>
  <r>
    <s v="A2310000"/>
    <x v="55"/>
    <x v="55"/>
    <n v="104407919"/>
    <x v="0"/>
    <x v="1"/>
    <x v="1"/>
    <s v="Orupabo, Amoni "/>
    <n v="0"/>
    <s v="WHT_1800028856 Deferred Pipeline Charges"/>
    <s v=""/>
    <s v="AB"/>
    <s v=""/>
    <d v="2023-06-30T00:00:00"/>
    <d v="2023-06-30T00:00:00"/>
    <d v="2023-06-30T00:00:00"/>
    <s v="USD"/>
    <n v="32019.71"/>
    <n v="184"/>
    <x v="5"/>
    <n v="6.1333333333333337"/>
    <x v="2"/>
    <x v="2"/>
    <s v="Overdue"/>
    <s v="WHT"/>
    <s v="USD"/>
    <n v="32019.71"/>
  </r>
  <r>
    <s v="A2310000"/>
    <x v="55"/>
    <x v="55"/>
    <n v="104407919"/>
    <x v="0"/>
    <x v="1"/>
    <x v="1"/>
    <s v="Orupabo, Amoni "/>
    <n v="0"/>
    <s v="WHT_1800028976 Deferred Pipeline Charges"/>
    <s v=""/>
    <s v="AB"/>
    <s v=""/>
    <d v="2023-06-30T00:00:00"/>
    <d v="2023-06-30T00:00:00"/>
    <d v="2023-06-30T00:00:00"/>
    <s v="USD"/>
    <n v="20394.900000000001"/>
    <n v="184"/>
    <x v="5"/>
    <n v="6.1333333333333337"/>
    <x v="2"/>
    <x v="2"/>
    <s v="Overdue"/>
    <s v="WHT"/>
    <s v="USD"/>
    <n v="20394.900000000001"/>
  </r>
  <r>
    <s v="A2310000"/>
    <x v="55"/>
    <x v="55"/>
    <n v="1800029273"/>
    <x v="0"/>
    <x v="1"/>
    <x v="3"/>
    <s v="Ngwobia, Enam"/>
    <n v="0"/>
    <s v="HHOG Gas handling charge for April 2023"/>
    <s v="468"/>
    <s v="DR"/>
    <s v=""/>
    <d v="2023-05-18T00:00:00"/>
    <d v="2023-05-18T00:00:00"/>
    <d v="2023-06-17T00:00:00"/>
    <s v="USD"/>
    <n v="10122.41"/>
    <n v="197"/>
    <x v="5"/>
    <n v="6.5666666666666664"/>
    <x v="2"/>
    <x v="1"/>
    <s v="Overdue"/>
    <s v="Invoice"/>
    <s v="USD"/>
    <n v="10122.41"/>
  </r>
  <r>
    <s v="A2310000"/>
    <x v="55"/>
    <x v="55"/>
    <n v="1800029143"/>
    <x v="0"/>
    <x v="1"/>
    <x v="1"/>
    <s v="Orupabo, Amoni "/>
    <n v="0"/>
    <s v="HHOG  APR 2023 Crude Handling"/>
    <s v="454"/>
    <s v="DR"/>
    <s v=""/>
    <d v="2023-05-15T00:00:00"/>
    <d v="2023-05-15T00:00:00"/>
    <d v="2023-06-14T00:00:00"/>
    <s v="NGN"/>
    <n v="1208716832"/>
    <n v="200"/>
    <x v="5"/>
    <n v="6.666666666666667"/>
    <x v="2"/>
    <x v="1"/>
    <s v="Overdue"/>
    <s v="Invoice"/>
    <s v="USD"/>
    <n v="2624607.73"/>
  </r>
  <r>
    <s v="A2310000"/>
    <x v="55"/>
    <x v="55"/>
    <n v="1800029022"/>
    <x v="0"/>
    <x v="1"/>
    <x v="3"/>
    <s v="Ngwobia, Enam"/>
    <n v="0"/>
    <s v="HHOG Gas handling charge for March 2023"/>
    <s v="468"/>
    <s v="DR"/>
    <s v=""/>
    <d v="2023-04-14T00:00:00"/>
    <d v="2023-04-14T00:00:00"/>
    <d v="2023-05-14T00:00:00"/>
    <s v="USD"/>
    <n v="63019.21"/>
    <n v="231"/>
    <x v="5"/>
    <n v="7.7"/>
    <x v="2"/>
    <x v="1"/>
    <s v="Overdue"/>
    <s v="Invoice"/>
    <s v="USD"/>
    <n v="63019.21"/>
  </r>
  <r>
    <s v="A2310000"/>
    <x v="55"/>
    <x v="55"/>
    <n v="1800028979"/>
    <x v="0"/>
    <x v="1"/>
    <x v="3"/>
    <s v="Ngwobia, Enam"/>
    <n v="0"/>
    <s v="HHOG Gas handling charge for February 2023"/>
    <s v="468"/>
    <s v="DR"/>
    <s v=""/>
    <d v="2023-03-27T00:00:00"/>
    <d v="2023-03-27T00:00:00"/>
    <d v="2023-04-26T00:00:00"/>
    <s v="USD"/>
    <n v="92972.56"/>
    <n v="249"/>
    <x v="5"/>
    <n v="8.3000000000000007"/>
    <x v="2"/>
    <x v="1"/>
    <s v="Overdue"/>
    <s v="Invoice"/>
    <s v="USD"/>
    <n v="92972.56"/>
  </r>
  <r>
    <s v="A2310000"/>
    <x v="55"/>
    <x v="55"/>
    <n v="1800028907"/>
    <x v="0"/>
    <x v="1"/>
    <x v="3"/>
    <s v="Ngwobia, Enam"/>
    <n v="0"/>
    <s v="HHOG Gas handling charge for January 2023"/>
    <s v="468"/>
    <s v="DR"/>
    <s v=""/>
    <d v="2023-03-01T00:00:00"/>
    <d v="2023-03-01T00:00:00"/>
    <d v="2023-03-31T00:00:00"/>
    <s v="USD"/>
    <n v="31494.560000000001"/>
    <n v="275"/>
    <x v="5"/>
    <n v="9.1666666666666661"/>
    <x v="2"/>
    <x v="1"/>
    <s v="Overdue"/>
    <s v="Invoice"/>
    <s v="USD"/>
    <n v="31494.560000000001"/>
  </r>
  <r>
    <s v="A2310000"/>
    <x v="55"/>
    <x v="55"/>
    <n v="1800028770"/>
    <x v="0"/>
    <x v="1"/>
    <x v="3"/>
    <s v="Ngwobia, Enam"/>
    <n v="0"/>
    <s v="HHOG Gas handling charge for December 2022"/>
    <s v="468"/>
    <s v="DR"/>
    <s v=""/>
    <d v="2023-01-17T00:00:00"/>
    <d v="2023-01-17T00:00:00"/>
    <d v="2023-02-16T00:00:00"/>
    <s v="USD"/>
    <n v="78783.63"/>
    <n v="318"/>
    <x v="5"/>
    <n v="10.6"/>
    <x v="2"/>
    <x v="1"/>
    <s v="Overdue"/>
    <s v="Invoice"/>
    <s v="USD"/>
    <n v="78783.63"/>
  </r>
  <r>
    <s v="A2310000"/>
    <x v="55"/>
    <x v="55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336"/>
    <x v="5"/>
    <n v="11.2"/>
    <x v="2"/>
    <x v="1"/>
    <s v="Overdue"/>
    <s v="Invoice"/>
    <s v="USD"/>
    <n v="97482.04"/>
  </r>
  <r>
    <s v="A2310000"/>
    <x v="55"/>
    <x v="55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361"/>
    <x v="5"/>
    <n v="12.033333333333333"/>
    <x v="2"/>
    <x v="1"/>
    <s v="Overdue"/>
    <s v="Invoice"/>
    <s v="USD"/>
    <n v="33805.07"/>
  </r>
  <r>
    <s v="A2310000"/>
    <x v="55"/>
    <x v="55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365"/>
    <x v="5"/>
    <n v="12.166666666666666"/>
    <x v="3"/>
    <x v="2"/>
    <s v="Overdue"/>
    <s v="WHT"/>
    <s v="USD"/>
    <n v="-788.89"/>
  </r>
  <r>
    <s v="A2310000"/>
    <x v="55"/>
    <x v="55"/>
    <n v="104368202"/>
    <x v="0"/>
    <x v="1"/>
    <x v="1"/>
    <s v="Orupabo, Amoni "/>
    <n v="0"/>
    <s v="WHT_1800027442 HHOG  FEB 2022 Crude Handling"/>
    <s v=""/>
    <s v="AB"/>
    <s v=""/>
    <d v="2023-03-31T00:00:00"/>
    <d v="2023-03-31T00:00:00"/>
    <d v="2022-12-02T00:00:00"/>
    <s v="USD"/>
    <n v="90431.56"/>
    <n v="394"/>
    <x v="5"/>
    <n v="13.133333333333333"/>
    <x v="3"/>
    <x v="2"/>
    <s v="Overdue"/>
    <s v="WHT"/>
    <s v="USD"/>
    <n v="90431.56"/>
  </r>
  <r>
    <s v="A2310000"/>
    <x v="55"/>
    <x v="55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394"/>
    <x v="5"/>
    <n v="13.133333333333333"/>
    <x v="3"/>
    <x v="2"/>
    <s v="Overdue"/>
    <s v="WHT"/>
    <s v="USD"/>
    <n v="5706.79"/>
  </r>
  <r>
    <s v="A2310000"/>
    <x v="55"/>
    <x v="55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394"/>
    <x v="5"/>
    <n v="13.133333333333333"/>
    <x v="3"/>
    <x v="2"/>
    <s v="Overdue"/>
    <s v="WHT"/>
    <s v="USD"/>
    <n v="2981.21"/>
  </r>
  <r>
    <s v="A2310000"/>
    <x v="55"/>
    <x v="55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10"/>
    <x v="5"/>
    <n v="13.666666666666666"/>
    <x v="3"/>
    <x v="1"/>
    <s v="Overdue"/>
    <s v="Invoice"/>
    <s v="USD"/>
    <n v="90355.62"/>
  </r>
  <r>
    <s v="A2310000"/>
    <x v="55"/>
    <x v="55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437"/>
    <x v="5"/>
    <n v="14.566666666666666"/>
    <x v="3"/>
    <x v="1"/>
    <s v="Overdue"/>
    <s v="Invoice"/>
    <s v="USD"/>
    <n v="109379.13"/>
  </r>
  <r>
    <s v="A2310000"/>
    <x v="55"/>
    <x v="55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445"/>
    <x v="5"/>
    <n v="14.833333333333334"/>
    <x v="3"/>
    <x v="2"/>
    <s v="Overdue"/>
    <s v="WHT"/>
    <s v="USD"/>
    <n v="-1275.19"/>
  </r>
  <r>
    <s v="A2310000"/>
    <x v="55"/>
    <x v="55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445"/>
    <x v="5"/>
    <n v="14.833333333333334"/>
    <x v="3"/>
    <x v="2"/>
    <s v="Overdue"/>
    <s v="WHT"/>
    <s v="USD"/>
    <n v="-79410.009999999995"/>
  </r>
  <r>
    <s v="A2310000"/>
    <x v="55"/>
    <x v="55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445"/>
    <x v="5"/>
    <n v="14.833333333333334"/>
    <x v="3"/>
    <x v="2"/>
    <s v="Overdue"/>
    <s v="WHT"/>
    <s v="USD"/>
    <n v="-84267.85"/>
  </r>
  <r>
    <s v="A2310000"/>
    <x v="55"/>
    <x v="55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445"/>
    <x v="5"/>
    <n v="14.833333333333334"/>
    <x v="3"/>
    <x v="2"/>
    <s v="Overdue"/>
    <s v="WHT"/>
    <s v="USD"/>
    <n v="-84765.82"/>
  </r>
  <r>
    <s v="A2310000"/>
    <x v="55"/>
    <x v="55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445"/>
    <x v="5"/>
    <n v="14.833333333333334"/>
    <x v="3"/>
    <x v="2"/>
    <s v="Overdue"/>
    <s v="WHT"/>
    <s v="USD"/>
    <n v="-2794.74"/>
  </r>
  <r>
    <s v="A2310000"/>
    <x v="55"/>
    <x v="55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470"/>
    <x v="5"/>
    <n v="15.666666666666666"/>
    <x v="3"/>
    <x v="1"/>
    <s v="Overdue"/>
    <s v="Invoice"/>
    <s v="USD"/>
    <n v="55987.59"/>
  </r>
  <r>
    <s v="A2310000"/>
    <x v="55"/>
    <x v="55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490"/>
    <x v="5"/>
    <n v="16.333333333333332"/>
    <x v="3"/>
    <x v="1"/>
    <s v="Overdue"/>
    <s v="Invoice"/>
    <s v="USD"/>
    <n v="9923.3700000000008"/>
  </r>
  <r>
    <s v="A2310000"/>
    <x v="55"/>
    <x v="55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506"/>
    <x v="5"/>
    <n v="16.866666666666667"/>
    <x v="3"/>
    <x v="1"/>
    <s v="Overdue"/>
    <s v="Invoice"/>
    <s v="USD"/>
    <n v="459.58"/>
  </r>
  <r>
    <s v="A2310000"/>
    <x v="55"/>
    <x v="55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541"/>
    <x v="5"/>
    <n v="18.033333333333335"/>
    <x v="3"/>
    <x v="1"/>
    <s v="Overdue"/>
    <s v="Invoice"/>
    <s v="USD"/>
    <n v="8951.82"/>
  </r>
  <r>
    <s v="A2310000"/>
    <x v="55"/>
    <x v="55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544"/>
    <x v="5"/>
    <n v="18.133333333333333"/>
    <x v="4"/>
    <x v="2"/>
    <s v="Overdue"/>
    <s v="WHT"/>
    <s v="USD"/>
    <n v="108323.03"/>
  </r>
  <r>
    <s v="A2310000"/>
    <x v="55"/>
    <x v="55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544"/>
    <x v="5"/>
    <n v="18.133333333333333"/>
    <x v="4"/>
    <x v="2"/>
    <s v="Overdue"/>
    <s v="WHT"/>
    <s v="USD"/>
    <n v="72169.2"/>
  </r>
  <r>
    <s v="A2310000"/>
    <x v="55"/>
    <x v="55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549"/>
    <x v="5"/>
    <n v="18.3"/>
    <x v="4"/>
    <x v="1"/>
    <s v="Overdue"/>
    <s v="Invoice"/>
    <s v="USD"/>
    <n v="444.5"/>
  </r>
  <r>
    <s v="A2310000"/>
    <x v="55"/>
    <x v="55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563"/>
    <x v="5"/>
    <n v="18.766666666666666"/>
    <x v="4"/>
    <x v="1"/>
    <s v="Overdue"/>
    <s v="Invoice"/>
    <s v="USD"/>
    <n v="118171.16"/>
  </r>
  <r>
    <s v="A2310000"/>
    <x v="55"/>
    <x v="55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576"/>
    <x v="5"/>
    <n v="19.2"/>
    <x v="4"/>
    <x v="1"/>
    <s v="Overdue"/>
    <s v="Invoice"/>
    <s v="USD"/>
    <n v="459.18"/>
  </r>
  <r>
    <s v="A2310000"/>
    <x v="55"/>
    <x v="55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603"/>
    <x v="5"/>
    <n v="20.100000000000001"/>
    <x v="4"/>
    <x v="1"/>
    <s v="Overdue"/>
    <s v="Invoice"/>
    <s v="USD"/>
    <n v="141725.54"/>
  </r>
  <r>
    <s v="A2310000"/>
    <x v="55"/>
    <x v="55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610"/>
    <x v="5"/>
    <n v="20.333333333333332"/>
    <x v="4"/>
    <x v="1"/>
    <s v="Overdue"/>
    <s v="Invoice"/>
    <s v="USD"/>
    <n v="443.78"/>
  </r>
  <r>
    <s v="A2310000"/>
    <x v="55"/>
    <x v="55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610"/>
    <x v="5"/>
    <n v="20.333333333333332"/>
    <x v="4"/>
    <x v="1"/>
    <s v="Overdue"/>
    <s v="Invoice"/>
    <s v="USD"/>
    <n v="443.78"/>
  </r>
  <r>
    <s v="A2310000"/>
    <x v="55"/>
    <x v="55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610"/>
    <x v="5"/>
    <n v="20.333333333333332"/>
    <x v="4"/>
    <x v="1"/>
    <s v="Overdue"/>
    <s v="Invoice"/>
    <s v="USD"/>
    <n v="414.19"/>
  </r>
  <r>
    <s v="A2310000"/>
    <x v="55"/>
    <x v="55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625"/>
    <x v="5"/>
    <n v="20.833333333333332"/>
    <x v="4"/>
    <x v="1"/>
    <s v="Overdue"/>
    <s v="Invoice"/>
    <s v="USD"/>
    <n v="111152.73"/>
  </r>
  <r>
    <s v="A2310000"/>
    <x v="55"/>
    <x v="55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634"/>
    <x v="5"/>
    <n v="21.133333333333333"/>
    <x v="4"/>
    <x v="1"/>
    <s v="Overdue"/>
    <s v="Invoice"/>
    <s v="USD"/>
    <n v="98856.36"/>
  </r>
  <r>
    <s v="A2310000"/>
    <x v="55"/>
    <x v="55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659"/>
    <x v="5"/>
    <n v="21.966666666666665"/>
    <x v="4"/>
    <x v="1"/>
    <s v="Overdue"/>
    <s v="Invoice"/>
    <s v="USD"/>
    <n v="74460.47"/>
  </r>
  <r>
    <s v="A2310000"/>
    <x v="55"/>
    <x v="55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659"/>
    <x v="5"/>
    <n v="21.966666666666665"/>
    <x v="4"/>
    <x v="1"/>
    <s v="Overdue"/>
    <s v="Invoice"/>
    <s v="USD"/>
    <n v="138843.63"/>
  </r>
  <r>
    <s v="A2310000"/>
    <x v="55"/>
    <x v="55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671"/>
    <x v="5"/>
    <n v="22.366666666666667"/>
    <x v="4"/>
    <x v="2"/>
    <s v="Overdue"/>
    <s v="WHT"/>
    <s v="USD"/>
    <n v="142207.85"/>
  </r>
  <r>
    <s v="A2310000"/>
    <x v="55"/>
    <x v="55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671"/>
    <x v="5"/>
    <n v="22.366666666666667"/>
    <x v="4"/>
    <x v="2"/>
    <s v="Overdue"/>
    <s v="WHT"/>
    <s v="USD"/>
    <n v="103624.36"/>
  </r>
  <r>
    <s v="A2310000"/>
    <x v="55"/>
    <x v="55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671"/>
    <x v="5"/>
    <n v="22.366666666666667"/>
    <x v="4"/>
    <x v="2"/>
    <s v="Overdue"/>
    <s v="WHT"/>
    <s v="USD"/>
    <n v="68216.13"/>
  </r>
  <r>
    <s v="A2310000"/>
    <x v="55"/>
    <x v="55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671"/>
    <x v="5"/>
    <n v="22.366666666666667"/>
    <x v="4"/>
    <x v="2"/>
    <s v="Overdue"/>
    <s v="WHT"/>
    <s v="USD"/>
    <n v="98175.37"/>
  </r>
  <r>
    <s v="A2310000"/>
    <x v="55"/>
    <x v="55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671"/>
    <x v="5"/>
    <n v="22.366666666666667"/>
    <x v="4"/>
    <x v="2"/>
    <s v="Overdue"/>
    <s v="WHT"/>
    <s v="USD"/>
    <n v="64680.55"/>
  </r>
  <r>
    <s v="A2310000"/>
    <x v="55"/>
    <x v="55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699"/>
    <x v="5"/>
    <n v="23.3"/>
    <x v="4"/>
    <x v="2"/>
    <s v="Overdue"/>
    <s v="WHT"/>
    <s v="USD"/>
    <n v="93569"/>
  </r>
  <r>
    <s v="A2310000"/>
    <x v="55"/>
    <x v="55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700"/>
    <x v="5"/>
    <n v="23.333333333333332"/>
    <x v="4"/>
    <x v="1"/>
    <s v="Overdue"/>
    <s v="Invoice"/>
    <s v="USD"/>
    <n v="417.76"/>
  </r>
  <r>
    <s v="A2310000"/>
    <x v="55"/>
    <x v="55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714"/>
    <x v="5"/>
    <n v="23.8"/>
    <x v="4"/>
    <x v="1"/>
    <s v="Overdue"/>
    <s v="Invoice"/>
    <s v="USD"/>
    <n v="43780.56"/>
  </r>
  <r>
    <s v="A2310000"/>
    <x v="55"/>
    <x v="55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714"/>
    <x v="5"/>
    <n v="23.8"/>
    <x v="4"/>
    <x v="1"/>
    <s v="Overdue"/>
    <s v="Invoice"/>
    <s v="USD"/>
    <n v="87.3"/>
  </r>
  <r>
    <s v="A2310000"/>
    <x v="55"/>
    <x v="55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716"/>
    <x v="5"/>
    <n v="23.866666666666667"/>
    <x v="4"/>
    <x v="1"/>
    <s v="Overdue"/>
    <s v="Invoice"/>
    <s v="USD"/>
    <n v="65148.54"/>
  </r>
  <r>
    <s v="A2310000"/>
    <x v="55"/>
    <x v="55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732"/>
    <x v="5"/>
    <n v="24.4"/>
    <x v="4"/>
    <x v="2"/>
    <s v="Overdue"/>
    <s v="WHT"/>
    <s v="USD"/>
    <n v="79918.03"/>
  </r>
  <r>
    <s v="A2310000"/>
    <x v="55"/>
    <x v="55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734"/>
    <x v="5"/>
    <n v="24.466666666666665"/>
    <x v="4"/>
    <x v="2"/>
    <s v="Overdue"/>
    <s v="WHT"/>
    <s v="USD"/>
    <n v="149978.04"/>
  </r>
  <r>
    <s v="A2310000"/>
    <x v="55"/>
    <x v="55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734"/>
    <x v="5"/>
    <n v="24.466666666666665"/>
    <x v="4"/>
    <x v="2"/>
    <s v="Overdue"/>
    <s v="WHT"/>
    <s v="USD"/>
    <n v="147080.6"/>
  </r>
  <r>
    <s v="A2310000"/>
    <x v="55"/>
    <x v="55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734"/>
    <x v="5"/>
    <n v="24.466666666666665"/>
    <x v="4"/>
    <x v="2"/>
    <s v="Overdue"/>
    <s v="WHT"/>
    <s v="USD"/>
    <n v="120297.5"/>
  </r>
  <r>
    <s v="A2310000"/>
    <x v="55"/>
    <x v="55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735"/>
    <x v="5"/>
    <n v="24.5"/>
    <x v="4"/>
    <x v="1"/>
    <s v="Overdue"/>
    <s v="Invoice"/>
    <s v="USD"/>
    <n v="434.32"/>
  </r>
  <r>
    <s v="A2310000"/>
    <x v="55"/>
    <x v="55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735"/>
    <x v="5"/>
    <n v="24.5"/>
    <x v="4"/>
    <x v="1"/>
    <s v="Overdue"/>
    <s v="Invoice"/>
    <s v="USD"/>
    <n v="434.34"/>
  </r>
  <r>
    <s v="A2310000"/>
    <x v="55"/>
    <x v="55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735"/>
    <x v="5"/>
    <n v="24.5"/>
    <x v="4"/>
    <x v="1"/>
    <s v="Overdue"/>
    <s v="Invoice"/>
    <s v="USD"/>
    <n v="384"/>
  </r>
  <r>
    <s v="A2310000"/>
    <x v="55"/>
    <x v="55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758"/>
    <x v="5"/>
    <n v="25.266666666666666"/>
    <x v="4"/>
    <x v="1"/>
    <s v="Overdue"/>
    <s v="Invoice"/>
    <s v="USD"/>
    <n v="99250.17"/>
  </r>
  <r>
    <s v="A2310000"/>
    <x v="55"/>
    <x v="55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774"/>
    <x v="5"/>
    <n v="25.8"/>
    <x v="4"/>
    <x v="1"/>
    <s v="Overdue"/>
    <s v="Invoice"/>
    <s v="USD"/>
    <n v="8333.33"/>
  </r>
  <r>
    <s v="A2310000"/>
    <x v="55"/>
    <x v="55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806"/>
    <x v="5"/>
    <n v="26.866666666666667"/>
    <x v="4"/>
    <x v="1"/>
    <s v="Overdue"/>
    <s v="Invoice"/>
    <s v="USD"/>
    <n v="80815.55"/>
  </r>
  <r>
    <s v="A2310000"/>
    <x v="55"/>
    <x v="55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1"/>
    <x v="5"/>
    <n v="27.033333333333335"/>
    <x v="4"/>
    <x v="2"/>
    <s v="Overdue"/>
    <s v="WHT"/>
    <s v="USD"/>
    <n v="99821.05"/>
  </r>
  <r>
    <s v="A2310000"/>
    <x v="55"/>
    <x v="55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822"/>
    <x v="5"/>
    <n v="27.4"/>
    <x v="4"/>
    <x v="1"/>
    <s v="Overdue"/>
    <s v="Invoice"/>
    <s v="USD"/>
    <n v="410.44"/>
  </r>
  <r>
    <s v="A2310000"/>
    <x v="55"/>
    <x v="55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822"/>
    <x v="5"/>
    <n v="27.4"/>
    <x v="4"/>
    <x v="1"/>
    <s v="Overdue"/>
    <s v="Invoice"/>
    <s v="USD"/>
    <n v="183.84"/>
  </r>
  <r>
    <s v="A2310000"/>
    <x v="55"/>
    <x v="55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832"/>
    <x v="5"/>
    <n v="27.733333333333334"/>
    <x v="4"/>
    <x v="2"/>
    <s v="Overdue"/>
    <s v="WHT"/>
    <s v="USD"/>
    <n v="139604.20000000001"/>
  </r>
  <r>
    <s v="A2310000"/>
    <x v="55"/>
    <x v="55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835"/>
    <x v="5"/>
    <n v="27.833333333333332"/>
    <x v="4"/>
    <x v="1"/>
    <s v="Overdue"/>
    <s v="Invoice"/>
    <s v="USD"/>
    <n v="117385.83"/>
  </r>
  <r>
    <s v="A2310000"/>
    <x v="55"/>
    <x v="55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852"/>
    <x v="5"/>
    <n v="28.4"/>
    <x v="4"/>
    <x v="2"/>
    <s v="Overdue"/>
    <s v="WHT"/>
    <s v="USD"/>
    <n v="150392.54999999999"/>
  </r>
  <r>
    <s v="A2310000"/>
    <x v="55"/>
    <x v="55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875"/>
    <x v="5"/>
    <n v="29.166666666666668"/>
    <x v="4"/>
    <x v="1"/>
    <s v="Overdue"/>
    <s v="Invoice"/>
    <s v="USD"/>
    <n v="76921.48"/>
  </r>
  <r>
    <s v="A2310000"/>
    <x v="55"/>
    <x v="55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896"/>
    <x v="5"/>
    <n v="29.866666666666667"/>
    <x v="4"/>
    <x v="1"/>
    <s v="Overdue"/>
    <s v="Invoice"/>
    <s v="USD"/>
    <n v="94962.08"/>
  </r>
  <r>
    <s v="A2310000"/>
    <x v="55"/>
    <x v="55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927"/>
    <x v="5"/>
    <n v="30.9"/>
    <x v="4"/>
    <x v="1"/>
    <s v="Overdue"/>
    <s v="Invoice"/>
    <s v="USD"/>
    <n v="105285.68"/>
  </r>
  <r>
    <s v="A2310000"/>
    <x v="55"/>
    <x v="55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963"/>
    <x v="5"/>
    <n v="32.1"/>
    <x v="4"/>
    <x v="1"/>
    <s v="Overdue"/>
    <s v="Invoice"/>
    <s v="USD"/>
    <n v="84583.88"/>
  </r>
  <r>
    <s v="A2310000"/>
    <x v="55"/>
    <x v="55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966"/>
    <x v="5"/>
    <n v="32.200000000000003"/>
    <x v="4"/>
    <x v="1"/>
    <s v="Overdue"/>
    <s v="Invoice"/>
    <s v="USD"/>
    <n v="105221.04"/>
  </r>
  <r>
    <s v="A2310000"/>
    <x v="55"/>
    <x v="55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1010"/>
    <x v="5"/>
    <n v="33.666666666666664"/>
    <x v="4"/>
    <x v="1"/>
    <s v="Overdue"/>
    <s v="Invoice"/>
    <s v="USD"/>
    <n v="72287.149999999994"/>
  </r>
  <r>
    <s v="A2680005"/>
    <x v="56"/>
    <x v="56"/>
    <n v="1800029560"/>
    <x v="0"/>
    <x v="1"/>
    <x v="5"/>
    <s v="Oso, Joseph"/>
    <n v="0"/>
    <s v="Service Charge-Abuja properties 2021-2023"/>
    <s v="454"/>
    <s v="DR"/>
    <s v=""/>
    <d v="2023-07-24T00:00:00"/>
    <d v="2023-07-24T00:00:00"/>
    <d v="2023-08-23T00:00:00"/>
    <s v="NGN"/>
    <n v="33399476"/>
    <n v="130"/>
    <x v="4"/>
    <n v="4.333333333333333"/>
    <x v="1"/>
    <x v="1"/>
    <s v="Overdue"/>
    <s v="Invoice"/>
    <s v="USD"/>
    <n v="43155.46"/>
  </r>
  <r>
    <s v="A2680005"/>
    <x v="56"/>
    <x v="56"/>
    <n v="1800029561"/>
    <x v="0"/>
    <x v="1"/>
    <x v="5"/>
    <s v="Oso, Joseph"/>
    <n v="0"/>
    <s v="Service Charge-Abuja properties 2021-2023"/>
    <s v="454"/>
    <s v="DR"/>
    <s v=""/>
    <d v="2023-07-24T00:00:00"/>
    <d v="2023-07-24T00:00:00"/>
    <d v="2023-08-23T00:00:00"/>
    <s v="NGN"/>
    <n v="68940524"/>
    <n v="130"/>
    <x v="4"/>
    <n v="4.333333333333333"/>
    <x v="1"/>
    <x v="1"/>
    <s v="Overdue"/>
    <s v="Invoice"/>
    <s v="USD"/>
    <n v="89078.080000000002"/>
  </r>
  <r>
    <s v="A2680005"/>
    <x v="56"/>
    <x v="56"/>
    <n v="1800028583"/>
    <x v="0"/>
    <x v="1"/>
    <x v="5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351"/>
    <x v="5"/>
    <n v="11.7"/>
    <x v="2"/>
    <x v="1"/>
    <s v="Overdue"/>
    <s v="Invoice"/>
    <s v="USD"/>
    <n v="112200.13"/>
  </r>
  <r>
    <s v="A2310000"/>
    <x v="57"/>
    <x v="57"/>
    <n v="1800030420"/>
    <x v="2"/>
    <x v="1"/>
    <x v="3"/>
    <s v="Ngwobia, Enam"/>
    <n v="0"/>
    <s v="SEE SUPPORT DOCUMENTS FOR PAYMENT INSTRUCTIONS"/>
    <s v=""/>
    <s v="DR"/>
    <s v=""/>
    <d v="2023-12-13T00:00:00"/>
    <d v="2023-12-13T00:00:00"/>
    <d v="2024-01-12T00:00:00"/>
    <s v="NGN"/>
    <n v="1889297666.04"/>
    <n v="-12"/>
    <x v="0"/>
    <n v="-0.4"/>
    <x v="0"/>
    <x v="0"/>
    <s v="Not Overdue"/>
    <s v="Invoice"/>
    <s v="USD"/>
    <n v="2212934.36"/>
  </r>
  <r>
    <s v="A2310000"/>
    <x v="57"/>
    <x v="57"/>
    <n v="104498013"/>
    <x v="2"/>
    <x v="1"/>
    <x v="3"/>
    <s v="Ngwobia, Enam"/>
    <n v="0"/>
    <s v="NDPHC_GACN Pmt"/>
    <s v=""/>
    <s v="AB"/>
    <s v=""/>
    <d v="2023-12-31T00:00:00"/>
    <d v="2023-12-31T00:00:00"/>
    <d v="2023-12-31T00:00:00"/>
    <s v="NGN"/>
    <n v="-166895093.97"/>
    <n v="0"/>
    <x v="0"/>
    <n v="0"/>
    <x v="0"/>
    <x v="0"/>
    <s v="Not Overdue"/>
    <s v="Invoice"/>
    <s v="USD"/>
    <n v="-189208.97"/>
  </r>
  <r>
    <s v="A2310000"/>
    <x v="57"/>
    <x v="57"/>
    <n v="104498013"/>
    <x v="2"/>
    <x v="1"/>
    <x v="3"/>
    <s v="Ngwobia, Enam"/>
    <n v="0"/>
    <s v="NDPHC_GACN Pmt"/>
    <s v=""/>
    <s v="AB"/>
    <s v=""/>
    <d v="2023-12-31T00:00:00"/>
    <d v="2023-12-31T00:00:00"/>
    <d v="2023-12-31T00:00:00"/>
    <s v="NGN"/>
    <n v="-89015425.349999994"/>
    <n v="0"/>
    <x v="0"/>
    <n v="0"/>
    <x v="0"/>
    <x v="0"/>
    <s v="Not Overdue"/>
    <s v="Invoice"/>
    <s v="USD"/>
    <n v="-100916.79"/>
  </r>
  <r>
    <s v="A2310000"/>
    <x v="57"/>
    <x v="57"/>
    <n v="104498014"/>
    <x v="2"/>
    <x v="1"/>
    <x v="3"/>
    <s v="Ngwobia, Enam"/>
    <n v="0"/>
    <s v="NDPHC_GACN Pmt"/>
    <s v=""/>
    <s v="AB"/>
    <s v=""/>
    <d v="2023-12-31T00:00:00"/>
    <d v="2023-12-31T00:00:00"/>
    <d v="2023-12-31T00:00:00"/>
    <s v="NGN"/>
    <n v="-38223492.5"/>
    <n v="0"/>
    <x v="0"/>
    <n v="0"/>
    <x v="0"/>
    <x v="0"/>
    <s v="Not Overdue"/>
    <s v="Invoice"/>
    <s v="USD"/>
    <n v="-43333.97"/>
  </r>
  <r>
    <s v="A2310000"/>
    <x v="57"/>
    <x v="57"/>
    <n v="1800030341"/>
    <x v="2"/>
    <x v="1"/>
    <x v="3"/>
    <s v="Ngwobia, Enam"/>
    <n v="0"/>
    <s v="OCT 2023-GAS_SALES-NIGER DELTA POWER HOLDING WEST"/>
    <s v=""/>
    <s v="DR"/>
    <s v=""/>
    <d v="2023-11-22T00:00:00"/>
    <d v="2023-11-22T00:00:00"/>
    <d v="2023-12-22T00:00:00"/>
    <s v="NGN"/>
    <n v="543667389.41999996"/>
    <n v="9"/>
    <x v="1"/>
    <n v="0.3"/>
    <x v="1"/>
    <x v="0"/>
    <s v="Not Overdue"/>
    <s v="Invoice"/>
    <s v="USD"/>
    <n v="675452.37"/>
  </r>
  <r>
    <s v="A2310000"/>
    <x v="57"/>
    <x v="57"/>
    <n v="1600004615"/>
    <x v="2"/>
    <x v="1"/>
    <x v="3"/>
    <s v="Ngwobia, Enam"/>
    <n v="0"/>
    <s v="Nov 2023-GAS_Partners Share-NDPHC REF-1800030420"/>
    <s v="7707"/>
    <s v="DG"/>
    <s v=""/>
    <d v="2023-12-13T00:00:00"/>
    <d v="2023-12-13T00:00:00"/>
    <d v="2023-12-13T00:00:00"/>
    <s v="NGN"/>
    <n v="-1322508366.23"/>
    <n v="18"/>
    <x v="0"/>
    <n v="-0.4"/>
    <x v="0"/>
    <x v="0"/>
    <s v="Not Overdue"/>
    <s v="Invoice"/>
    <s v="USD"/>
    <n v="-1549054.05"/>
  </r>
  <r>
    <s v="A2310000"/>
    <x v="57"/>
    <x v="57"/>
    <n v="1600004593"/>
    <x v="2"/>
    <x v="1"/>
    <x v="3"/>
    <s v="Ngwobia, Enam"/>
    <n v="0"/>
    <s v="OCT 2023-GAS_Partners Share-NDPHC REF-1800030341"/>
    <s v="7707"/>
    <s v="DG"/>
    <s v=""/>
    <d v="2023-11-22T00:00:00"/>
    <d v="2023-11-22T00:00:00"/>
    <d v="2023-11-22T00:00:00"/>
    <s v="NGN"/>
    <n v="-380567172.58999997"/>
    <n v="39"/>
    <x v="2"/>
    <n v="1.3"/>
    <x v="1"/>
    <x v="0"/>
    <s v="Not Overdue"/>
    <s v="Invoice"/>
    <s v="USD"/>
    <n v="-472816.66"/>
  </r>
  <r>
    <s v="A2310000"/>
    <x v="57"/>
    <x v="57"/>
    <n v="1800029989"/>
    <x v="2"/>
    <x v="1"/>
    <x v="3"/>
    <s v="Ngwobia, Enam"/>
    <n v="0"/>
    <s v="SEPT 2023-GAS_SALES-NIGER DELTA POWER HOLDING WEST"/>
    <s v=""/>
    <s v="DR"/>
    <s v=""/>
    <d v="2023-10-13T00:00:00"/>
    <d v="2023-10-13T00:00:00"/>
    <d v="2023-11-12T00:00:00"/>
    <s v="NGN"/>
    <n v="902046243.64999998"/>
    <n v="49"/>
    <x v="2"/>
    <n v="1.6333333333333333"/>
    <x v="1"/>
    <x v="0"/>
    <s v="Not Overdue"/>
    <s v="Invoice"/>
    <s v="USD"/>
    <n v="1174193.6000000001"/>
  </r>
  <r>
    <s v="A2310000"/>
    <x v="57"/>
    <x v="57"/>
    <n v="1800029861"/>
    <x v="2"/>
    <x v="1"/>
    <x v="3"/>
    <s v="Ngwobia, Enam"/>
    <n v="0"/>
    <s v="AUG 2023-GAS_SALES-NIGER DELTA POWER HOLDING WEST"/>
    <s v=""/>
    <s v="DR"/>
    <s v=""/>
    <d v="2023-09-20T00:00:00"/>
    <d v="2023-09-20T00:00:00"/>
    <d v="2023-10-20T00:00:00"/>
    <s v="NGN"/>
    <n v="1075595965.3"/>
    <n v="72"/>
    <x v="3"/>
    <n v="2.4"/>
    <x v="1"/>
    <x v="0"/>
    <s v="Not Overdue"/>
    <s v="Invoice"/>
    <s v="USD"/>
    <n v="1394617.73"/>
  </r>
  <r>
    <s v="A2310000"/>
    <x v="57"/>
    <x v="57"/>
    <n v="1600004573"/>
    <x v="2"/>
    <x v="1"/>
    <x v="3"/>
    <s v="Ngwobia, Enam"/>
    <n v="0"/>
    <s v="SEPT 2023-GAS_Partners Share-NDPHC REF-1800029989"/>
    <s v="7707"/>
    <s v="DG"/>
    <s v=""/>
    <d v="2023-10-13T00:00:00"/>
    <d v="2023-10-13T00:00:00"/>
    <d v="2023-10-13T00:00:00"/>
    <s v="NGN"/>
    <n v="-631432370.55999994"/>
    <n v="79"/>
    <x v="3"/>
    <n v="2.6333333333333333"/>
    <x v="1"/>
    <x v="0"/>
    <s v="Not Overdue"/>
    <s v="Invoice"/>
    <s v="USD"/>
    <n v="-821935.52"/>
  </r>
  <r>
    <s v="A2310000"/>
    <x v="57"/>
    <x v="57"/>
    <n v="1600004558"/>
    <x v="2"/>
    <x v="1"/>
    <x v="3"/>
    <s v="Ngwobia, Enam"/>
    <n v="0"/>
    <s v="AUGUST 2023-GAS_Partners Share-NDPHC REF1800029861"/>
    <s v="7707"/>
    <s v="DG"/>
    <s v=""/>
    <d v="2023-09-20T00:00:00"/>
    <d v="2023-09-20T00:00:00"/>
    <d v="2023-09-20T00:00:00"/>
    <s v="NGN"/>
    <n v="-752917175.71000004"/>
    <n v="102"/>
    <x v="3"/>
    <n v="3.4"/>
    <x v="1"/>
    <x v="0"/>
    <s v="Not Overdue"/>
    <s v="Invoice"/>
    <s v="USD"/>
    <n v="-976232.41"/>
  </r>
  <r>
    <s v="A2310000"/>
    <x v="57"/>
    <x v="57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68"/>
    <x v="5"/>
    <n v="12.266666666666667"/>
    <x v="3"/>
    <x v="0"/>
    <s v="Not Overdue"/>
    <s v="Invoice"/>
    <s v="USD"/>
    <n v="-629655.18999999994"/>
  </r>
  <r>
    <s v="A2310000"/>
    <x v="58"/>
    <x v="58"/>
    <n v="1800030539"/>
    <x v="2"/>
    <x v="1"/>
    <x v="3"/>
    <s v="Ngwobia, Enam"/>
    <n v="0"/>
    <s v="SEE SUPPORT DOCUMENT FOR PAYMENT INSTRUCTIONS"/>
    <s v=""/>
    <s v="DR"/>
    <s v=""/>
    <d v="2023-12-28T00:00:00"/>
    <d v="2023-12-28T00:00:00"/>
    <d v="2024-01-27T00:00:00"/>
    <s v="NGN"/>
    <n v="1686549444.1800001"/>
    <n v="-27"/>
    <x v="0"/>
    <n v="-0.9"/>
    <x v="0"/>
    <x v="0"/>
    <s v="Not Overdue"/>
    <s v="Invoice"/>
    <s v="USD"/>
    <n v="1881008.6"/>
  </r>
  <r>
    <s v="A2310000"/>
    <x v="58"/>
    <x v="58"/>
    <n v="104497239"/>
    <x v="2"/>
    <x v="1"/>
    <x v="3"/>
    <s v="Ngwobia, Enam"/>
    <n v="0"/>
    <s v="Dangote Gas Pmt"/>
    <s v=""/>
    <s v="AB"/>
    <s v=""/>
    <d v="2023-12-30T00:00:00"/>
    <d v="2023-12-30T00:00:00"/>
    <d v="2023-12-30T00:00:00"/>
    <s v="NGN"/>
    <n v="-686755678.24000001"/>
    <n v="1"/>
    <x v="1"/>
    <n v="3.3333333333333333E-2"/>
    <x v="1"/>
    <x v="1"/>
    <s v="Overdue"/>
    <s v="Invoice"/>
    <s v="USD"/>
    <n v="-778574.91"/>
  </r>
  <r>
    <s v="A2310000"/>
    <x v="58"/>
    <x v="58"/>
    <n v="104497137"/>
    <x v="2"/>
    <x v="1"/>
    <x v="3"/>
    <s v="Ngwobia, Enam"/>
    <n v="0"/>
    <s v="Dangote Gas Pmt"/>
    <s v=""/>
    <s v="AB"/>
    <s v=""/>
    <d v="2023-12-29T00:00:00"/>
    <d v="2023-12-29T00:00:00"/>
    <d v="2023-12-29T00:00:00"/>
    <s v="NGN"/>
    <n v="-457809634.61000001"/>
    <n v="2"/>
    <x v="1"/>
    <n v="6.6666666666666666E-2"/>
    <x v="1"/>
    <x v="1"/>
    <s v="Overdue"/>
    <s v="Invoice"/>
    <s v="USD"/>
    <n v="-519018.78"/>
  </r>
  <r>
    <s v="A2310000"/>
    <x v="58"/>
    <x v="58"/>
    <n v="1600004626"/>
    <x v="2"/>
    <x v="1"/>
    <x v="3"/>
    <s v="Ngwobia, Enam"/>
    <n v="0"/>
    <s v="Partners Share-Nov2023DANGOTE REF-1800030539"/>
    <s v="771"/>
    <s v="DG"/>
    <s v=""/>
    <d v="2023-12-28T00:00:00"/>
    <d v="2023-12-28T00:00:00"/>
    <d v="2023-12-28T00:00:00"/>
    <s v="NGN"/>
    <n v="-1180584610.9300001"/>
    <n v="3"/>
    <x v="1"/>
    <n v="0.1"/>
    <x v="1"/>
    <x v="1"/>
    <s v="Overdue"/>
    <s v="Invoice"/>
    <s v="USD"/>
    <n v="-1316706.02"/>
  </r>
  <r>
    <s v="A2310000"/>
    <x v="58"/>
    <x v="58"/>
    <n v="1800030344"/>
    <x v="2"/>
    <x v="1"/>
    <x v="3"/>
    <s v="Ngwobia, Enam"/>
    <n v="0"/>
    <s v="October 2023 - GAS_SALES - DANGOTE FERTILIZER LTD"/>
    <s v=""/>
    <s v="DR"/>
    <s v=""/>
    <d v="2023-11-22T00:00:00"/>
    <d v="2023-11-22T00:00:00"/>
    <d v="2023-12-23T00:00:00"/>
    <s v="NGN"/>
    <n v="1747783191"/>
    <n v="8"/>
    <x v="1"/>
    <n v="0.26666666666666666"/>
    <x v="1"/>
    <x v="1"/>
    <s v="Overdue"/>
    <s v="Invoice"/>
    <s v="USD"/>
    <n v="2171445.84"/>
  </r>
  <r>
    <s v="A2310000"/>
    <x v="58"/>
    <x v="58"/>
    <n v="1600004594"/>
    <x v="2"/>
    <x v="1"/>
    <x v="3"/>
    <s v="Ngwobia, Enam"/>
    <n v="0"/>
    <s v="Partners Share-Oct2023DANGOTE REF-1800030344"/>
    <s v="771"/>
    <s v="DG"/>
    <s v=""/>
    <d v="2023-11-22T00:00:00"/>
    <d v="2023-11-22T00:00:00"/>
    <d v="2023-11-22T00:00:00"/>
    <s v="NGN"/>
    <n v="-1223448233.7"/>
    <n v="39"/>
    <x v="1"/>
    <n v="1.3"/>
    <x v="1"/>
    <x v="1"/>
    <s v="Overdue"/>
    <s v="Invoice"/>
    <s v="USD"/>
    <n v="-1520012.09"/>
  </r>
  <r>
    <s v="A2310000"/>
    <x v="58"/>
    <x v="58"/>
    <n v="1800030006"/>
    <x v="2"/>
    <x v="1"/>
    <x v="3"/>
    <s v="Ngwobia, Enam"/>
    <n v="0"/>
    <s v="September 2023 - GAS_SALES - DANGOTE FERTILIZER LT"/>
    <s v=""/>
    <s v="DR"/>
    <s v=""/>
    <d v="2023-10-17T00:00:00"/>
    <d v="2023-10-17T00:00:00"/>
    <d v="2023-11-16T00:00:00"/>
    <s v="NGN"/>
    <n v="2518660709.4000001"/>
    <n v="45"/>
    <x v="2"/>
    <n v="1.5"/>
    <x v="1"/>
    <x v="1"/>
    <s v="Overdue"/>
    <s v="Invoice"/>
    <s v="USD"/>
    <n v="3288363.43"/>
  </r>
  <r>
    <s v="A2310000"/>
    <x v="58"/>
    <x v="58"/>
    <n v="1800029901"/>
    <x v="2"/>
    <x v="1"/>
    <x v="3"/>
    <s v="Ngwobia, Enam"/>
    <n v="0"/>
    <s v="AUGUST 2023 - GAS_SALES - DANGOTE FERTILIZER LTD"/>
    <s v=""/>
    <s v="DR"/>
    <s v=""/>
    <d v="2023-09-28T00:00:00"/>
    <d v="2023-09-28T00:00:00"/>
    <d v="2023-10-28T00:00:00"/>
    <s v="NGN"/>
    <n v="2084554761.0999999"/>
    <n v="64"/>
    <x v="3"/>
    <n v="2.1333333333333333"/>
    <x v="1"/>
    <x v="1"/>
    <s v="Overdue"/>
    <s v="Invoice"/>
    <s v="USD"/>
    <n v="2677402.14"/>
  </r>
  <r>
    <s v="A2310000"/>
    <x v="58"/>
    <x v="58"/>
    <n v="1600004575"/>
    <x v="2"/>
    <x v="1"/>
    <x v="3"/>
    <s v="Ngwobia, Enam"/>
    <n v="0"/>
    <s v="Partners Share-Sept 2023DANGOTE REF-1800030006"/>
    <s v="771"/>
    <s v="DG"/>
    <s v=""/>
    <d v="2023-10-17T00:00:00"/>
    <d v="2023-10-17T00:00:00"/>
    <d v="2023-10-17T00:00:00"/>
    <s v="NGN"/>
    <n v="-1763062496.5799999"/>
    <n v="75"/>
    <x v="2"/>
    <n v="2.5"/>
    <x v="1"/>
    <x v="1"/>
    <s v="Overdue"/>
    <s v="Invoice"/>
    <s v="USD"/>
    <n v="-2301854.4"/>
  </r>
  <r>
    <s v="A2310000"/>
    <x v="58"/>
    <x v="58"/>
    <n v="104452175"/>
    <x v="2"/>
    <x v="1"/>
    <x v="3"/>
    <s v="Ngwobia, Enam"/>
    <n v="0"/>
    <s v="DANGOTE PAYMENT"/>
    <s v=""/>
    <s v="AB"/>
    <s v=""/>
    <d v="2023-09-30T00:00:00"/>
    <d v="2023-09-30T00:00:00"/>
    <d v="2023-09-30T00:00:00"/>
    <s v="NGN"/>
    <n v="-40890730.859999999"/>
    <n v="92"/>
    <x v="4"/>
    <n v="3.0666666666666669"/>
    <x v="1"/>
    <x v="1"/>
    <s v="Overdue"/>
    <s v="Invoice"/>
    <s v="USD"/>
    <n v="-53280.62"/>
  </r>
  <r>
    <s v="A2310000"/>
    <x v="58"/>
    <x v="58"/>
    <n v="1600004561"/>
    <x v="2"/>
    <x v="1"/>
    <x v="3"/>
    <s v="Ngwobia, Enam"/>
    <n v="0"/>
    <s v="Partners Share-AUG 2023DANGOTE REF-1800029901"/>
    <s v="771"/>
    <s v="DG"/>
    <s v=""/>
    <d v="2023-09-28T00:00:00"/>
    <d v="2023-09-28T00:00:00"/>
    <d v="2023-09-28T00:00:00"/>
    <s v="NGN"/>
    <n v="-1459188332.77"/>
    <n v="94"/>
    <x v="3"/>
    <n v="3.1333333333333333"/>
    <x v="1"/>
    <x v="1"/>
    <s v="Overdue"/>
    <s v="Invoice"/>
    <s v="USD"/>
    <n v="-1874181.49"/>
  </r>
  <r>
    <s v="A2310000"/>
    <x v="58"/>
    <x v="58"/>
    <n v="1800029685"/>
    <x v="2"/>
    <x v="1"/>
    <x v="3"/>
    <s v="Ngwobia, Enam"/>
    <n v="0"/>
    <s v="JULY 2023 - GAS_SALES - DANGOTE FERTILIZER LTD"/>
    <s v=""/>
    <s v="DR"/>
    <s v=""/>
    <d v="2023-08-24T00:00:00"/>
    <d v="2023-08-24T00:00:00"/>
    <d v="2023-09-23T00:00:00"/>
    <s v="NGN"/>
    <n v="2312990655.9000001"/>
    <n v="99"/>
    <x v="4"/>
    <n v="3.3"/>
    <x v="1"/>
    <x v="1"/>
    <s v="Overdue"/>
    <s v="Invoice"/>
    <s v="USD"/>
    <n v="3062630.93"/>
  </r>
  <r>
    <s v="A2310000"/>
    <x v="58"/>
    <x v="58"/>
    <n v="104434472"/>
    <x v="2"/>
    <x v="1"/>
    <x v="3"/>
    <s v="Ngwobia, Enam"/>
    <n v="0"/>
    <s v="Dangote Pmt"/>
    <s v=""/>
    <s v="AB"/>
    <s v=""/>
    <d v="2023-08-30T00:00:00"/>
    <d v="2023-08-30T00:00:00"/>
    <d v="2023-08-30T00:00:00"/>
    <s v="NGN"/>
    <n v="-216741699.96000001"/>
    <n v="123"/>
    <x v="4"/>
    <n v="4.0999999999999996"/>
    <x v="1"/>
    <x v="1"/>
    <s v="Overdue"/>
    <s v="Invoice"/>
    <s v="USD"/>
    <n v="-280030.28000000003"/>
  </r>
  <r>
    <s v="A2310000"/>
    <x v="58"/>
    <x v="58"/>
    <n v="1800029571"/>
    <x v="2"/>
    <x v="1"/>
    <x v="3"/>
    <s v="Ngwobia, Enam"/>
    <n v="0"/>
    <s v="JUNE 2023 - GAS_SALES - DANGOTE FERTILIZER LTD"/>
    <s v=""/>
    <s v="DR"/>
    <s v=""/>
    <d v="2023-07-25T00:00:00"/>
    <d v="2023-07-25T00:00:00"/>
    <d v="2023-08-24T00:00:00"/>
    <s v="NGN"/>
    <n v="190529276.66999999"/>
    <n v="129"/>
    <x v="4"/>
    <n v="4.3"/>
    <x v="1"/>
    <x v="1"/>
    <s v="Overdue"/>
    <s v="Invoice"/>
    <s v="USD"/>
    <n v="243534.53"/>
  </r>
  <r>
    <s v="A2310000"/>
    <x v="58"/>
    <x v="58"/>
    <n v="1600004538"/>
    <x v="2"/>
    <x v="1"/>
    <x v="3"/>
    <s v="Ngwobia, Enam"/>
    <n v="0"/>
    <s v="Partners Share-JULY23DANGOTE REF-1800029685"/>
    <s v="771"/>
    <s v="DG"/>
    <s v=""/>
    <d v="2023-08-24T00:00:00"/>
    <d v="2023-08-24T00:00:00"/>
    <d v="2023-08-24T00:00:00"/>
    <s v="NGN"/>
    <n v="-1619093459.1300001"/>
    <n v="129"/>
    <x v="4"/>
    <n v="4.3"/>
    <x v="1"/>
    <x v="1"/>
    <s v="Overdue"/>
    <s v="Invoice"/>
    <s v="USD"/>
    <n v="-2143841.65"/>
  </r>
  <r>
    <s v="A2310000"/>
    <x v="58"/>
    <x v="58"/>
    <n v="104432681"/>
    <x v="2"/>
    <x v="1"/>
    <x v="3"/>
    <s v="Ngwobia, Enam"/>
    <n v="0"/>
    <s v="DANGOTE Pmt"/>
    <s v=""/>
    <s v="AB"/>
    <s v=""/>
    <d v="2023-08-21T00:00:00"/>
    <d v="2023-08-21T00:00:00"/>
    <d v="2023-08-21T00:00:00"/>
    <s v="NGN"/>
    <n v="-602080515.33000004"/>
    <n v="132"/>
    <x v="4"/>
    <n v="4.4000000000000004"/>
    <x v="1"/>
    <x v="1"/>
    <s v="Overdue"/>
    <s v="Invoice"/>
    <s v="USD"/>
    <n v="-807149.14"/>
  </r>
  <r>
    <s v="A2310000"/>
    <x v="58"/>
    <x v="58"/>
    <n v="1600004516"/>
    <x v="2"/>
    <x v="1"/>
    <x v="3"/>
    <s v="Ngwobia, Enam"/>
    <n v="0"/>
    <s v="Partners Share-JUNE23DANGOTE REF-1800029571"/>
    <s v="771"/>
    <s v="DG"/>
    <s v=""/>
    <d v="2023-07-25T00:00:00"/>
    <d v="2023-07-25T00:00:00"/>
    <d v="2023-07-25T00:00:00"/>
    <s v="NGN"/>
    <n v="-133370493.67"/>
    <n v="159"/>
    <x v="4"/>
    <n v="5.3"/>
    <x v="1"/>
    <x v="1"/>
    <s v="Overdue"/>
    <s v="Invoice"/>
    <s v="USD"/>
    <n v="-170474.17"/>
  </r>
  <r>
    <s v="A2310000"/>
    <x v="58"/>
    <x v="58"/>
    <n v="1800029391"/>
    <x v="2"/>
    <x v="1"/>
    <x v="3"/>
    <s v="Ngwobia, Enam"/>
    <n v="0"/>
    <s v="MAY 2023 - GAS_SALES - DANGOTE FERTILIZER LTD"/>
    <s v=""/>
    <s v="DR"/>
    <s v=""/>
    <d v="2023-06-22T00:00:00"/>
    <d v="2023-06-22T00:00:00"/>
    <d v="2023-07-22T00:00:00"/>
    <s v="NGN"/>
    <n v="835414697.03999996"/>
    <n v="162"/>
    <x v="4"/>
    <n v="5.4"/>
    <x v="1"/>
    <x v="1"/>
    <s v="Overdue"/>
    <s v="Invoice"/>
    <s v="USD"/>
    <n v="1294224.45"/>
  </r>
  <r>
    <s v="A2310000"/>
    <x v="58"/>
    <x v="58"/>
    <n v="1800029317"/>
    <x v="2"/>
    <x v="1"/>
    <x v="3"/>
    <s v="Ngwobia, Enam"/>
    <n v="0"/>
    <s v="APR 2023 - GAS_SALES - DANGOTE FERTILIZER LTD"/>
    <s v="771"/>
    <s v="DR"/>
    <s v=""/>
    <d v="2023-06-08T00:00:00"/>
    <d v="2023-06-08T00:00:00"/>
    <d v="2023-07-08T00:00:00"/>
    <s v="NGN"/>
    <n v="129147108.75"/>
    <n v="176"/>
    <x v="4"/>
    <n v="5.8666666666666663"/>
    <x v="1"/>
    <x v="1"/>
    <s v="Overdue"/>
    <s v="Invoice"/>
    <s v="USD"/>
    <n v="279668.06"/>
  </r>
  <r>
    <s v="A2310000"/>
    <x v="58"/>
    <x v="58"/>
    <n v="1600004494"/>
    <x v="2"/>
    <x v="1"/>
    <x v="3"/>
    <s v="Ngwobia, Enam"/>
    <n v="0"/>
    <s v="Partners Share-MAY23DANGOTE REF-1800029391"/>
    <s v="771"/>
    <s v="DG"/>
    <s v=""/>
    <d v="2023-06-22T00:00:00"/>
    <d v="2023-06-22T00:00:00"/>
    <d v="2023-06-22T00:00:00"/>
    <s v="NGN"/>
    <n v="-584790287.92999995"/>
    <n v="192"/>
    <x v="5"/>
    <n v="6.4"/>
    <x v="2"/>
    <x v="1"/>
    <s v="Overdue"/>
    <s v="Invoice"/>
    <s v="USD"/>
    <n v="-905957.11"/>
  </r>
  <r>
    <s v="A2310000"/>
    <x v="58"/>
    <x v="58"/>
    <n v="1600004480"/>
    <x v="2"/>
    <x v="1"/>
    <x v="3"/>
    <s v="Ngwobia, Enam"/>
    <n v="0"/>
    <s v="Partners Share-APR23DANGOTE REF-1800029317"/>
    <s v="771"/>
    <s v="DG"/>
    <s v=""/>
    <d v="2023-06-08T00:00:00"/>
    <d v="2023-06-08T00:00:00"/>
    <d v="2023-06-08T00:00:00"/>
    <s v="NGN"/>
    <n v="-90402976.120000005"/>
    <n v="206"/>
    <x v="5"/>
    <n v="6.8666666666666663"/>
    <x v="2"/>
    <x v="1"/>
    <s v="Overdue"/>
    <s v="Invoice"/>
    <s v="USD"/>
    <n v="-195767.64"/>
  </r>
  <r>
    <s v="A2310000"/>
    <x v="58"/>
    <x v="58"/>
    <n v="1800029108"/>
    <x v="2"/>
    <x v="1"/>
    <x v="3"/>
    <s v="Ngwobia, Enam"/>
    <n v="0"/>
    <s v="FEB 2023 - GAS_SALES - DANGOTE FERTILIZER LTD"/>
    <s v=""/>
    <s v="DR"/>
    <s v=""/>
    <d v="2023-05-03T00:00:00"/>
    <d v="2023-05-03T00:00:00"/>
    <d v="2023-06-02T00:00:00"/>
    <s v="NGN"/>
    <n v="1399269182.3199999"/>
    <n v="212"/>
    <x v="5"/>
    <n v="7.0666666666666664"/>
    <x v="2"/>
    <x v="1"/>
    <s v="Overdue"/>
    <s v="Invoice"/>
    <s v="USD"/>
    <n v="3039772.37"/>
  </r>
  <r>
    <s v="A2310000"/>
    <x v="58"/>
    <x v="58"/>
    <n v="1800029109"/>
    <x v="2"/>
    <x v="1"/>
    <x v="3"/>
    <s v="Ngwobia, Enam"/>
    <n v="0"/>
    <s v="MAR 2023 - GAS_SALES - DANGOTE FERTILIZER LTD"/>
    <s v=""/>
    <s v="DR"/>
    <s v=""/>
    <d v="2023-05-03T00:00:00"/>
    <d v="2023-05-03T00:00:00"/>
    <d v="2023-06-02T00:00:00"/>
    <s v="NGN"/>
    <n v="805576238.74000001"/>
    <n v="212"/>
    <x v="5"/>
    <n v="7.0666666666666664"/>
    <x v="2"/>
    <x v="1"/>
    <s v="Overdue"/>
    <s v="Invoice"/>
    <s v="USD"/>
    <n v="1750033.82"/>
  </r>
  <r>
    <s v="A2310000"/>
    <x v="58"/>
    <x v="58"/>
    <n v="104393019"/>
    <x v="2"/>
    <x v="1"/>
    <x v="3"/>
    <s v="Ngwobia, Enam"/>
    <n v="0"/>
    <s v="Dangote Pmt Excl"/>
    <s v=""/>
    <s v="AB"/>
    <s v=""/>
    <d v="2023-05-31T00:00:00"/>
    <d v="2023-05-31T00:00:00"/>
    <d v="2023-05-31T00:00:00"/>
    <s v="NGN"/>
    <n v="-366862700.70999998"/>
    <n v="214"/>
    <x v="5"/>
    <n v="7.1333333333333337"/>
    <x v="2"/>
    <x v="1"/>
    <s v="Overdue"/>
    <s v="Invoice"/>
    <s v="USD"/>
    <n v="-795688.51"/>
  </r>
  <r>
    <s v="A2310000"/>
    <x v="58"/>
    <x v="58"/>
    <n v="1600004460"/>
    <x v="2"/>
    <x v="1"/>
    <x v="3"/>
    <s v="Ngwobia, Enam"/>
    <n v="0"/>
    <s v="Partners Share-FEB23DANGOTE REF-1800029108"/>
    <s v="771"/>
    <s v="DG"/>
    <s v=""/>
    <d v="2023-05-03T00:00:00"/>
    <d v="2023-05-03T00:00:00"/>
    <d v="2023-05-03T00:00:00"/>
    <s v="NGN"/>
    <n v="-979488427.62"/>
    <n v="242"/>
    <x v="5"/>
    <n v="8.0666666666666664"/>
    <x v="2"/>
    <x v="1"/>
    <s v="Overdue"/>
    <s v="Invoice"/>
    <s v="USD"/>
    <n v="-2127840.66"/>
  </r>
  <r>
    <s v="A2310000"/>
    <x v="58"/>
    <x v="58"/>
    <n v="1600004461"/>
    <x v="2"/>
    <x v="1"/>
    <x v="3"/>
    <s v="Ngwobia, Enam"/>
    <n v="0"/>
    <s v="Partners Share-MAR23DANGOTE REF-1800029109"/>
    <s v="771"/>
    <s v="DG"/>
    <s v=""/>
    <d v="2023-05-03T00:00:00"/>
    <d v="2023-05-03T00:00:00"/>
    <d v="2023-05-03T00:00:00"/>
    <s v="NGN"/>
    <n v="-563903367.12"/>
    <n v="242"/>
    <x v="5"/>
    <n v="8.0666666666666664"/>
    <x v="2"/>
    <x v="1"/>
    <s v="Overdue"/>
    <s v="Invoice"/>
    <s v="USD"/>
    <n v="-1225023.67"/>
  </r>
  <r>
    <s v="A2310000"/>
    <x v="58"/>
    <x v="58"/>
    <n v="1800028927"/>
    <x v="2"/>
    <x v="1"/>
    <x v="3"/>
    <s v="Ngwobia, Enam"/>
    <n v="0"/>
    <s v="JAN 2023 - GAS_SALES - DANGOTE FERTILIZER LTD"/>
    <s v=""/>
    <s v="DR"/>
    <s v=""/>
    <d v="2023-03-10T00:00:00"/>
    <d v="2023-03-10T00:00:00"/>
    <d v="2023-04-09T00:00:00"/>
    <s v="NGN"/>
    <n v="1402234722.72"/>
    <n v="266"/>
    <x v="5"/>
    <n v="8.8666666666666671"/>
    <x v="2"/>
    <x v="1"/>
    <s v="Overdue"/>
    <s v="Invoice"/>
    <s v="USD"/>
    <n v="3044952.7"/>
  </r>
  <r>
    <s v="A2310000"/>
    <x v="58"/>
    <x v="58"/>
    <n v="104368658"/>
    <x v="2"/>
    <x v="1"/>
    <x v="3"/>
    <s v="Ngwobia, Enam"/>
    <n v="0"/>
    <s v="Dangote/GACN Pmt"/>
    <s v=""/>
    <s v="AB"/>
    <s v=""/>
    <d v="2023-03-31T00:00:00"/>
    <d v="2023-03-31T00:00:00"/>
    <d v="2023-03-31T00:00:00"/>
    <s v="NGN"/>
    <n v="-271318389.42000002"/>
    <n v="275"/>
    <x v="5"/>
    <n v="9.1666666666666661"/>
    <x v="2"/>
    <x v="1"/>
    <s v="Overdue"/>
    <s v="Invoice"/>
    <s v="USD"/>
    <n v="-589384.93999999994"/>
  </r>
  <r>
    <s v="A2310000"/>
    <x v="58"/>
    <x v="58"/>
    <n v="1600004433"/>
    <x v="2"/>
    <x v="1"/>
    <x v="3"/>
    <s v="Ngwobia, Enam"/>
    <n v="0"/>
    <s v="Partners Share-JAN23DANGOTE REF-1800028927"/>
    <s v="771"/>
    <s v="DG"/>
    <s v=""/>
    <d v="2023-03-10T00:00:00"/>
    <d v="2023-03-10T00:00:00"/>
    <d v="2023-03-10T00:00:00"/>
    <s v="NGN"/>
    <n v="-981564305.89999998"/>
    <n v="296"/>
    <x v="5"/>
    <n v="9.8666666666666671"/>
    <x v="2"/>
    <x v="1"/>
    <s v="Overdue"/>
    <s v="Invoice"/>
    <s v="USD"/>
    <n v="-2131466.89"/>
  </r>
  <r>
    <s v="A2310000"/>
    <x v="58"/>
    <x v="58"/>
    <n v="104352747"/>
    <x v="2"/>
    <x v="1"/>
    <x v="3"/>
    <s v="Ngwobia, Enam"/>
    <n v="0"/>
    <s v="Dangote_GACN Pmt"/>
    <s v=""/>
    <s v="AB"/>
    <s v=""/>
    <d v="2023-02-28T00:00:00"/>
    <d v="2023-02-28T00:00:00"/>
    <d v="2023-02-28T00:00:00"/>
    <s v="NGN"/>
    <n v="-256430356.15000001"/>
    <n v="306"/>
    <x v="5"/>
    <n v="10.199999999999999"/>
    <x v="2"/>
    <x v="1"/>
    <s v="Overdue"/>
    <s v="Invoice"/>
    <s v="USD"/>
    <n v="-556889.80000000005"/>
  </r>
  <r>
    <s v="A2310000"/>
    <x v="58"/>
    <x v="58"/>
    <n v="1800028786"/>
    <x v="2"/>
    <x v="1"/>
    <x v="3"/>
    <s v="Ngwobia, Enam"/>
    <n v="0"/>
    <s v="DEC 2022 - GAS_SALES - DANGOTE FERTILIZER LTD"/>
    <s v=""/>
    <s v="DR"/>
    <s v=""/>
    <d v="2023-01-26T00:00:00"/>
    <d v="2023-01-26T00:00:00"/>
    <d v="2023-02-25T00:00:00"/>
    <s v="NGN"/>
    <n v="1176973632.98"/>
    <n v="309"/>
    <x v="5"/>
    <n v="10.3"/>
    <x v="2"/>
    <x v="1"/>
    <s v="Overdue"/>
    <s v="Invoice"/>
    <s v="USD"/>
    <n v="2558858.38"/>
  </r>
  <r>
    <s v="A2310000"/>
    <x v="58"/>
    <x v="58"/>
    <n v="1600004383"/>
    <x v="2"/>
    <x v="1"/>
    <x v="3"/>
    <s v="Ngwobia, Enam"/>
    <n v="0"/>
    <s v="Partners Share-NOV22 DANGOTE REF-1800028717"/>
    <s v="771"/>
    <s v="DG"/>
    <s v=""/>
    <d v="2023-01-31T00:00:00"/>
    <d v="2023-01-31T00:00:00"/>
    <d v="2023-01-31T00:00:00"/>
    <s v="NGN"/>
    <n v="-836141686.63"/>
    <n v="334"/>
    <x v="5"/>
    <n v="11.133333333333333"/>
    <x v="2"/>
    <x v="1"/>
    <s v="Overdue"/>
    <s v="Invoice"/>
    <s v="USD"/>
    <n v="-1816099.74"/>
  </r>
  <r>
    <s v="A2310000"/>
    <x v="58"/>
    <x v="58"/>
    <n v="1600004382"/>
    <x v="2"/>
    <x v="1"/>
    <x v="3"/>
    <s v="Ngwobia, Enam"/>
    <n v="0"/>
    <s v="Partners Share-OCT22 DANGOTE REF-1800028502"/>
    <s v="771"/>
    <s v="DG"/>
    <s v=""/>
    <d v="2023-01-31T00:00:00"/>
    <d v="2023-01-31T00:00:00"/>
    <d v="2023-01-31T00:00:00"/>
    <s v="NGN"/>
    <n v="-1257818446.5799999"/>
    <n v="334"/>
    <x v="5"/>
    <n v="11.133333333333333"/>
    <x v="2"/>
    <x v="1"/>
    <s v="Overdue"/>
    <s v="Invoice"/>
    <s v="USD"/>
    <n v="-2731981.67"/>
  </r>
  <r>
    <s v="A2310000"/>
    <x v="58"/>
    <x v="58"/>
    <n v="1600004381"/>
    <x v="2"/>
    <x v="1"/>
    <x v="3"/>
    <s v="Ngwobia, Enam"/>
    <n v="0"/>
    <s v="Partners Share-SEPT22 DANGOTE REF-1800028446"/>
    <s v="771"/>
    <s v="DG"/>
    <s v=""/>
    <d v="2023-01-31T00:00:00"/>
    <d v="2023-01-31T00:00:00"/>
    <d v="2023-01-31T00:00:00"/>
    <s v="NGN"/>
    <n v="-212638314.52000001"/>
    <n v="334"/>
    <x v="5"/>
    <n v="11.133333333333333"/>
    <x v="2"/>
    <x v="1"/>
    <s v="Overdue"/>
    <s v="Invoice"/>
    <s v="USD"/>
    <n v="-461850.42"/>
  </r>
  <r>
    <s v="A2310000"/>
    <x v="58"/>
    <x v="58"/>
    <n v="104341434"/>
    <x v="2"/>
    <x v="1"/>
    <x v="3"/>
    <s v="Ngwobia, Enam"/>
    <n v="0"/>
    <s v="SPDC JV DANGOTE"/>
    <s v=""/>
    <s v="AB"/>
    <s v=""/>
    <d v="2023-01-31T00:00:00"/>
    <d v="2023-01-31T00:00:00"/>
    <d v="2023-01-31T00:00:00"/>
    <s v="NGN"/>
    <n v="-65211759.649999999"/>
    <n v="334"/>
    <x v="5"/>
    <n v="11.133333333333333"/>
    <x v="2"/>
    <x v="1"/>
    <s v="Overdue"/>
    <s v="Invoice"/>
    <s v="USD"/>
    <n v="-141639.94"/>
  </r>
  <r>
    <s v="A2310000"/>
    <x v="58"/>
    <x v="58"/>
    <n v="104341435"/>
    <x v="2"/>
    <x v="1"/>
    <x v="3"/>
    <s v="Ngwobia, Enam"/>
    <n v="0"/>
    <s v="SPDC JV/DANGOTE"/>
    <s v=""/>
    <s v="AB"/>
    <s v=""/>
    <d v="2023-01-31T00:00:00"/>
    <d v="2023-01-31T00:00:00"/>
    <d v="2023-01-31T00:00:00"/>
    <s v="NGN"/>
    <n v="-385751931.11000001"/>
    <n v="334"/>
    <x v="5"/>
    <n v="11.133333333333333"/>
    <x v="2"/>
    <x v="1"/>
    <s v="Overdue"/>
    <s v="Invoice"/>
    <s v="USD"/>
    <n v="-837853.19"/>
  </r>
  <r>
    <s v="A2310000"/>
    <x v="58"/>
    <x v="58"/>
    <n v="1800028717"/>
    <x v="2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336"/>
    <x v="5"/>
    <n v="11.2"/>
    <x v="2"/>
    <x v="1"/>
    <s v="Overdue"/>
    <s v="Invoice"/>
    <s v="USD"/>
    <n v="2668725.37"/>
  </r>
  <r>
    <s v="A2310000"/>
    <x v="58"/>
    <x v="58"/>
    <n v="1600004378"/>
    <x v="2"/>
    <x v="1"/>
    <x v="3"/>
    <s v="Ngwobia, Enam"/>
    <n v="0"/>
    <s v="Partners Share-DEC22 DANGOTE REF-1800028786"/>
    <s v="771"/>
    <s v="DG"/>
    <s v=""/>
    <d v="2023-01-26T00:00:00"/>
    <d v="2023-01-26T00:00:00"/>
    <d v="2023-01-26T00:00:00"/>
    <s v="NGN"/>
    <n v="-823881543.09000003"/>
    <n v="339"/>
    <x v="5"/>
    <n v="11.3"/>
    <x v="2"/>
    <x v="1"/>
    <s v="Overdue"/>
    <s v="Invoice"/>
    <s v="USD"/>
    <n v="-1791200.86"/>
  </r>
  <r>
    <s v="A2310000"/>
    <x v="58"/>
    <x v="58"/>
    <n v="1800028502"/>
    <x v="2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361"/>
    <x v="5"/>
    <n v="12.033333333333333"/>
    <x v="2"/>
    <x v="1"/>
    <s v="Overdue"/>
    <s v="Invoice"/>
    <s v="USD"/>
    <n v="4045503.5"/>
  </r>
  <r>
    <s v="A2310000"/>
    <x v="58"/>
    <x v="58"/>
    <n v="1800028446"/>
    <x v="2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373"/>
    <x v="5"/>
    <n v="12.433333333333334"/>
    <x v="3"/>
    <x v="1"/>
    <s v="Overdue"/>
    <s v="Invoice"/>
    <s v="USD"/>
    <n v="685728.19"/>
  </r>
  <r>
    <s v="A2310000"/>
    <x v="59"/>
    <x v="59"/>
    <n v="1800030493"/>
    <x v="0"/>
    <x v="1"/>
    <x v="1"/>
    <s v="Orupabo, Amoni "/>
    <n v="0"/>
    <s v="Newcross OML152 NOV 2023 Crude Handling"/>
    <s v="468"/>
    <s v="DR"/>
    <s v=""/>
    <d v="2023-12-15T00:00:00"/>
    <d v="2023-12-15T00:00:00"/>
    <d v="2024-01-14T00:00:00"/>
    <s v="USD"/>
    <n v="24558.69"/>
    <n v="-14"/>
    <x v="0"/>
    <n v="-0.46666666666666667"/>
    <x v="0"/>
    <x v="0"/>
    <s v="Not Overdue"/>
    <s v="Invoice"/>
    <s v="USD"/>
    <n v="24558.69"/>
  </r>
  <r>
    <s v="A2310000"/>
    <x v="59"/>
    <x v="59"/>
    <n v="1800030494"/>
    <x v="0"/>
    <x v="1"/>
    <x v="1"/>
    <s v="Orupabo, Amoni "/>
    <n v="0"/>
    <s v="Newcross OML152 NOV 2023 Crude Handling"/>
    <s v="454"/>
    <s v="DR"/>
    <s v=""/>
    <d v="2023-12-15T00:00:00"/>
    <d v="2023-12-15T00:00:00"/>
    <d v="2024-01-14T00:00:00"/>
    <s v="NGN"/>
    <n v="5078761.0999999996"/>
    <n v="-14"/>
    <x v="0"/>
    <n v="-0.46666666666666667"/>
    <x v="0"/>
    <x v="0"/>
    <s v="Not Overdue"/>
    <s v="Invoice"/>
    <s v="USD"/>
    <n v="5836.51"/>
  </r>
  <r>
    <s v="A2310000"/>
    <x v="59"/>
    <x v="59"/>
    <n v="1800030299"/>
    <x v="0"/>
    <x v="1"/>
    <x v="1"/>
    <s v="Orupabo, Amoni "/>
    <n v="0"/>
    <s v="Newcross OML152 OCT 2023 Crude Handling"/>
    <s v="468"/>
    <s v="DR"/>
    <s v=""/>
    <d v="2023-11-15T00:00:00"/>
    <d v="2023-11-15T00:00:00"/>
    <d v="2023-12-15T00:00:00"/>
    <s v="USD"/>
    <n v="73560.52"/>
    <n v="16"/>
    <x v="1"/>
    <n v="0.53333333333333333"/>
    <x v="1"/>
    <x v="1"/>
    <s v="Overdue"/>
    <s v="Invoice"/>
    <s v="USD"/>
    <n v="73560.52"/>
  </r>
  <r>
    <s v="A2310000"/>
    <x v="59"/>
    <x v="59"/>
    <n v="1800030300"/>
    <x v="0"/>
    <x v="1"/>
    <x v="1"/>
    <s v="Orupabo, Amoni "/>
    <n v="0"/>
    <s v="Newcross OML152 OCT 2023 Crude Handling"/>
    <s v="454"/>
    <s v="DR"/>
    <s v=""/>
    <d v="2023-11-15T00:00:00"/>
    <d v="2023-11-15T00:00:00"/>
    <d v="2023-12-15T00:00:00"/>
    <s v="NGN"/>
    <n v="14591867.93"/>
    <n v="16"/>
    <x v="1"/>
    <n v="0.53333333333333333"/>
    <x v="1"/>
    <x v="1"/>
    <s v="Overdue"/>
    <s v="Invoice"/>
    <s v="USD"/>
    <n v="17286.990000000002"/>
  </r>
  <r>
    <s v="A2310000"/>
    <x v="60"/>
    <x v="60"/>
    <n v="1800030492"/>
    <x v="0"/>
    <x v="1"/>
    <x v="1"/>
    <s v="Orupabo, Amoni "/>
    <n v="0"/>
    <s v="NEPL OML11  NOV 2023 Crude Handling"/>
    <s v="468"/>
    <s v="DR"/>
    <s v=""/>
    <d v="2023-12-15T00:00:00"/>
    <d v="2023-12-15T00:00:00"/>
    <d v="2024-02-13T00:00:00"/>
    <s v="USD"/>
    <n v="3395138.57"/>
    <n v="-44"/>
    <x v="0"/>
    <n v="-1.4666666666666666"/>
    <x v="0"/>
    <x v="0"/>
    <s v="Not Overdue"/>
    <s v="Invoice"/>
    <s v="USD"/>
    <n v="3395138.57"/>
  </r>
  <r>
    <s v="A2310000"/>
    <x v="60"/>
    <x v="60"/>
    <n v="1800030298"/>
    <x v="0"/>
    <x v="1"/>
    <x v="1"/>
    <s v="Orupabo, Amoni "/>
    <n v="0"/>
    <s v="NEPL OML11  OCT 2023 Crude Handling"/>
    <s v="468"/>
    <s v="DR"/>
    <s v=""/>
    <d v="2023-11-15T00:00:00"/>
    <d v="2023-11-15T00:00:00"/>
    <d v="2024-01-14T00:00:00"/>
    <s v="USD"/>
    <n v="4201945.4800000004"/>
    <n v="-14"/>
    <x v="0"/>
    <n v="-0.46666666666666667"/>
    <x v="0"/>
    <x v="0"/>
    <s v="Not Overdue"/>
    <s v="Invoice"/>
    <s v="USD"/>
    <n v="4201945.4800000004"/>
  </r>
  <r>
    <s v="A2310000"/>
    <x v="60"/>
    <x v="60"/>
    <n v="1800030070"/>
    <x v="0"/>
    <x v="1"/>
    <x v="1"/>
    <s v="Orupabo, Amoni "/>
    <n v="0"/>
    <s v="NEPL OML11  SEP 2023 Crude Handling"/>
    <s v="468"/>
    <s v="DR"/>
    <s v=""/>
    <d v="2023-10-19T00:00:00"/>
    <d v="2023-10-19T00:00:00"/>
    <d v="2023-12-18T00:00:00"/>
    <s v="USD"/>
    <n v="5633989.8700000001"/>
    <n v="13"/>
    <x v="1"/>
    <n v="0.43333333333333335"/>
    <x v="1"/>
    <x v="1"/>
    <s v="Overdue"/>
    <s v="Invoice"/>
    <s v="USD"/>
    <n v="5633989.8700000001"/>
  </r>
  <r>
    <s v="A2310000"/>
    <x v="60"/>
    <x v="60"/>
    <n v="1800030192"/>
    <x v="0"/>
    <x v="1"/>
    <x v="1"/>
    <s v="Orupabo, Amoni "/>
    <n v="0"/>
    <s v="NEPL OML 11 Crude Injection Invoice for Aug 2022"/>
    <s v="468"/>
    <s v="DR"/>
    <s v=""/>
    <d v="2023-11-08T00:00:00"/>
    <d v="2023-11-08T00:00:00"/>
    <d v="2023-12-08T00:00:00"/>
    <s v="USD"/>
    <n v="450060.74"/>
    <n v="23"/>
    <x v="1"/>
    <n v="0.76666666666666672"/>
    <x v="1"/>
    <x v="1"/>
    <s v="Overdue"/>
    <s v="Invoice"/>
    <s v="USD"/>
    <n v="450060.74"/>
  </r>
  <r>
    <s v="A2310000"/>
    <x v="60"/>
    <x v="60"/>
    <n v="1800030191"/>
    <x v="0"/>
    <x v="1"/>
    <x v="1"/>
    <s v="Orupabo, Amoni "/>
    <n v="0"/>
    <s v="NEPL OML 11 Crude Injection Invoice for July 2022"/>
    <s v="468"/>
    <s v="DR"/>
    <s v=""/>
    <d v="2023-11-08T00:00:00"/>
    <d v="2023-11-08T00:00:00"/>
    <d v="2023-12-08T00:00:00"/>
    <s v="USD"/>
    <n v="1167826.6399999999"/>
    <n v="23"/>
    <x v="1"/>
    <n v="0.76666666666666672"/>
    <x v="1"/>
    <x v="1"/>
    <s v="Overdue"/>
    <s v="Invoice"/>
    <s v="USD"/>
    <n v="1167826.6399999999"/>
  </r>
  <r>
    <s v="A2310000"/>
    <x v="60"/>
    <x v="60"/>
    <n v="1800030190"/>
    <x v="0"/>
    <x v="1"/>
    <x v="1"/>
    <s v="Orupabo, Amoni "/>
    <n v="0"/>
    <s v="NEPL OML 11 Crude Injection Invoice for June 2022"/>
    <s v="468"/>
    <s v="DR"/>
    <s v=""/>
    <d v="2023-11-08T00:00:00"/>
    <d v="2023-11-08T00:00:00"/>
    <d v="2023-12-08T00:00:00"/>
    <s v="USD"/>
    <n v="890690.65"/>
    <n v="23"/>
    <x v="1"/>
    <n v="0.76666666666666672"/>
    <x v="1"/>
    <x v="1"/>
    <s v="Overdue"/>
    <s v="Invoice"/>
    <s v="USD"/>
    <n v="890690.65"/>
  </r>
  <r>
    <s v="A2310000"/>
    <x v="60"/>
    <x v="60"/>
    <n v="1800030189"/>
    <x v="0"/>
    <x v="1"/>
    <x v="1"/>
    <s v="Orupabo, Amoni "/>
    <n v="0"/>
    <s v="NEPL OML 11 Crude Injection Invoice for May 2022"/>
    <s v="468"/>
    <s v="DR"/>
    <s v=""/>
    <d v="2023-11-08T00:00:00"/>
    <d v="2023-11-08T00:00:00"/>
    <d v="2023-12-08T00:00:00"/>
    <s v="USD"/>
    <n v="458777.63"/>
    <n v="23"/>
    <x v="1"/>
    <n v="0.76666666666666672"/>
    <x v="1"/>
    <x v="1"/>
    <s v="Overdue"/>
    <s v="Invoice"/>
    <s v="USD"/>
    <n v="458777.63"/>
  </r>
  <r>
    <s v="A2310000"/>
    <x v="60"/>
    <x v="60"/>
    <n v="1800030193"/>
    <x v="0"/>
    <x v="1"/>
    <x v="1"/>
    <s v="Orupabo, Amoni "/>
    <n v="0"/>
    <s v="NEPL OML 11 Crude Injection Invoice for Sept 2022"/>
    <s v="468"/>
    <s v="DR"/>
    <s v=""/>
    <d v="2023-11-08T00:00:00"/>
    <d v="2023-11-08T00:00:00"/>
    <d v="2023-12-08T00:00:00"/>
    <s v="USD"/>
    <n v="1104426.82"/>
    <n v="23"/>
    <x v="1"/>
    <n v="0.76666666666666672"/>
    <x v="1"/>
    <x v="1"/>
    <s v="Overdue"/>
    <s v="Invoice"/>
    <s v="USD"/>
    <n v="1104426.82"/>
  </r>
  <r>
    <s v="A2310000"/>
    <x v="60"/>
    <x v="60"/>
    <n v="104479617"/>
    <x v="0"/>
    <x v="1"/>
    <x v="1"/>
    <s v="Orupabo, Amoni "/>
    <n v="0"/>
    <s v="WHT_1800029162 NEPL OML11  APR 2023 Crude Handling"/>
    <s v=""/>
    <s v="AB"/>
    <s v=""/>
    <d v="2023-11-27T00:00:00"/>
    <d v="2023-11-27T00:00:00"/>
    <d v="2023-11-27T00:00:00"/>
    <s v="USD"/>
    <n v="221142.44"/>
    <n v="34"/>
    <x v="0"/>
    <s v="Not Overdue"/>
    <x v="0"/>
    <x v="0"/>
    <s v="Not Overdue"/>
    <s v="WHT"/>
    <s v="USD"/>
    <n v="221142.44"/>
  </r>
  <r>
    <s v="A2310000"/>
    <x v="60"/>
    <x v="60"/>
    <n v="104479617"/>
    <x v="0"/>
    <x v="1"/>
    <x v="1"/>
    <s v="Orupabo, Amoni "/>
    <n v="0"/>
    <s v="WHT_1800029238 NEPL OML11  FM DAYS OCT 2022  CRUDE"/>
    <s v=""/>
    <s v="AB"/>
    <s v=""/>
    <d v="2023-11-27T00:00:00"/>
    <d v="2023-11-27T00:00:00"/>
    <d v="2023-11-27T00:00:00"/>
    <s v="USD"/>
    <n v="29984.98"/>
    <n v="34"/>
    <x v="0"/>
    <s v="Not Overdue"/>
    <x v="0"/>
    <x v="0"/>
    <s v="Not Overdue"/>
    <s v="WHT"/>
    <s v="USD"/>
    <n v="29984.98"/>
  </r>
  <r>
    <s v="A2310000"/>
    <x v="60"/>
    <x v="60"/>
    <n v="104479617"/>
    <x v="0"/>
    <x v="1"/>
    <x v="1"/>
    <s v="Orupabo, Amoni "/>
    <n v="0"/>
    <s v="WHT_1800029239 NEPL OML11 FM DAYS NOV 2022  CRUDE"/>
    <s v=""/>
    <s v="AB"/>
    <s v=""/>
    <d v="2023-11-27T00:00:00"/>
    <d v="2023-11-27T00:00:00"/>
    <d v="2023-11-27T00:00:00"/>
    <s v="USD"/>
    <n v="102304.11"/>
    <n v="34"/>
    <x v="0"/>
    <s v="Not Overdue"/>
    <x v="0"/>
    <x v="0"/>
    <s v="Not Overdue"/>
    <s v="WHT"/>
    <s v="USD"/>
    <n v="102304.11"/>
  </r>
  <r>
    <s v="A2310000"/>
    <x v="60"/>
    <x v="60"/>
    <n v="104479617"/>
    <x v="0"/>
    <x v="1"/>
    <x v="1"/>
    <s v="Orupabo, Amoni "/>
    <n v="0"/>
    <s v="WHT_1800029240 NEPL OML11 FM DAYS DEC 2022  CRUDE"/>
    <s v=""/>
    <s v="AB"/>
    <s v=""/>
    <d v="2023-11-27T00:00:00"/>
    <d v="2023-11-27T00:00:00"/>
    <d v="2023-11-27T00:00:00"/>
    <s v="USD"/>
    <n v="176985.25"/>
    <n v="34"/>
    <x v="0"/>
    <s v="Not Overdue"/>
    <x v="0"/>
    <x v="0"/>
    <s v="Not Overdue"/>
    <s v="WHT"/>
    <s v="USD"/>
    <n v="176985.25"/>
  </r>
  <r>
    <s v="A2310000"/>
    <x v="60"/>
    <x v="60"/>
    <n v="104479617"/>
    <x v="0"/>
    <x v="1"/>
    <x v="1"/>
    <s v="Orupabo, Amoni "/>
    <n v="0"/>
    <s v="WHT_1800029241 NEPL OML11 FM DAYS JAN 2023  CRUDE"/>
    <s v=""/>
    <s v="AB"/>
    <s v=""/>
    <d v="2023-11-27T00:00:00"/>
    <d v="2023-11-27T00:00:00"/>
    <d v="2023-11-27T00:00:00"/>
    <s v="USD"/>
    <n v="100735.97"/>
    <n v="34"/>
    <x v="0"/>
    <s v="Not Overdue"/>
    <x v="0"/>
    <x v="0"/>
    <s v="Not Overdue"/>
    <s v="WHT"/>
    <s v="USD"/>
    <n v="100735.97"/>
  </r>
  <r>
    <s v="A2310000"/>
    <x v="60"/>
    <x v="60"/>
    <n v="104479617"/>
    <x v="0"/>
    <x v="1"/>
    <x v="1"/>
    <s v="Orupabo, Amoni "/>
    <n v="0"/>
    <s v="WHT_1800029242 NEPL OML11 FM DAYS FEB 2023  CRUDE"/>
    <s v=""/>
    <s v="AB"/>
    <s v=""/>
    <d v="2023-11-27T00:00:00"/>
    <d v="2023-11-27T00:00:00"/>
    <d v="2023-11-27T00:00:00"/>
    <s v="USD"/>
    <n v="167984.15"/>
    <n v="34"/>
    <x v="0"/>
    <s v="Not Overdue"/>
    <x v="0"/>
    <x v="0"/>
    <s v="Not Overdue"/>
    <s v="WHT"/>
    <s v="USD"/>
    <n v="167984.15"/>
  </r>
  <r>
    <s v="A2310000"/>
    <x v="60"/>
    <x v="60"/>
    <n v="104479617"/>
    <x v="0"/>
    <x v="1"/>
    <x v="1"/>
    <s v="Orupabo, Amoni "/>
    <n v="0"/>
    <s v="WHT_1800029243 NEPL OML11 FM DAYS MAR 2023  CRUDE"/>
    <s v=""/>
    <s v="AB"/>
    <s v=""/>
    <d v="2023-11-27T00:00:00"/>
    <d v="2023-11-27T00:00:00"/>
    <d v="2023-11-27T00:00:00"/>
    <s v="USD"/>
    <n v="90832.47"/>
    <n v="34"/>
    <x v="0"/>
    <s v="Not Overdue"/>
    <x v="0"/>
    <x v="0"/>
    <s v="Not Overdue"/>
    <s v="WHT"/>
    <s v="USD"/>
    <n v="90832.47"/>
  </r>
  <r>
    <s v="A2310000"/>
    <x v="60"/>
    <x v="60"/>
    <n v="104479617"/>
    <x v="0"/>
    <x v="1"/>
    <x v="1"/>
    <s v="Orupabo, Amoni "/>
    <n v="0"/>
    <s v="WHT_1800029244 NEPL OML11 MAR 2023 AFTER FM  CRUDE"/>
    <s v=""/>
    <s v="AB"/>
    <s v=""/>
    <d v="2023-11-27T00:00:00"/>
    <d v="2023-11-27T00:00:00"/>
    <d v="2023-11-27T00:00:00"/>
    <s v="USD"/>
    <n v="96887.97"/>
    <n v="34"/>
    <x v="0"/>
    <s v="Not Overdue"/>
    <x v="0"/>
    <x v="0"/>
    <s v="Not Overdue"/>
    <s v="WHT"/>
    <s v="USD"/>
    <n v="96887.97"/>
  </r>
  <r>
    <s v="A2310000"/>
    <x v="60"/>
    <x v="60"/>
    <n v="104479619"/>
    <x v="0"/>
    <x v="1"/>
    <x v="1"/>
    <s v="Orupabo, Amoni "/>
    <n v="0"/>
    <s v="WHT_1800029245 BNAG running cost for July -Decembe"/>
    <s v=""/>
    <s v="AB"/>
    <s v=""/>
    <d v="2023-11-27T00:00:00"/>
    <d v="2023-11-27T00:00:00"/>
    <d v="2023-11-27T00:00:00"/>
    <s v="NGN"/>
    <n v="1016347.75"/>
    <n v="34"/>
    <x v="0"/>
    <s v="Not Overdue"/>
    <x v="0"/>
    <x v="0"/>
    <s v="Not Overdue"/>
    <s v="WHT"/>
    <s v="USD"/>
    <n v="989.21"/>
  </r>
  <r>
    <s v="A2310000"/>
    <x v="60"/>
    <x v="60"/>
    <n v="104479617"/>
    <x v="0"/>
    <x v="1"/>
    <x v="1"/>
    <s v="Orupabo, Amoni "/>
    <n v="0"/>
    <s v="WHT_1800029246 BNAG running cost for July -Decembe"/>
    <s v=""/>
    <s v="AB"/>
    <s v=""/>
    <d v="2023-11-27T00:00:00"/>
    <d v="2023-11-27T00:00:00"/>
    <d v="2023-11-27T00:00:00"/>
    <s v="USD"/>
    <n v="1654.85"/>
    <n v="34"/>
    <x v="0"/>
    <s v="Not Overdue"/>
    <x v="0"/>
    <x v="0"/>
    <s v="Not Overdue"/>
    <s v="WHT"/>
    <s v="USD"/>
    <n v="1654.85"/>
  </r>
  <r>
    <s v="A2310000"/>
    <x v="60"/>
    <x v="60"/>
    <n v="104479617"/>
    <x v="0"/>
    <x v="1"/>
    <x v="1"/>
    <s v="Orupabo, Amoni "/>
    <n v="0"/>
    <s v="WHT_1800029351 NEPL OML11  MAY 2023 Crude Handling"/>
    <s v=""/>
    <s v="AB"/>
    <s v=""/>
    <d v="2023-11-27T00:00:00"/>
    <d v="2023-11-27T00:00:00"/>
    <d v="2023-11-27T00:00:00"/>
    <s v="USD"/>
    <n v="282211.84000000003"/>
    <n v="34"/>
    <x v="0"/>
    <s v="Not Overdue"/>
    <x v="0"/>
    <x v="0"/>
    <s v="Not Overdue"/>
    <s v="WHT"/>
    <s v="USD"/>
    <n v="282211.84000000003"/>
  </r>
  <r>
    <s v="A2310000"/>
    <x v="60"/>
    <x v="60"/>
    <n v="104479617"/>
    <x v="0"/>
    <x v="1"/>
    <x v="1"/>
    <s v="Orupabo, Amoni "/>
    <n v="0"/>
    <s v="WHT_1800029517 NEPL OML11  JUN 2023 Crude Handling"/>
    <s v=""/>
    <s v="AB"/>
    <s v=""/>
    <d v="2023-11-27T00:00:00"/>
    <d v="2023-11-27T00:00:00"/>
    <d v="2023-11-27T00:00:00"/>
    <s v="USD"/>
    <n v="203486.53"/>
    <n v="34"/>
    <x v="0"/>
    <s v="Not Overdue"/>
    <x v="0"/>
    <x v="0"/>
    <s v="Not Overdue"/>
    <s v="WHT"/>
    <s v="USD"/>
    <n v="203486.53"/>
  </r>
  <r>
    <s v="A2310000"/>
    <x v="60"/>
    <x v="60"/>
    <n v="1800029825"/>
    <x v="0"/>
    <x v="1"/>
    <x v="1"/>
    <s v="Orupabo, Amoni "/>
    <n v="0"/>
    <s v="NEPL OML11  AUG 2023 Crude Handling"/>
    <s v="468"/>
    <s v="DR"/>
    <s v=""/>
    <d v="2023-09-14T00:00:00"/>
    <d v="2023-09-14T00:00:00"/>
    <d v="2023-11-13T00:00:00"/>
    <s v="USD"/>
    <n v="4690928.7699999996"/>
    <n v="48"/>
    <x v="2"/>
    <n v="1.6"/>
    <x v="1"/>
    <x v="1"/>
    <s v="Overdue"/>
    <s v="Invoice"/>
    <s v="USD"/>
    <n v="4690928.7699999996"/>
  </r>
  <r>
    <s v="A2310000"/>
    <x v="60"/>
    <x v="60"/>
    <n v="1800029888"/>
    <x v="0"/>
    <x v="0"/>
    <x v="2"/>
    <s v="Orupabo, Amoni "/>
    <n v="0"/>
    <s v="BNAG Reimbursible running cost- Jan-June 2023"/>
    <s v="454"/>
    <s v="DR"/>
    <s v=""/>
    <d v="2023-09-22T00:00:00"/>
    <d v="2023-09-22T00:00:00"/>
    <d v="2023-10-22T00:00:00"/>
    <s v="NGN"/>
    <n v="154466625"/>
    <n v="70"/>
    <x v="3"/>
    <n v="2.3333333333333335"/>
    <x v="1"/>
    <x v="1"/>
    <s v="Overdue"/>
    <s v="Invoice"/>
    <s v="USD"/>
    <n v="209240.49"/>
  </r>
  <r>
    <s v="A2310000"/>
    <x v="60"/>
    <x v="60"/>
    <n v="1800029889"/>
    <x v="0"/>
    <x v="0"/>
    <x v="2"/>
    <s v="Orupabo, Amoni "/>
    <n v="0"/>
    <s v="BNAG Reimbursible running cost- Jan-June 2023"/>
    <s v="468"/>
    <s v="DR"/>
    <s v=""/>
    <d v="2023-09-22T00:00:00"/>
    <d v="2023-09-22T00:00:00"/>
    <d v="2023-10-22T00:00:00"/>
    <s v="USD"/>
    <n v="219258"/>
    <n v="70"/>
    <x v="3"/>
    <n v="2.3333333333333335"/>
    <x v="1"/>
    <x v="1"/>
    <s v="Overdue"/>
    <s v="Invoice"/>
    <s v="USD"/>
    <n v="219258"/>
  </r>
  <r>
    <s v="A2310000"/>
    <x v="60"/>
    <x v="60"/>
    <n v="1800029886"/>
    <x v="0"/>
    <x v="1"/>
    <x v="5"/>
    <s v="Orupabo, Amoni "/>
    <n v="0"/>
    <s v="BNAG running cost for  Jan-June 2023"/>
    <s v="454"/>
    <s v="DR"/>
    <s v=""/>
    <d v="2023-09-22T00:00:00"/>
    <d v="2023-09-22T00:00:00"/>
    <d v="2023-10-22T00:00:00"/>
    <s v="NGN"/>
    <n v="15446625"/>
    <n v="70"/>
    <x v="3"/>
    <n v="2.3333333333333335"/>
    <x v="1"/>
    <x v="1"/>
    <s v="Overdue"/>
    <s v="Invoice"/>
    <s v="USD"/>
    <n v="20924"/>
  </r>
  <r>
    <s v="A2310000"/>
    <x v="60"/>
    <x v="60"/>
    <n v="1800029887"/>
    <x v="0"/>
    <x v="1"/>
    <x v="5"/>
    <s v="Orupabo, Amoni "/>
    <n v="0"/>
    <s v="BNAG running cost for  Jan-June 2023"/>
    <s v="468"/>
    <s v="DR"/>
    <s v=""/>
    <d v="2023-09-22T00:00:00"/>
    <d v="2023-09-22T00:00:00"/>
    <d v="2023-10-22T00:00:00"/>
    <s v="USD"/>
    <n v="21926"/>
    <n v="70"/>
    <x v="3"/>
    <n v="2.3333333333333335"/>
    <x v="1"/>
    <x v="1"/>
    <s v="Overdue"/>
    <s v="Invoice"/>
    <s v="USD"/>
    <n v="21926"/>
  </r>
  <r>
    <s v="A2310000"/>
    <x v="60"/>
    <x v="60"/>
    <n v="1800029642"/>
    <x v="0"/>
    <x v="1"/>
    <x v="1"/>
    <s v="Orupabo, Amoni "/>
    <n v="0"/>
    <s v="NEPL OML11  JUL 2023 Crude Handling"/>
    <s v="468"/>
    <s v="DR"/>
    <s v=""/>
    <d v="2023-08-14T00:00:00"/>
    <d v="2023-08-14T00:00:00"/>
    <d v="2023-10-13T00:00:00"/>
    <s v="USD"/>
    <n v="4713711.72"/>
    <n v="79"/>
    <x v="3"/>
    <n v="2.6333333333333333"/>
    <x v="1"/>
    <x v="1"/>
    <s v="Overdue"/>
    <s v="Invoice"/>
    <s v="USD"/>
    <n v="4713711.72"/>
  </r>
  <r>
    <s v="A2310000"/>
    <x v="61"/>
    <x v="61"/>
    <n v="1800030476"/>
    <x v="0"/>
    <x v="1"/>
    <x v="1"/>
    <s v="Orupabo, Amoni "/>
    <n v="0"/>
    <s v="NEPL OML 98 NOV 2023 Crude Handling"/>
    <s v="468"/>
    <s v="DR"/>
    <s v=""/>
    <d v="2023-12-15T00:00:00"/>
    <d v="2023-12-15T00:00:00"/>
    <d v="2024-01-14T00:00:00"/>
    <s v="USD"/>
    <n v="153637.24"/>
    <n v="-14"/>
    <x v="0"/>
    <n v="-0.46666666666666667"/>
    <x v="0"/>
    <x v="0"/>
    <s v="Not Overdue"/>
    <s v="Invoice"/>
    <s v="USD"/>
    <n v="153637.24"/>
  </r>
  <r>
    <s v="A2310000"/>
    <x v="61"/>
    <x v="61"/>
    <n v="1800030282"/>
    <x v="0"/>
    <x v="1"/>
    <x v="1"/>
    <s v="Orupabo, Amoni "/>
    <n v="0"/>
    <s v="NEPL OML 98 OCT 2023 Crude Handling"/>
    <s v="468"/>
    <s v="DR"/>
    <s v=""/>
    <d v="2023-11-15T00:00:00"/>
    <d v="2023-11-15T00:00:00"/>
    <d v="2024-01-14T00:00:00"/>
    <s v="USD"/>
    <n v="238214"/>
    <n v="-14"/>
    <x v="0"/>
    <n v="-0.46666666666666667"/>
    <x v="0"/>
    <x v="0"/>
    <s v="Not Overdue"/>
    <s v="Invoice"/>
    <s v="USD"/>
    <n v="238214"/>
  </r>
  <r>
    <s v="A2310000"/>
    <x v="61"/>
    <x v="61"/>
    <n v="1800030054"/>
    <x v="0"/>
    <x v="1"/>
    <x v="1"/>
    <s v="Orupabo, Amoni "/>
    <n v="0"/>
    <s v="NEPL OML 98 SEP 2023 Crude Handling"/>
    <s v="468"/>
    <s v="DR"/>
    <s v=""/>
    <d v="2023-10-19T00:00:00"/>
    <d v="2023-10-19T00:00:00"/>
    <d v="2023-12-18T00:00:00"/>
    <s v="USD"/>
    <n v="207103.44"/>
    <n v="13"/>
    <x v="1"/>
    <n v="0.43333333333333335"/>
    <x v="1"/>
    <x v="1"/>
    <s v="Overdue"/>
    <s v="Invoice"/>
    <s v="USD"/>
    <n v="207103.44"/>
  </r>
  <r>
    <s v="A2310000"/>
    <x v="61"/>
    <x v="61"/>
    <n v="104479629"/>
    <x v="0"/>
    <x v="1"/>
    <x v="1"/>
    <s v="Orupabo, Amoni "/>
    <n v="0"/>
    <s v="Bal on Pmt on A/C"/>
    <s v=""/>
    <s v="AB"/>
    <s v=""/>
    <d v="2023-11-27T00:00:00"/>
    <d v="2023-11-27T00:00:00"/>
    <d v="2023-11-27T00:00:00"/>
    <s v="USD"/>
    <n v="3"/>
    <n v="34"/>
    <x v="2"/>
    <n v="1.1333333333333333"/>
    <x v="1"/>
    <x v="1"/>
    <s v="Overdue"/>
    <s v="Invoice"/>
    <s v="USD"/>
    <n v="3"/>
  </r>
  <r>
    <s v="A2310000"/>
    <x v="61"/>
    <x v="61"/>
    <n v="104479620"/>
    <x v="0"/>
    <x v="1"/>
    <x v="1"/>
    <s v="Orupabo, Amoni "/>
    <n v="0"/>
    <s v="WHT_1800028953 NNPC E&amp;P LTD/OML98 JAN 2023 Crude H"/>
    <s v=""/>
    <s v="AB"/>
    <s v=""/>
    <d v="2023-11-27T00:00:00"/>
    <d v="2023-11-27T00:00:00"/>
    <d v="2023-11-27T00:00:00"/>
    <s v="USD"/>
    <n v="9456.41"/>
    <n v="34"/>
    <x v="0"/>
    <s v="Not Overdue"/>
    <x v="0"/>
    <x v="0"/>
    <s v="Not Overdue"/>
    <s v="WHT"/>
    <s v="USD"/>
    <n v="9456.41"/>
  </r>
  <r>
    <s v="A2310000"/>
    <x v="61"/>
    <x v="61"/>
    <n v="104479620"/>
    <x v="0"/>
    <x v="1"/>
    <x v="1"/>
    <s v="Orupabo, Amoni "/>
    <n v="0"/>
    <s v="WHT_1800028954 NNPC E&amp;P LTD/OML98  FEB 2023 Crude"/>
    <s v=""/>
    <s v="AB"/>
    <s v=""/>
    <d v="2023-11-27T00:00:00"/>
    <d v="2023-11-27T00:00:00"/>
    <d v="2023-11-27T00:00:00"/>
    <s v="USD"/>
    <n v="9292.36"/>
    <n v="34"/>
    <x v="0"/>
    <s v="Not Overdue"/>
    <x v="0"/>
    <x v="0"/>
    <s v="Not Overdue"/>
    <s v="WHT"/>
    <s v="USD"/>
    <n v="9292.36"/>
  </r>
  <r>
    <s v="A2310000"/>
    <x v="61"/>
    <x v="61"/>
    <n v="104479620"/>
    <x v="0"/>
    <x v="1"/>
    <x v="1"/>
    <s v="Orupabo, Amoni "/>
    <n v="0"/>
    <s v="WHT_1800029025 NEPL OML 98 MARCH  2023 Crude Handl"/>
    <s v=""/>
    <s v="AB"/>
    <s v=""/>
    <d v="2023-11-27T00:00:00"/>
    <d v="2023-11-27T00:00:00"/>
    <d v="2023-11-27T00:00:00"/>
    <s v="USD"/>
    <n v="9502.1299999999992"/>
    <n v="34"/>
    <x v="0"/>
    <s v="Not Overdue"/>
    <x v="0"/>
    <x v="0"/>
    <s v="Not Overdue"/>
    <s v="WHT"/>
    <s v="USD"/>
    <n v="9502.1299999999992"/>
  </r>
  <r>
    <s v="A2310000"/>
    <x v="61"/>
    <x v="61"/>
    <n v="104479620"/>
    <x v="0"/>
    <x v="1"/>
    <x v="1"/>
    <s v="Orupabo, Amoni "/>
    <n v="0"/>
    <s v="WHT_1800029146 NEPL OML 98 APR 2023 Crude Handling"/>
    <s v=""/>
    <s v="AB"/>
    <s v=""/>
    <d v="2023-11-27T00:00:00"/>
    <d v="2023-11-27T00:00:00"/>
    <d v="2023-11-27T00:00:00"/>
    <s v="USD"/>
    <n v="8562.02"/>
    <n v="34"/>
    <x v="0"/>
    <s v="Not Overdue"/>
    <x v="0"/>
    <x v="0"/>
    <s v="Not Overdue"/>
    <s v="WHT"/>
    <s v="USD"/>
    <n v="8562.02"/>
  </r>
  <r>
    <s v="A2310000"/>
    <x v="61"/>
    <x v="61"/>
    <n v="104479620"/>
    <x v="0"/>
    <x v="1"/>
    <x v="1"/>
    <s v="Orupabo, Amoni "/>
    <n v="0"/>
    <s v="WHT_1800029335 NEPL OML 98 MAY 2023 Crude Handling"/>
    <s v=""/>
    <s v="AB"/>
    <s v=""/>
    <d v="2023-11-27T00:00:00"/>
    <d v="2023-11-27T00:00:00"/>
    <d v="2023-11-27T00:00:00"/>
    <s v="USD"/>
    <n v="5493.2"/>
    <n v="34"/>
    <x v="0"/>
    <s v="Not Overdue"/>
    <x v="0"/>
    <x v="0"/>
    <s v="Not Overdue"/>
    <s v="WHT"/>
    <s v="USD"/>
    <n v="5493.2"/>
  </r>
  <r>
    <s v="A2310000"/>
    <x v="61"/>
    <x v="61"/>
    <n v="104479620"/>
    <x v="0"/>
    <x v="1"/>
    <x v="1"/>
    <s v="Orupabo, Amoni "/>
    <n v="0"/>
    <s v="WHT_1800029501 NEPL OML 98 JUN 2023 Crude Handling"/>
    <s v=""/>
    <s v="AB"/>
    <s v=""/>
    <d v="2023-11-27T00:00:00"/>
    <d v="2023-11-27T00:00:00"/>
    <d v="2023-11-27T00:00:00"/>
    <s v="USD"/>
    <n v="8364.01"/>
    <n v="34"/>
    <x v="0"/>
    <s v="Not Overdue"/>
    <x v="0"/>
    <x v="0"/>
    <s v="Not Overdue"/>
    <s v="WHT"/>
    <s v="USD"/>
    <n v="8364.01"/>
  </r>
  <r>
    <s v="A2310000"/>
    <x v="61"/>
    <x v="61"/>
    <n v="104479620"/>
    <x v="0"/>
    <x v="1"/>
    <x v="1"/>
    <s v="Orupabo, Amoni "/>
    <n v="0"/>
    <s v="WHT_1800029626 NEPL OML 98 JUL 2023 Crude Handling"/>
    <s v=""/>
    <s v="AB"/>
    <s v=""/>
    <d v="2023-11-27T00:00:00"/>
    <d v="2023-11-27T00:00:00"/>
    <d v="2023-11-27T00:00:00"/>
    <s v="USD"/>
    <n v="2992.7"/>
    <n v="34"/>
    <x v="0"/>
    <s v="Not Overdue"/>
    <x v="0"/>
    <x v="0"/>
    <s v="Not Overdue"/>
    <s v="WHT"/>
    <s v="USD"/>
    <n v="2992.7"/>
  </r>
  <r>
    <s v="A2310000"/>
    <x v="61"/>
    <x v="61"/>
    <n v="104479620"/>
    <x v="0"/>
    <x v="1"/>
    <x v="1"/>
    <s v="Orupabo, Amoni "/>
    <n v="0"/>
    <s v="WHT_1800029809 NEPL OML 98 AUG 2023 Crude Handling"/>
    <s v=""/>
    <s v="AB"/>
    <s v=""/>
    <d v="2023-11-27T00:00:00"/>
    <d v="2023-11-27T00:00:00"/>
    <d v="2023-11-27T00:00:00"/>
    <s v="USD"/>
    <n v="6283.27"/>
    <n v="34"/>
    <x v="0"/>
    <s v="Not Overdue"/>
    <x v="0"/>
    <x v="0"/>
    <s v="Not Overdue"/>
    <s v="WHT"/>
    <s v="USD"/>
    <n v="6283.27"/>
  </r>
  <r>
    <s v="A2310000"/>
    <x v="61"/>
    <x v="61"/>
    <n v="104479620"/>
    <x v="0"/>
    <x v="1"/>
    <x v="1"/>
    <s v="Orupabo, Amoni "/>
    <n v="0"/>
    <s v="WHT_1800029951 OML 98 outstanding CHA invoices for"/>
    <s v=""/>
    <s v="AB"/>
    <s v=""/>
    <d v="2023-11-27T00:00:00"/>
    <d v="2023-11-27T00:00:00"/>
    <d v="2023-11-27T00:00:00"/>
    <s v="USD"/>
    <n v="87703.18"/>
    <n v="34"/>
    <x v="0"/>
    <s v="Not Overdue"/>
    <x v="0"/>
    <x v="0"/>
    <s v="Not Overdue"/>
    <s v="WHT"/>
    <s v="USD"/>
    <n v="87703.18"/>
  </r>
  <r>
    <s v="A2310000"/>
    <x v="61"/>
    <x v="61"/>
    <n v="104479620"/>
    <x v="0"/>
    <x v="1"/>
    <x v="1"/>
    <s v="Orupabo, Amoni "/>
    <n v="0"/>
    <s v="WHT_1800029952 OML 98 outstanding CHA invoices for"/>
    <s v=""/>
    <s v="AB"/>
    <s v=""/>
    <d v="2023-11-27T00:00:00"/>
    <d v="2023-11-27T00:00:00"/>
    <d v="2023-11-27T00:00:00"/>
    <s v="USD"/>
    <n v="130141.42"/>
    <n v="34"/>
    <x v="0"/>
    <s v="Not Overdue"/>
    <x v="0"/>
    <x v="0"/>
    <s v="Not Overdue"/>
    <s v="WHT"/>
    <s v="USD"/>
    <n v="130141.42"/>
  </r>
  <r>
    <s v="A2310000"/>
    <x v="61"/>
    <x v="61"/>
    <n v="104479620"/>
    <x v="0"/>
    <x v="1"/>
    <x v="1"/>
    <s v="Orupabo, Amoni "/>
    <n v="0"/>
    <s v="WHT_1800029953 OML 98 outstanding CHA invoices for"/>
    <s v=""/>
    <s v="AB"/>
    <s v=""/>
    <d v="2023-11-27T00:00:00"/>
    <d v="2023-11-27T00:00:00"/>
    <d v="2023-11-27T00:00:00"/>
    <s v="USD"/>
    <n v="71486.929999999993"/>
    <n v="34"/>
    <x v="0"/>
    <s v="Not Overdue"/>
    <x v="0"/>
    <x v="0"/>
    <s v="Not Overdue"/>
    <s v="WHT"/>
    <s v="USD"/>
    <n v="71486.929999999993"/>
  </r>
  <r>
    <s v="A2310000"/>
    <x v="61"/>
    <x v="61"/>
    <n v="104479620"/>
    <x v="0"/>
    <x v="1"/>
    <x v="1"/>
    <s v="Orupabo, Amoni "/>
    <n v="0"/>
    <s v="WHT_1800029954 OML 98 outstanding CHA invoices for"/>
    <s v=""/>
    <s v="AB"/>
    <s v=""/>
    <d v="2023-11-27T00:00:00"/>
    <d v="2023-11-27T00:00:00"/>
    <d v="2023-11-27T00:00:00"/>
    <s v="USD"/>
    <n v="59608.58"/>
    <n v="34"/>
    <x v="0"/>
    <s v="Not Overdue"/>
    <x v="0"/>
    <x v="0"/>
    <s v="Not Overdue"/>
    <s v="WHT"/>
    <s v="USD"/>
    <n v="59608.58"/>
  </r>
  <r>
    <s v="A2310000"/>
    <x v="61"/>
    <x v="61"/>
    <n v="104407921"/>
    <x v="0"/>
    <x v="1"/>
    <x v="1"/>
    <s v="Orupabo, Amoni "/>
    <n v="0"/>
    <s v="WHT_1800028588 NEPL OML 98 NOV 2022 Crude Handling"/>
    <s v=""/>
    <s v="AB"/>
    <s v=""/>
    <d v="2023-06-30T00:00:00"/>
    <d v="2023-06-30T00:00:00"/>
    <d v="2023-06-30T00:00:00"/>
    <s v="USD"/>
    <n v="2763.2"/>
    <n v="184"/>
    <x v="5"/>
    <n v="6.1333333333333337"/>
    <x v="2"/>
    <x v="2"/>
    <s v="Overdue"/>
    <s v="WHT"/>
    <s v="USD"/>
    <n v="2763.2"/>
  </r>
  <r>
    <s v="A2310000"/>
    <x v="61"/>
    <x v="61"/>
    <n v="104407925"/>
    <x v="0"/>
    <x v="1"/>
    <x v="1"/>
    <s v="Orupabo, Amoni "/>
    <n v="0"/>
    <s v="WHT_1800028740 NEPL OML98 DEC 2022 Crude Handling"/>
    <s v=""/>
    <s v="AB"/>
    <s v=""/>
    <d v="2023-06-30T00:00:00"/>
    <d v="2023-06-30T00:00:00"/>
    <d v="2023-06-30T00:00:00"/>
    <s v="USD"/>
    <n v="4780.03"/>
    <n v="184"/>
    <x v="5"/>
    <n v="6.1333333333333337"/>
    <x v="2"/>
    <x v="2"/>
    <s v="Overdue"/>
    <s v="WHT"/>
    <s v="USD"/>
    <n v="4780.03"/>
  </r>
  <r>
    <s v="A2680005"/>
    <x v="62"/>
    <x v="62"/>
    <n v="104480648"/>
    <x v="0"/>
    <x v="1"/>
    <x v="1"/>
    <s v="Orupabo, Amoni "/>
    <n v="0"/>
    <s v="WHT_1800029362 Abuja office service charge 15June"/>
    <s v=""/>
    <s v="AB"/>
    <s v=""/>
    <d v="2023-11-30T00:00:00"/>
    <d v="2023-11-30T00:00:00"/>
    <d v="2023-11-30T00:00:00"/>
    <s v="NGN"/>
    <n v="1947500"/>
    <n v="31"/>
    <x v="0"/>
    <s v="Not Overdue"/>
    <x v="0"/>
    <x v="0"/>
    <s v="Not Overdue"/>
    <s v="WHT"/>
    <s v="USD"/>
    <n v="2364.0700000000002"/>
  </r>
  <r>
    <s v="A2680005"/>
    <x v="62"/>
    <x v="62"/>
    <n v="104480648"/>
    <x v="0"/>
    <x v="1"/>
    <x v="1"/>
    <s v="Orupabo, Amoni "/>
    <n v="0"/>
    <s v="WHT_1800029473 Abuja Office Lease charge-15June '2"/>
    <s v=""/>
    <s v="AB"/>
    <s v=""/>
    <d v="2023-11-30T00:00:00"/>
    <d v="2023-11-30T00:00:00"/>
    <d v="2023-11-30T00:00:00"/>
    <s v="NGN"/>
    <n v="6491666.6699999999"/>
    <n v="31"/>
    <x v="0"/>
    <s v="Not Overdue"/>
    <x v="0"/>
    <x v="0"/>
    <s v="Not Overdue"/>
    <s v="WHT"/>
    <s v="USD"/>
    <n v="7880.23"/>
  </r>
  <r>
    <s v="A2310000"/>
    <x v="63"/>
    <x v="63"/>
    <n v="104479822"/>
    <x v="0"/>
    <x v="1"/>
    <x v="1"/>
    <s v="Orupabo, Amoni "/>
    <n v="0"/>
    <s v="WHT_1800030219 SOKU CONDENSATE EXPORT OCTOBER 2023"/>
    <s v=""/>
    <s v="AB"/>
    <s v=""/>
    <d v="2023-11-28T00:00:00"/>
    <d v="2023-11-28T00:00:00"/>
    <d v="2023-11-28T00:00:00"/>
    <s v="USD"/>
    <n v="1037236.6"/>
    <n v="33"/>
    <x v="0"/>
    <s v="Not Overdue"/>
    <x v="0"/>
    <x v="0"/>
    <s v="Not Overdue"/>
    <s v="WHT"/>
    <s v="USD"/>
    <n v="1037236.6"/>
  </r>
  <r>
    <s v="A2510000"/>
    <x v="64"/>
    <x v="64"/>
    <n v="1800030422"/>
    <x v="0"/>
    <x v="0"/>
    <x v="6"/>
    <s v="Udo, Idongesit"/>
    <n v="0"/>
    <s v="Being cost recovery from SIEP BV"/>
    <s v="467"/>
    <s v="DR"/>
    <s v=""/>
    <d v="2023-12-13T00:00:00"/>
    <d v="2023-12-13T00:00:00"/>
    <d v="2024-01-12T00:00:00"/>
    <s v="USD"/>
    <n v="12806.97"/>
    <n v="-12"/>
    <x v="0"/>
    <n v="-0.4"/>
    <x v="0"/>
    <x v="0"/>
    <s v="Not Overdue"/>
    <s v="Invoice"/>
    <s v="USD"/>
    <n v="12806.97"/>
  </r>
  <r>
    <s v="A2510000"/>
    <x v="64"/>
    <x v="64"/>
    <n v="1800030071"/>
    <x v="0"/>
    <x v="0"/>
    <x v="6"/>
    <s v="Udo, Idongesit"/>
    <n v="0"/>
    <s v="Q3 2023 SPDC Energy Access Cost recovery"/>
    <s v="467"/>
    <s v="DR"/>
    <s v=""/>
    <d v="2023-10-19T00:00:00"/>
    <d v="2023-10-19T00:00:00"/>
    <d v="2023-11-18T00:00:00"/>
    <s v="USD"/>
    <n v="33060.07"/>
    <n v="43"/>
    <x v="2"/>
    <n v="1.4333333333333333"/>
    <x v="1"/>
    <x v="1"/>
    <s v="Overdue"/>
    <s v="Invoice"/>
    <s v="USD"/>
    <n v="33060.07"/>
  </r>
  <r>
    <s v="A2510000"/>
    <x v="64"/>
    <x v="64"/>
    <n v="1600004576"/>
    <x v="0"/>
    <x v="0"/>
    <x v="6"/>
    <s v="Udo, Idongesit"/>
    <n v="0"/>
    <s v="Q3 2023 SPDC Energy Access Cost recovery"/>
    <s v="467"/>
    <s v="DG"/>
    <s v=""/>
    <d v="2023-10-19T00:00:00"/>
    <d v="2023-10-19T00:00:00"/>
    <d v="2023-10-19T00:00:00"/>
    <s v="USD"/>
    <n v="-62768.93"/>
    <n v="73"/>
    <x v="3"/>
    <n v="2.4333333333333331"/>
    <x v="1"/>
    <x v="1"/>
    <s v="Overdue"/>
    <s v="Invoice"/>
    <s v="USD"/>
    <n v="-62768.93"/>
  </r>
  <r>
    <s v="A2510000"/>
    <x v="65"/>
    <x v="65"/>
    <n v="1800030525"/>
    <x v="0"/>
    <x v="0"/>
    <x v="6"/>
    <s v="Udo, Idongesit"/>
    <n v="0"/>
    <s v="Virtual role Egbuna Security Nov Dec"/>
    <s v="467"/>
    <s v="DR"/>
    <s v=""/>
    <d v="2023-12-19T00:00:00"/>
    <d v="2023-12-19T00:00:00"/>
    <d v="2024-01-18T00:00:00"/>
    <s v="USD"/>
    <n v="16547.23"/>
    <n v="-18"/>
    <x v="0"/>
    <n v="-0.6"/>
    <x v="0"/>
    <x v="0"/>
    <s v="Not Overdue"/>
    <s v="Invoice"/>
    <s v="USD"/>
    <n v="16547.23"/>
  </r>
  <r>
    <s v="A2510000"/>
    <x v="65"/>
    <x v="65"/>
    <n v="1800030523"/>
    <x v="0"/>
    <x v="0"/>
    <x v="6"/>
    <s v="Udo, Idongesit"/>
    <n v="0"/>
    <s v="Virtual role Ekong Health June Dec"/>
    <s v="467"/>
    <s v="DR"/>
    <s v=""/>
    <d v="2023-12-19T00:00:00"/>
    <d v="2023-12-19T00:00:00"/>
    <d v="2024-01-18T00:00:00"/>
    <s v="USD"/>
    <n v="55653"/>
    <n v="-18"/>
    <x v="0"/>
    <n v="-0.6"/>
    <x v="0"/>
    <x v="0"/>
    <s v="Not Overdue"/>
    <s v="Invoice"/>
    <s v="USD"/>
    <n v="55653"/>
  </r>
  <r>
    <s v="A2510000"/>
    <x v="65"/>
    <x v="65"/>
    <n v="1800030345"/>
    <x v="0"/>
    <x v="0"/>
    <x v="6"/>
    <s v="Udo, Idongesit"/>
    <n v="0"/>
    <s v="SCiN Virtual Roles Jun to Oct 2023_SPDC"/>
    <s v="467"/>
    <s v="DR"/>
    <s v=""/>
    <d v="2023-11-23T00:00:00"/>
    <d v="2023-11-23T00:00:00"/>
    <d v="2023-12-23T00:00:00"/>
    <s v="USD"/>
    <n v="48565.84"/>
    <n v="8"/>
    <x v="1"/>
    <n v="0.26666666666666666"/>
    <x v="1"/>
    <x v="1"/>
    <s v="Overdue"/>
    <s v="Invoice"/>
    <s v="USD"/>
    <n v="48565.84"/>
  </r>
  <r>
    <s v="A2510000"/>
    <x v="65"/>
    <x v="65"/>
    <n v="1800029717"/>
    <x v="0"/>
    <x v="0"/>
    <x v="6"/>
    <s v="Udo, Idongesit"/>
    <n v="0"/>
    <s v="Being cost recovery from SI BV"/>
    <s v="467"/>
    <s v="DR"/>
    <s v=""/>
    <d v="2023-09-01T00:00:00"/>
    <d v="2023-09-01T00:00:00"/>
    <d v="2023-10-01T00:00:00"/>
    <s v="USD"/>
    <n v="97508.85"/>
    <n v="91"/>
    <x v="4"/>
    <n v="3.0333333333333332"/>
    <x v="1"/>
    <x v="1"/>
    <s v="Overdue"/>
    <s v="Invoice"/>
    <s v="USD"/>
    <n v="97508.85"/>
  </r>
  <r>
    <s v="A2510000"/>
    <x v="65"/>
    <x v="65"/>
    <n v="1800029482"/>
    <x v="0"/>
    <x v="0"/>
    <x v="6"/>
    <s v="Udo, Idongesit"/>
    <n v="0"/>
    <s v="Jan May 2023 cost recovery from SIBV"/>
    <s v="467"/>
    <s v="DR"/>
    <s v=""/>
    <d v="2023-07-14T00:00:00"/>
    <d v="2023-07-14T00:00:00"/>
    <d v="2023-08-13T00:00:00"/>
    <s v="USD"/>
    <n v="39692.269999999997"/>
    <n v="140"/>
    <x v="4"/>
    <n v="4.666666666666667"/>
    <x v="1"/>
    <x v="1"/>
    <s v="Overdue"/>
    <s v="Invoice"/>
    <s v="USD"/>
    <n v="39692.269999999997"/>
  </r>
  <r>
    <s v="A2510000"/>
    <x v="65"/>
    <x v="65"/>
    <n v="1800029484"/>
    <x v="0"/>
    <x v="0"/>
    <x v="6"/>
    <s v="Udo, Idongesit"/>
    <n v="0"/>
    <s v="Jan May 2023 cost recovery from SIBV"/>
    <s v="467"/>
    <s v="DR"/>
    <s v=""/>
    <d v="2023-07-14T00:00:00"/>
    <d v="2023-07-14T00:00:00"/>
    <d v="2023-08-13T00:00:00"/>
    <s v="USD"/>
    <n v="69921.45"/>
    <n v="140"/>
    <x v="4"/>
    <n v="4.666666666666667"/>
    <x v="1"/>
    <x v="1"/>
    <s v="Overdue"/>
    <s v="Invoice"/>
    <s v="USD"/>
    <n v="69921.45"/>
  </r>
  <r>
    <s v="A2510000"/>
    <x v="65"/>
    <x v="65"/>
    <n v="1800029487"/>
    <x v="0"/>
    <x v="0"/>
    <x v="6"/>
    <s v="Udo, Idongesit"/>
    <n v="0"/>
    <s v="Jan May 2023 cost recovery from SIBV"/>
    <s v="467"/>
    <s v="DR"/>
    <s v=""/>
    <d v="2023-07-14T00:00:00"/>
    <d v="2023-07-14T00:00:00"/>
    <d v="2023-08-13T00:00:00"/>
    <s v="USD"/>
    <n v="65437.919999999998"/>
    <n v="140"/>
    <x v="4"/>
    <n v="4.666666666666667"/>
    <x v="1"/>
    <x v="1"/>
    <s v="Overdue"/>
    <s v="Invoice"/>
    <s v="USD"/>
    <n v="65437.919999999998"/>
  </r>
  <r>
    <s v="A2510000"/>
    <x v="65"/>
    <x v="65"/>
    <n v="1800029485"/>
    <x v="0"/>
    <x v="0"/>
    <x v="6"/>
    <s v="Udo, Idongesit"/>
    <n v="0"/>
    <s v="JAN -MAY 2023 cost recovery from SIBV"/>
    <s v="467"/>
    <s v="DR"/>
    <s v=""/>
    <d v="2023-07-14T00:00:00"/>
    <d v="2023-07-14T00:00:00"/>
    <d v="2023-08-13T00:00:00"/>
    <s v="USD"/>
    <n v="87380.93"/>
    <n v="140"/>
    <x v="4"/>
    <n v="4.666666666666667"/>
    <x v="1"/>
    <x v="1"/>
    <s v="Overdue"/>
    <s v="Invoice"/>
    <s v="USD"/>
    <n v="87380.93"/>
  </r>
  <r>
    <s v="A2510000"/>
    <x v="65"/>
    <x v="65"/>
    <n v="1800029486"/>
    <x v="0"/>
    <x v="0"/>
    <x v="6"/>
    <s v="Udo, Idongesit"/>
    <n v="0"/>
    <s v="Jan -May 2023 cost recovery from SIBV"/>
    <s v="467"/>
    <s v="DR"/>
    <s v=""/>
    <d v="2023-07-14T00:00:00"/>
    <d v="2023-07-14T00:00:00"/>
    <d v="2023-08-13T00:00:00"/>
    <s v="USD"/>
    <n v="46329.2"/>
    <n v="140"/>
    <x v="4"/>
    <n v="4.666666666666667"/>
    <x v="1"/>
    <x v="1"/>
    <s v="Overdue"/>
    <s v="Invoice"/>
    <s v="USD"/>
    <n v="46329.2"/>
  </r>
  <r>
    <s v="A2510000"/>
    <x v="65"/>
    <x v="65"/>
    <n v="1800029483"/>
    <x v="0"/>
    <x v="0"/>
    <x v="6"/>
    <s v="Udo, Idongesit"/>
    <n v="0"/>
    <s v="JaN- May 2023 cost recovery from SIBV"/>
    <s v="467"/>
    <s v="DR"/>
    <s v=""/>
    <d v="2023-07-14T00:00:00"/>
    <d v="2023-07-14T00:00:00"/>
    <d v="2023-08-13T00:00:00"/>
    <s v="USD"/>
    <n v="107808.34"/>
    <n v="140"/>
    <x v="4"/>
    <n v="4.666666666666667"/>
    <x v="1"/>
    <x v="1"/>
    <s v="Overdue"/>
    <s v="Invoice"/>
    <s v="USD"/>
    <n v="107808.34"/>
  </r>
  <r>
    <s v="A2510000"/>
    <x v="66"/>
    <x v="66"/>
    <n v="1800027981"/>
    <x v="0"/>
    <x v="0"/>
    <x v="6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492"/>
    <x v="5"/>
    <n v="16.399999999999999"/>
    <x v="3"/>
    <x v="1"/>
    <s v="Overdue"/>
    <s v="Invoice"/>
    <s v="USD"/>
    <n v="9374.3700000000008"/>
  </r>
  <r>
    <s v="A2510000"/>
    <x v="67"/>
    <x v="67"/>
    <n v="1800021458"/>
    <x v="0"/>
    <x v="0"/>
    <x v="6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722"/>
    <x v="5"/>
    <n v="57.4"/>
    <x v="4"/>
    <x v="1"/>
    <s v="Overdue"/>
    <s v="Invoice"/>
    <s v="USD"/>
    <n v="8293.65"/>
  </r>
  <r>
    <s v="A2510000"/>
    <x v="68"/>
    <x v="68"/>
    <n v="1800030510"/>
    <x v="0"/>
    <x v="0"/>
    <x v="6"/>
    <s v="Edegbai, Uyoyou"/>
    <n v="0"/>
    <s v="Intercompany Invoices Payment Nov 2023"/>
    <s v="467"/>
    <s v="DR"/>
    <s v=""/>
    <d v="2023-12-18T00:00:00"/>
    <d v="2023-12-18T00:00:00"/>
    <d v="2024-01-17T00:00:00"/>
    <s v="USD"/>
    <n v="188000"/>
    <n v="-17"/>
    <x v="0"/>
    <n v="-0.56666666666666665"/>
    <x v="0"/>
    <x v="0"/>
    <s v="Not Overdue"/>
    <s v="Invoice"/>
    <s v="USD"/>
    <n v="188000"/>
  </r>
  <r>
    <s v="A2510000"/>
    <x v="68"/>
    <x v="68"/>
    <n v="1800030511"/>
    <x v="0"/>
    <x v="0"/>
    <x v="6"/>
    <s v="Edegbai, Uyoyou"/>
    <n v="0"/>
    <s v="NOV SECURITY ESCORT CHARGES"/>
    <s v="473"/>
    <s v="DR"/>
    <s v=""/>
    <d v="2023-12-18T00:00:00"/>
    <d v="2023-12-18T00:00:00"/>
    <d v="2024-01-17T00:00:00"/>
    <s v="NGN"/>
    <n v="567454.6"/>
    <n v="-17"/>
    <x v="0"/>
    <n v="-0.56666666666666665"/>
    <x v="0"/>
    <x v="0"/>
    <s v="Not Overdue"/>
    <s v="Invoice"/>
    <s v="USD"/>
    <n v="658.19"/>
  </r>
  <r>
    <s v="A2510000"/>
    <x v="68"/>
    <x v="68"/>
    <n v="1800030516"/>
    <x v="0"/>
    <x v="0"/>
    <x v="6"/>
    <s v="Edegbai, Uyoyou"/>
    <n v="0"/>
    <s v="Prov of Profess Safety &amp; Environment OCT-DEC 23"/>
    <s v="473"/>
    <s v="DR"/>
    <s v=""/>
    <d v="2023-12-18T00:00:00"/>
    <d v="2023-12-18T00:00:00"/>
    <d v="2024-01-17T00:00:00"/>
    <s v="NGN"/>
    <n v="63484932.530000001"/>
    <n v="-17"/>
    <x v="0"/>
    <n v="-0.56666666666666665"/>
    <x v="0"/>
    <x v="0"/>
    <s v="Not Overdue"/>
    <s v="Invoice"/>
    <s v="USD"/>
    <n v="73636.17"/>
  </r>
  <r>
    <s v="A2510000"/>
    <x v="68"/>
    <x v="68"/>
    <n v="1800030508"/>
    <x v="0"/>
    <x v="0"/>
    <x v="6"/>
    <s v="Edegbai, Uyoyou"/>
    <n v="0"/>
    <s v="SNEPCo - Bonga Top IWS and ROV  inspection"/>
    <s v="473"/>
    <s v="DR"/>
    <s v=""/>
    <d v="2023-12-18T00:00:00"/>
    <d v="2023-12-18T00:00:00"/>
    <d v="2024-01-17T00:00:00"/>
    <s v="NGN"/>
    <n v="7352369.8399999999"/>
    <n v="-17"/>
    <x v="0"/>
    <n v="-0.56666666666666665"/>
    <x v="0"/>
    <x v="0"/>
    <s v="Not Overdue"/>
    <s v="Invoice"/>
    <s v="USD"/>
    <n v="8449.34"/>
  </r>
  <r>
    <s v="A2510000"/>
    <x v="68"/>
    <x v="68"/>
    <n v="1800030509"/>
    <x v="0"/>
    <x v="0"/>
    <x v="6"/>
    <s v="Edegbai, Uyoyou"/>
    <n v="0"/>
    <s v="SNEPCo - Bonga Top IWS and ROV  inspection"/>
    <s v="467"/>
    <s v="DR"/>
    <s v=""/>
    <d v="2023-12-18T00:00:00"/>
    <d v="2023-12-18T00:00:00"/>
    <d v="2024-01-17T00:00:00"/>
    <s v="USD"/>
    <n v="238.48"/>
    <n v="-17"/>
    <x v="0"/>
    <n v="-0.56666666666666665"/>
    <x v="0"/>
    <x v="0"/>
    <s v="Not Overdue"/>
    <s v="Invoice"/>
    <s v="USD"/>
    <n v="238.48"/>
  </r>
  <r>
    <s v="A2510000"/>
    <x v="68"/>
    <x v="68"/>
    <n v="1800030506"/>
    <x v="0"/>
    <x v="0"/>
    <x v="6"/>
    <s v="Edegbai, Uyoyou"/>
    <n v="0"/>
    <s v="SNEPCo African Vision Intervention"/>
    <s v="473"/>
    <s v="DR"/>
    <s v=""/>
    <d v="2023-12-18T00:00:00"/>
    <d v="2023-12-18T00:00:00"/>
    <d v="2024-01-17T00:00:00"/>
    <s v="NGN"/>
    <n v="7352369.8399999999"/>
    <n v="-17"/>
    <x v="0"/>
    <n v="-0.56666666666666665"/>
    <x v="0"/>
    <x v="0"/>
    <s v="Not Overdue"/>
    <s v="Invoice"/>
    <s v="USD"/>
    <n v="8449.34"/>
  </r>
  <r>
    <s v="A2510000"/>
    <x v="68"/>
    <x v="68"/>
    <n v="1800030507"/>
    <x v="0"/>
    <x v="0"/>
    <x v="6"/>
    <s v="Edegbai, Uyoyou"/>
    <n v="0"/>
    <s v="SNEPCo African Vision Intervention"/>
    <s v="467"/>
    <s v="DR"/>
    <s v=""/>
    <d v="2023-12-18T00:00:00"/>
    <d v="2023-12-18T00:00:00"/>
    <d v="2024-01-17T00:00:00"/>
    <s v="USD"/>
    <n v="238.48"/>
    <n v="-17"/>
    <x v="0"/>
    <n v="-0.56666666666666665"/>
    <x v="0"/>
    <x v="0"/>
    <s v="Not Overdue"/>
    <s v="Invoice"/>
    <s v="USD"/>
    <n v="238.48"/>
  </r>
  <r>
    <s v="A2510000"/>
    <x v="68"/>
    <x v="68"/>
    <n v="1800030504"/>
    <x v="0"/>
    <x v="0"/>
    <x v="6"/>
    <s v="Edegbai, Uyoyou"/>
    <n v="0"/>
    <s v="SNEPCo Top Chain replacement"/>
    <s v="473"/>
    <s v="DR"/>
    <s v=""/>
    <d v="2023-12-18T00:00:00"/>
    <d v="2023-12-18T00:00:00"/>
    <d v="2024-01-17T00:00:00"/>
    <s v="NGN"/>
    <n v="22057109.52"/>
    <n v="-17"/>
    <x v="0"/>
    <n v="-0.56666666666666665"/>
    <x v="0"/>
    <x v="0"/>
    <s v="Not Overdue"/>
    <s v="Invoice"/>
    <s v="USD"/>
    <n v="25348.03"/>
  </r>
  <r>
    <s v="A2510000"/>
    <x v="68"/>
    <x v="68"/>
    <n v="1800030505"/>
    <x v="0"/>
    <x v="0"/>
    <x v="6"/>
    <s v="Edegbai, Uyoyou"/>
    <n v="0"/>
    <s v="SNEPCo Top Chain replacement"/>
    <s v="467"/>
    <s v="DR"/>
    <s v=""/>
    <d v="2023-12-18T00:00:00"/>
    <d v="2023-12-18T00:00:00"/>
    <d v="2024-01-17T00:00:00"/>
    <s v="USD"/>
    <n v="715.44"/>
    <n v="-17"/>
    <x v="0"/>
    <n v="-0.56666666666666665"/>
    <x v="0"/>
    <x v="0"/>
    <s v="Not Overdue"/>
    <s v="Invoice"/>
    <s v="USD"/>
    <n v="715.44"/>
  </r>
  <r>
    <s v="A2510000"/>
    <x v="68"/>
    <x v="68"/>
    <n v="1800030512"/>
    <x v="2"/>
    <x v="0"/>
    <x v="6"/>
    <s v="Edegbai, Uyoyou"/>
    <n v="0"/>
    <s v="SNEPCO-Dec 2023 REALLOCATION OF PAYROLL BALANCES"/>
    <s v="771"/>
    <s v="DR"/>
    <s v=""/>
    <d v="2023-12-18T00:00:00"/>
    <d v="2023-12-18T00:00:00"/>
    <d v="2024-01-17T00:00:00"/>
    <s v="NGN"/>
    <n v="220102798.50999999"/>
    <n v="-17"/>
    <x v="0"/>
    <n v="-0.56666666666666665"/>
    <x v="0"/>
    <x v="0"/>
    <s v="Not Overdue"/>
    <s v="Invoice"/>
    <s v="USD"/>
    <n v="255297.24"/>
  </r>
  <r>
    <s v="A2510000"/>
    <x v="68"/>
    <x v="68"/>
    <n v="1800030514"/>
    <x v="0"/>
    <x v="0"/>
    <x v="6"/>
    <s v="Edegbai, Uyoyou"/>
    <n v="0"/>
    <s v="SNEPCO-Dec 2023 REALLOCATION OF PAYROLL BALANCES"/>
    <s v="473"/>
    <s v="DR"/>
    <s v=""/>
    <d v="2023-12-18T00:00:00"/>
    <d v="2023-12-18T00:00:00"/>
    <d v="2024-01-17T00:00:00"/>
    <s v="NGN"/>
    <n v="32154825.510000002"/>
    <n v="-17"/>
    <x v="0"/>
    <n v="-0.56666666666666665"/>
    <x v="0"/>
    <x v="0"/>
    <s v="Not Overdue"/>
    <s v="Invoice"/>
    <s v="USD"/>
    <n v="37296.379999999997"/>
  </r>
  <r>
    <s v="A2510000"/>
    <x v="68"/>
    <x v="68"/>
    <n v="1800030438"/>
    <x v="0"/>
    <x v="0"/>
    <x v="6"/>
    <s v="Edegbai, Uyoyou"/>
    <n v="0"/>
    <s v="2023 SNEPCo  Cost Recovery"/>
    <s v="473"/>
    <s v="DR"/>
    <s v=""/>
    <d v="2023-12-15T00:00:00"/>
    <d v="2023-12-15T00:00:00"/>
    <d v="2024-01-14T00:00:00"/>
    <s v="NGN"/>
    <n v="548771.48"/>
    <n v="-14"/>
    <x v="0"/>
    <n v="-0.46666666666666667"/>
    <x v="0"/>
    <x v="0"/>
    <s v="Not Overdue"/>
    <s v="Invoice"/>
    <s v="USD"/>
    <n v="600.9"/>
  </r>
  <r>
    <s v="A2510000"/>
    <x v="68"/>
    <x v="68"/>
    <n v="1800030437"/>
    <x v="0"/>
    <x v="0"/>
    <x v="6"/>
    <s v="Edegbai, Uyoyou"/>
    <n v="0"/>
    <s v="DIRECT BUY FROM SPDC TO SNEPCO"/>
    <s v="467"/>
    <s v="DR"/>
    <s v=""/>
    <d v="2023-12-15T00:00:00"/>
    <d v="2023-12-15T00:00:00"/>
    <d v="2024-01-14T00:00:00"/>
    <s v="USD"/>
    <n v="11724.86"/>
    <n v="-14"/>
    <x v="0"/>
    <n v="-0.46666666666666667"/>
    <x v="0"/>
    <x v="0"/>
    <s v="Not Overdue"/>
    <s v="Invoice"/>
    <s v="USD"/>
    <n v="11724.86"/>
  </r>
  <r>
    <s v="A2510000"/>
    <x v="68"/>
    <x v="68"/>
    <n v="1800030446"/>
    <x v="0"/>
    <x v="0"/>
    <x v="6"/>
    <s v="Edegbai, Uyoyou"/>
    <n v="0"/>
    <s v="SE 1002471029 Sept-Dec 2023 Info Mgt Servs"/>
    <s v="473"/>
    <s v="DR"/>
    <s v=""/>
    <d v="2023-12-15T00:00:00"/>
    <d v="2023-12-15T00:00:00"/>
    <d v="2024-01-14T00:00:00"/>
    <s v="NGN"/>
    <n v="8995851.7599999998"/>
    <n v="-14"/>
    <x v="0"/>
    <n v="-0.46666666666666667"/>
    <x v="0"/>
    <x v="0"/>
    <s v="Not Overdue"/>
    <s v="Invoice"/>
    <s v="USD"/>
    <n v="10338.030000000001"/>
  </r>
  <r>
    <s v="A2510000"/>
    <x v="68"/>
    <x v="68"/>
    <n v="1800030447"/>
    <x v="0"/>
    <x v="0"/>
    <x v="6"/>
    <s v="Edegbai, Uyoyou"/>
    <n v="0"/>
    <s v="SE 1002471031 Sept-Dec 23 OCC Central Ops Monitor"/>
    <s v="473"/>
    <s v="DR"/>
    <s v=""/>
    <d v="2023-12-15T00:00:00"/>
    <d v="2023-12-15T00:00:00"/>
    <d v="2024-01-14T00:00:00"/>
    <s v="NGN"/>
    <n v="6966041.0599999996"/>
    <n v="-14"/>
    <x v="0"/>
    <n v="-0.46666666666666667"/>
    <x v="0"/>
    <x v="0"/>
    <s v="Not Overdue"/>
    <s v="Invoice"/>
    <s v="USD"/>
    <n v="8005.37"/>
  </r>
  <r>
    <s v="A2510000"/>
    <x v="68"/>
    <x v="68"/>
    <n v="1800030448"/>
    <x v="0"/>
    <x v="0"/>
    <x v="6"/>
    <s v="Edegbai, Uyoyou"/>
    <n v="0"/>
    <s v="SE 1002471035 Sept-Dec 2023 PCD Support"/>
    <s v="473"/>
    <s v="DR"/>
    <s v=""/>
    <d v="2023-12-15T00:00:00"/>
    <d v="2023-12-15T00:00:00"/>
    <d v="2024-01-14T00:00:00"/>
    <s v="NGN"/>
    <n v="2630069.35"/>
    <n v="-14"/>
    <x v="0"/>
    <n v="-0.46666666666666667"/>
    <x v="0"/>
    <x v="0"/>
    <s v="Not Overdue"/>
    <s v="Invoice"/>
    <s v="USD"/>
    <n v="3022.48"/>
  </r>
  <r>
    <s v="A2510000"/>
    <x v="68"/>
    <x v="68"/>
    <n v="1800030449"/>
    <x v="0"/>
    <x v="0"/>
    <x v="6"/>
    <s v="Edegbai, Uyoyou"/>
    <n v="0"/>
    <s v="SE 1002471037 Sept-Dec 2023 Switching Services"/>
    <s v="473"/>
    <s v="DR"/>
    <s v=""/>
    <d v="2023-12-15T00:00:00"/>
    <d v="2023-12-15T00:00:00"/>
    <d v="2024-01-14T00:00:00"/>
    <s v="NGN"/>
    <n v="5129442.04"/>
    <n v="-14"/>
    <x v="0"/>
    <n v="-0.46666666666666667"/>
    <x v="0"/>
    <x v="0"/>
    <s v="Not Overdue"/>
    <s v="Invoice"/>
    <s v="USD"/>
    <n v="5894.75"/>
  </r>
  <r>
    <s v="A2510000"/>
    <x v="68"/>
    <x v="68"/>
    <n v="1800030450"/>
    <x v="0"/>
    <x v="0"/>
    <x v="6"/>
    <s v="Edegbai, Uyoyou"/>
    <n v="0"/>
    <s v="SE 1002471038 Sept-Dec 2023 phone Usage Services"/>
    <s v="473"/>
    <s v="DR"/>
    <s v=""/>
    <d v="2023-12-15T00:00:00"/>
    <d v="2023-12-15T00:00:00"/>
    <d v="2024-01-14T00:00:00"/>
    <s v="NGN"/>
    <n v="14831875.970000001"/>
    <n v="-14"/>
    <x v="0"/>
    <n v="-0.46666666666666667"/>
    <x v="0"/>
    <x v="0"/>
    <s v="Not Overdue"/>
    <s v="Invoice"/>
    <s v="USD"/>
    <n v="17044.79"/>
  </r>
  <r>
    <s v="A2510000"/>
    <x v="68"/>
    <x v="68"/>
    <n v="1800030451"/>
    <x v="0"/>
    <x v="0"/>
    <x v="6"/>
    <s v="Edegbai, Uyoyou"/>
    <n v="0"/>
    <s v="SE 1002471041 Sept-Dec 2023  Hosting &amp; Storage"/>
    <s v="473"/>
    <s v="DR"/>
    <s v=""/>
    <d v="2023-12-15T00:00:00"/>
    <d v="2023-12-15T00:00:00"/>
    <d v="2024-01-14T00:00:00"/>
    <s v="NGN"/>
    <n v="20904826.699999999"/>
    <n v="-14"/>
    <x v="0"/>
    <n v="-0.46666666666666667"/>
    <x v="0"/>
    <x v="0"/>
    <s v="Not Overdue"/>
    <s v="Invoice"/>
    <s v="USD"/>
    <n v="24023.83"/>
  </r>
  <r>
    <s v="A2510000"/>
    <x v="68"/>
    <x v="68"/>
    <n v="1800030452"/>
    <x v="0"/>
    <x v="0"/>
    <x v="6"/>
    <s v="Edegbai, Uyoyou"/>
    <n v="0"/>
    <s v="SE 1002471043 Sept-Dec 2023 Eng IM Application"/>
    <s v="473"/>
    <s v="DR"/>
    <s v=""/>
    <d v="2023-12-15T00:00:00"/>
    <d v="2023-12-15T00:00:00"/>
    <d v="2024-01-14T00:00:00"/>
    <s v="NGN"/>
    <n v="17174267.859999999"/>
    <n v="-14"/>
    <x v="0"/>
    <n v="-0.46666666666666667"/>
    <x v="0"/>
    <x v="0"/>
    <s v="Not Overdue"/>
    <s v="Invoice"/>
    <s v="USD"/>
    <n v="19736.669999999998"/>
  </r>
  <r>
    <s v="A2510000"/>
    <x v="68"/>
    <x v="68"/>
    <n v="1800030453"/>
    <x v="0"/>
    <x v="0"/>
    <x v="6"/>
    <s v="Edegbai, Uyoyou"/>
    <n v="0"/>
    <s v="SE 1002471044 Sept-Dec 2023 DW Wells IT"/>
    <s v="473"/>
    <s v="DR"/>
    <s v=""/>
    <d v="2023-12-15T00:00:00"/>
    <d v="2023-12-15T00:00:00"/>
    <d v="2024-01-14T00:00:00"/>
    <s v="NGN"/>
    <n v="3899236.89"/>
    <n v="-14"/>
    <x v="0"/>
    <n v="-0.46666666666666667"/>
    <x v="0"/>
    <x v="0"/>
    <s v="Not Overdue"/>
    <s v="Invoice"/>
    <s v="USD"/>
    <n v="4481"/>
  </r>
  <r>
    <s v="A2510000"/>
    <x v="68"/>
    <x v="68"/>
    <n v="1800030454"/>
    <x v="0"/>
    <x v="0"/>
    <x v="6"/>
    <s v="Edegbai, Uyoyou"/>
    <n v="0"/>
    <s v="SE 1002471045 Sept-Dec 2023 Radio Maintena"/>
    <s v="473"/>
    <s v="DR"/>
    <s v=""/>
    <d v="2023-12-15T00:00:00"/>
    <d v="2023-12-15T00:00:00"/>
    <d v="2024-01-14T00:00:00"/>
    <s v="NGN"/>
    <n v="1435884"/>
    <n v="-14"/>
    <x v="0"/>
    <n v="-0.46666666666666667"/>
    <x v="0"/>
    <x v="0"/>
    <s v="Not Overdue"/>
    <s v="Invoice"/>
    <s v="USD"/>
    <n v="1650.12"/>
  </r>
  <r>
    <s v="A2510000"/>
    <x v="68"/>
    <x v="68"/>
    <n v="1800030455"/>
    <x v="0"/>
    <x v="0"/>
    <x v="6"/>
    <s v="Edegbai, Uyoyou"/>
    <n v="0"/>
    <s v="SE 1002471046 Sept-Dec 2023 Datacoms Maint &amp; Supp"/>
    <s v="467"/>
    <s v="DR"/>
    <s v=""/>
    <d v="2023-12-15T00:00:00"/>
    <d v="2023-12-15T00:00:00"/>
    <d v="2024-01-14T00:00:00"/>
    <s v="USD"/>
    <n v="38301.980000000003"/>
    <n v="-14"/>
    <x v="0"/>
    <n v="-0.46666666666666667"/>
    <x v="0"/>
    <x v="0"/>
    <s v="Not Overdue"/>
    <s v="Invoice"/>
    <s v="USD"/>
    <n v="38301.980000000003"/>
  </r>
  <r>
    <s v="A2510000"/>
    <x v="68"/>
    <x v="68"/>
    <n v="1800030456"/>
    <x v="0"/>
    <x v="0"/>
    <x v="6"/>
    <s v="Edegbai, Uyoyou"/>
    <n v="0"/>
    <s v="SE 1002471048 Sept-Dec 2023 Desktop Services"/>
    <s v="467"/>
    <s v="DR"/>
    <s v=""/>
    <d v="2023-12-15T00:00:00"/>
    <d v="2023-12-15T00:00:00"/>
    <d v="2024-01-14T00:00:00"/>
    <s v="USD"/>
    <n v="167515.44"/>
    <n v="-14"/>
    <x v="0"/>
    <n v="-0.46666666666666667"/>
    <x v="0"/>
    <x v="0"/>
    <s v="Not Overdue"/>
    <s v="Invoice"/>
    <s v="USD"/>
    <n v="167515.44"/>
  </r>
  <r>
    <s v="A2510000"/>
    <x v="68"/>
    <x v="68"/>
    <n v="1800030458"/>
    <x v="0"/>
    <x v="0"/>
    <x v="6"/>
    <s v="Edegbai, Uyoyou"/>
    <n v="0"/>
    <s v="SE 1002471049 Sept-Dec 2023 PCD Support"/>
    <s v="467"/>
    <s v="DR"/>
    <s v=""/>
    <d v="2023-12-15T00:00:00"/>
    <d v="2023-12-15T00:00:00"/>
    <d v="2024-01-14T00:00:00"/>
    <s v="USD"/>
    <n v="781.74"/>
    <n v="-14"/>
    <x v="0"/>
    <n v="-0.46666666666666667"/>
    <x v="0"/>
    <x v="0"/>
    <s v="Not Overdue"/>
    <s v="Invoice"/>
    <s v="USD"/>
    <n v="781.74"/>
  </r>
  <r>
    <s v="A2510000"/>
    <x v="68"/>
    <x v="68"/>
    <n v="1800030459"/>
    <x v="0"/>
    <x v="0"/>
    <x v="6"/>
    <s v="Edegbai, Uyoyou"/>
    <n v="0"/>
    <s v="SE 1002471050 Sept-Dec 2023 SITI Hosting Service"/>
    <s v="467"/>
    <s v="DR"/>
    <s v=""/>
    <d v="2023-12-15T00:00:00"/>
    <d v="2023-12-15T00:00:00"/>
    <d v="2024-01-14T00:00:00"/>
    <s v="USD"/>
    <n v="24058.76"/>
    <n v="-14"/>
    <x v="0"/>
    <n v="-0.46666666666666667"/>
    <x v="0"/>
    <x v="0"/>
    <s v="Not Overdue"/>
    <s v="Invoice"/>
    <s v="USD"/>
    <n v="24058.76"/>
  </r>
  <r>
    <s v="A2510000"/>
    <x v="68"/>
    <x v="68"/>
    <n v="1800030461"/>
    <x v="0"/>
    <x v="0"/>
    <x v="6"/>
    <s v="Edegbai, Uyoyou"/>
    <n v="0"/>
    <s v="SE 1002471051 Sept-Dec 2023 Hosting &amp; Storage"/>
    <s v="467"/>
    <s v="DR"/>
    <s v=""/>
    <d v="2023-12-15T00:00:00"/>
    <d v="2023-12-15T00:00:00"/>
    <d v="2024-01-14T00:00:00"/>
    <s v="USD"/>
    <n v="79036.63"/>
    <n v="-14"/>
    <x v="0"/>
    <n v="-0.46666666666666667"/>
    <x v="0"/>
    <x v="0"/>
    <s v="Not Overdue"/>
    <s v="Invoice"/>
    <s v="USD"/>
    <n v="79036.63"/>
  </r>
  <r>
    <s v="A2510000"/>
    <x v="68"/>
    <x v="68"/>
    <n v="1800030462"/>
    <x v="0"/>
    <x v="0"/>
    <x v="6"/>
    <s v="Edegbai, Uyoyou"/>
    <n v="0"/>
    <s v="SE 1002471052 Sept-Dec 23 Bonga Vsat&amp;phone Ex serv"/>
    <s v="467"/>
    <s v="DR"/>
    <s v=""/>
    <d v="2023-12-15T00:00:00"/>
    <d v="2023-12-15T00:00:00"/>
    <d v="2024-01-14T00:00:00"/>
    <s v="USD"/>
    <n v="169629.2"/>
    <n v="-14"/>
    <x v="0"/>
    <n v="-0.46666666666666667"/>
    <x v="0"/>
    <x v="0"/>
    <s v="Not Overdue"/>
    <s v="Invoice"/>
    <s v="USD"/>
    <n v="169629.2"/>
  </r>
  <r>
    <s v="A2510000"/>
    <x v="68"/>
    <x v="68"/>
    <n v="1800030463"/>
    <x v="0"/>
    <x v="0"/>
    <x v="6"/>
    <s v="Edegbai, Uyoyou"/>
    <n v="0"/>
    <s v="SE 1002471053 Sept-Dec 2023 Radio Maintena"/>
    <s v="467"/>
    <s v="DR"/>
    <s v=""/>
    <d v="2023-12-15T00:00:00"/>
    <d v="2023-12-15T00:00:00"/>
    <d v="2024-01-14T00:00:00"/>
    <s v="USD"/>
    <n v="1514.96"/>
    <n v="-14"/>
    <x v="0"/>
    <n v="-0.46666666666666667"/>
    <x v="0"/>
    <x v="0"/>
    <s v="Not Overdue"/>
    <s v="Invoice"/>
    <s v="USD"/>
    <n v="1514.96"/>
  </r>
  <r>
    <s v="A2510000"/>
    <x v="68"/>
    <x v="68"/>
    <n v="1800030443"/>
    <x v="0"/>
    <x v="0"/>
    <x v="6"/>
    <s v="Edegbai, Uyoyou"/>
    <n v="0"/>
    <s v="SE 1002471083 Sept-Dec 2023 Datacoms Maint &amp; Supp"/>
    <s v="473"/>
    <s v="DR"/>
    <s v=""/>
    <d v="2023-12-15T00:00:00"/>
    <d v="2023-12-15T00:00:00"/>
    <d v="2024-01-14T00:00:00"/>
    <s v="NGN"/>
    <n v="26104349.149999999"/>
    <n v="-14"/>
    <x v="0"/>
    <n v="-0.46666666666666667"/>
    <x v="0"/>
    <x v="0"/>
    <s v="Not Overdue"/>
    <s v="Invoice"/>
    <s v="USD"/>
    <n v="29999.119999999999"/>
  </r>
  <r>
    <s v="A2510000"/>
    <x v="68"/>
    <x v="68"/>
    <n v="1800030444"/>
    <x v="0"/>
    <x v="0"/>
    <x v="6"/>
    <s v="Edegbai, Uyoyou"/>
    <n v="0"/>
    <s v="SE 1002471084 Sept-Dec 2023 Desktop Services"/>
    <s v="473"/>
    <s v="DR"/>
    <s v=""/>
    <d v="2023-12-15T00:00:00"/>
    <d v="2023-12-15T00:00:00"/>
    <d v="2024-01-14T00:00:00"/>
    <s v="NGN"/>
    <n v="76982016.090000004"/>
    <n v="-14"/>
    <x v="0"/>
    <n v="-0.46666666666666667"/>
    <x v="0"/>
    <x v="0"/>
    <s v="Not Overdue"/>
    <s v="Invoice"/>
    <s v="USD"/>
    <n v="88467.73"/>
  </r>
  <r>
    <s v="A2510000"/>
    <x v="68"/>
    <x v="68"/>
    <n v="1800030445"/>
    <x v="0"/>
    <x v="0"/>
    <x v="6"/>
    <s v="Edegbai, Uyoyou"/>
    <n v="0"/>
    <s v="SE 1002471085 Sept-Dec 2023 Info Mgt Servs"/>
    <s v="473"/>
    <s v="DR"/>
    <s v=""/>
    <d v="2023-12-15T00:00:00"/>
    <d v="2023-12-15T00:00:00"/>
    <d v="2024-01-14T00:00:00"/>
    <s v="NGN"/>
    <n v="2230267.79"/>
    <n v="-14"/>
    <x v="0"/>
    <n v="-0.46666666666666667"/>
    <x v="0"/>
    <x v="0"/>
    <s v="Not Overdue"/>
    <s v="Invoice"/>
    <s v="USD"/>
    <n v="2563.02"/>
  </r>
  <r>
    <s v="A2510000"/>
    <x v="68"/>
    <x v="68"/>
    <n v="1800030457"/>
    <x v="0"/>
    <x v="0"/>
    <x v="6"/>
    <s v="Edegbai, Uyoyou"/>
    <n v="0"/>
    <s v="SE 1002471086 Sept-Dec 23 OCC Central Ops Monitor"/>
    <s v="467"/>
    <s v="DR"/>
    <s v=""/>
    <d v="2023-12-15T00:00:00"/>
    <d v="2023-12-15T00:00:00"/>
    <d v="2024-01-14T00:00:00"/>
    <s v="USD"/>
    <n v="2888"/>
    <n v="-14"/>
    <x v="0"/>
    <n v="-0.46666666666666667"/>
    <x v="0"/>
    <x v="0"/>
    <s v="Not Overdue"/>
    <s v="Invoice"/>
    <s v="USD"/>
    <n v="2888"/>
  </r>
  <r>
    <s v="A2510000"/>
    <x v="68"/>
    <x v="68"/>
    <n v="1800030460"/>
    <x v="0"/>
    <x v="0"/>
    <x v="6"/>
    <s v="Edegbai, Uyoyou"/>
    <n v="0"/>
    <s v="SE 1002471087 Sept-Dec 2023 Switching Services"/>
    <s v="467"/>
    <s v="DR"/>
    <s v=""/>
    <d v="2023-12-15T00:00:00"/>
    <d v="2023-12-15T00:00:00"/>
    <d v="2024-01-14T00:00:00"/>
    <s v="USD"/>
    <n v="5196.1499999999996"/>
    <n v="-14"/>
    <x v="0"/>
    <n v="-0.46666666666666667"/>
    <x v="0"/>
    <x v="0"/>
    <s v="Not Overdue"/>
    <s v="Invoice"/>
    <s v="USD"/>
    <n v="5196.1499999999996"/>
  </r>
  <r>
    <s v="A2510000"/>
    <x v="68"/>
    <x v="68"/>
    <n v="1800030441"/>
    <x v="0"/>
    <x v="0"/>
    <x v="6"/>
    <s v="Edegbai, Uyoyou"/>
    <n v="0"/>
    <s v="SE 1002471221 Sept-Dec 2023 Collaboration Services"/>
    <s v="473"/>
    <s v="DR"/>
    <s v=""/>
    <d v="2023-12-15T00:00:00"/>
    <d v="2023-12-15T00:00:00"/>
    <d v="2024-01-14T00:00:00"/>
    <s v="NGN"/>
    <n v="3573904.22"/>
    <n v="-14"/>
    <x v="0"/>
    <n v="-0.46666666666666667"/>
    <x v="0"/>
    <x v="0"/>
    <s v="Not Overdue"/>
    <s v="Invoice"/>
    <s v="USD"/>
    <n v="4107.13"/>
  </r>
  <r>
    <s v="A2510000"/>
    <x v="68"/>
    <x v="68"/>
    <n v="1800030442"/>
    <x v="0"/>
    <x v="0"/>
    <x v="6"/>
    <s v="Edegbai, Uyoyou"/>
    <n v="0"/>
    <s v="SE1002471082 Sept-Dec 2023 Data Netwk Servs (nWAN)"/>
    <s v="473"/>
    <s v="DR"/>
    <s v=""/>
    <d v="2023-12-15T00:00:00"/>
    <d v="2023-12-15T00:00:00"/>
    <d v="2024-01-14T00:00:00"/>
    <s v="NGN"/>
    <n v="45317605.850000001"/>
    <n v="-14"/>
    <x v="0"/>
    <n v="-0.46666666666666667"/>
    <x v="0"/>
    <x v="0"/>
    <s v="Not Overdue"/>
    <s v="Invoice"/>
    <s v="USD"/>
    <n v="52078.99"/>
  </r>
  <r>
    <s v="A2510000"/>
    <x v="68"/>
    <x v="68"/>
    <n v="1800030465"/>
    <x v="0"/>
    <x v="0"/>
    <x v="6"/>
    <s v="Edegbai, Uyoyou"/>
    <n v="0"/>
    <s v="SMAR-TEC-SBID-7275R-PCD Collaboration Rec"/>
    <s v="467"/>
    <s v="DR"/>
    <s v=""/>
    <d v="2023-12-15T00:00:00"/>
    <d v="2023-12-15T00:00:00"/>
    <d v="2024-01-14T00:00:00"/>
    <s v="USD"/>
    <n v="8256.42"/>
    <n v="-14"/>
    <x v="0"/>
    <n v="-0.46666666666666667"/>
    <x v="0"/>
    <x v="0"/>
    <s v="Not Overdue"/>
    <s v="Invoice"/>
    <s v="USD"/>
    <n v="8256.42"/>
  </r>
  <r>
    <s v="A2510000"/>
    <x v="68"/>
    <x v="68"/>
    <n v="1800030464"/>
    <x v="0"/>
    <x v="0"/>
    <x v="6"/>
    <s v="Edegbai, Uyoyou"/>
    <n v="0"/>
    <s v="SNEPCO SCIN RECOVERY NOV 2023- Chairs"/>
    <s v="473"/>
    <s v="DR"/>
    <s v=""/>
    <d v="2023-12-15T00:00:00"/>
    <d v="2023-12-15T00:00:00"/>
    <d v="2024-01-14T00:00:00"/>
    <s v="NGN"/>
    <n v="62326253.640000001"/>
    <n v="-14"/>
    <x v="0"/>
    <n v="-0.46666666666666667"/>
    <x v="0"/>
    <x v="0"/>
    <s v="Not Overdue"/>
    <s v="Invoice"/>
    <s v="USD"/>
    <n v="71625.33"/>
  </r>
  <r>
    <s v="A2510000"/>
    <x v="68"/>
    <x v="68"/>
    <n v="1800030435"/>
    <x v="0"/>
    <x v="0"/>
    <x v="6"/>
    <s v="Edegbai, Uyoyou"/>
    <n v="0"/>
    <s v="2nd half 23 AssaiCloud license&amp;hosting fees-SNEPCo"/>
    <s v="467"/>
    <s v="DR"/>
    <s v=""/>
    <d v="2023-12-14T00:00:00"/>
    <d v="2023-12-14T00:00:00"/>
    <d v="2024-01-13T00:00:00"/>
    <s v="USD"/>
    <n v="58313.26"/>
    <n v="-13"/>
    <x v="0"/>
    <n v="-0.43333333333333335"/>
    <x v="0"/>
    <x v="0"/>
    <s v="Not Overdue"/>
    <s v="Invoice"/>
    <s v="USD"/>
    <n v="58313.26"/>
  </r>
  <r>
    <s v="A2510000"/>
    <x v="68"/>
    <x v="68"/>
    <n v="1800030424"/>
    <x v="0"/>
    <x v="0"/>
    <x v="6"/>
    <s v="Edegbai, Uyoyou"/>
    <n v="0"/>
    <s v="Intercompany Invoices Payment Nov 2023"/>
    <s v="473"/>
    <s v="DR"/>
    <s v=""/>
    <d v="2023-12-14T00:00:00"/>
    <d v="2023-12-14T00:00:00"/>
    <d v="2024-01-13T00:00:00"/>
    <s v="NGN"/>
    <n v="34735335.329999998"/>
    <n v="-13"/>
    <x v="0"/>
    <n v="-0.43333333333333335"/>
    <x v="0"/>
    <x v="0"/>
    <s v="Not Overdue"/>
    <s v="Invoice"/>
    <s v="USD"/>
    <n v="40900.86"/>
  </r>
  <r>
    <s v="A2510000"/>
    <x v="68"/>
    <x v="68"/>
    <n v="1800030434"/>
    <x v="0"/>
    <x v="0"/>
    <x v="6"/>
    <s v="Edegbai, Uyoyou"/>
    <n v="0"/>
    <s v="Oct 2023 Geomatics GIM CAD Services"/>
    <s v="473"/>
    <s v="DR"/>
    <s v=""/>
    <d v="2023-12-14T00:00:00"/>
    <d v="2023-12-14T00:00:00"/>
    <d v="2024-01-13T00:00:00"/>
    <s v="NGN"/>
    <n v="480000"/>
    <n v="-13"/>
    <x v="0"/>
    <n v="-0.43333333333333335"/>
    <x v="0"/>
    <x v="0"/>
    <s v="Not Overdue"/>
    <s v="Invoice"/>
    <s v="USD"/>
    <n v="525.6"/>
  </r>
  <r>
    <s v="A2510000"/>
    <x v="68"/>
    <x v="68"/>
    <n v="1800030431"/>
    <x v="0"/>
    <x v="0"/>
    <x v="6"/>
    <s v="Edegbai, Uyoyou"/>
    <n v="0"/>
    <s v="Recv of SNEPCO Aviation MEDEVAC Serv SEP-DEC 2023"/>
    <s v="467"/>
    <s v="DR"/>
    <s v=""/>
    <d v="2023-12-14T00:00:00"/>
    <d v="2023-12-14T00:00:00"/>
    <d v="2024-01-13T00:00:00"/>
    <s v="USD"/>
    <n v="224000"/>
    <n v="-13"/>
    <x v="0"/>
    <n v="-0.43333333333333335"/>
    <x v="0"/>
    <x v="0"/>
    <s v="Not Overdue"/>
    <s v="Invoice"/>
    <s v="USD"/>
    <n v="224000"/>
  </r>
  <r>
    <s v="A2510000"/>
    <x v="68"/>
    <x v="68"/>
    <n v="1800030426"/>
    <x v="0"/>
    <x v="0"/>
    <x v="6"/>
    <s v="Edegbai, Uyoyou"/>
    <n v="0"/>
    <s v="SPDC Logistics Charges to SNEPCO Nov 2023"/>
    <s v="473"/>
    <s v="DR"/>
    <s v=""/>
    <d v="2023-12-14T00:00:00"/>
    <d v="2023-12-14T00:00:00"/>
    <d v="2024-01-13T00:00:00"/>
    <s v="NGN"/>
    <n v="168385.69"/>
    <n v="-13"/>
    <x v="0"/>
    <n v="-0.43333333333333335"/>
    <x v="0"/>
    <x v="0"/>
    <s v="Not Overdue"/>
    <s v="Invoice"/>
    <s v="USD"/>
    <n v="184.38"/>
  </r>
  <r>
    <s v="A2510000"/>
    <x v="68"/>
    <x v="68"/>
    <n v="1800030430"/>
    <x v="0"/>
    <x v="0"/>
    <x v="6"/>
    <s v="Edegbai, Uyoyou"/>
    <n v="0"/>
    <s v="SPDC Logistics Cost Recovery Dec 2023-Waste Mgt"/>
    <s v="473"/>
    <s v="DR"/>
    <s v=""/>
    <d v="2023-12-14T00:00:00"/>
    <d v="2023-12-14T00:00:00"/>
    <d v="2024-01-13T00:00:00"/>
    <s v="NGN"/>
    <n v="17743486.620000001"/>
    <n v="-13"/>
    <x v="0"/>
    <n v="-0.43333333333333335"/>
    <x v="0"/>
    <x v="0"/>
    <s v="Not Overdue"/>
    <s v="Invoice"/>
    <s v="USD"/>
    <n v="19429.12"/>
  </r>
  <r>
    <s v="A2510000"/>
    <x v="68"/>
    <x v="68"/>
    <n v="1800030399"/>
    <x v="0"/>
    <x v="0"/>
    <x v="6"/>
    <s v="Edegbai, Uyoyou"/>
    <n v="0"/>
    <s v="Material delivery cost"/>
    <s v="473"/>
    <s v="DR"/>
    <s v=""/>
    <d v="2023-12-08T00:00:00"/>
    <d v="2023-12-08T00:00:00"/>
    <d v="2024-01-07T00:00:00"/>
    <s v="NGN"/>
    <n v="9729217"/>
    <n v="-7"/>
    <x v="0"/>
    <n v="-0.23333333333333334"/>
    <x v="0"/>
    <x v="0"/>
    <s v="Not Overdue"/>
    <s v="Invoice"/>
    <s v="USD"/>
    <n v="10966.77"/>
  </r>
  <r>
    <s v="A2510000"/>
    <x v="68"/>
    <x v="68"/>
    <n v="1800030400"/>
    <x v="0"/>
    <x v="0"/>
    <x v="6"/>
    <s v="Edegbai, Uyoyou"/>
    <n v="0"/>
    <s v="Material delivery cost"/>
    <s v="467"/>
    <s v="DR"/>
    <s v=""/>
    <d v="2023-12-08T00:00:00"/>
    <d v="2023-12-08T00:00:00"/>
    <d v="2024-01-07T00:00:00"/>
    <s v="USD"/>
    <n v="174144"/>
    <n v="-7"/>
    <x v="0"/>
    <n v="-0.23333333333333334"/>
    <x v="0"/>
    <x v="0"/>
    <s v="Not Overdue"/>
    <s v="Invoice"/>
    <s v="USD"/>
    <n v="174144"/>
  </r>
  <r>
    <s v="A2510000"/>
    <x v="68"/>
    <x v="68"/>
    <n v="1800030398"/>
    <x v="0"/>
    <x v="0"/>
    <x v="6"/>
    <s v="Edegbai, Uyoyou"/>
    <n v="0"/>
    <s v="November 2023 SNEPCo Cost Recovery"/>
    <s v="473"/>
    <s v="DR"/>
    <s v=""/>
    <d v="2023-12-08T00:00:00"/>
    <d v="2023-12-08T00:00:00"/>
    <d v="2024-01-07T00:00:00"/>
    <s v="NGN"/>
    <n v="692782.92"/>
    <n v="-7"/>
    <x v="0"/>
    <n v="-0.23333333333333334"/>
    <x v="0"/>
    <x v="0"/>
    <s v="Not Overdue"/>
    <s v="Invoice"/>
    <s v="USD"/>
    <n v="780.9"/>
  </r>
  <r>
    <s v="A2510000"/>
    <x v="68"/>
    <x v="68"/>
    <n v="1800030401"/>
    <x v="0"/>
    <x v="0"/>
    <x v="6"/>
    <s v="Edegbai, Uyoyou"/>
    <n v="0"/>
    <s v="November 2023 SNEPCo Cost Recovery"/>
    <s v="473"/>
    <s v="DR"/>
    <s v=""/>
    <d v="2023-12-08T00:00:00"/>
    <d v="2023-12-08T00:00:00"/>
    <d v="2024-01-07T00:00:00"/>
    <s v="NGN"/>
    <n v="367511.48"/>
    <n v="-7"/>
    <x v="0"/>
    <n v="-0.23333333333333334"/>
    <x v="0"/>
    <x v="0"/>
    <s v="Not Overdue"/>
    <s v="Invoice"/>
    <s v="USD"/>
    <n v="414.27"/>
  </r>
  <r>
    <s v="A2510000"/>
    <x v="68"/>
    <x v="68"/>
    <n v="1800030406"/>
    <x v="0"/>
    <x v="0"/>
    <x v="6"/>
    <s v="Edegbai, Uyoyou"/>
    <n v="0"/>
    <s v="Oct - Nov 2023 SCINDo Recovery"/>
    <s v="473"/>
    <s v="DR"/>
    <s v=""/>
    <d v="2023-12-08T00:00:00"/>
    <d v="2023-12-08T00:00:00"/>
    <d v="2024-01-07T00:00:00"/>
    <s v="NGN"/>
    <n v="9400080.4000000004"/>
    <n v="-7"/>
    <x v="0"/>
    <n v="-0.23333333333333334"/>
    <x v="0"/>
    <x v="0"/>
    <s v="Not Overdue"/>
    <s v="Invoice"/>
    <s v="USD"/>
    <n v="10566.63"/>
  </r>
  <r>
    <s v="A2510000"/>
    <x v="68"/>
    <x v="68"/>
    <n v="1800030407"/>
    <x v="0"/>
    <x v="0"/>
    <x v="6"/>
    <s v="Edegbai, Uyoyou"/>
    <n v="0"/>
    <s v="SPDC Charges to SNEPCO  Vessels"/>
    <s v="467"/>
    <s v="DR"/>
    <s v=""/>
    <d v="2023-12-08T00:00:00"/>
    <d v="2023-12-08T00:00:00"/>
    <d v="2024-01-07T00:00:00"/>
    <s v="USD"/>
    <n v="449913.43"/>
    <n v="-7"/>
    <x v="0"/>
    <n v="-0.23333333333333334"/>
    <x v="0"/>
    <x v="0"/>
    <s v="Not Overdue"/>
    <s v="Invoice"/>
    <s v="USD"/>
    <n v="449913.43"/>
  </r>
  <r>
    <s v="A2510000"/>
    <x v="68"/>
    <x v="68"/>
    <n v="1800030387"/>
    <x v="0"/>
    <x v="0"/>
    <x v="6"/>
    <s v="Edegbai, Uyoyou"/>
    <n v="0"/>
    <s v="2023 SNEPCO Faci Rms Sup_WELLS (Dec)"/>
    <s v="473"/>
    <s v="DR"/>
    <s v=""/>
    <d v="2023-12-07T00:00:00"/>
    <d v="2023-12-07T00:00:00"/>
    <d v="2024-01-06T00:00:00"/>
    <s v="NGN"/>
    <n v="188125"/>
    <n v="-6"/>
    <x v="0"/>
    <n v="-0.2"/>
    <x v="0"/>
    <x v="0"/>
    <s v="Not Overdue"/>
    <s v="Invoice"/>
    <s v="USD"/>
    <n v="197.51"/>
  </r>
  <r>
    <s v="A2510000"/>
    <x v="68"/>
    <x v="68"/>
    <n v="1800030391"/>
    <x v="0"/>
    <x v="0"/>
    <x v="6"/>
    <s v="Edegbai, Uyoyou"/>
    <n v="0"/>
    <s v="2023 SNEPCO Facili Rms Sup_DEV (Dec)"/>
    <s v="473"/>
    <s v="DR"/>
    <s v=""/>
    <d v="2023-12-07T00:00:00"/>
    <d v="2023-12-07T00:00:00"/>
    <d v="2024-01-06T00:00:00"/>
    <s v="NGN"/>
    <n v="188125"/>
    <n v="-6"/>
    <x v="0"/>
    <n v="-0.2"/>
    <x v="0"/>
    <x v="0"/>
    <s v="Not Overdue"/>
    <s v="Invoice"/>
    <s v="USD"/>
    <n v="197.51"/>
  </r>
  <r>
    <s v="A2510000"/>
    <x v="68"/>
    <x v="68"/>
    <n v="1800030395"/>
    <x v="0"/>
    <x v="0"/>
    <x v="6"/>
    <s v="Edegbai, Uyoyou"/>
    <n v="0"/>
    <s v="Non-DSS folks Registration for NAPE AICE 2023"/>
    <s v="473"/>
    <s v="DR"/>
    <s v=""/>
    <d v="2023-12-07T00:00:00"/>
    <d v="2023-12-07T00:00:00"/>
    <d v="2024-01-06T00:00:00"/>
    <s v="NGN"/>
    <n v="480000"/>
    <n v="-6"/>
    <x v="0"/>
    <n v="-0.2"/>
    <x v="0"/>
    <x v="0"/>
    <s v="Not Overdue"/>
    <s v="Invoice"/>
    <s v="USD"/>
    <n v="541.05999999999995"/>
  </r>
  <r>
    <s v="A2510000"/>
    <x v="68"/>
    <x v="68"/>
    <n v="1800030386"/>
    <x v="0"/>
    <x v="0"/>
    <x v="6"/>
    <s v="Edegbai, Uyoyou"/>
    <n v="0"/>
    <s v="SDA salary for Dec'23"/>
    <s v="473"/>
    <s v="DR"/>
    <s v=""/>
    <d v="2023-12-07T00:00:00"/>
    <d v="2023-12-07T00:00:00"/>
    <d v="2024-01-06T00:00:00"/>
    <s v="NGN"/>
    <n v="6551520.0700000003"/>
    <n v="-6"/>
    <x v="0"/>
    <n v="-0.2"/>
    <x v="0"/>
    <x v="0"/>
    <s v="Not Overdue"/>
    <s v="Invoice"/>
    <s v="USD"/>
    <n v="6878.44"/>
  </r>
  <r>
    <s v="A2510000"/>
    <x v="68"/>
    <x v="68"/>
    <n v="1800030389"/>
    <x v="0"/>
    <x v="0"/>
    <x v="6"/>
    <s v="Edegbai, Uyoyou"/>
    <n v="0"/>
    <s v="SPDC Charges to SNEPCO Nov 2023"/>
    <s v="473"/>
    <s v="DR"/>
    <s v=""/>
    <d v="2023-12-07T00:00:00"/>
    <d v="2023-12-07T00:00:00"/>
    <d v="2024-01-06T00:00:00"/>
    <s v="NGN"/>
    <n v="588693.31000000006"/>
    <n v="-6"/>
    <x v="0"/>
    <n v="-0.2"/>
    <x v="0"/>
    <x v="0"/>
    <s v="Not Overdue"/>
    <s v="Invoice"/>
    <s v="USD"/>
    <n v="618.07000000000005"/>
  </r>
  <r>
    <s v="A2510000"/>
    <x v="68"/>
    <x v="68"/>
    <n v="1800030390"/>
    <x v="0"/>
    <x v="0"/>
    <x v="6"/>
    <s v="Edegbai, Uyoyou"/>
    <n v="0"/>
    <s v="SPDC Charges to SNEPCO Nov 2023"/>
    <s v="467"/>
    <s v="DR"/>
    <s v=""/>
    <d v="2023-12-07T00:00:00"/>
    <d v="2023-12-07T00:00:00"/>
    <d v="2024-01-06T00:00:00"/>
    <s v="USD"/>
    <n v="907.19"/>
    <n v="-6"/>
    <x v="0"/>
    <n v="-0.2"/>
    <x v="0"/>
    <x v="0"/>
    <s v="Not Overdue"/>
    <s v="Invoice"/>
    <s v="USD"/>
    <n v="907.19"/>
  </r>
  <r>
    <s v="A2510000"/>
    <x v="68"/>
    <x v="68"/>
    <n v="1800030388"/>
    <x v="0"/>
    <x v="0"/>
    <x v="6"/>
    <s v="Edegbai, Uyoyou"/>
    <n v="0"/>
    <s v="SPDC Logistics Charges to SNEPCO"/>
    <s v="473"/>
    <s v="DR"/>
    <s v=""/>
    <d v="2023-12-07T00:00:00"/>
    <d v="2023-12-07T00:00:00"/>
    <d v="2024-01-06T00:00:00"/>
    <s v="NGN"/>
    <n v="7297780.8700000001"/>
    <n v="-6"/>
    <x v="0"/>
    <n v="-0.2"/>
    <x v="0"/>
    <x v="0"/>
    <s v="Not Overdue"/>
    <s v="Invoice"/>
    <s v="USD"/>
    <n v="7661.95"/>
  </r>
  <r>
    <s v="A2510000"/>
    <x v="68"/>
    <x v="68"/>
    <n v="1800030385"/>
    <x v="0"/>
    <x v="0"/>
    <x v="6"/>
    <s v="Edegbai, Uyoyou"/>
    <n v="0"/>
    <s v="SPDC Logistics Charges to SNEPCo Nov 2023"/>
    <s v="473"/>
    <s v="DR"/>
    <s v=""/>
    <d v="2023-12-06T00:00:00"/>
    <d v="2023-12-06T00:00:00"/>
    <d v="2024-01-05T00:00:00"/>
    <s v="NGN"/>
    <n v="555950.01"/>
    <n v="-5"/>
    <x v="0"/>
    <n v="-0.16666666666666666"/>
    <x v="0"/>
    <x v="0"/>
    <s v="Not Overdue"/>
    <s v="Invoice"/>
    <s v="USD"/>
    <n v="583.69000000000005"/>
  </r>
  <r>
    <s v="A2510000"/>
    <x v="68"/>
    <x v="68"/>
    <n v="1800030380"/>
    <x v="0"/>
    <x v="0"/>
    <x v="6"/>
    <s v="Edegbai, Uyoyou"/>
    <n v="0"/>
    <s v="ERP infrastructure chargeback"/>
    <s v="467"/>
    <s v="DR"/>
    <s v=""/>
    <d v="2023-12-05T00:00:00"/>
    <d v="2023-12-05T00:00:00"/>
    <d v="2024-01-04T00:00:00"/>
    <s v="USD"/>
    <n v="80492.37"/>
    <n v="-4"/>
    <x v="0"/>
    <n v="-0.13333333333333333"/>
    <x v="0"/>
    <x v="0"/>
    <s v="Not Overdue"/>
    <s v="Invoice"/>
    <s v="USD"/>
    <n v="80492.37"/>
  </r>
  <r>
    <s v="A2510000"/>
    <x v="68"/>
    <x v="68"/>
    <n v="1800030379"/>
    <x v="0"/>
    <x v="0"/>
    <x v="6"/>
    <s v="Edegbai, Uyoyou"/>
    <n v="0"/>
    <s v="SAP support desk chargeback"/>
    <s v="473"/>
    <s v="DR"/>
    <s v=""/>
    <d v="2023-12-05T00:00:00"/>
    <d v="2023-12-05T00:00:00"/>
    <d v="2024-01-04T00:00:00"/>
    <s v="NGN"/>
    <n v="11769730.01"/>
    <n v="-4"/>
    <x v="0"/>
    <n v="-0.13333333333333333"/>
    <x v="0"/>
    <x v="0"/>
    <s v="Not Overdue"/>
    <s v="Invoice"/>
    <s v="USD"/>
    <n v="14407.33"/>
  </r>
  <r>
    <s v="A2510000"/>
    <x v="68"/>
    <x v="68"/>
    <n v="1800030373"/>
    <x v="0"/>
    <x v="0"/>
    <x v="6"/>
    <s v="Edegbai, Uyoyou"/>
    <n v="0"/>
    <s v="October 2023 Publishing Chargeback"/>
    <s v="473"/>
    <s v="DR"/>
    <s v=""/>
    <d v="2023-12-02T00:00:00"/>
    <d v="2023-12-02T00:00:00"/>
    <d v="2024-01-01T00:00:00"/>
    <s v="NGN"/>
    <n v="1683000"/>
    <n v="-1"/>
    <x v="0"/>
    <n v="-3.3333333333333333E-2"/>
    <x v="0"/>
    <x v="0"/>
    <s v="Not Overdue"/>
    <s v="Invoice"/>
    <s v="USD"/>
    <n v="1785.49"/>
  </r>
  <r>
    <s v="A2510000"/>
    <x v="68"/>
    <x v="68"/>
    <n v="1800030347"/>
    <x v="2"/>
    <x v="0"/>
    <x v="6"/>
    <s v="Edegbai, Uyoyou"/>
    <n v="0"/>
    <s v="SNEPCO-November2023 REALLOCATION OF PAYROLL BALANC"/>
    <s v="771"/>
    <s v="DR"/>
    <s v=""/>
    <d v="2023-11-23T00:00:00"/>
    <d v="2023-11-23T00:00:00"/>
    <d v="2023-12-23T00:00:00"/>
    <s v="NGN"/>
    <n v="417327754.14999998"/>
    <n v="8"/>
    <x v="1"/>
    <n v="0.26666666666666666"/>
    <x v="1"/>
    <x v="1"/>
    <s v="Overdue"/>
    <s v="Invoice"/>
    <s v="USD"/>
    <n v="397504.69"/>
  </r>
  <r>
    <s v="A2510000"/>
    <x v="68"/>
    <x v="68"/>
    <n v="1800030339"/>
    <x v="0"/>
    <x v="0"/>
    <x v="6"/>
    <s v="Edegbai, Uyoyou"/>
    <n v="0"/>
    <s v="2023 SNEPCO Facili Rms Sup_DEV (Oct-Nov)"/>
    <s v="473"/>
    <s v="DR"/>
    <s v=""/>
    <d v="2023-11-21T00:00:00"/>
    <d v="2023-11-21T00:00:00"/>
    <d v="2023-12-21T00:00:00"/>
    <s v="NGN"/>
    <n v="376250"/>
    <n v="10"/>
    <x v="1"/>
    <n v="0.33333333333333331"/>
    <x v="1"/>
    <x v="1"/>
    <s v="Overdue"/>
    <s v="Invoice"/>
    <s v="USD"/>
    <n v="459.82"/>
  </r>
  <r>
    <s v="A2510000"/>
    <x v="68"/>
    <x v="68"/>
    <n v="1600004623"/>
    <x v="0"/>
    <x v="0"/>
    <x v="6"/>
    <s v="Edegbai, Uyoyou"/>
    <n v="0"/>
    <s v="SNEPCO-Dec 2023 REALLOCATION OF PAYROLL BALANCES"/>
    <s v="467"/>
    <s v="DG"/>
    <s v=""/>
    <d v="2023-12-18T00:00:00"/>
    <d v="2023-12-18T00:00:00"/>
    <d v="2023-12-18T00:00:00"/>
    <s v="USD"/>
    <n v="-36891.5"/>
    <n v="13"/>
    <x v="1"/>
    <n v="0.43333333333333335"/>
    <x v="1"/>
    <x v="1"/>
    <s v="Overdue"/>
    <s v="Invoice"/>
    <s v="USD"/>
    <n v="-36891.5"/>
  </r>
  <r>
    <s v="A2510000"/>
    <x v="68"/>
    <x v="68"/>
    <n v="1800030249"/>
    <x v="0"/>
    <x v="0"/>
    <x v="6"/>
    <s v="Edegbai, Uyoyou"/>
    <n v="0"/>
    <s v="SPDC Logistics Charges to SNEPCO Oct 2023"/>
    <s v="473"/>
    <s v="DR"/>
    <s v=""/>
    <d v="2023-11-14T00:00:00"/>
    <d v="2023-11-14T00:00:00"/>
    <d v="2023-12-14T00:00:00"/>
    <s v="NGN"/>
    <n v="6168279.3099999996"/>
    <n v="17"/>
    <x v="1"/>
    <n v="0.56666666666666665"/>
    <x v="1"/>
    <x v="1"/>
    <s v="Overdue"/>
    <s v="Invoice"/>
    <s v="USD"/>
    <n v="7291.53"/>
  </r>
  <r>
    <s v="A2510000"/>
    <x v="68"/>
    <x v="68"/>
    <n v="1800030409"/>
    <x v="0"/>
    <x v="0"/>
    <x v="6"/>
    <s v="Edegbai, Uyoyou"/>
    <n v="0"/>
    <s v="SE   1002466807_CB NOV'23 PROV&amp;OPE OF BONGA PERSON"/>
    <s v="473"/>
    <s v="DR"/>
    <s v=""/>
    <d v="2023-12-09T00:00:00"/>
    <d v="2023-12-09T00:00:00"/>
    <d v="2023-12-09T00:00:00"/>
    <s v="NGN"/>
    <n v="25180224"/>
    <n v="22"/>
    <x v="1"/>
    <n v="0.73333333333333328"/>
    <x v="1"/>
    <x v="1"/>
    <s v="Overdue"/>
    <s v="Invoice"/>
    <s v="USD"/>
    <n v="28305.09"/>
  </r>
  <r>
    <s v="A2510000"/>
    <x v="68"/>
    <x v="68"/>
    <n v="1800030408"/>
    <x v="0"/>
    <x v="0"/>
    <x v="6"/>
    <s v="Edegbai, Uyoyou"/>
    <n v="0"/>
    <s v="SE   1002466807_CB NOV'23 PROV&amp;OPE OF BONGA PERSON"/>
    <s v="467"/>
    <s v="DR"/>
    <s v=""/>
    <d v="2023-12-09T00:00:00"/>
    <d v="2023-12-09T00:00:00"/>
    <d v="2023-12-09T00:00:00"/>
    <s v="USD"/>
    <n v="39000"/>
    <n v="22"/>
    <x v="1"/>
    <n v="0.73333333333333328"/>
    <x v="1"/>
    <x v="1"/>
    <s v="Overdue"/>
    <s v="Invoice"/>
    <s v="USD"/>
    <n v="39000"/>
  </r>
  <r>
    <s v="A2510000"/>
    <x v="68"/>
    <x v="68"/>
    <n v="1800030122"/>
    <x v="0"/>
    <x v="0"/>
    <x v="6"/>
    <s v="Edegbai, Uyoyou"/>
    <n v="0"/>
    <s v="Jan- May 2023 CAD Chargeback"/>
    <s v="473"/>
    <s v="DR"/>
    <s v=""/>
    <d v="2023-10-25T00:00:00"/>
    <d v="2023-10-25T00:00:00"/>
    <d v="2023-11-24T00:00:00"/>
    <s v="NGN"/>
    <n v="5671969.7000000002"/>
    <n v="37"/>
    <x v="2"/>
    <n v="1.2333333333333334"/>
    <x v="1"/>
    <x v="1"/>
    <s v="Overdue"/>
    <s v="Invoice"/>
    <s v="USD"/>
    <n v="7126.26"/>
  </r>
  <r>
    <s v="A2510000"/>
    <x v="68"/>
    <x v="68"/>
    <n v="1600004596"/>
    <x v="0"/>
    <x v="0"/>
    <x v="6"/>
    <s v="Edegbai, Uyoyou"/>
    <n v="0"/>
    <s v="SNEPCO-Nov 2023 REALLOCATION OF PAYROLL BALANCES"/>
    <s v="467"/>
    <s v="DG"/>
    <s v=""/>
    <d v="2023-11-23T00:00:00"/>
    <d v="2023-11-23T00:00:00"/>
    <d v="2023-11-23T00:00:00"/>
    <s v="USD"/>
    <n v="-45596.35"/>
    <n v="38"/>
    <x v="2"/>
    <n v="1.2666666666666666"/>
    <x v="1"/>
    <x v="1"/>
    <s v="Overdue"/>
    <s v="Invoice"/>
    <s v="USD"/>
    <n v="-45596.35"/>
  </r>
  <r>
    <s v="A2510000"/>
    <x v="68"/>
    <x v="68"/>
    <n v="1600004597"/>
    <x v="0"/>
    <x v="0"/>
    <x v="6"/>
    <s v="Edegbai, Uyoyou"/>
    <n v="0"/>
    <s v="SNEPCO-Nov 2023 REALLOCATION OF PAYROLL BALANCES"/>
    <s v="473"/>
    <s v="DG"/>
    <s v=""/>
    <d v="2023-11-23T00:00:00"/>
    <d v="2023-11-23T00:00:00"/>
    <d v="2023-11-23T00:00:00"/>
    <s v="NGN"/>
    <n v="-5430947.3300000001"/>
    <n v="38"/>
    <x v="2"/>
    <n v="1.2666666666666666"/>
    <x v="1"/>
    <x v="1"/>
    <s v="Overdue"/>
    <s v="Invoice"/>
    <s v="USD"/>
    <n v="-6747.41"/>
  </r>
  <r>
    <s v="A2510000"/>
    <x v="68"/>
    <x v="68"/>
    <n v="1800030116"/>
    <x v="2"/>
    <x v="0"/>
    <x v="6"/>
    <s v="Edegbai, Uyoyou"/>
    <n v="0"/>
    <s v="SNEPCO-October2023 REALLOCATION -PAYROLL BALANCES"/>
    <s v="771"/>
    <s v="DR"/>
    <s v=""/>
    <d v="2023-10-24T00:00:00"/>
    <d v="2023-10-24T00:00:00"/>
    <d v="2023-11-23T00:00:00"/>
    <s v="NGN"/>
    <n v="218539327.47"/>
    <n v="38"/>
    <x v="2"/>
    <n v="1.2666666666666666"/>
    <x v="1"/>
    <x v="1"/>
    <s v="Overdue"/>
    <s v="Invoice"/>
    <s v="USD"/>
    <n v="274572.81"/>
  </r>
  <r>
    <s v="A2510000"/>
    <x v="68"/>
    <x v="68"/>
    <n v="1800030113"/>
    <x v="0"/>
    <x v="0"/>
    <x v="6"/>
    <s v="Edegbai, Uyoyou"/>
    <n v="0"/>
    <s v="SPDC CHARGES TO SNEPCO SEPT 2023"/>
    <s v="473"/>
    <s v="DR"/>
    <s v=""/>
    <d v="2023-10-24T00:00:00"/>
    <d v="2023-10-24T00:00:00"/>
    <d v="2023-11-23T00:00:00"/>
    <s v="NGN"/>
    <n v="7034125.6200000001"/>
    <n v="38"/>
    <x v="2"/>
    <n v="1.2666666666666666"/>
    <x v="1"/>
    <x v="1"/>
    <s v="Overdue"/>
    <s v="Invoice"/>
    <s v="USD"/>
    <n v="8448.69"/>
  </r>
  <r>
    <s v="A2510000"/>
    <x v="68"/>
    <x v="68"/>
    <n v="1800030008"/>
    <x v="0"/>
    <x v="0"/>
    <x v="6"/>
    <s v="Edegbai, Uyoyou"/>
    <n v="0"/>
    <s v="SPDC Charges to SNEPCO Aug 2023"/>
    <s v="473"/>
    <s v="DR"/>
    <s v=""/>
    <d v="2023-10-17T00:00:00"/>
    <d v="2023-10-17T00:00:00"/>
    <d v="2023-11-16T00:00:00"/>
    <s v="NGN"/>
    <n v="1393777.23"/>
    <n v="45"/>
    <x v="2"/>
    <n v="1.5"/>
    <x v="1"/>
    <x v="1"/>
    <s v="Overdue"/>
    <s v="Invoice"/>
    <s v="USD"/>
    <n v="1821.39"/>
  </r>
  <r>
    <s v="A2510000"/>
    <x v="68"/>
    <x v="68"/>
    <n v="1800029890"/>
    <x v="2"/>
    <x v="0"/>
    <x v="6"/>
    <s v="Edegbai, Uyoyou"/>
    <n v="0"/>
    <s v="SNEPCO SeP2023 REALLOCATION OF PAYROLL BALANCES"/>
    <s v="771"/>
    <s v="DR"/>
    <s v=""/>
    <d v="2023-09-25T00:00:00"/>
    <d v="2023-09-25T00:00:00"/>
    <d v="2023-10-25T00:00:00"/>
    <s v="NGN"/>
    <n v="219367512.22"/>
    <n v="67"/>
    <x v="3"/>
    <n v="2.2333333333333334"/>
    <x v="1"/>
    <x v="1"/>
    <s v="Overdue"/>
    <s v="Invoice"/>
    <s v="USD"/>
    <n v="289608.99"/>
  </r>
  <r>
    <s v="A2510000"/>
    <x v="68"/>
    <x v="68"/>
    <n v="1600004580"/>
    <x v="0"/>
    <x v="0"/>
    <x v="6"/>
    <s v="Edegbai, Uyoyou"/>
    <n v="0"/>
    <s v="SNEPCO-October 2023 REALLOCATION OF PAYROLL BALANC"/>
    <s v="467"/>
    <s v="DG"/>
    <s v=""/>
    <d v="2023-10-24T00:00:00"/>
    <d v="2023-10-24T00:00:00"/>
    <d v="2023-10-24T00:00:00"/>
    <s v="USD"/>
    <n v="-26200.7"/>
    <n v="68"/>
    <x v="3"/>
    <n v="2.2666666666666666"/>
    <x v="1"/>
    <x v="1"/>
    <s v="Overdue"/>
    <s v="Invoice"/>
    <s v="USD"/>
    <n v="-26200.7"/>
  </r>
  <r>
    <s v="A2510000"/>
    <x v="68"/>
    <x v="68"/>
    <n v="1800029834"/>
    <x v="0"/>
    <x v="0"/>
    <x v="6"/>
    <s v="Edegbai, Uyoyou"/>
    <n v="0"/>
    <s v="SAFE KEEP Recovery CB 2023"/>
    <s v="467"/>
    <s v="DR"/>
    <s v=""/>
    <d v="2023-09-15T00:00:00"/>
    <d v="2023-09-15T00:00:00"/>
    <d v="2023-10-15T00:00:00"/>
    <s v="USD"/>
    <n v="7164.78"/>
    <n v="77"/>
    <x v="3"/>
    <n v="2.5666666666666669"/>
    <x v="1"/>
    <x v="1"/>
    <s v="Overdue"/>
    <s v="Invoice"/>
    <s v="USD"/>
    <n v="7164.78"/>
  </r>
  <r>
    <s v="A2510000"/>
    <x v="68"/>
    <x v="68"/>
    <n v="1800029736"/>
    <x v="0"/>
    <x v="0"/>
    <x v="6"/>
    <s v="Edegbai, Uyoyou"/>
    <n v="0"/>
    <s v="2023 SharePt IM Biz Supp Chrgbk Bonga North&amp;BMLE"/>
    <s v="467"/>
    <s v="DR"/>
    <s v=""/>
    <d v="2023-09-05T00:00:00"/>
    <d v="2023-09-05T00:00:00"/>
    <d v="2023-10-05T00:00:00"/>
    <s v="USD"/>
    <n v="12000"/>
    <n v="87"/>
    <x v="3"/>
    <n v="2.9"/>
    <x v="1"/>
    <x v="1"/>
    <s v="Overdue"/>
    <s v="Invoice"/>
    <s v="USD"/>
    <n v="12000"/>
  </r>
  <r>
    <s v="A2510000"/>
    <x v="68"/>
    <x v="68"/>
    <n v="1600004560"/>
    <x v="0"/>
    <x v="0"/>
    <x v="6"/>
    <s v="Edegbai, Uyoyou"/>
    <n v="0"/>
    <s v="SNEPCO-Sep 2023 REALLOCATION OF PAYROLL BALANCES"/>
    <s v="467"/>
    <s v="DG"/>
    <s v=""/>
    <d v="2023-09-25T00:00:00"/>
    <d v="2023-09-25T00:00:00"/>
    <d v="2023-09-25T00:00:00"/>
    <s v="USD"/>
    <n v="-64731.15"/>
    <n v="97"/>
    <x v="4"/>
    <n v="3.2333333333333334"/>
    <x v="1"/>
    <x v="1"/>
    <s v="Overdue"/>
    <s v="Invoice"/>
    <s v="USD"/>
    <n v="-64731.15"/>
  </r>
  <r>
    <s v="A2510000"/>
    <x v="68"/>
    <x v="68"/>
    <n v="1800029674"/>
    <x v="2"/>
    <x v="0"/>
    <x v="6"/>
    <s v="Edegbai, Uyoyou"/>
    <n v="0"/>
    <s v="SNEPCO August 23 REALLOCATION OF PAYROLL BALANCES"/>
    <s v="771"/>
    <s v="DR"/>
    <s v=""/>
    <d v="2023-08-23T00:00:00"/>
    <d v="2023-08-23T00:00:00"/>
    <d v="2023-09-22T00:00:00"/>
    <s v="NGN"/>
    <n v="215062489.53999999"/>
    <n v="100"/>
    <x v="4"/>
    <n v="3.3333333333333335"/>
    <x v="1"/>
    <x v="1"/>
    <s v="Overdue"/>
    <s v="Invoice"/>
    <s v="USD"/>
    <n v="284377.13"/>
  </r>
  <r>
    <s v="A2510000"/>
    <x v="68"/>
    <x v="68"/>
    <n v="1800029659"/>
    <x v="0"/>
    <x v="0"/>
    <x v="6"/>
    <s v="Edegbai, Uyoyou"/>
    <n v="0"/>
    <s v="Apr-May 2023 CAD Chargeback"/>
    <s v="473"/>
    <s v="DR"/>
    <s v=""/>
    <d v="2023-08-18T00:00:00"/>
    <d v="2023-08-18T00:00:00"/>
    <d v="2023-09-17T00:00:00"/>
    <s v="NGN"/>
    <n v="3403181.82"/>
    <n v="105"/>
    <x v="4"/>
    <n v="3.5"/>
    <x v="1"/>
    <x v="1"/>
    <s v="Overdue"/>
    <s v="Invoice"/>
    <s v="USD"/>
    <n v="4562.3100000000004"/>
  </r>
  <r>
    <s v="A2510000"/>
    <x v="68"/>
    <x v="68"/>
    <n v="1800029780"/>
    <x v="0"/>
    <x v="0"/>
    <x v="6"/>
    <s v="Edegbai, Uyoyou"/>
    <n v="0"/>
    <s v="NG02SE  1002445700_CB AUG 23 PROV  &amp; OPE OF BONGA"/>
    <s v="473"/>
    <s v="DR"/>
    <s v=""/>
    <d v="2023-09-12T00:00:00"/>
    <d v="2023-09-12T00:00:00"/>
    <d v="2023-09-12T00:00:00"/>
    <s v="NGN"/>
    <n v="13168574.08"/>
    <n v="110"/>
    <x v="4"/>
    <n v="3.6666666666666665"/>
    <x v="1"/>
    <x v="1"/>
    <s v="Overdue"/>
    <s v="Invoice"/>
    <s v="USD"/>
    <n v="17830.25"/>
  </r>
  <r>
    <s v="A2510000"/>
    <x v="68"/>
    <x v="68"/>
    <n v="1800029757"/>
    <x v="0"/>
    <x v="0"/>
    <x v="6"/>
    <s v="Edegbai, Uyoyou"/>
    <n v="0"/>
    <s v="NG02_SE   1002441861_CB JUNE 23 PROV&amp;OPE OF BONGA"/>
    <s v="467"/>
    <s v="DR"/>
    <s v=""/>
    <d v="2023-09-08T00:00:00"/>
    <d v="2023-09-08T00:00:00"/>
    <d v="2023-09-08T00:00:00"/>
    <s v="USD"/>
    <n v="9287.25"/>
    <n v="114"/>
    <x v="4"/>
    <n v="3.8"/>
    <x v="1"/>
    <x v="1"/>
    <s v="Overdue"/>
    <s v="Invoice"/>
    <s v="USD"/>
    <n v="9287.25"/>
  </r>
  <r>
    <s v="A2510000"/>
    <x v="68"/>
    <x v="68"/>
    <n v="1800029760"/>
    <x v="0"/>
    <x v="0"/>
    <x v="6"/>
    <s v="Edegbai, Uyoyou"/>
    <n v="0"/>
    <s v="NG02_SE   1002441872_CB JULY 23 PROV&amp;OPE OF BONGA"/>
    <s v="473"/>
    <s v="DR"/>
    <s v=""/>
    <d v="2023-09-08T00:00:00"/>
    <d v="2023-09-08T00:00:00"/>
    <d v="2023-09-08T00:00:00"/>
    <s v="NGN"/>
    <n v="46644240"/>
    <n v="114"/>
    <x v="4"/>
    <n v="3.8"/>
    <x v="1"/>
    <x v="1"/>
    <s v="Overdue"/>
    <s v="Invoice"/>
    <s v="USD"/>
    <n v="62288.72"/>
  </r>
  <r>
    <s v="A2510000"/>
    <x v="68"/>
    <x v="68"/>
    <n v="1800029767"/>
    <x v="0"/>
    <x v="0"/>
    <x v="6"/>
    <s v="Edegbai, Uyoyou"/>
    <n v="0"/>
    <s v="NG02_SE   1002442087_CB AUG 23 PROV&amp;OPE OF BONGA"/>
    <s v="473"/>
    <s v="DR"/>
    <s v=""/>
    <d v="2023-09-08T00:00:00"/>
    <d v="2023-09-08T00:00:00"/>
    <d v="2023-09-08T00:00:00"/>
    <s v="NGN"/>
    <n v="34740916.909999996"/>
    <n v="114"/>
    <x v="4"/>
    <n v="3.8"/>
    <x v="1"/>
    <x v="1"/>
    <s v="Overdue"/>
    <s v="Invoice"/>
    <s v="USD"/>
    <n v="46393.02"/>
  </r>
  <r>
    <s v="A2510000"/>
    <x v="68"/>
    <x v="68"/>
    <n v="1800029569"/>
    <x v="0"/>
    <x v="0"/>
    <x v="6"/>
    <s v="Edegbai, Uyoyou"/>
    <n v="0"/>
    <s v="Provision of Security Vessels for DS-10-BONGA"/>
    <s v="467"/>
    <s v="DR"/>
    <s v=""/>
    <d v="2023-07-25T00:00:00"/>
    <d v="2023-07-25T00:00:00"/>
    <d v="2023-08-24T00:00:00"/>
    <s v="USD"/>
    <n v="2493142"/>
    <n v="129"/>
    <x v="4"/>
    <n v="4.3"/>
    <x v="1"/>
    <x v="1"/>
    <s v="Overdue"/>
    <s v="Invoice"/>
    <s v="USD"/>
    <n v="2493142"/>
  </r>
  <r>
    <s v="A2510000"/>
    <x v="68"/>
    <x v="68"/>
    <n v="1800029567"/>
    <x v="0"/>
    <x v="0"/>
    <x v="6"/>
    <s v="Edegbai, Uyoyou"/>
    <n v="0"/>
    <s v="SPDC Charges to SNEPCO  Vessels"/>
    <s v="473"/>
    <s v="DR"/>
    <s v=""/>
    <d v="2023-07-25T00:00:00"/>
    <d v="2023-07-25T00:00:00"/>
    <d v="2023-08-24T00:00:00"/>
    <s v="NGN"/>
    <n v="21993750"/>
    <n v="129"/>
    <x v="4"/>
    <n v="4.3"/>
    <x v="1"/>
    <x v="1"/>
    <s v="Overdue"/>
    <s v="Invoice"/>
    <s v="USD"/>
    <n v="28112.41"/>
  </r>
  <r>
    <s v="A2510000"/>
    <x v="68"/>
    <x v="68"/>
    <n v="1800029568"/>
    <x v="0"/>
    <x v="0"/>
    <x v="6"/>
    <s v="Edegbai, Uyoyou"/>
    <n v="0"/>
    <s v="SPDC Charges to SNEPCO  Vessels"/>
    <s v="467"/>
    <s v="DR"/>
    <s v=""/>
    <d v="2023-07-25T00:00:00"/>
    <d v="2023-07-25T00:00:00"/>
    <d v="2023-08-24T00:00:00"/>
    <s v="USD"/>
    <n v="157500"/>
    <n v="129"/>
    <x v="4"/>
    <n v="4.3"/>
    <x v="1"/>
    <x v="1"/>
    <s v="Overdue"/>
    <s v="Invoice"/>
    <s v="USD"/>
    <n v="157500"/>
  </r>
  <r>
    <s v="A2510000"/>
    <x v="68"/>
    <x v="68"/>
    <n v="1800029562"/>
    <x v="0"/>
    <x v="0"/>
    <x v="6"/>
    <s v="Edegbai, Uyoyou"/>
    <n v="0"/>
    <s v="Provision of waste Mgt-Premob-BOOR-June 2023"/>
    <s v="473"/>
    <s v="DR"/>
    <s v=""/>
    <d v="2023-07-24T00:00:00"/>
    <d v="2023-07-24T00:00:00"/>
    <d v="2023-08-23T00:00:00"/>
    <s v="NGN"/>
    <n v="5469983.96"/>
    <n v="130"/>
    <x v="4"/>
    <n v="4.333333333333333"/>
    <x v="1"/>
    <x v="1"/>
    <s v="Overdue"/>
    <s v="Invoice"/>
    <s v="USD"/>
    <n v="7095.67"/>
  </r>
  <r>
    <s v="A2510000"/>
    <x v="68"/>
    <x v="68"/>
    <n v="1600004537"/>
    <x v="0"/>
    <x v="0"/>
    <x v="6"/>
    <s v="Edegbai, Uyoyou"/>
    <n v="0"/>
    <s v="SNEPCO-August 2023 REALLOCATION OF PAYROLL BALANCE"/>
    <s v="467"/>
    <s v="DG"/>
    <s v=""/>
    <d v="2023-08-23T00:00:00"/>
    <d v="2023-08-23T00:00:00"/>
    <d v="2023-08-23T00:00:00"/>
    <s v="USD"/>
    <n v="-43078.66"/>
    <n v="130"/>
    <x v="4"/>
    <n v="4.333333333333333"/>
    <x v="1"/>
    <x v="1"/>
    <s v="Overdue"/>
    <s v="Invoice"/>
    <s v="USD"/>
    <n v="-43078.66"/>
  </r>
  <r>
    <s v="A2510000"/>
    <x v="68"/>
    <x v="68"/>
    <n v="1800029553"/>
    <x v="2"/>
    <x v="0"/>
    <x v="6"/>
    <s v="Edegbai, Uyoyou"/>
    <n v="0"/>
    <s v="SNEPCO-July 2023 REALLOCATION OF PAYROLL BALANCES"/>
    <s v="771"/>
    <s v="DR"/>
    <s v=""/>
    <d v="2023-07-21T00:00:00"/>
    <d v="2023-07-21T00:00:00"/>
    <d v="2023-08-20T00:00:00"/>
    <s v="NGN"/>
    <n v="220257549.74000001"/>
    <n v="133"/>
    <x v="4"/>
    <n v="4.4333333333333336"/>
    <x v="1"/>
    <x v="1"/>
    <s v="Overdue"/>
    <s v="Invoice"/>
    <s v="USD"/>
    <n v="284594.78000000003"/>
  </r>
  <r>
    <s v="A2510000"/>
    <x v="68"/>
    <x v="68"/>
    <n v="1800029387"/>
    <x v="2"/>
    <x v="0"/>
    <x v="6"/>
    <s v="Edegbai, Uyoyou"/>
    <n v="0"/>
    <s v="SNEPCO-June 2023 REALLOCATION OF PAYROLL BALANCES"/>
    <s v="771"/>
    <s v="DR"/>
    <s v=""/>
    <d v="2023-06-22T00:00:00"/>
    <d v="2023-06-22T00:00:00"/>
    <d v="2023-07-22T00:00:00"/>
    <s v="NGN"/>
    <n v="222445367.66"/>
    <n v="162"/>
    <x v="4"/>
    <n v="5.4"/>
    <x v="1"/>
    <x v="1"/>
    <s v="Overdue"/>
    <s v="Invoice"/>
    <s v="USD"/>
    <n v="344612.36"/>
  </r>
  <r>
    <s v="A2510000"/>
    <x v="68"/>
    <x v="68"/>
    <n v="1600004515"/>
    <x v="0"/>
    <x v="0"/>
    <x v="6"/>
    <s v="Edegbai, Uyoyou"/>
    <n v="0"/>
    <s v="SNEPCO-July 2023 REALLOCATION OF PAYROLL BALANCES"/>
    <s v="467"/>
    <s v="DG"/>
    <s v=""/>
    <d v="2023-07-21T00:00:00"/>
    <d v="2023-07-21T00:00:00"/>
    <d v="2023-07-21T00:00:00"/>
    <s v="USD"/>
    <n v="-35398.300000000003"/>
    <n v="163"/>
    <x v="4"/>
    <n v="5.4333333333333336"/>
    <x v="1"/>
    <x v="1"/>
    <s v="Overdue"/>
    <s v="Invoice"/>
    <s v="USD"/>
    <n v="-35398.300000000003"/>
  </r>
  <r>
    <s v="A2510000"/>
    <x v="68"/>
    <x v="68"/>
    <n v="1600004501"/>
    <x v="2"/>
    <x v="0"/>
    <x v="6"/>
    <s v="Edegbai, Uyoyou"/>
    <n v="0"/>
    <s v="SNEPCO-April 2023 REALLOCATION OF PAYROLL BALANCES"/>
    <s v="771"/>
    <s v="DG"/>
    <s v=""/>
    <d v="2023-06-30T00:00:00"/>
    <d v="2023-06-30T00:00:00"/>
    <d v="2023-07-03T00:00:00"/>
    <s v="NGN"/>
    <n v="-226873245.19999999"/>
    <n v="181"/>
    <x v="5"/>
    <n v="6.0333333333333332"/>
    <x v="1"/>
    <x v="1"/>
    <s v="Overdue"/>
    <s v="Invoice"/>
    <s v="USD"/>
    <n v="-492632.56"/>
  </r>
  <r>
    <s v="A2510000"/>
    <x v="68"/>
    <x v="68"/>
    <n v="1800029285"/>
    <x v="2"/>
    <x v="0"/>
    <x v="6"/>
    <s v="Edegbai, Uyoyou"/>
    <n v="0"/>
    <s v="SNEPCO-May 2023 REALLOCATION OF PAYROLL BALANCES"/>
    <s v="771"/>
    <s v="DR"/>
    <s v=""/>
    <d v="2023-05-25T00:00:00"/>
    <d v="2023-05-25T00:00:00"/>
    <d v="2023-06-24T00:00:00"/>
    <s v="NGN"/>
    <n v="225099519.25999999"/>
    <n v="190"/>
    <x v="5"/>
    <n v="6.333333333333333"/>
    <x v="2"/>
    <x v="1"/>
    <s v="Overdue"/>
    <s v="Invoice"/>
    <s v="USD"/>
    <n v="488488.47"/>
  </r>
  <r>
    <s v="A2510000"/>
    <x v="68"/>
    <x v="68"/>
    <n v="1600004490"/>
    <x v="0"/>
    <x v="0"/>
    <x v="6"/>
    <s v="Edegbai, Uyoyou"/>
    <n v="0"/>
    <s v="SNEPCO-June 2023 REALLOCATION OF PAYROLL BALANCES"/>
    <s v="467"/>
    <s v="DG"/>
    <s v=""/>
    <d v="2023-06-22T00:00:00"/>
    <d v="2023-06-22T00:00:00"/>
    <d v="2023-06-22T00:00:00"/>
    <s v="USD"/>
    <n v="-98484.5"/>
    <n v="192"/>
    <x v="5"/>
    <n v="6.4"/>
    <x v="2"/>
    <x v="1"/>
    <s v="Overdue"/>
    <s v="Invoice"/>
    <s v="USD"/>
    <n v="-98484.5"/>
  </r>
  <r>
    <s v="A2510000"/>
    <x v="68"/>
    <x v="68"/>
    <n v="1600004475"/>
    <x v="2"/>
    <x v="0"/>
    <x v="6"/>
    <s v="Edegbai, Uyoyou"/>
    <n v="0"/>
    <s v="GESPP&amp;PR BAL-REF 1800028555-1800028779 &amp;1800028888"/>
    <s v="771"/>
    <s v="DG"/>
    <s v=""/>
    <d v="2023-06-07T00:00:00"/>
    <d v="2023-06-07T00:00:00"/>
    <d v="2023-06-07T00:00:00"/>
    <s v="NGN"/>
    <n v="-607851231.69000006"/>
    <n v="207"/>
    <x v="5"/>
    <n v="6.9"/>
    <x v="2"/>
    <x v="1"/>
    <s v="Overdue"/>
    <s v="Invoice"/>
    <s v="USD"/>
    <n v="-1317335.2"/>
  </r>
  <r>
    <s v="A2510000"/>
    <x v="68"/>
    <x v="68"/>
    <n v="1800029093"/>
    <x v="2"/>
    <x v="0"/>
    <x v="6"/>
    <s v="Edegbai, Uyoyou"/>
    <n v="0"/>
    <s v="SNEPCO-Apr 2023 REALLOCATION OF PAYROLL BALANCES"/>
    <s v="771"/>
    <s v="DR"/>
    <s v=""/>
    <d v="2023-04-25T00:00:00"/>
    <d v="2023-04-25T00:00:00"/>
    <d v="2023-05-25T00:00:00"/>
    <s v="NGN"/>
    <n v="226873245.19999999"/>
    <n v="220"/>
    <x v="5"/>
    <n v="7.333333333333333"/>
    <x v="2"/>
    <x v="1"/>
    <s v="Overdue"/>
    <s v="Invoice"/>
    <s v="USD"/>
    <n v="492632.56"/>
  </r>
  <r>
    <s v="A2510000"/>
    <x v="68"/>
    <x v="68"/>
    <n v="1600004472"/>
    <x v="0"/>
    <x v="0"/>
    <x v="6"/>
    <s v="Edegbai, Uyoyou"/>
    <n v="0"/>
    <s v="SNEPCO-May 2023 REALLOCATION OF PAYROLL BALANCES"/>
    <s v="467"/>
    <s v="DG"/>
    <s v=""/>
    <d v="2023-05-25T00:00:00"/>
    <d v="2023-05-25T00:00:00"/>
    <d v="2023-05-25T00:00:00"/>
    <s v="USD"/>
    <n v="-9970.48"/>
    <n v="220"/>
    <x v="5"/>
    <n v="7.333333333333333"/>
    <x v="2"/>
    <x v="1"/>
    <s v="Overdue"/>
    <s v="Invoice"/>
    <s v="USD"/>
    <n v="-9970.48"/>
  </r>
  <r>
    <s v="A2510000"/>
    <x v="68"/>
    <x v="68"/>
    <n v="1800028980"/>
    <x v="2"/>
    <x v="0"/>
    <x v="6"/>
    <s v="Edegbai, Uyoyou"/>
    <n v="0"/>
    <s v="SNEPCO-Mar 2023 REALLOCATION OF PAYROLL BALANCES"/>
    <s v="771"/>
    <s v="DR"/>
    <s v=""/>
    <d v="2023-03-27T00:00:00"/>
    <d v="2023-03-27T00:00:00"/>
    <d v="2023-04-26T00:00:00"/>
    <s v="NGN"/>
    <n v="251943012.96000001"/>
    <n v="249"/>
    <x v="5"/>
    <n v="8.3000000000000007"/>
    <x v="2"/>
    <x v="1"/>
    <s v="Overdue"/>
    <s v="Invoice"/>
    <s v="USD"/>
    <n v="547119.44999999995"/>
  </r>
  <r>
    <s v="A2510000"/>
    <x v="68"/>
    <x v="68"/>
    <n v="1600004456"/>
    <x v="0"/>
    <x v="0"/>
    <x v="6"/>
    <s v="Edegbai, Uyoyou"/>
    <n v="0"/>
    <s v="SNEPCO-Apr 2023 REALLOCATION OF PAYROLL BALANCES"/>
    <s v="467"/>
    <s v="DG"/>
    <s v=""/>
    <d v="2023-04-25T00:00:00"/>
    <d v="2023-04-25T00:00:00"/>
    <d v="2023-04-25T00:00:00"/>
    <s v="USD"/>
    <n v="-47418.48"/>
    <n v="250"/>
    <x v="5"/>
    <n v="8.3333333333333339"/>
    <x v="2"/>
    <x v="1"/>
    <s v="Overdue"/>
    <s v="Invoice"/>
    <s v="USD"/>
    <n v="-47418.48"/>
  </r>
  <r>
    <s v="A2510000"/>
    <x v="68"/>
    <x v="68"/>
    <n v="1600004441"/>
    <x v="0"/>
    <x v="0"/>
    <x v="6"/>
    <s v="Edegbai, Uyoyou"/>
    <n v="0"/>
    <s v="SNEPCO-Mar 2023 REALLOCATION OF PAYROLL BALANCES"/>
    <s v="467"/>
    <s v="DG"/>
    <s v=""/>
    <d v="2023-03-27T00:00:00"/>
    <d v="2023-03-27T00:00:00"/>
    <d v="2023-03-27T00:00:00"/>
    <s v="USD"/>
    <n v="-33075.42"/>
    <n v="279"/>
    <x v="5"/>
    <n v="9.3000000000000007"/>
    <x v="2"/>
    <x v="1"/>
    <s v="Overdue"/>
    <s v="Invoice"/>
    <s v="USD"/>
    <n v="-33075.42"/>
  </r>
  <r>
    <s v="A2510000"/>
    <x v="68"/>
    <x v="68"/>
    <n v="1800028888"/>
    <x v="2"/>
    <x v="0"/>
    <x v="6"/>
    <s v="Edegbai, Uyoyou"/>
    <n v="0"/>
    <s v="SNEPCO-Feb 2023 REALLOCATION OF PAYROLL BALANCES"/>
    <s v="771"/>
    <s v="DR"/>
    <s v=""/>
    <d v="2023-02-22T00:00:00"/>
    <d v="2023-02-22T00:00:00"/>
    <d v="2023-03-24T00:00:00"/>
    <s v="NGN"/>
    <n v="203010057.63999999"/>
    <n v="282"/>
    <x v="5"/>
    <n v="9.4"/>
    <x v="2"/>
    <x v="1"/>
    <s v="Overdue"/>
    <s v="Invoice"/>
    <s v="USD"/>
    <n v="440876.94"/>
  </r>
  <r>
    <s v="A2510000"/>
    <x v="68"/>
    <x v="68"/>
    <n v="1800028970"/>
    <x v="0"/>
    <x v="0"/>
    <x v="6"/>
    <s v="Edegbai, Uyoyou"/>
    <n v="0"/>
    <s v="SE 1002348780- JULY22 PROV OF BONGA HOSE HANDLING"/>
    <s v="473"/>
    <s v="DR"/>
    <s v=""/>
    <d v="2023-03-21T00:00:00"/>
    <d v="2023-03-21T00:00:00"/>
    <d v="2023-03-21T00:00:00"/>
    <s v="NGN"/>
    <n v="20549347.27"/>
    <n v="285"/>
    <x v="5"/>
    <n v="9.5"/>
    <x v="2"/>
    <x v="1"/>
    <s v="Overdue"/>
    <s v="Invoice"/>
    <s v="USD"/>
    <n v="44629.07"/>
  </r>
  <r>
    <s v="A2510000"/>
    <x v="68"/>
    <x v="68"/>
    <n v="1800028971"/>
    <x v="0"/>
    <x v="0"/>
    <x v="6"/>
    <s v="Edegbai, Uyoyou"/>
    <n v="0"/>
    <s v="SE 1002348780- JULY22 PROV OF BONGA HOSE HANDLING"/>
    <s v="467"/>
    <s v="DR"/>
    <s v=""/>
    <d v="2023-03-21T00:00:00"/>
    <d v="2023-03-21T00:00:00"/>
    <d v="2023-03-21T00:00:00"/>
    <s v="USD"/>
    <n v="100666.3"/>
    <n v="285"/>
    <x v="5"/>
    <n v="9.5"/>
    <x v="2"/>
    <x v="1"/>
    <s v="Overdue"/>
    <s v="Invoice"/>
    <s v="USD"/>
    <n v="100666.3"/>
  </r>
  <r>
    <s v="A2510000"/>
    <x v="68"/>
    <x v="68"/>
    <n v="1800028779"/>
    <x v="2"/>
    <x v="0"/>
    <x v="6"/>
    <s v="Edegbai, Uyoyou"/>
    <n v="0"/>
    <s v="SNEPCO-Jan 2023 REALLOCATION OF PAYROLL BALANCES"/>
    <s v="771"/>
    <s v="DR"/>
    <s v=""/>
    <d v="2023-01-24T00:00:00"/>
    <d v="2023-01-24T00:00:00"/>
    <d v="2023-02-23T00:00:00"/>
    <s v="NGN"/>
    <n v="203129838.84"/>
    <n v="311"/>
    <x v="5"/>
    <n v="10.366666666666667"/>
    <x v="2"/>
    <x v="1"/>
    <s v="Overdue"/>
    <s v="Invoice"/>
    <s v="USD"/>
    <n v="446377.82"/>
  </r>
  <r>
    <s v="A2510000"/>
    <x v="68"/>
    <x v="68"/>
    <n v="1800028884"/>
    <x v="0"/>
    <x v="0"/>
    <x v="6"/>
    <s v="Edegbai, Uyoyou"/>
    <n v="0"/>
    <s v="NG02_SE  1002371667_Bonga LHT Vessel_July 2022_NGN"/>
    <s v="473"/>
    <s v="DR"/>
    <s v=""/>
    <d v="2023-02-22T00:00:00"/>
    <d v="2023-02-22T00:00:00"/>
    <d v="2023-02-22T00:00:00"/>
    <s v="NGN"/>
    <n v="16715286.119999999"/>
    <n v="312"/>
    <x v="5"/>
    <n v="10.4"/>
    <x v="2"/>
    <x v="1"/>
    <s v="Overdue"/>
    <s v="Invoice"/>
    <s v="USD"/>
    <n v="36300.589999999997"/>
  </r>
  <r>
    <s v="A2510000"/>
    <x v="68"/>
    <x v="68"/>
    <n v="1800028882"/>
    <x v="0"/>
    <x v="0"/>
    <x v="6"/>
    <s v="Edegbai, Uyoyou"/>
    <n v="0"/>
    <s v="NG02_SE 1002371664_ Bonga LHT Vessel_May 2022_NGN"/>
    <s v="473"/>
    <s v="DR"/>
    <s v=""/>
    <d v="2023-02-22T00:00:00"/>
    <d v="2023-02-22T00:00:00"/>
    <d v="2023-02-22T00:00:00"/>
    <s v="NGN"/>
    <n v="6910279.5899999999"/>
    <n v="312"/>
    <x v="5"/>
    <n v="10.4"/>
    <x v="2"/>
    <x v="1"/>
    <s v="Overdue"/>
    <s v="Invoice"/>
    <s v="USD"/>
    <n v="15006.36"/>
  </r>
  <r>
    <s v="A2510000"/>
    <x v="68"/>
    <x v="68"/>
    <n v="1800028883"/>
    <x v="0"/>
    <x v="0"/>
    <x v="6"/>
    <s v="Edegbai, Uyoyou"/>
    <n v="0"/>
    <s v="NG02_SE1002371664_ Bonga LHT Vessel_May 2022_USD"/>
    <s v="467"/>
    <s v="DR"/>
    <s v=""/>
    <d v="2023-02-22T00:00:00"/>
    <d v="2023-02-22T00:00:00"/>
    <d v="2023-02-22T00:00:00"/>
    <s v="USD"/>
    <n v="5065.7700000000004"/>
    <n v="312"/>
    <x v="5"/>
    <n v="10.4"/>
    <x v="2"/>
    <x v="1"/>
    <s v="Overdue"/>
    <s v="Invoice"/>
    <s v="USD"/>
    <n v="5065.7700000000004"/>
  </r>
  <r>
    <s v="A2510000"/>
    <x v="68"/>
    <x v="68"/>
    <n v="1600004421"/>
    <x v="0"/>
    <x v="0"/>
    <x v="6"/>
    <s v="Edegbai, Uyoyou"/>
    <n v="0"/>
    <s v="SNEPCO-Feb 2023 REALLOCATION OF PAYROLL BALANCES"/>
    <s v="467"/>
    <s v="DG"/>
    <s v=""/>
    <d v="2023-02-22T00:00:00"/>
    <d v="2023-02-22T00:00:00"/>
    <d v="2023-02-22T00:00:00"/>
    <s v="USD"/>
    <n v="-26255.73"/>
    <n v="312"/>
    <x v="5"/>
    <n v="10.4"/>
    <x v="2"/>
    <x v="1"/>
    <s v="Overdue"/>
    <s v="Invoice"/>
    <s v="USD"/>
    <n v="-26255.73"/>
  </r>
  <r>
    <s v="A2510000"/>
    <x v="68"/>
    <x v="68"/>
    <n v="1800028868"/>
    <x v="0"/>
    <x v="0"/>
    <x v="6"/>
    <s v="Edegbai, Uyoyou"/>
    <n v="0"/>
    <s v="NG02_SE 1002318956_CB Bonga LHT Vessel_FEB 2022_NG"/>
    <s v="473"/>
    <s v="DR"/>
    <s v=""/>
    <d v="2023-02-18T00:00:00"/>
    <d v="2023-02-18T00:00:00"/>
    <d v="2023-02-18T00:00:00"/>
    <s v="NGN"/>
    <n v="20549347.27"/>
    <n v="316"/>
    <x v="5"/>
    <n v="10.533333333333333"/>
    <x v="2"/>
    <x v="1"/>
    <s v="Overdue"/>
    <s v="Invoice"/>
    <s v="USD"/>
    <n v="44620.85"/>
  </r>
  <r>
    <s v="A2510000"/>
    <x v="68"/>
    <x v="68"/>
    <n v="1800028869"/>
    <x v="0"/>
    <x v="0"/>
    <x v="6"/>
    <s v="Edegbai, Uyoyou"/>
    <n v="0"/>
    <s v="NG02_SE 1002318956_CB Bonga LHT Vessel_FEB 2022_US"/>
    <s v="467"/>
    <s v="DR"/>
    <s v=""/>
    <d v="2023-02-18T00:00:00"/>
    <d v="2023-02-18T00:00:00"/>
    <d v="2023-02-18T00:00:00"/>
    <s v="USD"/>
    <n v="100666.3"/>
    <n v="316"/>
    <x v="5"/>
    <n v="10.533333333333333"/>
    <x v="2"/>
    <x v="1"/>
    <s v="Overdue"/>
    <s v="Invoice"/>
    <s v="USD"/>
    <n v="100666.3"/>
  </r>
  <r>
    <s v="A2510000"/>
    <x v="68"/>
    <x v="68"/>
    <n v="1800028775"/>
    <x v="0"/>
    <x v="0"/>
    <x v="6"/>
    <s v="Edegbai, Uyoyou"/>
    <n v="0"/>
    <s v="NG02_SE1002324373_CB Bonga LHT Vessel_Mar 2022_NGN"/>
    <s v="473"/>
    <s v="DR"/>
    <s v=""/>
    <d v="2023-01-19T00:00:00"/>
    <d v="2023-01-19T00:00:00"/>
    <d v="2023-02-18T00:00:00"/>
    <s v="NGN"/>
    <n v="20549347.27"/>
    <n v="316"/>
    <x v="5"/>
    <n v="10.533333333333333"/>
    <x v="2"/>
    <x v="1"/>
    <s v="Overdue"/>
    <s v="Invoice"/>
    <s v="USD"/>
    <n v="45305.15"/>
  </r>
  <r>
    <s v="A2510000"/>
    <x v="68"/>
    <x v="68"/>
    <n v="1800028776"/>
    <x v="0"/>
    <x v="0"/>
    <x v="6"/>
    <s v="Edegbai, Uyoyou"/>
    <n v="0"/>
    <s v="NG02_SE1002324373_CB Bonga LHT Vessel_Mar 2022_USD"/>
    <s v="467"/>
    <s v="DR"/>
    <s v=""/>
    <d v="2023-01-19T00:00:00"/>
    <d v="2023-01-19T00:00:00"/>
    <d v="2023-02-18T00:00:00"/>
    <s v="USD"/>
    <n v="100666.3"/>
    <n v="316"/>
    <x v="5"/>
    <n v="10.533333333333333"/>
    <x v="2"/>
    <x v="1"/>
    <s v="Overdue"/>
    <s v="Invoice"/>
    <s v="USD"/>
    <n v="100666.3"/>
  </r>
  <r>
    <s v="A2510000"/>
    <x v="68"/>
    <x v="68"/>
    <n v="1600004376"/>
    <x v="0"/>
    <x v="0"/>
    <x v="6"/>
    <s v="Edegbai, Uyoyou"/>
    <n v="0"/>
    <s v="SNEPCO-Jan 2023 REALLOCATION OF PAYROLL BALANCES"/>
    <s v="467"/>
    <s v="DG"/>
    <s v=""/>
    <d v="2023-01-24T00:00:00"/>
    <d v="2023-01-24T00:00:00"/>
    <d v="2023-01-24T00:00:00"/>
    <s v="USD"/>
    <n v="-157036.48000000001"/>
    <n v="341"/>
    <x v="5"/>
    <n v="11.366666666666667"/>
    <x v="2"/>
    <x v="1"/>
    <s v="Overdue"/>
    <s v="Invoice"/>
    <s v="USD"/>
    <n v="-157036.48000000001"/>
  </r>
  <r>
    <s v="A2510000"/>
    <x v="68"/>
    <x v="68"/>
    <n v="1800028711"/>
    <x v="0"/>
    <x v="0"/>
    <x v="6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343"/>
    <x v="5"/>
    <n v="11.433333333333334"/>
    <x v="2"/>
    <x v="1"/>
    <s v="Overdue"/>
    <s v="Invoice"/>
    <s v="USD"/>
    <n v="4644"/>
  </r>
  <r>
    <s v="A2510000"/>
    <x v="68"/>
    <x v="68"/>
    <n v="1800028555"/>
    <x v="2"/>
    <x v="0"/>
    <x v="6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352"/>
    <x v="5"/>
    <n v="11.733333333333333"/>
    <x v="2"/>
    <x v="1"/>
    <s v="Overdue"/>
    <s v="Invoice"/>
    <s v="USD"/>
    <n v="453124.34"/>
  </r>
  <r>
    <s v="A2510000"/>
    <x v="68"/>
    <x v="68"/>
    <n v="1800028425"/>
    <x v="0"/>
    <x v="0"/>
    <x v="6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378"/>
    <x v="5"/>
    <n v="12.6"/>
    <x v="3"/>
    <x v="1"/>
    <s v="Overdue"/>
    <s v="Invoice"/>
    <s v="USD"/>
    <n v="13118.5"/>
  </r>
  <r>
    <s v="A2510000"/>
    <x v="68"/>
    <x v="68"/>
    <n v="1800028426"/>
    <x v="0"/>
    <x v="0"/>
    <x v="6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378"/>
    <x v="5"/>
    <n v="12.6"/>
    <x v="3"/>
    <x v="1"/>
    <s v="Overdue"/>
    <s v="Invoice"/>
    <s v="USD"/>
    <n v="22906"/>
  </r>
  <r>
    <s v="A2510000"/>
    <x v="68"/>
    <x v="68"/>
    <n v="1600004354"/>
    <x v="0"/>
    <x v="0"/>
    <x v="6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382"/>
    <x v="5"/>
    <n v="12.733333333333333"/>
    <x v="3"/>
    <x v="1"/>
    <s v="Overdue"/>
    <s v="Invoice"/>
    <s v="USD"/>
    <n v="-25673.94"/>
  </r>
  <r>
    <s v="A2510000"/>
    <x v="68"/>
    <x v="68"/>
    <n v="1600004337"/>
    <x v="0"/>
    <x v="0"/>
    <x v="6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402"/>
    <x v="5"/>
    <n v="13.4"/>
    <x v="3"/>
    <x v="1"/>
    <s v="Overdue"/>
    <s v="Invoice"/>
    <s v="USD"/>
    <n v="-37140.17"/>
  </r>
  <r>
    <s v="A2510000"/>
    <x v="68"/>
    <x v="68"/>
    <n v="1600004227"/>
    <x v="0"/>
    <x v="0"/>
    <x v="6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524"/>
    <x v="5"/>
    <n v="17.466666666666665"/>
    <x v="3"/>
    <x v="1"/>
    <s v="Overdue"/>
    <s v="Invoice"/>
    <s v="USD"/>
    <n v="-42497.3"/>
  </r>
  <r>
    <s v="A2510000"/>
    <x v="68"/>
    <x v="68"/>
    <n v="1600004163"/>
    <x v="0"/>
    <x v="0"/>
    <x v="6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587"/>
    <x v="5"/>
    <n v="19.566666666666666"/>
    <x v="4"/>
    <x v="1"/>
    <s v="Overdue"/>
    <s v="Invoice"/>
    <s v="USD"/>
    <n v="-27036.799999999999"/>
  </r>
  <r>
    <s v="A2510000"/>
    <x v="68"/>
    <x v="68"/>
    <n v="1600004151"/>
    <x v="0"/>
    <x v="0"/>
    <x v="6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614"/>
    <x v="5"/>
    <n v="20.466666666666665"/>
    <x v="4"/>
    <x v="1"/>
    <s v="Overdue"/>
    <s v="Invoice"/>
    <s v="USD"/>
    <n v="-48819.29"/>
  </r>
  <r>
    <s v="A2510000"/>
    <x v="68"/>
    <x v="68"/>
    <n v="1600004048"/>
    <x v="0"/>
    <x v="0"/>
    <x v="6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647"/>
    <x v="5"/>
    <n v="21.566666666666666"/>
    <x v="4"/>
    <x v="1"/>
    <s v="Overdue"/>
    <s v="Invoice"/>
    <s v="USD"/>
    <n v="-26558.27"/>
  </r>
  <r>
    <s v="A2510000"/>
    <x v="68"/>
    <x v="68"/>
    <n v="1600003998"/>
    <x v="0"/>
    <x v="0"/>
    <x v="6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677"/>
    <x v="5"/>
    <n v="22.566666666666666"/>
    <x v="4"/>
    <x v="1"/>
    <s v="Overdue"/>
    <s v="Invoice"/>
    <s v="USD"/>
    <n v="-20373.12"/>
  </r>
  <r>
    <s v="A2510000"/>
    <x v="68"/>
    <x v="68"/>
    <n v="1600003999"/>
    <x v="0"/>
    <x v="0"/>
    <x v="6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677"/>
    <x v="5"/>
    <n v="22.566666666666666"/>
    <x v="4"/>
    <x v="1"/>
    <s v="Overdue"/>
    <s v="Invoice"/>
    <s v="USD"/>
    <n v="-10507.83"/>
  </r>
  <r>
    <s v="A2510000"/>
    <x v="68"/>
    <x v="68"/>
    <n v="1600003986"/>
    <x v="0"/>
    <x v="0"/>
    <x v="6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703"/>
    <x v="5"/>
    <n v="23.433333333333334"/>
    <x v="4"/>
    <x v="1"/>
    <s v="Overdue"/>
    <s v="Invoice"/>
    <s v="USD"/>
    <n v="-49208.55"/>
  </r>
  <r>
    <s v="A2510000"/>
    <x v="68"/>
    <x v="68"/>
    <n v="1600003947"/>
    <x v="0"/>
    <x v="0"/>
    <x v="6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768"/>
    <x v="5"/>
    <n v="25.6"/>
    <x v="4"/>
    <x v="1"/>
    <s v="Overdue"/>
    <s v="Invoice"/>
    <s v="USD"/>
    <n v="-32253.46"/>
  </r>
  <r>
    <s v="A2510000"/>
    <x v="68"/>
    <x v="68"/>
    <n v="104051359"/>
    <x v="0"/>
    <x v="0"/>
    <x v="6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1020"/>
    <x v="5"/>
    <n v="34"/>
    <x v="4"/>
    <x v="2"/>
    <s v="Overdue"/>
    <s v="WHT"/>
    <s v="USD"/>
    <n v="19420.990000000002"/>
  </r>
  <r>
    <s v="A2510000"/>
    <x v="68"/>
    <x v="68"/>
    <n v="103921343"/>
    <x v="0"/>
    <x v="0"/>
    <x v="6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1313"/>
    <x v="5"/>
    <n v="43.766666666666666"/>
    <x v="4"/>
    <x v="2"/>
    <s v="Overdue"/>
    <s v="WHT"/>
    <s v="USD"/>
    <n v="40889.480000000003"/>
  </r>
  <r>
    <s v="A2510000"/>
    <x v="68"/>
    <x v="68"/>
    <n v="1800022672"/>
    <x v="0"/>
    <x v="0"/>
    <x v="6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519"/>
    <x v="5"/>
    <n v="50.633333333333333"/>
    <x v="4"/>
    <x v="1"/>
    <s v="Overdue"/>
    <s v="Invoice"/>
    <s v="USD"/>
    <n v="318.41000000000003"/>
  </r>
  <r>
    <s v="A2510000"/>
    <x v="69"/>
    <x v="69"/>
    <n v="1800030502"/>
    <x v="0"/>
    <x v="0"/>
    <x v="6"/>
    <s v="Udo, Idongesit"/>
    <n v="0"/>
    <s v="Virtual cost Modeling Advisor RE Nov to Dec"/>
    <s v="467"/>
    <s v="DR"/>
    <s v=""/>
    <d v="2023-12-15T00:00:00"/>
    <d v="2023-12-15T00:00:00"/>
    <d v="2024-01-14T00:00:00"/>
    <s v="USD"/>
    <n v="11635.84"/>
    <n v="-14"/>
    <x v="0"/>
    <n v="-0.46666666666666667"/>
    <x v="0"/>
    <x v="0"/>
    <s v="Not Overdue"/>
    <s v="Invoice"/>
    <s v="USD"/>
    <n v="11635.84"/>
  </r>
  <r>
    <s v="A2510000"/>
    <x v="69"/>
    <x v="69"/>
    <n v="1800030346"/>
    <x v="0"/>
    <x v="0"/>
    <x v="6"/>
    <s v="Udo, Idongesit"/>
    <n v="0"/>
    <s v="Being cost recovery from SITI BV TO SPDC"/>
    <s v="467"/>
    <s v="DR"/>
    <s v=""/>
    <d v="2023-11-23T00:00:00"/>
    <d v="2023-11-23T00:00:00"/>
    <d v="2023-12-23T00:00:00"/>
    <s v="USD"/>
    <n v="54557.74"/>
    <n v="8"/>
    <x v="1"/>
    <n v="0.26666666666666666"/>
    <x v="1"/>
    <x v="1"/>
    <s v="Overdue"/>
    <s v="Invoice"/>
    <s v="USD"/>
    <n v="54557.74"/>
  </r>
  <r>
    <s v="A2510000"/>
    <x v="69"/>
    <x v="69"/>
    <n v="1800028767"/>
    <x v="0"/>
    <x v="0"/>
    <x v="6"/>
    <s v="Udo, Idongesit"/>
    <n v="0"/>
    <s v="Jul - Nov 2022 cost recovery from SITI BV"/>
    <s v="467"/>
    <s v="DR"/>
    <s v=""/>
    <d v="2023-01-16T00:00:00"/>
    <d v="2023-01-16T00:00:00"/>
    <d v="2023-02-15T00:00:00"/>
    <s v="USD"/>
    <n v="70749.56"/>
    <n v="319"/>
    <x v="5"/>
    <n v="10.633333333333333"/>
    <x v="2"/>
    <x v="1"/>
    <s v="Overdue"/>
    <s v="Invoice"/>
    <s v="USD"/>
    <n v="70749.56"/>
  </r>
  <r>
    <s v="A2510000"/>
    <x v="69"/>
    <x v="69"/>
    <n v="1800028712"/>
    <x v="0"/>
    <x v="0"/>
    <x v="6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337"/>
    <x v="5"/>
    <n v="11.233333333333333"/>
    <x v="2"/>
    <x v="1"/>
    <s v="Overdue"/>
    <s v="Invoice"/>
    <s v="USD"/>
    <n v="77292.17"/>
  </r>
  <r>
    <s v="A2510000"/>
    <x v="69"/>
    <x v="69"/>
    <n v="1800028608"/>
    <x v="0"/>
    <x v="0"/>
    <x v="6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347"/>
    <x v="5"/>
    <n v="11.566666666666666"/>
    <x v="2"/>
    <x v="1"/>
    <s v="Overdue"/>
    <s v="Invoice"/>
    <s v="USD"/>
    <n v="19881.599999999999"/>
  </r>
  <r>
    <s v="A2510000"/>
    <x v="69"/>
    <x v="69"/>
    <n v="1800028073"/>
    <x v="0"/>
    <x v="0"/>
    <x v="6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470"/>
    <x v="5"/>
    <n v="15.666666666666666"/>
    <x v="3"/>
    <x v="1"/>
    <s v="Overdue"/>
    <s v="Invoice"/>
    <s v="USD"/>
    <n v="69092.45"/>
  </r>
  <r>
    <s v="A2510000"/>
    <x v="70"/>
    <x v="70"/>
    <n v="1800030524"/>
    <x v="0"/>
    <x v="0"/>
    <x v="6"/>
    <s v="Udo, Idongesit"/>
    <n v="0"/>
    <s v="Virtual role Aliu Talent Adv Nov Dec"/>
    <s v="467"/>
    <s v="DR"/>
    <s v=""/>
    <d v="2023-12-19T00:00:00"/>
    <d v="2023-12-19T00:00:00"/>
    <d v="2024-01-18T00:00:00"/>
    <s v="USD"/>
    <n v="8971.3700000000008"/>
    <n v="-18"/>
    <x v="0"/>
    <n v="-0.6"/>
    <x v="0"/>
    <x v="0"/>
    <s v="Not Overdue"/>
    <s v="Invoice"/>
    <s v="USD"/>
    <n v="8971.3700000000008"/>
  </r>
  <r>
    <s v="A2510000"/>
    <x v="70"/>
    <x v="70"/>
    <n v="1400014761"/>
    <x v="0"/>
    <x v="0"/>
    <x v="6"/>
    <s v="Udo, Idongesit"/>
    <n v="0"/>
    <s v="Shell Global soln pmt"/>
    <s v=""/>
    <s v="DZ"/>
    <s v=""/>
    <d v="2020-09-03T00:00:00"/>
    <d v="2020-09-01T00:00:00"/>
    <d v="2020-09-03T00:00:00"/>
    <s v="USD"/>
    <n v="-18673.28"/>
    <n v="1214"/>
    <x v="5"/>
    <n v="40.466666666666669"/>
    <x v="4"/>
    <x v="1"/>
    <s v="Overdue"/>
    <s v="Invoice"/>
    <s v="USD"/>
    <n v="-18673.28"/>
  </r>
  <r>
    <s v="A2510000"/>
    <x v="71"/>
    <x v="71"/>
    <n v="1800025518"/>
    <x v="0"/>
    <x v="0"/>
    <x v="6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1031"/>
    <x v="5"/>
    <n v="34.366666666666667"/>
    <x v="4"/>
    <x v="1"/>
    <s v="Overdue"/>
    <s v="Invoice"/>
    <s v="USD"/>
    <n v="175550.79"/>
  </r>
  <r>
    <s v="A2510000"/>
    <x v="71"/>
    <x v="71"/>
    <n v="1800024130"/>
    <x v="0"/>
    <x v="0"/>
    <x v="6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1274"/>
    <x v="5"/>
    <n v="42.466666666666669"/>
    <x v="4"/>
    <x v="1"/>
    <s v="Overdue"/>
    <s v="Invoice"/>
    <s v="USD"/>
    <n v="6484.14"/>
  </r>
  <r>
    <s v="A2510000"/>
    <x v="72"/>
    <x v="72"/>
    <n v="1600004622"/>
    <x v="2"/>
    <x v="0"/>
    <x v="10"/>
    <s v="Edegbai, Uyoyou"/>
    <n v="0"/>
    <s v="SPDC JV-Dec 2023 REALLOCATION OF PAYROLL BALANCES"/>
    <s v="771"/>
    <s v="DG"/>
    <s v=""/>
    <d v="2023-12-18T00:00:00"/>
    <d v="2023-12-18T00:00:00"/>
    <d v="2023-12-18T00:00:00"/>
    <s v="NGN"/>
    <n v="-7393790.4100000001"/>
    <n v="13"/>
    <x v="1"/>
    <n v="0.43333333333333335"/>
    <x v="1"/>
    <x v="1"/>
    <s v="Overdue"/>
    <s v="Invoice"/>
    <s v="USD"/>
    <n v="-8576.06"/>
  </r>
  <r>
    <s v="A2510000"/>
    <x v="72"/>
    <x v="72"/>
    <n v="1800030231"/>
    <x v="2"/>
    <x v="0"/>
    <x v="11"/>
    <s v="Edegbai, Uyoyou"/>
    <n v="0"/>
    <s v="Q1 2023 Service fees Assa North- Ohaji South"/>
    <s v="771"/>
    <s v="DR"/>
    <s v=""/>
    <d v="2023-11-13T00:00:00"/>
    <d v="2023-11-13T00:00:00"/>
    <d v="2023-12-13T00:00:00"/>
    <s v="NGN"/>
    <n v="96646274.730000004"/>
    <n v="18"/>
    <x v="1"/>
    <n v="0.6"/>
    <x v="1"/>
    <x v="1"/>
    <s v="Overdue"/>
    <s v="Invoice"/>
    <s v="USD"/>
    <n v="120585.56"/>
  </r>
  <r>
    <s v="A2510000"/>
    <x v="72"/>
    <x v="72"/>
    <n v="1800030232"/>
    <x v="2"/>
    <x v="0"/>
    <x v="11"/>
    <s v="Edegbai, Uyoyou"/>
    <n v="0"/>
    <s v="Q1 2023 Service fees Assa North- Ohaji South"/>
    <s v="7707"/>
    <s v="DR"/>
    <s v=""/>
    <d v="2023-11-13T00:00:00"/>
    <d v="2023-11-13T00:00:00"/>
    <d v="2023-12-13T00:00:00"/>
    <s v="USD"/>
    <n v="286274.99"/>
    <n v="18"/>
    <x v="1"/>
    <n v="0.6"/>
    <x v="1"/>
    <x v="1"/>
    <s v="Overdue"/>
    <s v="Invoice"/>
    <s v="USD"/>
    <n v="286274.99"/>
  </r>
  <r>
    <s v="A2510000"/>
    <x v="72"/>
    <x v="72"/>
    <n v="1800030229"/>
    <x v="2"/>
    <x v="0"/>
    <x v="11"/>
    <s v="Edegbai, Uyoyou"/>
    <n v="0"/>
    <s v="Q2 2023 Service fees Assa North- Ohaji South"/>
    <s v="771"/>
    <s v="DR"/>
    <s v=""/>
    <d v="2023-11-13T00:00:00"/>
    <d v="2023-11-13T00:00:00"/>
    <d v="2023-12-13T00:00:00"/>
    <s v="NGN"/>
    <n v="143936619.72"/>
    <n v="18"/>
    <x v="1"/>
    <n v="0.6"/>
    <x v="1"/>
    <x v="1"/>
    <s v="Overdue"/>
    <s v="Invoice"/>
    <s v="USD"/>
    <n v="179589.72"/>
  </r>
  <r>
    <s v="A2510000"/>
    <x v="72"/>
    <x v="72"/>
    <n v="1800030230"/>
    <x v="2"/>
    <x v="0"/>
    <x v="11"/>
    <s v="Edegbai, Uyoyou"/>
    <n v="0"/>
    <s v="Q2 2023 Service fees Assa North- Ohaji South"/>
    <s v="7707"/>
    <s v="DR"/>
    <s v=""/>
    <d v="2023-11-13T00:00:00"/>
    <d v="2023-11-13T00:00:00"/>
    <d v="2023-12-13T00:00:00"/>
    <s v="USD"/>
    <n v="481158.87"/>
    <n v="18"/>
    <x v="1"/>
    <n v="0.6"/>
    <x v="1"/>
    <x v="1"/>
    <s v="Overdue"/>
    <s v="Invoice"/>
    <s v="USD"/>
    <n v="481158.87"/>
  </r>
  <r>
    <s v="A2510000"/>
    <x v="72"/>
    <x v="72"/>
    <n v="1800030227"/>
    <x v="2"/>
    <x v="0"/>
    <x v="11"/>
    <s v="Edegbai, Uyoyou"/>
    <n v="0"/>
    <s v="Q2 2023 Service fees JV"/>
    <s v="771"/>
    <s v="DR"/>
    <s v=""/>
    <d v="2023-11-13T00:00:00"/>
    <d v="2023-11-13T00:00:00"/>
    <d v="2023-12-13T00:00:00"/>
    <s v="NGN"/>
    <n v="1170321869.54"/>
    <n v="18"/>
    <x v="1"/>
    <n v="0.6"/>
    <x v="1"/>
    <x v="1"/>
    <s v="Overdue"/>
    <s v="Invoice"/>
    <s v="USD"/>
    <n v="1460210.6"/>
  </r>
  <r>
    <s v="A2510000"/>
    <x v="72"/>
    <x v="72"/>
    <n v="1800030228"/>
    <x v="2"/>
    <x v="0"/>
    <x v="11"/>
    <s v="Edegbai, Uyoyou"/>
    <n v="0"/>
    <s v="Q2 2023 Service fees JV"/>
    <s v="7707"/>
    <s v="DR"/>
    <s v=""/>
    <d v="2023-11-13T00:00:00"/>
    <d v="2023-11-13T00:00:00"/>
    <d v="2023-12-13T00:00:00"/>
    <s v="USD"/>
    <n v="2383845.3199999998"/>
    <n v="18"/>
    <x v="1"/>
    <n v="0.6"/>
    <x v="1"/>
    <x v="1"/>
    <s v="Overdue"/>
    <s v="Invoice"/>
    <s v="USD"/>
    <n v="2383845.3199999998"/>
  </r>
  <r>
    <s v="A2510000"/>
    <x v="72"/>
    <x v="72"/>
    <n v="1800030237"/>
    <x v="2"/>
    <x v="0"/>
    <x v="11"/>
    <s v="Edegbai, Uyoyou"/>
    <n v="0"/>
    <s v="Q3 2023  BBN SERVICE FEE"/>
    <s v="771"/>
    <s v="DR"/>
    <s v=""/>
    <d v="2023-11-13T00:00:00"/>
    <d v="2023-11-13T00:00:00"/>
    <d v="2023-12-13T00:00:00"/>
    <s v="NGN"/>
    <n v="1131761.3700000001"/>
    <n v="18"/>
    <x v="1"/>
    <n v="0.6"/>
    <x v="1"/>
    <x v="1"/>
    <s v="Overdue"/>
    <s v="Invoice"/>
    <s v="USD"/>
    <n v="1412.1"/>
  </r>
  <r>
    <s v="A2510000"/>
    <x v="72"/>
    <x v="72"/>
    <n v="1800030238"/>
    <x v="2"/>
    <x v="0"/>
    <x v="11"/>
    <s v="Edegbai, Uyoyou"/>
    <n v="0"/>
    <s v="Q3 2023  BBN SERVICE FEE"/>
    <s v="7707"/>
    <s v="DR"/>
    <s v=""/>
    <d v="2023-11-13T00:00:00"/>
    <d v="2023-11-13T00:00:00"/>
    <d v="2023-12-13T00:00:00"/>
    <s v="USD"/>
    <n v="4879.09"/>
    <n v="18"/>
    <x v="1"/>
    <n v="0.6"/>
    <x v="1"/>
    <x v="1"/>
    <s v="Overdue"/>
    <s v="Invoice"/>
    <s v="USD"/>
    <n v="4879.09"/>
  </r>
  <r>
    <s v="A2510000"/>
    <x v="72"/>
    <x v="72"/>
    <n v="1800030233"/>
    <x v="2"/>
    <x v="0"/>
    <x v="11"/>
    <s v="Edegbai, Uyoyou"/>
    <n v="0"/>
    <s v="Q3 2023 Service fees Assa North- Ohaji South"/>
    <s v="771"/>
    <s v="DR"/>
    <s v=""/>
    <d v="2023-11-13T00:00:00"/>
    <d v="2023-11-13T00:00:00"/>
    <d v="2023-12-13T00:00:00"/>
    <s v="NGN"/>
    <n v="163275372.78999999"/>
    <n v="18"/>
    <x v="1"/>
    <n v="0.6"/>
    <x v="1"/>
    <x v="1"/>
    <s v="Overdue"/>
    <s v="Invoice"/>
    <s v="USD"/>
    <n v="203718.68"/>
  </r>
  <r>
    <s v="A2510000"/>
    <x v="72"/>
    <x v="72"/>
    <n v="1800030234"/>
    <x v="2"/>
    <x v="0"/>
    <x v="11"/>
    <s v="Edegbai, Uyoyou"/>
    <n v="0"/>
    <s v="Q3 2023 Service fees Assa North- Ohaji South"/>
    <s v="7707"/>
    <s v="DR"/>
    <s v=""/>
    <d v="2023-11-13T00:00:00"/>
    <d v="2023-11-13T00:00:00"/>
    <d v="2023-12-13T00:00:00"/>
    <s v="USD"/>
    <n v="588389.24"/>
    <n v="18"/>
    <x v="1"/>
    <n v="0.6"/>
    <x v="1"/>
    <x v="1"/>
    <s v="Overdue"/>
    <s v="Invoice"/>
    <s v="USD"/>
    <n v="588389.24"/>
  </r>
  <r>
    <s v="A2510000"/>
    <x v="72"/>
    <x v="72"/>
    <n v="1800030235"/>
    <x v="2"/>
    <x v="0"/>
    <x v="11"/>
    <s v="Edegbai, Uyoyou"/>
    <n v="0"/>
    <s v="Q3 2023 Service fees JV"/>
    <s v="771"/>
    <s v="DR"/>
    <s v=""/>
    <d v="2023-11-13T00:00:00"/>
    <d v="2023-11-13T00:00:00"/>
    <d v="2023-12-13T00:00:00"/>
    <s v="NGN"/>
    <n v="815817827.76999998"/>
    <n v="18"/>
    <x v="1"/>
    <n v="0.6"/>
    <x v="1"/>
    <x v="1"/>
    <s v="Overdue"/>
    <s v="Invoice"/>
    <s v="USD"/>
    <n v="1017895.9"/>
  </r>
  <r>
    <s v="A2510000"/>
    <x v="72"/>
    <x v="72"/>
    <n v="1800030236"/>
    <x v="2"/>
    <x v="0"/>
    <x v="11"/>
    <s v="Edegbai, Uyoyou"/>
    <n v="0"/>
    <s v="Q3 2023 Service fees JV"/>
    <s v="7707"/>
    <s v="DR"/>
    <s v=""/>
    <d v="2023-11-13T00:00:00"/>
    <d v="2023-11-13T00:00:00"/>
    <d v="2023-12-13T00:00:00"/>
    <s v="USD"/>
    <n v="3480709.58"/>
    <n v="18"/>
    <x v="1"/>
    <n v="0.6"/>
    <x v="1"/>
    <x v="1"/>
    <s v="Overdue"/>
    <s v="Invoice"/>
    <s v="USD"/>
    <n v="3480709.58"/>
  </r>
  <r>
    <s v="A2510000"/>
    <x v="72"/>
    <x v="72"/>
    <n v="1600004595"/>
    <x v="2"/>
    <x v="0"/>
    <x v="10"/>
    <s v="Edegbai, Uyoyou"/>
    <n v="0"/>
    <s v="SPDC JV-Nov 2023 REALLOCATION OF PAYROLL BALANCES"/>
    <s v="771"/>
    <s v="DG"/>
    <s v=""/>
    <d v="2023-11-23T00:00:00"/>
    <d v="2023-11-23T00:00:00"/>
    <d v="2023-11-23T00:00:00"/>
    <s v="NGN"/>
    <n v="-11414371.93"/>
    <n v="38"/>
    <x v="2"/>
    <n v="1.2666666666666666"/>
    <x v="1"/>
    <x v="1"/>
    <s v="Overdue"/>
    <s v="Invoice"/>
    <s v="USD"/>
    <n v="-14181.22"/>
  </r>
  <r>
    <s v="A2510000"/>
    <x v="72"/>
    <x v="72"/>
    <n v="1600004579"/>
    <x v="2"/>
    <x v="0"/>
    <x v="10"/>
    <s v="Edegbai, Uyoyou"/>
    <n v="0"/>
    <s v="SPDC JV-October 2023 REALLOCATION OF PAYROLL BALAN"/>
    <s v="771"/>
    <s v="DG"/>
    <s v=""/>
    <d v="2023-10-24T00:00:00"/>
    <d v="2023-10-24T00:00:00"/>
    <d v="2023-10-24T00:00:00"/>
    <s v="NGN"/>
    <n v="-6401020.0300000003"/>
    <n v="68"/>
    <x v="3"/>
    <n v="2.2666666666666666"/>
    <x v="1"/>
    <x v="1"/>
    <s v="Overdue"/>
    <s v="Invoice"/>
    <s v="USD"/>
    <n v="-8042.24"/>
  </r>
  <r>
    <s v="A2510000"/>
    <x v="72"/>
    <x v="72"/>
    <n v="1600004559"/>
    <x v="2"/>
    <x v="0"/>
    <x v="10"/>
    <s v="Edegbai, Uyoyou"/>
    <n v="0"/>
    <s v="SPDC JV-Sep 2023 REALLOCATION OF PAYROLL BALANCES"/>
    <s v="771"/>
    <s v="DG"/>
    <s v=""/>
    <d v="2023-09-25T00:00:00"/>
    <d v="2023-09-25T00:00:00"/>
    <d v="2023-09-25T00:00:00"/>
    <s v="NGN"/>
    <n v="-11949333.449999999"/>
    <n v="97"/>
    <x v="4"/>
    <n v="3.2333333333333334"/>
    <x v="1"/>
    <x v="1"/>
    <s v="Overdue"/>
    <s v="Invoice"/>
    <s v="USD"/>
    <n v="-15775.51"/>
  </r>
  <r>
    <s v="A2510000"/>
    <x v="72"/>
    <x v="72"/>
    <n v="1600004536"/>
    <x v="2"/>
    <x v="0"/>
    <x v="10"/>
    <s v="Edegbai, Uyoyou"/>
    <n v="0"/>
    <s v="SPDC JV-August 2023 REALLOCATION OF PAYROLL BALANC"/>
    <s v="771"/>
    <s v="DG"/>
    <s v=""/>
    <d v="2023-08-23T00:00:00"/>
    <d v="2023-08-23T00:00:00"/>
    <d v="2023-08-23T00:00:00"/>
    <s v="NGN"/>
    <n v="-6410020.0300000003"/>
    <n v="130"/>
    <x v="4"/>
    <n v="4.333333333333333"/>
    <x v="1"/>
    <x v="1"/>
    <s v="Overdue"/>
    <s v="Invoice"/>
    <s v="USD"/>
    <n v="-8475.9699999999993"/>
  </r>
  <r>
    <s v="A2510000"/>
    <x v="72"/>
    <x v="72"/>
    <n v="1600004514"/>
    <x v="2"/>
    <x v="0"/>
    <x v="10"/>
    <s v="Edegbai, Uyoyou"/>
    <n v="0"/>
    <s v="SPDC JV-July 2023 REALLOCATION OF PAYROLL BALANCES"/>
    <s v="771"/>
    <s v="DG"/>
    <s v=""/>
    <d v="2023-07-21T00:00:00"/>
    <d v="2023-07-21T00:00:00"/>
    <d v="2023-07-21T00:00:00"/>
    <s v="NGN"/>
    <n v="-6401020.0300000003"/>
    <n v="163"/>
    <x v="4"/>
    <n v="5.4333333333333336"/>
    <x v="1"/>
    <x v="1"/>
    <s v="Overdue"/>
    <s v="Invoice"/>
    <s v="USD"/>
    <n v="-8270.76"/>
  </r>
  <r>
    <s v="A2510000"/>
    <x v="72"/>
    <x v="72"/>
    <n v="1600004489"/>
    <x v="2"/>
    <x v="0"/>
    <x v="10"/>
    <s v="Edegbai, Uyoyou"/>
    <n v="0"/>
    <s v="SPDC JV-June 2023 REALLOCATION OF PAYROLL BALANCES"/>
    <s v="771"/>
    <s v="DG"/>
    <s v=""/>
    <d v="2023-06-22T00:00:00"/>
    <d v="2023-06-22T00:00:00"/>
    <d v="2023-06-22T00:00:00"/>
    <s v="NGN"/>
    <n v="-6392020.0300000003"/>
    <n v="192"/>
    <x v="5"/>
    <n v="6.4"/>
    <x v="2"/>
    <x v="1"/>
    <s v="Overdue"/>
    <s v="Invoice"/>
    <s v="USD"/>
    <n v="-9902.52"/>
  </r>
  <r>
    <s v="A2510000"/>
    <x v="72"/>
    <x v="72"/>
    <n v="1600004471"/>
    <x v="2"/>
    <x v="0"/>
    <x v="10"/>
    <s v="Edegbai, Uyoyou"/>
    <n v="0"/>
    <s v="SPDC JV-May 2023 REALLOCATION OF PAYROLL BALANCES"/>
    <s v="771"/>
    <s v="DG"/>
    <s v=""/>
    <d v="2023-05-25T00:00:00"/>
    <d v="2023-05-25T00:00:00"/>
    <d v="2023-05-25T00:00:00"/>
    <s v="NGN"/>
    <n v="-6405520.0300000003"/>
    <n v="220"/>
    <x v="5"/>
    <n v="7.333333333333333"/>
    <x v="2"/>
    <x v="1"/>
    <s v="Overdue"/>
    <s v="Invoice"/>
    <s v="USD"/>
    <n v="-13900.62"/>
  </r>
  <r>
    <s v="A2510000"/>
    <x v="72"/>
    <x v="72"/>
    <n v="1600004455"/>
    <x v="2"/>
    <x v="0"/>
    <x v="10"/>
    <s v="Edegbai, Uyoyou"/>
    <n v="0"/>
    <s v="SPDC JV-Apr 2023 REALLOCATION OF PAYROLL BALANCES"/>
    <s v="771"/>
    <s v="DG"/>
    <s v=""/>
    <d v="2023-04-25T00:00:00"/>
    <d v="2023-04-25T00:00:00"/>
    <d v="2023-04-25T00:00:00"/>
    <s v="NGN"/>
    <n v="-6378520.0300000003"/>
    <n v="250"/>
    <x v="5"/>
    <n v="8.3333333333333339"/>
    <x v="2"/>
    <x v="1"/>
    <s v="Overdue"/>
    <s v="Invoice"/>
    <s v="USD"/>
    <n v="-13850.32"/>
  </r>
  <r>
    <s v="A2510000"/>
    <x v="72"/>
    <x v="72"/>
    <n v="1600004440"/>
    <x v="2"/>
    <x v="0"/>
    <x v="10"/>
    <s v="Edegbai, Uyoyou"/>
    <n v="0"/>
    <s v="SPDC JV-Mar 2023 REALLOCATION OF PAYROLL BALANCES"/>
    <s v="771"/>
    <s v="DG"/>
    <s v=""/>
    <d v="2023-03-27T00:00:00"/>
    <d v="2023-03-27T00:00:00"/>
    <d v="2023-03-27T00:00:00"/>
    <s v="NGN"/>
    <n v="-9427454.5800000001"/>
    <n v="279"/>
    <x v="5"/>
    <n v="9.3000000000000007"/>
    <x v="2"/>
    <x v="1"/>
    <s v="Overdue"/>
    <s v="Invoice"/>
    <s v="USD"/>
    <n v="-20472.66"/>
  </r>
  <r>
    <s v="A2510000"/>
    <x v="72"/>
    <x v="72"/>
    <n v="1600004420"/>
    <x v="2"/>
    <x v="0"/>
    <x v="10"/>
    <s v="Edegbai, Uyoyou"/>
    <n v="0"/>
    <s v="SPDC JV-Feb 2023 REALLOCATION OF PAYROLL BALANCES"/>
    <s v="771"/>
    <s v="DG"/>
    <s v=""/>
    <d v="2023-02-22T00:00:00"/>
    <d v="2023-02-22T00:00:00"/>
    <d v="2023-02-22T00:00:00"/>
    <s v="NGN"/>
    <n v="-18818661.149999999"/>
    <n v="312"/>
    <x v="5"/>
    <n v="10.4"/>
    <x v="2"/>
    <x v="1"/>
    <s v="Overdue"/>
    <s v="Invoice"/>
    <s v="USD"/>
    <n v="-40868.49"/>
  </r>
  <r>
    <s v="A2510000"/>
    <x v="72"/>
    <x v="72"/>
    <n v="1800028729"/>
    <x v="2"/>
    <x v="0"/>
    <x v="11"/>
    <s v="Edegbai, Uyoyou"/>
    <n v="0"/>
    <s v="Q4 2022 Service fees Assa North- Ohaji South"/>
    <s v="7707"/>
    <s v="DR"/>
    <s v=""/>
    <d v="2023-01-10T00:00:00"/>
    <d v="2023-01-10T00:00:00"/>
    <d v="2023-02-09T00:00:00"/>
    <s v="USD"/>
    <n v="417247.38"/>
    <n v="325"/>
    <x v="5"/>
    <n v="10.833333333333334"/>
    <x v="2"/>
    <x v="1"/>
    <s v="Overdue"/>
    <s v="Invoice"/>
    <s v="USD"/>
    <n v="417247.38"/>
  </r>
  <r>
    <s v="A2510000"/>
    <x v="72"/>
    <x v="72"/>
    <n v="1800028730"/>
    <x v="2"/>
    <x v="0"/>
    <x v="11"/>
    <s v="Edegbai, Uyoyou"/>
    <n v="0"/>
    <s v="Q4 2022 Service fees JV"/>
    <s v="7707"/>
    <s v="DR"/>
    <s v=""/>
    <d v="2023-01-10T00:00:00"/>
    <d v="2023-01-10T00:00:00"/>
    <d v="2023-02-09T00:00:00"/>
    <s v="USD"/>
    <n v="7595327.7000000002"/>
    <n v="325"/>
    <x v="5"/>
    <n v="10.833333333333334"/>
    <x v="2"/>
    <x v="1"/>
    <s v="Overdue"/>
    <s v="Invoice"/>
    <s v="USD"/>
    <n v="7595327.7000000002"/>
  </r>
  <r>
    <s v="A2510000"/>
    <x v="72"/>
    <x v="72"/>
    <n v="1600004375"/>
    <x v="2"/>
    <x v="0"/>
    <x v="10"/>
    <s v="Edegbai, Uyoyou"/>
    <n v="0"/>
    <s v="SPDC JV-Jan 2023 REALLOCATION OF PAYROLL BALANCES"/>
    <s v="771"/>
    <s v="DG"/>
    <s v=""/>
    <d v="2023-01-24T00:00:00"/>
    <d v="2023-01-24T00:00:00"/>
    <d v="2023-01-24T00:00:00"/>
    <s v="NGN"/>
    <n v="-5710826.1500000004"/>
    <n v="341"/>
    <x v="5"/>
    <n v="11.366666666666667"/>
    <x v="2"/>
    <x v="1"/>
    <s v="Overdue"/>
    <s v="Invoice"/>
    <s v="USD"/>
    <n v="-12549.54"/>
  </r>
  <r>
    <s v="A2510000"/>
    <x v="72"/>
    <x v="72"/>
    <n v="1600004353"/>
    <x v="2"/>
    <x v="0"/>
    <x v="10"/>
    <s v="Edegbai, Uyoyou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382"/>
    <x v="5"/>
    <n v="12.733333333333333"/>
    <x v="3"/>
    <x v="1"/>
    <s v="Overdue"/>
    <s v="Invoice"/>
    <s v="USD"/>
    <n v="-16855.37"/>
  </r>
  <r>
    <s v="A2510000"/>
    <x v="72"/>
    <x v="72"/>
    <n v="1600004336"/>
    <x v="2"/>
    <x v="0"/>
    <x v="10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402"/>
    <x v="5"/>
    <n v="13.4"/>
    <x v="3"/>
    <x v="1"/>
    <s v="Overdue"/>
    <s v="Invoice"/>
    <s v="USD"/>
    <n v="-23021.62"/>
  </r>
  <r>
    <s v="A2510000"/>
    <x v="72"/>
    <x v="72"/>
    <n v="1800028249"/>
    <x v="2"/>
    <x v="0"/>
    <x v="11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415"/>
    <x v="5"/>
    <n v="13.833333333333334"/>
    <x v="3"/>
    <x v="1"/>
    <s v="Overdue"/>
    <s v="Invoice"/>
    <s v="USD"/>
    <n v="611441.88"/>
  </r>
  <r>
    <s v="A2510000"/>
    <x v="72"/>
    <x v="72"/>
    <n v="1800028250"/>
    <x v="2"/>
    <x v="0"/>
    <x v="11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415"/>
    <x v="5"/>
    <n v="13.833333333333334"/>
    <x v="3"/>
    <x v="1"/>
    <s v="Overdue"/>
    <s v="Invoice"/>
    <s v="USD"/>
    <n v="3763185.61"/>
  </r>
  <r>
    <s v="A2510000"/>
    <x v="72"/>
    <x v="72"/>
    <n v="1600004309"/>
    <x v="2"/>
    <x v="0"/>
    <x v="10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429"/>
    <x v="5"/>
    <n v="14.3"/>
    <x v="3"/>
    <x v="1"/>
    <s v="Overdue"/>
    <s v="Invoice"/>
    <s v="USD"/>
    <n v="-13032.13"/>
  </r>
  <r>
    <s v="A2510000"/>
    <x v="72"/>
    <x v="72"/>
    <n v="1600004261"/>
    <x v="2"/>
    <x v="0"/>
    <x v="10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460"/>
    <x v="5"/>
    <n v="15.333333333333334"/>
    <x v="3"/>
    <x v="1"/>
    <s v="Overdue"/>
    <s v="Invoice"/>
    <s v="USD"/>
    <n v="-13758.8"/>
  </r>
  <r>
    <s v="A2510000"/>
    <x v="72"/>
    <x v="72"/>
    <n v="1600004241"/>
    <x v="2"/>
    <x v="0"/>
    <x v="10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493"/>
    <x v="5"/>
    <n v="16.433333333333334"/>
    <x v="3"/>
    <x v="1"/>
    <s v="Overdue"/>
    <s v="Invoice"/>
    <s v="USD"/>
    <n v="-22067.9"/>
  </r>
  <r>
    <s v="A2510000"/>
    <x v="72"/>
    <x v="72"/>
    <n v="1800027961"/>
    <x v="2"/>
    <x v="0"/>
    <x v="11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503"/>
    <x v="5"/>
    <n v="16.766666666666666"/>
    <x v="3"/>
    <x v="1"/>
    <s v="Overdue"/>
    <s v="Invoice"/>
    <s v="USD"/>
    <n v="516683.6"/>
  </r>
  <r>
    <s v="A2510000"/>
    <x v="72"/>
    <x v="72"/>
    <n v="1600004228"/>
    <x v="2"/>
    <x v="0"/>
    <x v="10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524"/>
    <x v="5"/>
    <n v="17.466666666666665"/>
    <x v="3"/>
    <x v="1"/>
    <s v="Overdue"/>
    <s v="Invoice"/>
    <s v="USD"/>
    <n v="-13746.79"/>
  </r>
  <r>
    <s v="A2510000"/>
    <x v="72"/>
    <x v="72"/>
    <n v="1600004181"/>
    <x v="2"/>
    <x v="0"/>
    <x v="10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556"/>
    <x v="5"/>
    <n v="18.533333333333335"/>
    <x v="4"/>
    <x v="1"/>
    <s v="Overdue"/>
    <s v="Invoice"/>
    <s v="USD"/>
    <n v="-13756.15"/>
  </r>
  <r>
    <s v="A2510000"/>
    <x v="72"/>
    <x v="72"/>
    <n v="1600004162"/>
    <x v="2"/>
    <x v="0"/>
    <x v="10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587"/>
    <x v="5"/>
    <n v="19.566666666666666"/>
    <x v="4"/>
    <x v="1"/>
    <s v="Overdue"/>
    <s v="Invoice"/>
    <s v="USD"/>
    <n v="-13749.76"/>
  </r>
  <r>
    <s v="A2510000"/>
    <x v="72"/>
    <x v="72"/>
    <n v="1600004149"/>
    <x v="2"/>
    <x v="0"/>
    <x v="10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614"/>
    <x v="5"/>
    <n v="20.466666666666665"/>
    <x v="4"/>
    <x v="1"/>
    <s v="Overdue"/>
    <s v="Invoice"/>
    <s v="USD"/>
    <n v="-18899.53"/>
  </r>
  <r>
    <s v="A2510000"/>
    <x v="72"/>
    <x v="72"/>
    <n v="1800027567"/>
    <x v="2"/>
    <x v="0"/>
    <x v="11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629"/>
    <x v="5"/>
    <n v="20.966666666666665"/>
    <x v="4"/>
    <x v="1"/>
    <s v="Overdue"/>
    <s v="Invoice"/>
    <s v="USD"/>
    <n v="544384.77"/>
  </r>
  <r>
    <s v="A2510000"/>
    <x v="72"/>
    <x v="72"/>
    <n v="1600004046"/>
    <x v="2"/>
    <x v="0"/>
    <x v="10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647"/>
    <x v="5"/>
    <n v="21.566666666666666"/>
    <x v="4"/>
    <x v="1"/>
    <s v="Overdue"/>
    <s v="Invoice"/>
    <s v="USD"/>
    <n v="-12579.19"/>
  </r>
  <r>
    <s v="A2510000"/>
    <x v="72"/>
    <x v="72"/>
    <n v="1600003997"/>
    <x v="2"/>
    <x v="0"/>
    <x v="10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677"/>
    <x v="5"/>
    <n v="22.566666666666666"/>
    <x v="4"/>
    <x v="1"/>
    <s v="Overdue"/>
    <s v="Invoice"/>
    <s v="USD"/>
    <n v="-61708.03"/>
  </r>
  <r>
    <s v="A2510000"/>
    <x v="72"/>
    <x v="72"/>
    <n v="1800027226"/>
    <x v="2"/>
    <x v="0"/>
    <x v="11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683"/>
    <x v="5"/>
    <n v="22.766666666666666"/>
    <x v="4"/>
    <x v="1"/>
    <s v="Overdue"/>
    <s v="Invoice"/>
    <s v="USD"/>
    <n v="611798.15"/>
  </r>
  <r>
    <s v="A2510000"/>
    <x v="72"/>
    <x v="72"/>
    <n v="1800027225"/>
    <x v="2"/>
    <x v="0"/>
    <x v="11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683"/>
    <x v="5"/>
    <n v="22.766666666666666"/>
    <x v="4"/>
    <x v="1"/>
    <s v="Overdue"/>
    <s v="Invoice"/>
    <s v="USD"/>
    <n v="4908038.1399999997"/>
  </r>
  <r>
    <s v="A2510000"/>
    <x v="72"/>
    <x v="72"/>
    <n v="1600003983"/>
    <x v="2"/>
    <x v="0"/>
    <x v="10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703"/>
    <x v="5"/>
    <n v="23.433333333333334"/>
    <x v="4"/>
    <x v="1"/>
    <s v="Overdue"/>
    <s v="Invoice"/>
    <s v="USD"/>
    <n v="-12593.34"/>
  </r>
  <r>
    <s v="A2510000"/>
    <x v="72"/>
    <x v="72"/>
    <n v="1600003961"/>
    <x v="2"/>
    <x v="0"/>
    <x v="10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739"/>
    <x v="5"/>
    <n v="24.633333333333333"/>
    <x v="4"/>
    <x v="1"/>
    <s v="Overdue"/>
    <s v="Invoice"/>
    <s v="USD"/>
    <n v="-13245.95"/>
  </r>
  <r>
    <s v="A2510000"/>
    <x v="72"/>
    <x v="72"/>
    <n v="1600003945"/>
    <x v="2"/>
    <x v="0"/>
    <x v="10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768"/>
    <x v="5"/>
    <n v="25.6"/>
    <x v="4"/>
    <x v="1"/>
    <s v="Overdue"/>
    <s v="Invoice"/>
    <s v="USD"/>
    <n v="-22809.84"/>
  </r>
  <r>
    <s v="A2510000"/>
    <x v="72"/>
    <x v="72"/>
    <n v="1600003924"/>
    <x v="2"/>
    <x v="0"/>
    <x v="10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796"/>
    <x v="5"/>
    <n v="26.533333333333335"/>
    <x v="4"/>
    <x v="1"/>
    <s v="Overdue"/>
    <s v="Invoice"/>
    <s v="USD"/>
    <n v="-12841.93"/>
  </r>
  <r>
    <s v="A2510000"/>
    <x v="72"/>
    <x v="72"/>
    <n v="1800026668"/>
    <x v="2"/>
    <x v="0"/>
    <x v="11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817"/>
    <x v="5"/>
    <n v="27.233333333333334"/>
    <x v="4"/>
    <x v="1"/>
    <s v="Overdue"/>
    <s v="Invoice"/>
    <s v="USD"/>
    <n v="871849"/>
  </r>
  <r>
    <s v="A2510000"/>
    <x v="72"/>
    <x v="72"/>
    <n v="1600003886"/>
    <x v="2"/>
    <x v="0"/>
    <x v="10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828"/>
    <x v="5"/>
    <n v="27.6"/>
    <x v="4"/>
    <x v="1"/>
    <s v="Overdue"/>
    <s v="Invoice"/>
    <s v="USD"/>
    <n v="-12866.83"/>
  </r>
  <r>
    <s v="A2510000"/>
    <x v="72"/>
    <x v="72"/>
    <n v="1600003870"/>
    <x v="2"/>
    <x v="0"/>
    <x v="10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857"/>
    <x v="5"/>
    <n v="28.566666666666666"/>
    <x v="4"/>
    <x v="1"/>
    <s v="Overdue"/>
    <s v="Invoice"/>
    <s v="USD"/>
    <n v="-12882.14"/>
  </r>
  <r>
    <s v="A2510000"/>
    <x v="72"/>
    <x v="72"/>
    <n v="1800026294"/>
    <x v="2"/>
    <x v="0"/>
    <x v="11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875"/>
    <x v="5"/>
    <n v="29.166666666666668"/>
    <x v="4"/>
    <x v="1"/>
    <s v="Overdue"/>
    <s v="Invoice"/>
    <s v="USD"/>
    <n v="1030060.2"/>
  </r>
  <r>
    <s v="A2510000"/>
    <x v="72"/>
    <x v="72"/>
    <n v="1800026293"/>
    <x v="2"/>
    <x v="0"/>
    <x v="11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875"/>
    <x v="5"/>
    <n v="29.166666666666668"/>
    <x v="4"/>
    <x v="1"/>
    <s v="Overdue"/>
    <s v="Invoice"/>
    <s v="USD"/>
    <n v="5115521.22"/>
  </r>
  <r>
    <s v="A2510000"/>
    <x v="72"/>
    <x v="72"/>
    <n v="1600003854"/>
    <x v="2"/>
    <x v="0"/>
    <x v="10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888"/>
    <x v="5"/>
    <n v="29.6"/>
    <x v="4"/>
    <x v="1"/>
    <s v="Overdue"/>
    <s v="Invoice"/>
    <s v="USD"/>
    <n v="-12867.76"/>
  </r>
  <r>
    <s v="A2510000"/>
    <x v="72"/>
    <x v="72"/>
    <n v="1600003781"/>
    <x v="2"/>
    <x v="0"/>
    <x v="10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919"/>
    <x v="5"/>
    <n v="30.633333333333333"/>
    <x v="4"/>
    <x v="1"/>
    <s v="Overdue"/>
    <s v="Invoice"/>
    <s v="USD"/>
    <n v="-12874.68"/>
  </r>
  <r>
    <s v="A2510000"/>
    <x v="72"/>
    <x v="72"/>
    <n v="1600003738"/>
    <x v="2"/>
    <x v="0"/>
    <x v="10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950"/>
    <x v="5"/>
    <n v="31.666666666666668"/>
    <x v="4"/>
    <x v="1"/>
    <s v="Overdue"/>
    <s v="Invoice"/>
    <s v="USD"/>
    <n v="-12848.11"/>
  </r>
  <r>
    <s v="A2510000"/>
    <x v="72"/>
    <x v="72"/>
    <n v="1800025802"/>
    <x v="2"/>
    <x v="0"/>
    <x v="11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969"/>
    <x v="5"/>
    <n v="32.299999999999997"/>
    <x v="4"/>
    <x v="1"/>
    <s v="Overdue"/>
    <s v="Invoice"/>
    <s v="USD"/>
    <n v="1047008.88"/>
  </r>
  <r>
    <s v="A2510000"/>
    <x v="72"/>
    <x v="72"/>
    <n v="1800025801"/>
    <x v="2"/>
    <x v="0"/>
    <x v="11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969"/>
    <x v="5"/>
    <n v="32.299999999999997"/>
    <x v="4"/>
    <x v="1"/>
    <s v="Overdue"/>
    <s v="Invoice"/>
    <s v="USD"/>
    <n v="3917887.28"/>
  </r>
  <r>
    <s v="A2510000"/>
    <x v="72"/>
    <x v="72"/>
    <n v="1600003714"/>
    <x v="2"/>
    <x v="0"/>
    <x v="10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983"/>
    <x v="5"/>
    <n v="32.766666666666666"/>
    <x v="4"/>
    <x v="1"/>
    <s v="Overdue"/>
    <s v="Invoice"/>
    <s v="USD"/>
    <n v="-21500.29"/>
  </r>
  <r>
    <s v="A2510000"/>
    <x v="72"/>
    <x v="72"/>
    <n v="1600003688"/>
    <x v="2"/>
    <x v="0"/>
    <x v="10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1011"/>
    <x v="5"/>
    <n v="33.700000000000003"/>
    <x v="4"/>
    <x v="1"/>
    <s v="Overdue"/>
    <s v="Invoice"/>
    <s v="USD"/>
    <n v="-35243.01"/>
  </r>
  <r>
    <s v="A2510000"/>
    <x v="72"/>
    <x v="72"/>
    <n v="1800025542"/>
    <x v="2"/>
    <x v="0"/>
    <x v="11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1024"/>
    <x v="5"/>
    <n v="34.133333333333333"/>
    <x v="4"/>
    <x v="1"/>
    <s v="Overdue"/>
    <s v="Invoice"/>
    <s v="USD"/>
    <n v="389230.67"/>
  </r>
  <r>
    <s v="A2510000"/>
    <x v="72"/>
    <x v="72"/>
    <n v="1600003664"/>
    <x v="2"/>
    <x v="0"/>
    <x v="10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1040"/>
    <x v="5"/>
    <n v="34.666666666666664"/>
    <x v="4"/>
    <x v="1"/>
    <s v="Overdue"/>
    <s v="Invoice"/>
    <s v="USD"/>
    <n v="-13673.92"/>
  </r>
  <r>
    <s v="A2510000"/>
    <x v="72"/>
    <x v="72"/>
    <n v="1800025395"/>
    <x v="2"/>
    <x v="0"/>
    <x v="11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1054"/>
    <x v="5"/>
    <n v="35.133333333333333"/>
    <x v="4"/>
    <x v="1"/>
    <s v="Overdue"/>
    <s v="Invoice"/>
    <s v="USD"/>
    <n v="1038275.48"/>
  </r>
  <r>
    <s v="A2510000"/>
    <x v="72"/>
    <x v="72"/>
    <n v="1800025394"/>
    <x v="2"/>
    <x v="0"/>
    <x v="11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1054"/>
    <x v="5"/>
    <n v="35.133333333333333"/>
    <x v="4"/>
    <x v="1"/>
    <s v="Overdue"/>
    <s v="Invoice"/>
    <s v="USD"/>
    <n v="5422498.0700000003"/>
  </r>
  <r>
    <s v="A2510000"/>
    <x v="72"/>
    <x v="72"/>
    <n v="1600003522"/>
    <x v="2"/>
    <x v="0"/>
    <x v="10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1069"/>
    <x v="5"/>
    <n v="35.633333333333333"/>
    <x v="4"/>
    <x v="1"/>
    <s v="Overdue"/>
    <s v="Invoice"/>
    <s v="USD"/>
    <n v="-13674.02"/>
  </r>
  <r>
    <s v="A2510000"/>
    <x v="72"/>
    <x v="72"/>
    <n v="1600003476"/>
    <x v="2"/>
    <x v="0"/>
    <x v="10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1108"/>
    <x v="5"/>
    <n v="36.93333333333333"/>
    <x v="4"/>
    <x v="1"/>
    <s v="Overdue"/>
    <s v="Invoice"/>
    <s v="USD"/>
    <n v="-17272.38"/>
  </r>
  <r>
    <s v="A2510000"/>
    <x v="72"/>
    <x v="72"/>
    <n v="1600003450"/>
    <x v="2"/>
    <x v="0"/>
    <x v="10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1131"/>
    <x v="5"/>
    <n v="37.700000000000003"/>
    <x v="4"/>
    <x v="1"/>
    <s v="Overdue"/>
    <s v="Invoice"/>
    <s v="USD"/>
    <n v="-24454.880000000001"/>
  </r>
  <r>
    <s v="A2510000"/>
    <x v="72"/>
    <x v="72"/>
    <n v="1800024861"/>
    <x v="2"/>
    <x v="0"/>
    <x v="11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1150"/>
    <x v="5"/>
    <n v="38.333333333333336"/>
    <x v="4"/>
    <x v="1"/>
    <s v="Overdue"/>
    <s v="Invoice"/>
    <s v="USD"/>
    <n v="777043.2"/>
  </r>
  <r>
    <s v="A2510000"/>
    <x v="72"/>
    <x v="72"/>
    <n v="1800024860"/>
    <x v="2"/>
    <x v="0"/>
    <x v="11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1150"/>
    <x v="5"/>
    <n v="38.333333333333336"/>
    <x v="4"/>
    <x v="1"/>
    <s v="Overdue"/>
    <s v="Invoice"/>
    <s v="USD"/>
    <n v="4409370"/>
  </r>
  <r>
    <s v="A2510000"/>
    <x v="72"/>
    <x v="72"/>
    <n v="1600003372"/>
    <x v="2"/>
    <x v="0"/>
    <x v="10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164"/>
    <x v="5"/>
    <n v="38.799999999999997"/>
    <x v="4"/>
    <x v="1"/>
    <s v="Overdue"/>
    <s v="Invoice"/>
    <s v="USD"/>
    <n v="-13673.92"/>
  </r>
  <r>
    <s v="A2510000"/>
    <x v="72"/>
    <x v="72"/>
    <n v="1600003335"/>
    <x v="2"/>
    <x v="0"/>
    <x v="10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192"/>
    <x v="5"/>
    <n v="39.733333333333334"/>
    <x v="4"/>
    <x v="1"/>
    <s v="Overdue"/>
    <s v="Invoice"/>
    <s v="USD"/>
    <n v="-13688.28"/>
  </r>
  <r>
    <s v="A2510000"/>
    <x v="72"/>
    <x v="72"/>
    <n v="1600003314"/>
    <x v="2"/>
    <x v="0"/>
    <x v="10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222"/>
    <x v="5"/>
    <n v="40.733333333333334"/>
    <x v="4"/>
    <x v="1"/>
    <s v="Overdue"/>
    <s v="Invoice"/>
    <s v="USD"/>
    <n v="-13681.1"/>
  </r>
  <r>
    <s v="A2510000"/>
    <x v="72"/>
    <x v="72"/>
    <n v="1800024359"/>
    <x v="2"/>
    <x v="0"/>
    <x v="11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1240"/>
    <x v="5"/>
    <n v="41.333333333333336"/>
    <x v="4"/>
    <x v="1"/>
    <s v="Overdue"/>
    <s v="Invoice"/>
    <s v="USD"/>
    <n v="1016961.01"/>
  </r>
  <r>
    <s v="A2510000"/>
    <x v="72"/>
    <x v="72"/>
    <n v="1800024358"/>
    <x v="2"/>
    <x v="0"/>
    <x v="11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1240"/>
    <x v="5"/>
    <n v="41.333333333333336"/>
    <x v="4"/>
    <x v="1"/>
    <s v="Overdue"/>
    <s v="Invoice"/>
    <s v="USD"/>
    <n v="5229255.87"/>
  </r>
  <r>
    <s v="A2510000"/>
    <x v="72"/>
    <x v="72"/>
    <n v="1600003282"/>
    <x v="2"/>
    <x v="0"/>
    <x v="10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1257"/>
    <x v="5"/>
    <n v="41.9"/>
    <x v="4"/>
    <x v="1"/>
    <s v="Overdue"/>
    <s v="Invoice"/>
    <s v="USD"/>
    <n v="-14402.28"/>
  </r>
  <r>
    <s v="A2510000"/>
    <x v="72"/>
    <x v="72"/>
    <n v="1600003242"/>
    <x v="2"/>
    <x v="0"/>
    <x v="10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1283"/>
    <x v="5"/>
    <n v="42.766666666666666"/>
    <x v="4"/>
    <x v="1"/>
    <s v="Overdue"/>
    <s v="Invoice"/>
    <s v="USD"/>
    <n v="-14402.28"/>
  </r>
  <r>
    <s v="A2510000"/>
    <x v="72"/>
    <x v="72"/>
    <n v="1600003167"/>
    <x v="2"/>
    <x v="0"/>
    <x v="10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1319"/>
    <x v="5"/>
    <n v="43.966666666666669"/>
    <x v="4"/>
    <x v="1"/>
    <s v="Overdue"/>
    <s v="Invoice"/>
    <s v="USD"/>
    <n v="-14379.61"/>
  </r>
  <r>
    <s v="A2510000"/>
    <x v="72"/>
    <x v="72"/>
    <n v="1800023849"/>
    <x v="2"/>
    <x v="0"/>
    <x v="11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1331"/>
    <x v="5"/>
    <n v="44.366666666666667"/>
    <x v="4"/>
    <x v="1"/>
    <s v="Overdue"/>
    <s v="Invoice"/>
    <s v="USD"/>
    <n v="1265195.3"/>
  </r>
  <r>
    <s v="A2510000"/>
    <x v="72"/>
    <x v="72"/>
    <n v="1800023848"/>
    <x v="2"/>
    <x v="0"/>
    <x v="11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1331"/>
    <x v="5"/>
    <n v="44.366666666666667"/>
    <x v="4"/>
    <x v="1"/>
    <s v="Overdue"/>
    <s v="Invoice"/>
    <s v="USD"/>
    <n v="5665961.4100000001"/>
  </r>
  <r>
    <s v="A2510000"/>
    <x v="72"/>
    <x v="72"/>
    <n v="1600003134"/>
    <x v="2"/>
    <x v="0"/>
    <x v="10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1346"/>
    <x v="5"/>
    <n v="44.866666666666667"/>
    <x v="4"/>
    <x v="1"/>
    <s v="Overdue"/>
    <s v="Invoice"/>
    <s v="USD"/>
    <n v="-14394.72"/>
  </r>
  <r>
    <s v="A2510000"/>
    <x v="72"/>
    <x v="72"/>
    <n v="1600003080"/>
    <x v="2"/>
    <x v="0"/>
    <x v="10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375"/>
    <x v="5"/>
    <n v="45.833333333333336"/>
    <x v="4"/>
    <x v="1"/>
    <s v="Overdue"/>
    <s v="Invoice"/>
    <s v="USD"/>
    <n v="-17184.2"/>
  </r>
  <r>
    <s v="A2510000"/>
    <x v="72"/>
    <x v="72"/>
    <n v="1600003030"/>
    <x v="2"/>
    <x v="0"/>
    <x v="10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403"/>
    <x v="5"/>
    <n v="46.766666666666666"/>
    <x v="4"/>
    <x v="1"/>
    <s v="Overdue"/>
    <s v="Invoice"/>
    <s v="USD"/>
    <n v="-59665.54"/>
  </r>
  <r>
    <s v="A2510000"/>
    <x v="72"/>
    <x v="72"/>
    <n v="1800023411"/>
    <x v="2"/>
    <x v="0"/>
    <x v="11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404"/>
    <x v="5"/>
    <n v="46.8"/>
    <x v="4"/>
    <x v="1"/>
    <s v="Overdue"/>
    <s v="Invoice"/>
    <s v="USD"/>
    <n v="1126438.8"/>
  </r>
  <r>
    <s v="A2510000"/>
    <x v="72"/>
    <x v="72"/>
    <n v="1800023410"/>
    <x v="2"/>
    <x v="0"/>
    <x v="11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404"/>
    <x v="5"/>
    <n v="46.8"/>
    <x v="4"/>
    <x v="1"/>
    <s v="Overdue"/>
    <s v="Invoice"/>
    <s v="USD"/>
    <n v="10545376.08"/>
  </r>
  <r>
    <s v="A2510000"/>
    <x v="72"/>
    <x v="72"/>
    <n v="1600003002"/>
    <x v="2"/>
    <x v="0"/>
    <x v="10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432"/>
    <x v="5"/>
    <n v="47.733333333333334"/>
    <x v="4"/>
    <x v="1"/>
    <s v="Overdue"/>
    <s v="Invoice"/>
    <s v="USD"/>
    <n v="-15969.6"/>
  </r>
  <r>
    <s v="A2510000"/>
    <x v="72"/>
    <x v="72"/>
    <n v="1600002960"/>
    <x v="2"/>
    <x v="0"/>
    <x v="10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469"/>
    <x v="5"/>
    <n v="48.966666666666669"/>
    <x v="4"/>
    <x v="1"/>
    <s v="Overdue"/>
    <s v="Invoice"/>
    <s v="USD"/>
    <n v="-17705.77"/>
  </r>
  <r>
    <s v="A2510000"/>
    <x v="72"/>
    <x v="72"/>
    <n v="1600002922"/>
    <x v="2"/>
    <x v="0"/>
    <x v="10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496"/>
    <x v="5"/>
    <n v="49.866666666666667"/>
    <x v="4"/>
    <x v="1"/>
    <s v="Overdue"/>
    <s v="Invoice"/>
    <s v="USD"/>
    <n v="-30059.759999999998"/>
  </r>
  <r>
    <s v="A2510000"/>
    <x v="72"/>
    <x v="72"/>
    <n v="1800022712"/>
    <x v="2"/>
    <x v="0"/>
    <x v="11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506"/>
    <x v="5"/>
    <n v="50.2"/>
    <x v="4"/>
    <x v="1"/>
    <s v="Overdue"/>
    <s v="Invoice"/>
    <s v="USD"/>
    <n v="1979403.04"/>
  </r>
  <r>
    <s v="A2510000"/>
    <x v="72"/>
    <x v="72"/>
    <n v="1800022711"/>
    <x v="2"/>
    <x v="0"/>
    <x v="11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506"/>
    <x v="5"/>
    <n v="50.2"/>
    <x v="4"/>
    <x v="1"/>
    <s v="Overdue"/>
    <s v="Invoice"/>
    <s v="USD"/>
    <n v="10932515.689999999"/>
  </r>
  <r>
    <s v="A2510000"/>
    <x v="72"/>
    <x v="72"/>
    <n v="1600002907"/>
    <x v="2"/>
    <x v="0"/>
    <x v="10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524"/>
    <x v="5"/>
    <n v="50.8"/>
    <x v="4"/>
    <x v="1"/>
    <s v="Overdue"/>
    <s v="Invoice"/>
    <s v="USD"/>
    <n v="-7961.76"/>
  </r>
  <r>
    <s v="A2510000"/>
    <x v="72"/>
    <x v="72"/>
    <n v="1600002883"/>
    <x v="2"/>
    <x v="0"/>
    <x v="10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558"/>
    <x v="5"/>
    <n v="51.93333333333333"/>
    <x v="4"/>
    <x v="1"/>
    <s v="Overdue"/>
    <s v="Invoice"/>
    <s v="USD"/>
    <n v="-16693.39"/>
  </r>
  <r>
    <s v="A2510000"/>
    <x v="72"/>
    <x v="72"/>
    <n v="1600002866"/>
    <x v="2"/>
    <x v="0"/>
    <x v="10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587"/>
    <x v="5"/>
    <n v="52.9"/>
    <x v="4"/>
    <x v="1"/>
    <s v="Overdue"/>
    <s v="Invoice"/>
    <s v="USD"/>
    <n v="-16686.55"/>
  </r>
  <r>
    <s v="A2510000"/>
    <x v="72"/>
    <x v="72"/>
    <n v="1800022103"/>
    <x v="2"/>
    <x v="0"/>
    <x v="11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610"/>
    <x v="5"/>
    <n v="53.666666666666664"/>
    <x v="4"/>
    <x v="1"/>
    <s v="Overdue"/>
    <s v="Invoice"/>
    <s v="USD"/>
    <n v="7307068.8899999997"/>
  </r>
  <r>
    <s v="A2510000"/>
    <x v="72"/>
    <x v="72"/>
    <n v="1600002835"/>
    <x v="2"/>
    <x v="0"/>
    <x v="10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615"/>
    <x v="5"/>
    <n v="53.833333333333336"/>
    <x v="4"/>
    <x v="1"/>
    <s v="Overdue"/>
    <s v="Invoice"/>
    <s v="USD"/>
    <n v="-16709.62"/>
  </r>
  <r>
    <s v="A2510000"/>
    <x v="72"/>
    <x v="72"/>
    <n v="1600002814"/>
    <x v="2"/>
    <x v="0"/>
    <x v="10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648"/>
    <x v="5"/>
    <n v="54.93333333333333"/>
    <x v="4"/>
    <x v="1"/>
    <s v="Overdue"/>
    <s v="Invoice"/>
    <s v="USD"/>
    <n v="-16668.599999999999"/>
  </r>
  <r>
    <s v="A2510000"/>
    <x v="72"/>
    <x v="72"/>
    <n v="1600002769"/>
    <x v="2"/>
    <x v="0"/>
    <x v="10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678"/>
    <x v="5"/>
    <n v="55.93333333333333"/>
    <x v="4"/>
    <x v="1"/>
    <s v="Overdue"/>
    <s v="Invoice"/>
    <s v="USD"/>
    <n v="-16702.78"/>
  </r>
  <r>
    <s v="A2510000"/>
    <x v="72"/>
    <x v="72"/>
    <n v="1800021713"/>
    <x v="2"/>
    <x v="0"/>
    <x v="11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679"/>
    <x v="5"/>
    <n v="55.966666666666669"/>
    <x v="4"/>
    <x v="1"/>
    <s v="Overdue"/>
    <s v="Invoice"/>
    <s v="USD"/>
    <n v="4859917.37"/>
  </r>
  <r>
    <s v="A2510000"/>
    <x v="72"/>
    <x v="72"/>
    <n v="1800021711"/>
    <x v="2"/>
    <x v="0"/>
    <x v="11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679"/>
    <x v="5"/>
    <n v="55.966666666666669"/>
    <x v="4"/>
    <x v="1"/>
    <s v="Overdue"/>
    <s v="Invoice"/>
    <s v="USD"/>
    <n v="6611913.9500000002"/>
  </r>
  <r>
    <s v="A2510000"/>
    <x v="72"/>
    <x v="72"/>
    <n v="1600002744"/>
    <x v="2"/>
    <x v="0"/>
    <x v="10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710"/>
    <x v="5"/>
    <n v="57"/>
    <x v="4"/>
    <x v="1"/>
    <s v="Overdue"/>
    <s v="Invoice"/>
    <s v="USD"/>
    <n v="-32872.01"/>
  </r>
  <r>
    <s v="A2510000"/>
    <x v="72"/>
    <x v="72"/>
    <n v="1600002728"/>
    <x v="2"/>
    <x v="0"/>
    <x v="10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740"/>
    <x v="5"/>
    <n v="58"/>
    <x v="4"/>
    <x v="1"/>
    <s v="Overdue"/>
    <s v="Invoice"/>
    <s v="USD"/>
    <n v="-19430.95"/>
  </r>
  <r>
    <s v="A2510000"/>
    <x v="72"/>
    <x v="72"/>
    <n v="1600002713"/>
    <x v="2"/>
    <x v="0"/>
    <x v="10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769"/>
    <x v="5"/>
    <n v="58.966666666666669"/>
    <x v="4"/>
    <x v="1"/>
    <s v="Overdue"/>
    <s v="Invoice"/>
    <s v="USD"/>
    <n v="-79324.69"/>
  </r>
  <r>
    <s v="A2510000"/>
    <x v="72"/>
    <x v="72"/>
    <n v="1600002688"/>
    <x v="2"/>
    <x v="0"/>
    <x v="10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797"/>
    <x v="5"/>
    <n v="59.9"/>
    <x v="4"/>
    <x v="1"/>
    <s v="Overdue"/>
    <s v="Invoice"/>
    <s v="USD"/>
    <n v="-15888.09"/>
  </r>
  <r>
    <s v="A2510000"/>
    <x v="72"/>
    <x v="72"/>
    <n v="1600002666"/>
    <x v="2"/>
    <x v="0"/>
    <x v="10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833"/>
    <x v="5"/>
    <n v="61.1"/>
    <x v="4"/>
    <x v="1"/>
    <s v="Overdue"/>
    <s v="Invoice"/>
    <s v="USD"/>
    <n v="-16403.25"/>
  </r>
  <r>
    <s v="A2510000"/>
    <x v="72"/>
    <x v="72"/>
    <n v="1600002641"/>
    <x v="2"/>
    <x v="0"/>
    <x v="10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861"/>
    <x v="5"/>
    <n v="62.033333333333331"/>
    <x v="4"/>
    <x v="1"/>
    <s v="Overdue"/>
    <s v="Invoice"/>
    <s v="USD"/>
    <n v="-29664.86"/>
  </r>
  <r>
    <s v="A2510000"/>
    <x v="72"/>
    <x v="72"/>
    <n v="1800020701"/>
    <x v="2"/>
    <x v="0"/>
    <x v="11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863"/>
    <x v="5"/>
    <n v="62.1"/>
    <x v="4"/>
    <x v="1"/>
    <s v="Overdue"/>
    <s v="Invoice"/>
    <s v="USD"/>
    <n v="5112165.07"/>
  </r>
  <r>
    <s v="A2510000"/>
    <x v="72"/>
    <x v="72"/>
    <n v="1600002635"/>
    <x v="2"/>
    <x v="0"/>
    <x v="10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892"/>
    <x v="5"/>
    <n v="63.06666666666667"/>
    <x v="4"/>
    <x v="1"/>
    <s v="Overdue"/>
    <s v="Invoice"/>
    <s v="USD"/>
    <n v="-22806.67"/>
  </r>
  <r>
    <s v="A2510000"/>
    <x v="72"/>
    <x v="72"/>
    <n v="1600002620"/>
    <x v="2"/>
    <x v="0"/>
    <x v="10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922"/>
    <x v="5"/>
    <n v="64.066666666666663"/>
    <x v="4"/>
    <x v="1"/>
    <s v="Overdue"/>
    <s v="Invoice"/>
    <s v="USD"/>
    <n v="-15900.24"/>
  </r>
  <r>
    <s v="A2510000"/>
    <x v="72"/>
    <x v="72"/>
    <n v="1600002586"/>
    <x v="2"/>
    <x v="0"/>
    <x v="10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956"/>
    <x v="5"/>
    <n v="65.2"/>
    <x v="4"/>
    <x v="1"/>
    <s v="Overdue"/>
    <s v="Invoice"/>
    <s v="USD"/>
    <n v="-15919.08"/>
  </r>
  <r>
    <s v="A2510000"/>
    <x v="72"/>
    <x v="72"/>
    <n v="1800020235"/>
    <x v="2"/>
    <x v="0"/>
    <x v="11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967"/>
    <x v="5"/>
    <n v="65.566666666666663"/>
    <x v="4"/>
    <x v="1"/>
    <s v="Overdue"/>
    <s v="Invoice"/>
    <s v="USD"/>
    <n v="5613529.3700000001"/>
  </r>
  <r>
    <s v="A2510000"/>
    <x v="72"/>
    <x v="72"/>
    <n v="1600002564"/>
    <x v="2"/>
    <x v="0"/>
    <x v="10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983"/>
    <x v="5"/>
    <n v="66.099999999999994"/>
    <x v="4"/>
    <x v="1"/>
    <s v="Overdue"/>
    <s v="Invoice"/>
    <s v="USD"/>
    <n v="-15935.01"/>
  </r>
  <r>
    <s v="A2510000"/>
    <x v="72"/>
    <x v="72"/>
    <n v="1600002540"/>
    <x v="2"/>
    <x v="0"/>
    <x v="10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2015"/>
    <x v="5"/>
    <n v="67.166666666666671"/>
    <x v="4"/>
    <x v="1"/>
    <s v="Overdue"/>
    <s v="Invoice"/>
    <s v="USD"/>
    <n v="-15923.22"/>
  </r>
  <r>
    <s v="A2510000"/>
    <x v="72"/>
    <x v="72"/>
    <n v="1600002520"/>
    <x v="2"/>
    <x v="0"/>
    <x v="10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2041"/>
    <x v="5"/>
    <n v="68.033333333333331"/>
    <x v="4"/>
    <x v="1"/>
    <s v="Overdue"/>
    <s v="Invoice"/>
    <s v="USD"/>
    <n v="-15926.87"/>
  </r>
  <r>
    <s v="A2510000"/>
    <x v="72"/>
    <x v="72"/>
    <n v="1600002504"/>
    <x v="2"/>
    <x v="0"/>
    <x v="10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2075"/>
    <x v="5"/>
    <n v="69.166666666666671"/>
    <x v="4"/>
    <x v="1"/>
    <s v="Overdue"/>
    <s v="Invoice"/>
    <s v="USD"/>
    <n v="-31196.73"/>
  </r>
  <r>
    <s v="A2510000"/>
    <x v="72"/>
    <x v="72"/>
    <n v="1600002488"/>
    <x v="2"/>
    <x v="0"/>
    <x v="10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2105"/>
    <x v="5"/>
    <n v="70.166666666666671"/>
    <x v="4"/>
    <x v="1"/>
    <s v="Overdue"/>
    <s v="Invoice"/>
    <s v="USD"/>
    <n v="-17743.39"/>
  </r>
  <r>
    <s v="A2510000"/>
    <x v="72"/>
    <x v="72"/>
    <n v="1600002469"/>
    <x v="2"/>
    <x v="0"/>
    <x v="10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2133"/>
    <x v="5"/>
    <n v="71.099999999999994"/>
    <x v="4"/>
    <x v="1"/>
    <s v="Overdue"/>
    <s v="Invoice"/>
    <s v="USD"/>
    <n v="-73822.710000000006"/>
  </r>
  <r>
    <s v="A2510000"/>
    <x v="72"/>
    <x v="72"/>
    <n v="1800019317"/>
    <x v="2"/>
    <x v="0"/>
    <x v="11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2144"/>
    <x v="5"/>
    <n v="71.466666666666669"/>
    <x v="4"/>
    <x v="1"/>
    <s v="Overdue"/>
    <s v="Invoice"/>
    <s v="USD"/>
    <n v="8818779.9499999993"/>
  </r>
  <r>
    <s v="A2510000"/>
    <x v="72"/>
    <x v="72"/>
    <n v="1600002464"/>
    <x v="2"/>
    <x v="0"/>
    <x v="10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2161"/>
    <x v="5"/>
    <n v="72.033333333333331"/>
    <x v="4"/>
    <x v="1"/>
    <s v="Overdue"/>
    <s v="Invoice"/>
    <s v="USD"/>
    <n v="-14142.72"/>
  </r>
  <r>
    <s v="A2510000"/>
    <x v="72"/>
    <x v="72"/>
    <n v="1600002442"/>
    <x v="2"/>
    <x v="0"/>
    <x v="10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2202"/>
    <x v="5"/>
    <n v="73.400000000000006"/>
    <x v="4"/>
    <x v="1"/>
    <s v="Overdue"/>
    <s v="Invoice"/>
    <s v="USD"/>
    <n v="-15837.53"/>
  </r>
  <r>
    <s v="A2510000"/>
    <x v="72"/>
    <x v="72"/>
    <n v="1600002430"/>
    <x v="2"/>
    <x v="0"/>
    <x v="10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2210"/>
    <x v="5"/>
    <n v="73.666666666666671"/>
    <x v="4"/>
    <x v="1"/>
    <s v="Overdue"/>
    <s v="Invoice"/>
    <s v="USD"/>
    <n v="-28985.16"/>
  </r>
  <r>
    <s v="A2510000"/>
    <x v="72"/>
    <x v="72"/>
    <n v="1800018762"/>
    <x v="2"/>
    <x v="0"/>
    <x v="11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2243"/>
    <x v="5"/>
    <n v="74.766666666666666"/>
    <x v="4"/>
    <x v="1"/>
    <s v="Overdue"/>
    <s v="Invoice"/>
    <s v="USD"/>
    <n v="4548410.9800000004"/>
  </r>
  <r>
    <s v="A2510000"/>
    <x v="72"/>
    <x v="72"/>
    <n v="1600002329"/>
    <x v="2"/>
    <x v="0"/>
    <x v="10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2256"/>
    <x v="5"/>
    <n v="75.2"/>
    <x v="4"/>
    <x v="1"/>
    <s v="Overdue"/>
    <s v="Invoice"/>
    <s v="USD"/>
    <n v="-16244.05"/>
  </r>
  <r>
    <s v="A2510000"/>
    <x v="72"/>
    <x v="72"/>
    <n v="1600002305"/>
    <x v="2"/>
    <x v="0"/>
    <x v="10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2286"/>
    <x v="5"/>
    <n v="76.2"/>
    <x v="4"/>
    <x v="1"/>
    <s v="Overdue"/>
    <s v="Invoice"/>
    <s v="USD"/>
    <n v="-19753.099999999999"/>
  </r>
  <r>
    <s v="A2510000"/>
    <x v="72"/>
    <x v="72"/>
    <n v="1800018254"/>
    <x v="2"/>
    <x v="0"/>
    <x v="11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2332"/>
    <x v="5"/>
    <n v="77.733333333333334"/>
    <x v="4"/>
    <x v="1"/>
    <s v="Overdue"/>
    <s v="Invoice"/>
    <s v="USD"/>
    <n v="5725932.1799999997"/>
  </r>
  <r>
    <s v="A2510000"/>
    <x v="73"/>
    <x v="73"/>
    <n v="1800030534"/>
    <x v="2"/>
    <x v="0"/>
    <x v="6"/>
    <s v="Edegbai, Uyoyou"/>
    <n v="0"/>
    <s v="SNG-December 2023 EXCESS OF ACTUAL OVER ESTIMATE"/>
    <s v="473"/>
    <s v="DR"/>
    <s v=""/>
    <d v="2023-12-21T00:00:00"/>
    <d v="2023-12-21T00:00:00"/>
    <d v="2024-01-20T00:00:00"/>
    <s v="NGN"/>
    <n v="85500"/>
    <n v="-20"/>
    <x v="0"/>
    <n v="-0.66666666666666663"/>
    <x v="0"/>
    <x v="0"/>
    <s v="Not Overdue"/>
    <s v="Invoice"/>
    <s v="USD"/>
    <n v="98.46"/>
  </r>
  <r>
    <s v="A2510000"/>
    <x v="73"/>
    <x v="73"/>
    <n v="1800030526"/>
    <x v="2"/>
    <x v="0"/>
    <x v="6"/>
    <s v="Edegbai, Uyoyou"/>
    <n v="0"/>
    <s v="SNG-December 2023 REALLOCATION OF PAYROLL BALANCES"/>
    <s v="473"/>
    <s v="DR"/>
    <s v=""/>
    <d v="2023-12-20T00:00:00"/>
    <d v="2023-12-20T00:00:00"/>
    <d v="2024-01-19T00:00:00"/>
    <s v="NGN"/>
    <n v="6195007.7400000002"/>
    <n v="-19"/>
    <x v="0"/>
    <n v="-0.6333333333333333"/>
    <x v="0"/>
    <x v="0"/>
    <s v="Not Overdue"/>
    <s v="Invoice"/>
    <s v="USD"/>
    <n v="7134.17"/>
  </r>
  <r>
    <s v="A2510000"/>
    <x v="73"/>
    <x v="73"/>
    <n v="1800030513"/>
    <x v="2"/>
    <x v="0"/>
    <x v="6"/>
    <s v="Edegbai, Uyoyou"/>
    <n v="0"/>
    <s v="SNG-December 2023 REALLOCATION OF PAYROLL BALANCES"/>
    <s v="473"/>
    <s v="DR"/>
    <s v=""/>
    <d v="2023-12-18T00:00:00"/>
    <d v="2023-12-18T00:00:00"/>
    <d v="2024-01-17T00:00:00"/>
    <s v="NGN"/>
    <n v="26105641.52"/>
    <n v="-17"/>
    <x v="0"/>
    <n v="-0.56666666666666665"/>
    <x v="0"/>
    <x v="0"/>
    <s v="Not Overdue"/>
    <s v="Invoice"/>
    <s v="USD"/>
    <n v="30279.93"/>
  </r>
  <r>
    <s v="A2510000"/>
    <x v="73"/>
    <x v="73"/>
    <n v="1800030515"/>
    <x v="2"/>
    <x v="0"/>
    <x v="6"/>
    <s v="Edegbai, Uyoyou"/>
    <n v="0"/>
    <s v="SNG-December 2023 REALLOCATION OF PAYROLL BALANCES"/>
    <s v="467"/>
    <s v="DR"/>
    <s v=""/>
    <d v="2023-12-18T00:00:00"/>
    <d v="2023-12-18T00:00:00"/>
    <d v="2024-01-17T00:00:00"/>
    <s v="USD"/>
    <n v="67092.05"/>
    <n v="-17"/>
    <x v="0"/>
    <n v="-0.56666666666666665"/>
    <x v="0"/>
    <x v="0"/>
    <s v="Not Overdue"/>
    <s v="Invoice"/>
    <s v="USD"/>
    <n v="67092.05"/>
  </r>
  <r>
    <s v="A2510000"/>
    <x v="73"/>
    <x v="73"/>
    <n v="1800030439"/>
    <x v="0"/>
    <x v="0"/>
    <x v="6"/>
    <s v="Edegbai, Uyoyou"/>
    <n v="0"/>
    <s v="Chargeback for SNG P-card transaction 2023"/>
    <s v="473"/>
    <s v="DR"/>
    <s v=""/>
    <d v="2023-12-15T00:00:00"/>
    <d v="2023-12-15T00:00:00"/>
    <d v="2024-01-14T00:00:00"/>
    <s v="NGN"/>
    <n v="1501217.67"/>
    <n v="-14"/>
    <x v="0"/>
    <n v="-0.46666666666666667"/>
    <x v="0"/>
    <x v="0"/>
    <s v="Not Overdue"/>
    <s v="Invoice"/>
    <s v="USD"/>
    <n v="1643.83"/>
  </r>
  <r>
    <s v="A2510000"/>
    <x v="73"/>
    <x v="73"/>
    <n v="1800030499"/>
    <x v="0"/>
    <x v="1"/>
    <x v="3"/>
    <s v="Ngwobia, Enam"/>
    <n v="0"/>
    <s v="November 2023 -GAS_SALES - SNG OTUMARA"/>
    <s v="454"/>
    <s v="DR"/>
    <s v=""/>
    <d v="2023-12-15T00:00:00"/>
    <d v="2023-12-15T00:00:00"/>
    <d v="2024-01-14T00:00:00"/>
    <s v="NGN"/>
    <n v="26477377.390000001"/>
    <n v="-14"/>
    <x v="0"/>
    <n v="-0.46666666666666667"/>
    <x v="0"/>
    <x v="0"/>
    <s v="Not Overdue"/>
    <s v="Invoice"/>
    <s v="USD"/>
    <n v="30427.8"/>
  </r>
  <r>
    <s v="A2510000"/>
    <x v="73"/>
    <x v="73"/>
    <n v="1800030500"/>
    <x v="0"/>
    <x v="0"/>
    <x v="6"/>
    <s v="Edegbai, Uyoyou"/>
    <n v="0"/>
    <s v="SNG - 12 Inch Gas Line Leak Repair"/>
    <s v="473"/>
    <s v="DR"/>
    <s v=""/>
    <d v="2023-12-15T00:00:00"/>
    <d v="2023-12-15T00:00:00"/>
    <d v="2024-01-14T00:00:00"/>
    <s v="NGN"/>
    <n v="3676184.92"/>
    <n v="-14"/>
    <x v="0"/>
    <n v="-0.46666666666666667"/>
    <x v="0"/>
    <x v="0"/>
    <s v="Not Overdue"/>
    <s v="Invoice"/>
    <s v="USD"/>
    <n v="4224.67"/>
  </r>
  <r>
    <s v="A2510000"/>
    <x v="73"/>
    <x v="73"/>
    <n v="1800030436"/>
    <x v="0"/>
    <x v="0"/>
    <x v="6"/>
    <s v="Edegbai, Uyoyou"/>
    <n v="0"/>
    <s v="Chargeback for SNG AssaiCloud SecondHalf 2023"/>
    <s v="467"/>
    <s v="DR"/>
    <s v=""/>
    <d v="2023-12-14T00:00:00"/>
    <d v="2023-12-14T00:00:00"/>
    <d v="2024-01-13T00:00:00"/>
    <s v="USD"/>
    <n v="19437.75"/>
    <n v="-13"/>
    <x v="0"/>
    <n v="-0.43333333333333335"/>
    <x v="0"/>
    <x v="0"/>
    <s v="Not Overdue"/>
    <s v="Invoice"/>
    <s v="USD"/>
    <n v="19437.75"/>
  </r>
  <r>
    <s v="A2510000"/>
    <x v="73"/>
    <x v="73"/>
    <n v="1800030428"/>
    <x v="0"/>
    <x v="0"/>
    <x v="6"/>
    <s v="Edegbai, Uyoyou"/>
    <n v="0"/>
    <s v="Nov'23 Publishing Bills-Sept&amp;Oct'23 Tel Bills - SN"/>
    <s v="473"/>
    <s v="DR"/>
    <s v=""/>
    <d v="2023-12-14T00:00:00"/>
    <d v="2023-12-14T00:00:00"/>
    <d v="2024-01-13T00:00:00"/>
    <s v="NGN"/>
    <n v="64532.47"/>
    <n v="-13"/>
    <x v="0"/>
    <n v="-0.43333333333333335"/>
    <x v="0"/>
    <x v="0"/>
    <s v="Not Overdue"/>
    <s v="Invoice"/>
    <s v="USD"/>
    <n v="70.66"/>
  </r>
  <r>
    <s v="A2510000"/>
    <x v="73"/>
    <x v="73"/>
    <n v="1800030433"/>
    <x v="0"/>
    <x v="0"/>
    <x v="6"/>
    <s v="Edegbai, Uyoyou"/>
    <n v="0"/>
    <s v="Nov-Dec 2023 Geomatics GIM CAD Services-SNG"/>
    <s v="473"/>
    <s v="DR"/>
    <s v=""/>
    <d v="2023-12-14T00:00:00"/>
    <d v="2023-12-14T00:00:00"/>
    <d v="2024-01-13T00:00:00"/>
    <s v="NGN"/>
    <n v="120000"/>
    <n v="-13"/>
    <x v="0"/>
    <n v="-0.43333333333333335"/>
    <x v="0"/>
    <x v="0"/>
    <s v="Not Overdue"/>
    <s v="Invoice"/>
    <s v="USD"/>
    <n v="131.4"/>
  </r>
  <r>
    <s v="A2510000"/>
    <x v="73"/>
    <x v="73"/>
    <n v="1800030423"/>
    <x v="0"/>
    <x v="0"/>
    <x v="6"/>
    <s v="Edegbai, Uyoyou"/>
    <n v="0"/>
    <s v="Payment for Intercompany Activities Nov 2023"/>
    <s v="473"/>
    <s v="DR"/>
    <s v=""/>
    <d v="2023-12-14T00:00:00"/>
    <d v="2023-12-14T00:00:00"/>
    <d v="2024-01-13T00:00:00"/>
    <s v="NGN"/>
    <n v="90151359.170000002"/>
    <n v="-13"/>
    <x v="0"/>
    <n v="-0.43333333333333335"/>
    <x v="0"/>
    <x v="0"/>
    <s v="Not Overdue"/>
    <s v="Invoice"/>
    <s v="USD"/>
    <n v="106153.23"/>
  </r>
  <r>
    <s v="A2510000"/>
    <x v="73"/>
    <x v="73"/>
    <n v="1800030393"/>
    <x v="0"/>
    <x v="0"/>
    <x v="6"/>
    <s v="Edegbai, Uyoyou"/>
    <n v="0"/>
    <s v="Oct - Nov 2023 SCINDo Recovery"/>
    <s v="473"/>
    <s v="DR"/>
    <s v=""/>
    <d v="2023-12-07T00:00:00"/>
    <d v="2023-12-07T00:00:00"/>
    <d v="2024-01-06T00:00:00"/>
    <s v="NGN"/>
    <n v="4361004.9000000004"/>
    <n v="-6"/>
    <x v="0"/>
    <n v="-0.2"/>
    <x v="0"/>
    <x v="0"/>
    <s v="Not Overdue"/>
    <s v="Invoice"/>
    <s v="USD"/>
    <n v="4915.72"/>
  </r>
  <r>
    <s v="A2510000"/>
    <x v="73"/>
    <x v="73"/>
    <n v="1800030392"/>
    <x v="2"/>
    <x v="0"/>
    <x v="6"/>
    <s v="Edegbai, Uyoyou"/>
    <n v="0"/>
    <s v="SNG December 2023 SALARY ESTIMATE"/>
    <s v="771"/>
    <s v="DR"/>
    <s v=""/>
    <d v="2023-12-07T00:00:00"/>
    <d v="2023-12-07T00:00:00"/>
    <d v="2024-01-06T00:00:00"/>
    <s v="NGN"/>
    <n v="317770359.41000003"/>
    <n v="-6"/>
    <x v="0"/>
    <n v="-0.2"/>
    <x v="0"/>
    <x v="0"/>
    <s v="Not Overdue"/>
    <s v="Invoice"/>
    <s v="USD"/>
    <n v="358190.75"/>
  </r>
  <r>
    <s v="A2510000"/>
    <x v="73"/>
    <x v="73"/>
    <n v="1800030384"/>
    <x v="0"/>
    <x v="0"/>
    <x v="6"/>
    <s v="Edegbai, Uyoyou"/>
    <n v="0"/>
    <s v="SPDC Logistics Charges to SNG Nov 2023"/>
    <s v="473"/>
    <s v="DR"/>
    <s v=""/>
    <d v="2023-12-06T00:00:00"/>
    <d v="2023-12-06T00:00:00"/>
    <d v="2024-01-05T00:00:00"/>
    <s v="NGN"/>
    <n v="2170187.67"/>
    <n v="-5"/>
    <x v="0"/>
    <n v="-0.16666666666666666"/>
    <x v="0"/>
    <x v="0"/>
    <s v="Not Overdue"/>
    <s v="Invoice"/>
    <s v="USD"/>
    <n v="2656.53"/>
  </r>
  <r>
    <s v="A2510000"/>
    <x v="73"/>
    <x v="73"/>
    <n v="1600004624"/>
    <x v="2"/>
    <x v="0"/>
    <x v="6"/>
    <s v="Edegbai, Uyoyou"/>
    <n v="0"/>
    <s v="SNG-December 2023 REALLOCATION OF PAYROLL BALANCES"/>
    <s v="473"/>
    <s v="DG"/>
    <s v=""/>
    <d v="2023-12-18T00:00:00"/>
    <d v="2023-12-18T00:00:00"/>
    <d v="2023-12-18T00:00:00"/>
    <s v="NGN"/>
    <n v="-27347559"/>
    <n v="13"/>
    <x v="1"/>
    <n v="0.43333333333333335"/>
    <x v="1"/>
    <x v="1"/>
    <s v="Overdue"/>
    <s v="Invoice"/>
    <s v="USD"/>
    <n v="-31720.43"/>
  </r>
  <r>
    <s v="A2510000"/>
    <x v="73"/>
    <x v="73"/>
    <n v="1800030239"/>
    <x v="2"/>
    <x v="0"/>
    <x v="6"/>
    <s v="Edegbai, Uyoyou"/>
    <n v="0"/>
    <s v="SNG November 2023 SALARY ESTIMATE"/>
    <s v="771"/>
    <s v="DR"/>
    <s v=""/>
    <d v="2023-11-13T00:00:00"/>
    <d v="2023-11-13T00:00:00"/>
    <d v="2023-12-13T00:00:00"/>
    <s v="NGN"/>
    <n v="558250552.23000002"/>
    <n v="18"/>
    <x v="1"/>
    <n v="0.6"/>
    <x v="1"/>
    <x v="1"/>
    <s v="Overdue"/>
    <s v="Invoice"/>
    <s v="USD"/>
    <n v="696529.21"/>
  </r>
  <r>
    <s v="A2510000"/>
    <x v="73"/>
    <x v="73"/>
    <n v="104480352"/>
    <x v="0"/>
    <x v="1"/>
    <x v="3"/>
    <s v="Ngwobia, Enam"/>
    <n v="0"/>
    <s v="Shortfall on_1800029956 September 2023 -GAS_SALES"/>
    <s v=""/>
    <s v="AB"/>
    <s v=""/>
    <d v="2023-11-30T00:00:00"/>
    <d v="2023-11-30T00:00:00"/>
    <d v="2023-11-30T00:00:00"/>
    <s v="NGN"/>
    <n v="28025754.170000002"/>
    <n v="31"/>
    <x v="2"/>
    <n v="1.0333333333333334"/>
    <x v="1"/>
    <x v="1"/>
    <s v="Overdue"/>
    <s v="Invoice"/>
    <s v="USD"/>
    <n v="34020.46"/>
  </r>
  <r>
    <s v="A2510000"/>
    <x v="73"/>
    <x v="73"/>
    <n v="1600004605"/>
    <x v="0"/>
    <x v="0"/>
    <x v="6"/>
    <s v="Edegbai, Uyoyou"/>
    <n v="0"/>
    <s v="SNG-November2023 EXCESS OF EST. OVER ACTUAL"/>
    <s v="473"/>
    <s v="DG"/>
    <s v=""/>
    <d v="2023-11-28T00:00:00"/>
    <d v="2023-11-28T00:00:00"/>
    <d v="2023-11-28T00:00:00"/>
    <s v="NGN"/>
    <n v="-113747161.5"/>
    <n v="33"/>
    <x v="0"/>
    <n v="-0.16666666666666666"/>
    <x v="0"/>
    <x v="0"/>
    <s v="Not Overdue"/>
    <s v="Invoice"/>
    <s v="USD"/>
    <n v="-138532.67000000001"/>
  </r>
  <r>
    <s v="A2510000"/>
    <x v="73"/>
    <x v="73"/>
    <n v="1800030130"/>
    <x v="2"/>
    <x v="0"/>
    <x v="6"/>
    <s v="Edegbai, Uyoyou"/>
    <n v="0"/>
    <s v="SNG-October 2023 EXCESS OF ACTUAL OVER ESTIMATE"/>
    <s v="473"/>
    <s v="DR"/>
    <s v=""/>
    <d v="2023-10-26T00:00:00"/>
    <d v="2023-10-26T00:00:00"/>
    <d v="2023-11-25T00:00:00"/>
    <s v="NGN"/>
    <n v="308489.67"/>
    <n v="36"/>
    <x v="2"/>
    <n v="1.2"/>
    <x v="1"/>
    <x v="1"/>
    <s v="Overdue"/>
    <s v="Invoice"/>
    <s v="USD"/>
    <n v="384.07"/>
  </r>
  <r>
    <s v="A2510000"/>
    <x v="73"/>
    <x v="73"/>
    <n v="1800029998"/>
    <x v="2"/>
    <x v="0"/>
    <x v="6"/>
    <s v="Edegbai, Uyoyou"/>
    <n v="0"/>
    <s v="SNG October 2023 SALARY ESTIMATE"/>
    <s v="771"/>
    <s v="DR"/>
    <s v=""/>
    <d v="2023-10-16T00:00:00"/>
    <d v="2023-10-16T00:00:00"/>
    <d v="2023-11-15T00:00:00"/>
    <s v="NGN"/>
    <n v="343366148.85000002"/>
    <n v="46"/>
    <x v="2"/>
    <n v="1.5333333333333334"/>
    <x v="1"/>
    <x v="1"/>
    <s v="Overdue"/>
    <s v="Invoice"/>
    <s v="USD"/>
    <n v="446959.72"/>
  </r>
  <r>
    <s v="A2510000"/>
    <x v="73"/>
    <x v="73"/>
    <n v="1800029849"/>
    <x v="2"/>
    <x v="0"/>
    <x v="6"/>
    <s v="Edegbai, Uyoyou"/>
    <n v="0"/>
    <s v="SNG September 2023 SALARY ESTIMATE"/>
    <s v="771"/>
    <s v="DR"/>
    <s v=""/>
    <d v="2023-09-19T00:00:00"/>
    <d v="2023-09-19T00:00:00"/>
    <d v="2023-10-19T00:00:00"/>
    <s v="NGN"/>
    <n v="389937819.52999997"/>
    <n v="73"/>
    <x v="3"/>
    <n v="2.4333333333333331"/>
    <x v="1"/>
    <x v="1"/>
    <s v="Overdue"/>
    <s v="Invoice"/>
    <s v="USD"/>
    <n v="512456.28"/>
  </r>
  <r>
    <s v="A2510000"/>
    <x v="73"/>
    <x v="73"/>
    <n v="1800029657"/>
    <x v="2"/>
    <x v="0"/>
    <x v="6"/>
    <s v="Edegbai, Uyoyou"/>
    <n v="0"/>
    <s v="SNG August 2023 SALARY ESTIMATE"/>
    <s v="771"/>
    <s v="DR"/>
    <s v=""/>
    <d v="2023-08-18T00:00:00"/>
    <d v="2023-08-18T00:00:00"/>
    <d v="2023-09-17T00:00:00"/>
    <s v="NGN"/>
    <n v="363455528.44999999"/>
    <n v="105"/>
    <x v="4"/>
    <n v="3.5"/>
    <x v="1"/>
    <x v="1"/>
    <s v="Overdue"/>
    <s v="Invoice"/>
    <s v="USD"/>
    <n v="487248.48"/>
  </r>
  <r>
    <s v="A2510000"/>
    <x v="73"/>
    <x v="73"/>
    <n v="1800029529"/>
    <x v="0"/>
    <x v="0"/>
    <x v="6"/>
    <s v="Edegbai, Uyoyou"/>
    <n v="0"/>
    <s v="Payment for Intercompany Activities May 2023"/>
    <s v="473"/>
    <s v="DR"/>
    <s v=""/>
    <d v="2023-07-15T00:00:00"/>
    <d v="2023-07-15T00:00:00"/>
    <d v="2023-08-14T00:00:00"/>
    <s v="NGN"/>
    <n v="18771105.920000002"/>
    <n v="139"/>
    <x v="4"/>
    <n v="4.6333333333333337"/>
    <x v="1"/>
    <x v="1"/>
    <s v="Overdue"/>
    <s v="Invoice"/>
    <s v="USD"/>
    <n v="24331.11"/>
  </r>
  <r>
    <s v="A2510000"/>
    <x v="73"/>
    <x v="73"/>
    <n v="1800028828"/>
    <x v="0"/>
    <x v="0"/>
    <x v="6"/>
    <s v="Edegbai, Uyoyou"/>
    <n v="0"/>
    <s v="SPDC Logistics Charges to SNG Jan 2023"/>
    <s v="473"/>
    <s v="DR"/>
    <s v=""/>
    <d v="2023-02-10T00:00:00"/>
    <d v="2023-02-10T00:00:00"/>
    <d v="2023-03-12T00:00:00"/>
    <s v="NGN"/>
    <n v="512505.59999999998"/>
    <n v="294"/>
    <x v="5"/>
    <n v="9.8000000000000007"/>
    <x v="2"/>
    <x v="1"/>
    <s v="Overdue"/>
    <s v="Invoice"/>
    <s v="USD"/>
    <n v="1114.19"/>
  </r>
  <r>
    <s v="A2510000"/>
    <x v="73"/>
    <x v="73"/>
    <n v="1800026755"/>
    <x v="2"/>
    <x v="0"/>
    <x v="6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772"/>
    <x v="5"/>
    <n v="25.733333333333334"/>
    <x v="4"/>
    <x v="1"/>
    <s v="Overdue"/>
    <s v="Invoice"/>
    <s v="USD"/>
    <n v="382793.89"/>
  </r>
  <r>
    <s v="A2510000"/>
    <x v="73"/>
    <x v="73"/>
    <n v="103701910"/>
    <x v="0"/>
    <x v="0"/>
    <x v="6"/>
    <s v="Edegbai, Uyoyou"/>
    <n v="0"/>
    <s v="Legacy Debts (written on)"/>
    <s v=""/>
    <s v="AB"/>
    <s v=""/>
    <d v="2019-02-26T00:00:00"/>
    <d v="2019-02-26T00:00:00"/>
    <d v="2019-02-26T00:00:00"/>
    <s v="NGN"/>
    <n v="10406329.48"/>
    <n v="1769"/>
    <x v="5"/>
    <n v="58.966666666666669"/>
    <x v="4"/>
    <x v="1"/>
    <s v="Overdue"/>
    <s v="Invoice"/>
    <s v="USD"/>
    <n v="73341.279999999999"/>
  </r>
  <r>
    <s v="A2510000"/>
    <x v="73"/>
    <x v="73"/>
    <n v="103701911"/>
    <x v="0"/>
    <x v="0"/>
    <x v="6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769"/>
    <x v="5"/>
    <n v="58.966666666666669"/>
    <x v="4"/>
    <x v="1"/>
    <s v="Overdue"/>
    <s v="Invoice"/>
    <s v="USD"/>
    <n v="124442.23"/>
  </r>
  <r>
    <s v="A2510000"/>
    <x v="74"/>
    <x v="74"/>
    <n v="1800030427"/>
    <x v="2"/>
    <x v="1"/>
    <x v="9"/>
    <s v="Udo, Idongesit"/>
    <n v="0"/>
    <s v="ACTUAL CRUDE SALES NOV2023 NXP993"/>
    <s v="7707"/>
    <s v="DR"/>
    <s v=""/>
    <d v="2023-12-14T00:00:00"/>
    <d v="2023-12-14T00:00:00"/>
    <d v="2024-02-12T00:00:00"/>
    <s v="USD"/>
    <n v="30870072.039999999"/>
    <n v="-43"/>
    <x v="0"/>
    <n v="-1.4333333333333333"/>
    <x v="0"/>
    <x v="0"/>
    <s v="Not Overdue"/>
    <s v="Invoice"/>
    <s v="USD"/>
    <n v="30870072.039999999"/>
  </r>
  <r>
    <s v="A2510000"/>
    <x v="74"/>
    <x v="74"/>
    <n v="1800030527"/>
    <x v="0"/>
    <x v="0"/>
    <x v="6"/>
    <s v="Udo, Idongesit"/>
    <n v="0"/>
    <s v="Virtual role Innih Biz dev mgr Jun Oct"/>
    <s v="467"/>
    <s v="DR"/>
    <s v=""/>
    <d v="2023-12-20T00:00:00"/>
    <d v="2023-12-20T00:00:00"/>
    <d v="2024-01-19T00:00:00"/>
    <s v="USD"/>
    <n v="62224.44"/>
    <n v="-19"/>
    <x v="0"/>
    <n v="-0.6333333333333333"/>
    <x v="0"/>
    <x v="0"/>
    <s v="Not Overdue"/>
    <s v="Invoice"/>
    <s v="USD"/>
    <n v="62224.44"/>
  </r>
  <r>
    <s v="A2510000"/>
    <x v="74"/>
    <x v="74"/>
    <n v="1800030521"/>
    <x v="0"/>
    <x v="0"/>
    <x v="6"/>
    <s v="Udo, Idongesit"/>
    <n v="0"/>
    <s v="Virtual role Ehime Biz dev mgr Nov Dec"/>
    <s v="467"/>
    <s v="DR"/>
    <s v=""/>
    <d v="2023-12-19T00:00:00"/>
    <d v="2023-12-19T00:00:00"/>
    <d v="2024-01-18T00:00:00"/>
    <s v="USD"/>
    <n v="20212.11"/>
    <n v="-18"/>
    <x v="0"/>
    <n v="-0.6"/>
    <x v="0"/>
    <x v="0"/>
    <s v="Not Overdue"/>
    <s v="Invoice"/>
    <s v="USD"/>
    <n v="20212.11"/>
  </r>
  <r>
    <s v="A2510000"/>
    <x v="74"/>
    <x v="74"/>
    <n v="1800030372"/>
    <x v="0"/>
    <x v="0"/>
    <x v="6"/>
    <s v="Udo, Idongesit"/>
    <n v="0"/>
    <s v="Virtual role cost Biz dev mgr June Oct"/>
    <s v="467"/>
    <s v="DR"/>
    <s v=""/>
    <d v="2023-12-01T00:00:00"/>
    <d v="2023-12-01T00:00:00"/>
    <d v="2023-12-31T00:00:00"/>
    <s v="USD"/>
    <n v="161809.97"/>
    <n v="0"/>
    <x v="0"/>
    <n v="0"/>
    <x v="0"/>
    <x v="0"/>
    <s v="Not Overdue"/>
    <s v="Invoice"/>
    <s v="USD"/>
    <n v="161809.97"/>
  </r>
  <r>
    <s v="A2510000"/>
    <x v="74"/>
    <x v="74"/>
    <n v="1400017201"/>
    <x v="0"/>
    <x v="0"/>
    <x v="6"/>
    <s v="Udo, Idongesit"/>
    <n v="0"/>
    <s v="SWEST Pmt"/>
    <s v=""/>
    <s v="DZ"/>
    <s v=""/>
    <d v="2023-03-17T00:00:00"/>
    <d v="2023-03-14T00:00:00"/>
    <d v="2023-03-17T00:00:00"/>
    <s v="USD"/>
    <n v="-22172.639999999999"/>
    <n v="289"/>
    <x v="5"/>
    <n v="9.6333333333333329"/>
    <x v="2"/>
    <x v="1"/>
    <s v="Overdue"/>
    <s v="Invoice"/>
    <s v="USD"/>
    <n v="-22172.639999999999"/>
  </r>
  <r>
    <s v="A2510000"/>
    <x v="74"/>
    <x v="74"/>
    <n v="103259978"/>
    <x v="0"/>
    <x v="0"/>
    <x v="6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710"/>
    <x v="5"/>
    <n v="90.333333333333329"/>
    <x v="4"/>
    <x v="1"/>
    <s v="Overdue"/>
    <s v="Invoice"/>
    <s v="USD"/>
    <n v="-5178.8"/>
  </r>
  <r>
    <s v="A2510000"/>
    <x v="75"/>
    <x v="75"/>
    <n v="1800030535"/>
    <x v="0"/>
    <x v="0"/>
    <x v="6"/>
    <s v="Edegbai, Uyoyou"/>
    <n v="0"/>
    <s v="SEPA-December 2023 Outstanding balance"/>
    <s v="473"/>
    <s v="DR"/>
    <s v=""/>
    <d v="2023-12-21T00:00:00"/>
    <d v="2023-12-21T00:00:00"/>
    <d v="2024-01-20T00:00:00"/>
    <s v="NGN"/>
    <n v="93594.85"/>
    <n v="-20"/>
    <x v="0"/>
    <n v="-0.66666666666666663"/>
    <x v="0"/>
    <x v="0"/>
    <s v="Not Overdue"/>
    <s v="Invoice"/>
    <s v="USD"/>
    <n v="107.78"/>
  </r>
  <r>
    <s v="A2510000"/>
    <x v="75"/>
    <x v="75"/>
    <n v="1800030432"/>
    <x v="0"/>
    <x v="0"/>
    <x v="6"/>
    <s v="Edegbai, Uyoyou"/>
    <n v="0"/>
    <s v="Dec'23 Publish Bills Aug to Oct'23 Tel bills SEPA"/>
    <s v="473"/>
    <s v="DR"/>
    <s v=""/>
    <d v="2023-12-14T00:00:00"/>
    <d v="2023-12-14T00:00:00"/>
    <d v="2024-01-13T00:00:00"/>
    <s v="NGN"/>
    <n v="37213.300000000003"/>
    <n v="-13"/>
    <x v="0"/>
    <n v="-0.43333333333333335"/>
    <x v="0"/>
    <x v="0"/>
    <s v="Not Overdue"/>
    <s v="Invoice"/>
    <s v="USD"/>
    <n v="40.75"/>
  </r>
  <r>
    <s v="A2510000"/>
    <x v="75"/>
    <x v="75"/>
    <n v="1800030425"/>
    <x v="0"/>
    <x v="0"/>
    <x v="6"/>
    <s v="Edegbai, Uyoyou"/>
    <n v="0"/>
    <s v="Payment for Intercompany Activities Nov 2023"/>
    <s v="473"/>
    <s v="DR"/>
    <s v=""/>
    <d v="2023-12-14T00:00:00"/>
    <d v="2023-12-14T00:00:00"/>
    <d v="2024-01-13T00:00:00"/>
    <s v="NGN"/>
    <n v="2682129.9700000002"/>
    <n v="-13"/>
    <x v="0"/>
    <n v="-0.43333333333333335"/>
    <x v="0"/>
    <x v="0"/>
    <s v="Not Overdue"/>
    <s v="Invoice"/>
    <s v="USD"/>
    <n v="2936.93"/>
  </r>
  <r>
    <s v="A2510000"/>
    <x v="75"/>
    <x v="75"/>
    <n v="1800030429"/>
    <x v="0"/>
    <x v="0"/>
    <x v="6"/>
    <s v="Edegbai, Uyoyou"/>
    <n v="0"/>
    <s v="SPDC Logistics Charges Sept and Nov 2023"/>
    <s v="473"/>
    <s v="DR"/>
    <s v=""/>
    <d v="2023-12-14T00:00:00"/>
    <d v="2023-12-14T00:00:00"/>
    <d v="2024-01-13T00:00:00"/>
    <s v="NGN"/>
    <n v="887106.39"/>
    <n v="-13"/>
    <x v="0"/>
    <n v="-0.43333333333333335"/>
    <x v="0"/>
    <x v="0"/>
    <s v="Not Overdue"/>
    <s v="Invoice"/>
    <s v="USD"/>
    <n v="971.39"/>
  </r>
  <r>
    <s v="A2510000"/>
    <x v="75"/>
    <x v="75"/>
    <n v="1800030404"/>
    <x v="0"/>
    <x v="0"/>
    <x v="6"/>
    <s v="Edegbai, Uyoyou"/>
    <n v="0"/>
    <s v="NOVEMBER 2023 EXPAT TAX"/>
    <s v="473"/>
    <s v="DR"/>
    <s v=""/>
    <d v="2023-12-08T00:00:00"/>
    <d v="2023-12-08T00:00:00"/>
    <d v="2024-01-07T00:00:00"/>
    <s v="NGN"/>
    <n v="92855242.030000001"/>
    <n v="-7"/>
    <x v="0"/>
    <n v="-0.23333333333333334"/>
    <x v="0"/>
    <x v="0"/>
    <s v="Not Overdue"/>
    <s v="Invoice"/>
    <s v="USD"/>
    <n v="104666.43"/>
  </r>
  <r>
    <s v="A2510000"/>
    <x v="75"/>
    <x v="75"/>
    <n v="1800030405"/>
    <x v="0"/>
    <x v="0"/>
    <x v="6"/>
    <s v="Edegbai, Uyoyou"/>
    <n v="0"/>
    <s v="Oct - Nov 2023 SCINDo Recovery"/>
    <s v="473"/>
    <s v="DR"/>
    <s v=""/>
    <d v="2023-12-08T00:00:00"/>
    <d v="2023-12-08T00:00:00"/>
    <d v="2024-01-07T00:00:00"/>
    <s v="NGN"/>
    <n v="1620797.85"/>
    <n v="-7"/>
    <x v="0"/>
    <n v="-0.23333333333333334"/>
    <x v="0"/>
    <x v="0"/>
    <s v="Not Overdue"/>
    <s v="Invoice"/>
    <s v="USD"/>
    <n v="1821.94"/>
  </r>
  <r>
    <s v="A2510000"/>
    <x v="75"/>
    <x v="75"/>
    <n v="1800030402"/>
    <x v="2"/>
    <x v="0"/>
    <x v="6"/>
    <s v="Edegbai, Uyoyou"/>
    <n v="0"/>
    <s v="SEPA December 2023 SALARY ESTIMATE"/>
    <s v="771"/>
    <s v="DR"/>
    <s v=""/>
    <d v="2023-12-08T00:00:00"/>
    <d v="2023-12-08T00:00:00"/>
    <d v="2024-01-07T00:00:00"/>
    <s v="NGN"/>
    <n v="123952112.7"/>
    <n v="-7"/>
    <x v="0"/>
    <n v="-0.23333333333333334"/>
    <x v="0"/>
    <x v="0"/>
    <s v="Not Overdue"/>
    <s v="Invoice"/>
    <s v="USD"/>
    <n v="139718.82"/>
  </r>
  <r>
    <s v="A2510000"/>
    <x v="75"/>
    <x v="75"/>
    <n v="1800030383"/>
    <x v="0"/>
    <x v="0"/>
    <x v="6"/>
    <s v="Edegbai, Uyoyou"/>
    <n v="0"/>
    <s v="SPDC Logistics CB to SEPA Aug 2023"/>
    <s v="473"/>
    <s v="DR"/>
    <s v=""/>
    <d v="2023-12-06T00:00:00"/>
    <d v="2023-12-06T00:00:00"/>
    <d v="2024-01-05T00:00:00"/>
    <s v="NGN"/>
    <n v="534325.31000000006"/>
    <n v="-5"/>
    <x v="0"/>
    <n v="-0.16666666666666666"/>
    <x v="0"/>
    <x v="0"/>
    <s v="Not Overdue"/>
    <s v="Invoice"/>
    <s v="USD"/>
    <n v="654.07000000000005"/>
  </r>
  <r>
    <s v="A2510000"/>
    <x v="75"/>
    <x v="75"/>
    <n v="1800030351"/>
    <x v="2"/>
    <x v="0"/>
    <x v="6"/>
    <s v="Edegbai, Uyoyou"/>
    <n v="0"/>
    <s v="SEPA November 2023 SALARY ESTIMATE"/>
    <s v="771"/>
    <s v="DR"/>
    <s v=""/>
    <d v="2023-11-23T00:00:00"/>
    <d v="2023-11-23T00:00:00"/>
    <d v="2023-12-23T00:00:00"/>
    <s v="NGN"/>
    <n v="238111277.05000001"/>
    <n v="8"/>
    <x v="1"/>
    <n v="0.26666666666666666"/>
    <x v="1"/>
    <x v="1"/>
    <s v="Overdue"/>
    <s v="Invoice"/>
    <s v="USD"/>
    <n v="226800.99"/>
  </r>
  <r>
    <s v="A2510000"/>
    <x v="75"/>
    <x v="75"/>
    <n v="1800029658"/>
    <x v="2"/>
    <x v="0"/>
    <x v="6"/>
    <s v="Edegbai, Uyoyou"/>
    <n v="0"/>
    <s v="SEPA August 2023 SALARY ESTIMATE"/>
    <s v="771"/>
    <s v="DR"/>
    <s v=""/>
    <d v="2023-08-18T00:00:00"/>
    <d v="2023-08-18T00:00:00"/>
    <d v="2023-09-17T00:00:00"/>
    <s v="NGN"/>
    <n v="129552045.72"/>
    <n v="105"/>
    <x v="4"/>
    <n v="3.5"/>
    <x v="1"/>
    <x v="1"/>
    <s v="Overdue"/>
    <s v="Invoice"/>
    <s v="USD"/>
    <n v="173677.47"/>
  </r>
  <r>
    <s v="A2510000"/>
    <x v="75"/>
    <x v="75"/>
    <n v="1800029559"/>
    <x v="0"/>
    <x v="0"/>
    <x v="6"/>
    <s v="Edegbai, Uyoyou"/>
    <n v="0"/>
    <s v="HERMAN SIESES TRAVEL COST"/>
    <s v="467"/>
    <s v="DR"/>
    <s v=""/>
    <d v="2023-07-21T00:00:00"/>
    <d v="2023-07-21T00:00:00"/>
    <d v="2023-08-20T00:00:00"/>
    <s v="USD"/>
    <n v="5551"/>
    <n v="133"/>
    <x v="4"/>
    <n v="4.4333333333333336"/>
    <x v="1"/>
    <x v="1"/>
    <s v="Overdue"/>
    <s v="Invoice"/>
    <s v="USD"/>
    <n v="5551"/>
  </r>
  <r>
    <s v="A2510000"/>
    <x v="75"/>
    <x v="75"/>
    <n v="1600004525"/>
    <x v="0"/>
    <x v="0"/>
    <x v="6"/>
    <s v="Edegbai, Uyoyou"/>
    <n v="0"/>
    <s v="SEPA-Apr 2023 (Reversal)"/>
    <s v="473"/>
    <s v="DG"/>
    <s v=""/>
    <d v="2023-07-30T00:00:00"/>
    <d v="2023-07-30T00:00:00"/>
    <d v="2023-07-31T00:00:00"/>
    <s v="NGN"/>
    <n v="-594506"/>
    <n v="153"/>
    <x v="4"/>
    <n v="5.0999999999999996"/>
    <x v="1"/>
    <x v="1"/>
    <s v="Overdue"/>
    <s v="Invoice"/>
    <s v="USD"/>
    <n v="-766.85"/>
  </r>
  <r>
    <s v="A2510000"/>
    <x v="75"/>
    <x v="75"/>
    <n v="1600004524"/>
    <x v="0"/>
    <x v="0"/>
    <x v="6"/>
    <s v="Edegbai, Uyoyou"/>
    <n v="0"/>
    <s v="SEPA-July 2023 EXCESS OF EST. OVER ACTUAL"/>
    <s v="473"/>
    <s v="DG"/>
    <s v=""/>
    <d v="2023-07-30T00:00:00"/>
    <d v="2023-07-30T00:00:00"/>
    <d v="2023-07-31T00:00:00"/>
    <s v="NGN"/>
    <n v="-5388.76"/>
    <n v="153"/>
    <x v="4"/>
    <n v="5.0999999999999996"/>
    <x v="1"/>
    <x v="1"/>
    <s v="Overdue"/>
    <s v="Invoice"/>
    <s v="USD"/>
    <n v="-6.95"/>
  </r>
  <r>
    <s v="A2510000"/>
    <x v="75"/>
    <x v="75"/>
    <n v="1800028488"/>
    <x v="0"/>
    <x v="0"/>
    <x v="6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365"/>
    <x v="5"/>
    <n v="12.166666666666666"/>
    <x v="3"/>
    <x v="1"/>
    <s v="Overdue"/>
    <s v="Invoice"/>
    <s v="USD"/>
    <n v="26355.02"/>
  </r>
  <r>
    <s v="A2510000"/>
    <x v="75"/>
    <x v="75"/>
    <n v="104292812"/>
    <x v="2"/>
    <x v="0"/>
    <x v="6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460"/>
    <x v="5"/>
    <n v="15.333333333333334"/>
    <x v="3"/>
    <x v="1"/>
    <s v="Overdue"/>
    <s v="Invoice"/>
    <s v="USD"/>
    <n v="-210590.99"/>
  </r>
  <r>
    <s v="A2510000"/>
    <x v="75"/>
    <x v="75"/>
    <n v="1800027669"/>
    <x v="0"/>
    <x v="0"/>
    <x v="6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571"/>
    <x v="5"/>
    <n v="19.033333333333335"/>
    <x v="4"/>
    <x v="1"/>
    <s v="Overdue"/>
    <s v="Invoice"/>
    <s v="USD"/>
    <n v="3092.71"/>
  </r>
  <r>
    <s v="A2510000"/>
    <x v="75"/>
    <x v="75"/>
    <n v="1800027646"/>
    <x v="0"/>
    <x v="0"/>
    <x v="6"/>
    <s v="Edegbai, Uyoyou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584"/>
    <x v="5"/>
    <n v="19.466666666666665"/>
    <x v="4"/>
    <x v="1"/>
    <s v="Overdue"/>
    <s v="Invoice"/>
    <s v="USD"/>
    <n v="57416.37"/>
  </r>
  <r>
    <s v="A2510000"/>
    <x v="75"/>
    <x v="75"/>
    <n v="1800027617"/>
    <x v="0"/>
    <x v="0"/>
    <x v="6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591"/>
    <x v="5"/>
    <n v="19.7"/>
    <x v="4"/>
    <x v="1"/>
    <s v="Overdue"/>
    <s v="Invoice"/>
    <s v="USD"/>
    <n v="3737.02"/>
  </r>
  <r>
    <s v="A2510000"/>
    <x v="75"/>
    <x v="75"/>
    <n v="1800027568"/>
    <x v="0"/>
    <x v="0"/>
    <x v="6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599"/>
    <x v="5"/>
    <n v="19.966666666666665"/>
    <x v="4"/>
    <x v="1"/>
    <s v="Overdue"/>
    <s v="Invoice"/>
    <s v="USD"/>
    <n v="59417.79"/>
  </r>
  <r>
    <s v="A2510000"/>
    <x v="75"/>
    <x v="75"/>
    <n v="1800027557"/>
    <x v="0"/>
    <x v="0"/>
    <x v="6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603"/>
    <x v="5"/>
    <n v="20.100000000000001"/>
    <x v="4"/>
    <x v="1"/>
    <s v="Overdue"/>
    <s v="Invoice"/>
    <s v="USD"/>
    <n v="94894.76"/>
  </r>
  <r>
    <s v="A2510000"/>
    <x v="75"/>
    <x v="75"/>
    <n v="1800027113"/>
    <x v="0"/>
    <x v="0"/>
    <x v="6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714"/>
    <x v="5"/>
    <n v="23.8"/>
    <x v="4"/>
    <x v="1"/>
    <s v="Overdue"/>
    <s v="Invoice"/>
    <s v="USD"/>
    <n v="1398"/>
  </r>
  <r>
    <s v="A2510000"/>
    <x v="75"/>
    <x v="75"/>
    <n v="1800025230"/>
    <x v="0"/>
    <x v="0"/>
    <x v="6"/>
    <s v="Edegbai, Uyoyou"/>
    <n v="0"/>
    <s v="SEPA LEARNING CB OCT 2020 YTD- Internal Audit"/>
    <s v="467"/>
    <s v="DR"/>
    <s v=""/>
    <d v="2020-12-14T00:00:00"/>
    <d v="2020-12-14T00:00:00"/>
    <d v="2021-01-14T00:00:00"/>
    <s v="USD"/>
    <n v="600"/>
    <n v="1081"/>
    <x v="5"/>
    <n v="36.033333333333331"/>
    <x v="4"/>
    <x v="1"/>
    <s v="Overdue"/>
    <s v="Invoice"/>
    <s v="USD"/>
    <n v="600"/>
  </r>
  <r>
    <s v="A2510000"/>
    <x v="75"/>
    <x v="75"/>
    <n v="1600003276"/>
    <x v="0"/>
    <x v="0"/>
    <x v="6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1270"/>
    <x v="5"/>
    <n v="42.333333333333336"/>
    <x v="4"/>
    <x v="1"/>
    <s v="Overdue"/>
    <s v="Invoice"/>
    <s v="USD"/>
    <n v="-19699.740000000002"/>
  </r>
  <r>
    <s v="A2510000"/>
    <x v="75"/>
    <x v="75"/>
    <n v="1600002985"/>
    <x v="0"/>
    <x v="0"/>
    <x v="6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459"/>
    <x v="5"/>
    <n v="48.633333333333333"/>
    <x v="4"/>
    <x v="1"/>
    <s v="Overdue"/>
    <s v="Invoice"/>
    <s v="USD"/>
    <n v="-46942.879999999997"/>
  </r>
  <r>
    <s v="A2510000"/>
    <x v="76"/>
    <x v="76"/>
    <n v="1800030149"/>
    <x v="0"/>
    <x v="0"/>
    <x v="6"/>
    <s v="Udo, Idongesit"/>
    <n v="0"/>
    <s v="Cost Recovery -TRAVEL COST (May and September 2023"/>
    <s v="467"/>
    <s v="DR"/>
    <s v=""/>
    <d v="2023-11-02T00:00:00"/>
    <d v="2023-11-02T00:00:00"/>
    <d v="2023-12-02T00:00:00"/>
    <s v="USD"/>
    <n v="11422.9"/>
    <n v="29"/>
    <x v="1"/>
    <n v="0.96666666666666667"/>
    <x v="1"/>
    <x v="1"/>
    <s v="Overdue"/>
    <s v="Invoice"/>
    <s v="USD"/>
    <n v="11422.9"/>
  </r>
  <r>
    <s v="A2510000"/>
    <x v="76"/>
    <x v="76"/>
    <n v="1800029320"/>
    <x v="0"/>
    <x v="0"/>
    <x v="6"/>
    <s v="Udo, Idongesit"/>
    <n v="0"/>
    <s v="RECOVERY COST -TRAVELS"/>
    <s v="467"/>
    <s v="DR"/>
    <s v=""/>
    <d v="2023-06-11T00:00:00"/>
    <d v="2023-06-11T00:00:00"/>
    <d v="2023-07-11T00:00:00"/>
    <s v="USD"/>
    <n v="14009.6"/>
    <n v="173"/>
    <x v="4"/>
    <n v="5.7666666666666666"/>
    <x v="1"/>
    <x v="1"/>
    <s v="Overdue"/>
    <s v="Invoice"/>
    <s v="USD"/>
    <n v="14009.6"/>
  </r>
  <r>
    <s v="A2510000"/>
    <x v="77"/>
    <x v="77"/>
    <n v="1800028212"/>
    <x v="0"/>
    <x v="0"/>
    <x v="6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431"/>
    <x v="5"/>
    <n v="14.366666666666667"/>
    <x v="3"/>
    <x v="1"/>
    <s v="Overdue"/>
    <s v="Invoice"/>
    <s v="USD"/>
    <n v="68547.33"/>
  </r>
  <r>
    <s v="A2510000"/>
    <x v="78"/>
    <x v="78"/>
    <n v="1600004442"/>
    <x v="0"/>
    <x v="0"/>
    <x v="6"/>
    <s v="Udo, Idongesit"/>
    <n v="0"/>
    <s v="SNBO-Mar 2023 REALLOCATION OF PAYROLL BALANCES"/>
    <s v="473"/>
    <s v="DG"/>
    <s v=""/>
    <d v="2023-03-27T00:00:00"/>
    <d v="2023-03-27T00:00:00"/>
    <d v="2023-03-27T00:00:00"/>
    <s v="NGN"/>
    <n v="-764460"/>
    <n v="279"/>
    <x v="5"/>
    <n v="9.3000000000000007"/>
    <x v="2"/>
    <x v="1"/>
    <s v="Overdue"/>
    <s v="Invoice"/>
    <s v="USD"/>
    <n v="-1660.1"/>
  </r>
  <r>
    <s v="A2510000"/>
    <x v="78"/>
    <x v="78"/>
    <n v="1800028783"/>
    <x v="0"/>
    <x v="0"/>
    <x v="6"/>
    <s v="Udo, Idongesit"/>
    <n v="0"/>
    <s v="SNBO-Jan 2023 REALLOCATION OF PAYROLL BALANCES"/>
    <s v="473"/>
    <s v="DR"/>
    <s v=""/>
    <d v="2023-01-24T00:00:00"/>
    <d v="2023-01-24T00:00:00"/>
    <d v="2023-02-23T00:00:00"/>
    <s v="NGN"/>
    <n v="382230"/>
    <n v="311"/>
    <x v="5"/>
    <n v="10.366666666666667"/>
    <x v="2"/>
    <x v="1"/>
    <s v="Overdue"/>
    <s v="Invoice"/>
    <s v="USD"/>
    <n v="839.95"/>
  </r>
  <r>
    <s v="A2510000"/>
    <x v="78"/>
    <x v="78"/>
    <n v="1600004338"/>
    <x v="0"/>
    <x v="0"/>
    <x v="6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402"/>
    <x v="5"/>
    <n v="13.4"/>
    <x v="3"/>
    <x v="1"/>
    <s v="Overdue"/>
    <s v="Invoice"/>
    <s v="USD"/>
    <n v="-2455.6799999999998"/>
  </r>
  <r>
    <s v="A2510000"/>
    <x v="79"/>
    <x v="79"/>
    <n v="1800023282"/>
    <x v="0"/>
    <x v="0"/>
    <x v="6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429"/>
    <x v="5"/>
    <n v="47.633333333333333"/>
    <x v="4"/>
    <x v="1"/>
    <s v="Overdue"/>
    <s v="Invoice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C9B2F-DE19-44A3-81AB-60E9FAD3102D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I107" firstHeaderRow="1" firstDataRow="2" firstDataCol="5"/>
  <pivotFields count="27">
    <pivotField compact="0" outline="0" showAll="0"/>
    <pivotField axis="axisRow" compact="0" outline="0" showAll="0" defaultSubtotal="0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</items>
    </pivotField>
    <pivotField axis="axisRow" compact="0" outline="0" showAll="0">
      <items count="81">
        <item x="71"/>
        <item x="42"/>
        <item x="45"/>
        <item x="32"/>
        <item x="50"/>
        <item x="18"/>
        <item x="4"/>
        <item x="44"/>
        <item x="41"/>
        <item x="5"/>
        <item x="56"/>
        <item x="2"/>
        <item x="22"/>
        <item x="8"/>
        <item x="58"/>
        <item x="24"/>
        <item x="36"/>
        <item x="46"/>
        <item x="11"/>
        <item x="3"/>
        <item x="55"/>
        <item x="43"/>
        <item x="6"/>
        <item x="14"/>
        <item x="19"/>
        <item x="37"/>
        <item x="49"/>
        <item x="62"/>
        <item x="35"/>
        <item x="63"/>
        <item x="59"/>
        <item x="34"/>
        <item x="57"/>
        <item x="12"/>
        <item x="15"/>
        <item x="7"/>
        <item x="33"/>
        <item x="1"/>
        <item x="47"/>
        <item x="0"/>
        <item x="60"/>
        <item x="61"/>
        <item x="25"/>
        <item x="40"/>
        <item x="30"/>
        <item x="26"/>
        <item x="28"/>
        <item x="29"/>
        <item x="38"/>
        <item x="27"/>
        <item x="31"/>
        <item x="54"/>
        <item x="9"/>
        <item x="21"/>
        <item x="13"/>
        <item x="23"/>
        <item x="79"/>
        <item x="75"/>
        <item x="70"/>
        <item x="77"/>
        <item x="69"/>
        <item x="64"/>
        <item x="65"/>
        <item x="66"/>
        <item x="78"/>
        <item x="17"/>
        <item x="68"/>
        <item x="73"/>
        <item x="76"/>
        <item x="67"/>
        <item x="74"/>
        <item x="39"/>
        <item x="53"/>
        <item x="16"/>
        <item x="48"/>
        <item x="52"/>
        <item x="72"/>
        <item x="10"/>
        <item x="20"/>
        <item x="51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13">
        <item x="0"/>
        <item x="1"/>
        <item h="1" x="9"/>
        <item x="3"/>
        <item h="1" x="4"/>
        <item x="2"/>
        <item x="5"/>
        <item x="10"/>
        <item x="7"/>
        <item x="11"/>
        <item h="1" x="6"/>
        <item x="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103">
    <i>
      <x/>
      <x/>
      <x v="5"/>
      <x v="10"/>
      <x v="77"/>
    </i>
    <i t="default" r="2">
      <x v="5"/>
    </i>
    <i r="2">
      <x v="7"/>
      <x v="72"/>
      <x v="76"/>
    </i>
    <i t="default" r="2">
      <x v="7"/>
    </i>
    <i r="2">
      <x v="9"/>
      <x v="72"/>
      <x v="76"/>
    </i>
    <i t="default" r="2">
      <x v="9"/>
    </i>
    <i r="2">
      <x v="11"/>
      <x v="32"/>
      <x v="3"/>
    </i>
    <i t="default" r="2">
      <x v="11"/>
    </i>
    <i t="default" r="1">
      <x/>
    </i>
    <i r="1">
      <x v="1"/>
      <x v="3"/>
      <x v="53"/>
      <x v="72"/>
    </i>
    <i r="3">
      <x v="57"/>
      <x v="32"/>
    </i>
    <i r="3">
      <x v="58"/>
      <x v="14"/>
    </i>
    <i t="default" r="2">
      <x v="3"/>
    </i>
    <i t="default" r="1">
      <x v="1"/>
    </i>
    <i t="default">
      <x/>
    </i>
    <i>
      <x v="1"/>
      <x/>
      <x/>
      <x/>
      <x v="39"/>
    </i>
    <i r="3">
      <x v="15"/>
      <x v="34"/>
    </i>
    <i t="default" r="2">
      <x/>
    </i>
    <i r="2">
      <x v="5"/>
      <x/>
      <x v="39"/>
    </i>
    <i r="3">
      <x v="11"/>
      <x v="18"/>
    </i>
    <i r="3">
      <x v="12"/>
      <x v="33"/>
    </i>
    <i r="3">
      <x v="26"/>
      <x v="45"/>
    </i>
    <i r="3">
      <x v="27"/>
      <x v="49"/>
    </i>
    <i r="3">
      <x v="38"/>
      <x v="48"/>
    </i>
    <i r="3">
      <x v="39"/>
      <x v="71"/>
    </i>
    <i r="3">
      <x v="43"/>
      <x v="21"/>
    </i>
    <i r="3">
      <x v="44"/>
      <x v="7"/>
    </i>
    <i r="3">
      <x v="47"/>
      <x v="38"/>
    </i>
    <i r="3">
      <x v="52"/>
      <x v="75"/>
    </i>
    <i r="3">
      <x v="55"/>
      <x v="20"/>
    </i>
    <i r="3">
      <x v="60"/>
      <x v="40"/>
    </i>
    <i t="default" r="2">
      <x v="5"/>
    </i>
    <i t="default" r="1">
      <x/>
    </i>
    <i r="1">
      <x v="1"/>
      <x v="1"/>
      <x/>
      <x v="39"/>
    </i>
    <i r="3">
      <x v="8"/>
      <x v="13"/>
    </i>
    <i r="3">
      <x v="9"/>
      <x v="52"/>
    </i>
    <i r="3">
      <x v="10"/>
      <x v="77"/>
    </i>
    <i r="3">
      <x v="15"/>
      <x v="34"/>
    </i>
    <i r="3">
      <x v="18"/>
      <x v="5"/>
    </i>
    <i r="3">
      <x v="20"/>
      <x v="78"/>
    </i>
    <i r="3">
      <x v="23"/>
      <x v="55"/>
    </i>
    <i r="3">
      <x v="25"/>
      <x v="42"/>
    </i>
    <i r="3">
      <x v="26"/>
      <x v="45"/>
    </i>
    <i r="3">
      <x v="27"/>
      <x v="49"/>
    </i>
    <i r="3">
      <x v="28"/>
      <x v="46"/>
    </i>
    <i r="3">
      <x v="29"/>
      <x v="47"/>
    </i>
    <i r="3">
      <x v="30"/>
      <x v="44"/>
    </i>
    <i r="3">
      <x v="32"/>
      <x v="3"/>
    </i>
    <i r="3">
      <x v="35"/>
      <x v="28"/>
    </i>
    <i r="3">
      <x v="36"/>
      <x v="16"/>
    </i>
    <i r="3">
      <x v="37"/>
      <x v="25"/>
    </i>
    <i r="3">
      <x v="40"/>
      <x v="43"/>
    </i>
    <i r="3">
      <x v="41"/>
      <x v="8"/>
    </i>
    <i r="3">
      <x v="46"/>
      <x v="17"/>
    </i>
    <i r="3">
      <x v="49"/>
      <x v="26"/>
    </i>
    <i r="3">
      <x v="54"/>
      <x v="51"/>
    </i>
    <i r="3">
      <x v="55"/>
      <x v="20"/>
    </i>
    <i r="3">
      <x v="59"/>
      <x v="30"/>
    </i>
    <i r="3">
      <x v="60"/>
      <x v="40"/>
    </i>
    <i r="3">
      <x v="61"/>
      <x v="41"/>
    </i>
    <i r="3">
      <x v="62"/>
      <x v="27"/>
    </i>
    <i r="3">
      <x v="63"/>
      <x v="29"/>
    </i>
    <i t="default" r="2">
      <x v="1"/>
    </i>
    <i r="2">
      <x v="3"/>
      <x v="1"/>
      <x v="37"/>
    </i>
    <i r="3">
      <x v="2"/>
      <x v="11"/>
    </i>
    <i r="3">
      <x v="3"/>
      <x v="19"/>
    </i>
    <i r="3">
      <x v="4"/>
      <x v="6"/>
    </i>
    <i r="3">
      <x v="5"/>
      <x v="9"/>
    </i>
    <i r="3">
      <x v="6"/>
      <x v="22"/>
    </i>
    <i r="3">
      <x v="7"/>
      <x v="35"/>
    </i>
    <i r="3">
      <x v="13"/>
      <x v="54"/>
    </i>
    <i r="3">
      <x v="14"/>
      <x v="23"/>
    </i>
    <i r="3">
      <x v="34"/>
      <x v="31"/>
    </i>
    <i r="3">
      <x v="45"/>
      <x v="2"/>
    </i>
    <i r="3">
      <x v="55"/>
      <x v="20"/>
    </i>
    <i r="3">
      <x v="73"/>
      <x v="67"/>
    </i>
    <i t="default" r="2">
      <x v="3"/>
    </i>
    <i r="2">
      <x v="6"/>
      <x v="15"/>
      <x v="34"/>
    </i>
    <i r="3">
      <x v="19"/>
      <x v="24"/>
    </i>
    <i r="3">
      <x v="22"/>
      <x v="12"/>
    </i>
    <i r="3">
      <x v="24"/>
      <x v="15"/>
    </i>
    <i r="3">
      <x v="31"/>
      <x v="50"/>
    </i>
    <i r="3">
      <x v="36"/>
      <x v="16"/>
    </i>
    <i r="3">
      <x v="42"/>
      <x v="1"/>
    </i>
    <i r="3">
      <x v="50"/>
      <x v="4"/>
    </i>
    <i r="3">
      <x v="51"/>
      <x v="79"/>
    </i>
    <i r="3">
      <x v="52"/>
      <x v="75"/>
    </i>
    <i r="3">
      <x v="56"/>
      <x v="10"/>
    </i>
    <i r="3">
      <x v="60"/>
      <x v="40"/>
    </i>
    <i t="default" r="2">
      <x v="6"/>
    </i>
    <i r="2">
      <x v="8"/>
      <x v="21"/>
      <x v="53"/>
    </i>
    <i r="3">
      <x v="33"/>
      <x v="36"/>
    </i>
    <i t="default" r="2">
      <x v="8"/>
    </i>
    <i t="default" r="1">
      <x v="1"/>
    </i>
    <i t="default">
      <x v="1"/>
    </i>
    <i>
      <x v="2"/>
      <x v="1"/>
      <x v="3"/>
      <x v="3"/>
      <x v="19"/>
    </i>
    <i r="3">
      <x v="45"/>
      <x v="2"/>
    </i>
    <i t="default" r="2">
      <x v="3"/>
    </i>
    <i r="2">
      <x v="8"/>
      <x v="33"/>
      <x v="36"/>
    </i>
    <i t="default" r="2">
      <x v="8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8">
    <format dxfId="815">
      <pivotArea type="all" dataOnly="0" outline="0" fieldPosition="0"/>
    </format>
    <format dxfId="814">
      <pivotArea outline="0" collapsedLevelsAreSubtotals="1" fieldPosition="0"/>
    </format>
    <format dxfId="813">
      <pivotArea type="origin" dataOnly="0" labelOnly="1" outline="0" fieldPosition="0"/>
    </format>
    <format dxfId="812">
      <pivotArea field="22" type="button" dataOnly="0" labelOnly="1" outline="0" axis="axisCol" fieldPosition="0"/>
    </format>
    <format dxfId="811">
      <pivotArea type="topRight" dataOnly="0" labelOnly="1" outline="0" fieldPosition="0"/>
    </format>
    <format dxfId="810">
      <pivotArea field="4" type="button" dataOnly="0" labelOnly="1" outline="0" axis="axisRow" fieldPosition="0"/>
    </format>
    <format dxfId="809">
      <pivotArea field="5" type="button" dataOnly="0" labelOnly="1" outline="0" axis="axisRow" fieldPosition="1"/>
    </format>
    <format dxfId="808">
      <pivotArea field="6" type="button" dataOnly="0" labelOnly="1" outline="0" axis="axisRow" fieldPosition="2"/>
    </format>
    <format dxfId="807">
      <pivotArea field="1" type="button" dataOnly="0" labelOnly="1" outline="0" axis="axisRow" fieldPosition="3"/>
    </format>
    <format dxfId="806">
      <pivotArea field="2" type="button" dataOnly="0" labelOnly="1" outline="0" axis="axisRow" fieldPosition="4"/>
    </format>
    <format dxfId="805">
      <pivotArea dataOnly="0" labelOnly="1" outline="0" fieldPosition="0">
        <references count="1">
          <reference field="4" count="0"/>
        </references>
      </pivotArea>
    </format>
    <format dxfId="804">
      <pivotArea dataOnly="0" labelOnly="1" outline="0" fieldPosition="0">
        <references count="1">
          <reference field="4" count="0" defaultSubtotal="1"/>
        </references>
      </pivotArea>
    </format>
    <format dxfId="803">
      <pivotArea dataOnly="0" labelOnly="1" grandRow="1" outline="0" fieldPosition="0"/>
    </format>
    <format dxfId="80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79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798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797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>
            <x v="5"/>
            <x v="7"/>
            <x v="9"/>
            <x v="10"/>
            <x v="11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 defaultSubtotal="1">
            <x v="5"/>
            <x v="7"/>
            <x v="9"/>
            <x v="10"/>
            <x v="11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>
            <x v="2"/>
            <x v="3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 defaultSubtotal="1">
            <x v="2"/>
            <x v="3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4"/>
            <x v="5"/>
            <x v="10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4"/>
            <x v="5"/>
            <x v="10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6"/>
            <x v="8"/>
          </reference>
        </references>
      </pivotArea>
    </format>
    <format dxfId="78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6"/>
            <x v="8"/>
          </reference>
        </references>
      </pivotArea>
    </format>
    <format dxfId="788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>
            <x v="3"/>
            <x v="8"/>
          </reference>
        </references>
      </pivotArea>
    </format>
    <format dxfId="78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 defaultSubtotal="1">
            <x v="3"/>
            <x v="8"/>
          </reference>
        </references>
      </pivotArea>
    </format>
    <format dxfId="786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85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784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783">
      <pivotArea dataOnly="0" labelOnly="1" outline="0" fieldPosition="0">
        <references count="4">
          <reference field="1" count="3">
            <x v="68"/>
            <x v="73"/>
            <x v="7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781">
      <pivotArea dataOnly="0" labelOnly="1" outline="0" fieldPosition="0">
        <references count="4">
          <reference field="1" count="2">
            <x v="48"/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780">
      <pivotArea dataOnly="0" labelOnly="1" outline="0" fieldPosition="0">
        <references count="4">
          <reference field="1" count="3">
            <x v="53"/>
            <x v="57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79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778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777">
      <pivotArea dataOnly="0" labelOnly="1" outline="0" fieldPosition="0">
        <references count="4">
          <reference field="1" count="13">
            <x v="0"/>
            <x v="11"/>
            <x v="12"/>
            <x v="26"/>
            <x v="27"/>
            <x v="38"/>
            <x v="39"/>
            <x v="43"/>
            <x v="44"/>
            <x v="47"/>
            <x v="52"/>
            <x v="55"/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76">
      <pivotArea dataOnly="0" labelOnly="1" outline="0" fieldPosition="0">
        <references count="4">
          <reference field="1" count="17">
            <x v="16"/>
            <x v="17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76"/>
            <x v="77"/>
            <x v="78"/>
            <x v="7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5">
      <pivotArea dataOnly="0" labelOnly="1" outline="0" fieldPosition="0">
        <references count="4">
          <reference field="1" count="29">
            <x v="0"/>
            <x v="8"/>
            <x v="9"/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74">
      <pivotArea dataOnly="0" labelOnly="1" outline="0" fieldPosition="0">
        <references count="4">
          <reference field="1" count="13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73">
      <pivotArea dataOnly="0" labelOnly="1" outline="0" fieldPosition="0">
        <references count="4">
          <reference field="1" count="12">
            <x v="15"/>
            <x v="19"/>
            <x v="22"/>
            <x v="24"/>
            <x v="31"/>
            <x v="36"/>
            <x v="42"/>
            <x v="50"/>
            <x v="51"/>
            <x v="52"/>
            <x v="56"/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2">
      <pivotArea dataOnly="0" labelOnly="1" outline="0" fieldPosition="0">
        <references count="4">
          <reference field="1" count="2">
            <x v="21"/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771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70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3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57"/>
          </reference>
          <reference field="2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58"/>
          </reference>
          <reference field="2" count="1">
            <x v="1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1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8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9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43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4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7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17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5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6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70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71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6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7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8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9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8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9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8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20"/>
          </reference>
          <reference field="2" count="1"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23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5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9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30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40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1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6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9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54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9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61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6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63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2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5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6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7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1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14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34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19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22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2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31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0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51"/>
          </reference>
          <reference field="2" count="1">
            <x v="7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56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21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68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67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66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65">
      <pivotArea dataOnly="0" labelOnly="1" outline="0" fieldPosition="0">
        <references count="1">
          <reference field="22" count="0"/>
        </references>
      </pivotArea>
    </format>
    <format dxfId="664">
      <pivotArea dataOnly="0" labelOnly="1" grandCol="1" outline="0" fieldPosition="0"/>
    </format>
    <format dxfId="663">
      <pivotArea type="all" dataOnly="0" outline="0" fieldPosition="0"/>
    </format>
    <format dxfId="662">
      <pivotArea outline="0" collapsedLevelsAreSubtotals="1" fieldPosition="0"/>
    </format>
    <format dxfId="661">
      <pivotArea type="origin" dataOnly="0" labelOnly="1" outline="0" fieldPosition="0"/>
    </format>
    <format dxfId="660">
      <pivotArea field="22" type="button" dataOnly="0" labelOnly="1" outline="0" axis="axisCol" fieldPosition="0"/>
    </format>
    <format dxfId="659">
      <pivotArea type="topRight" dataOnly="0" labelOnly="1" outline="0" fieldPosition="0"/>
    </format>
    <format dxfId="658">
      <pivotArea field="4" type="button" dataOnly="0" labelOnly="1" outline="0" axis="axisRow" fieldPosition="0"/>
    </format>
    <format dxfId="657">
      <pivotArea field="5" type="button" dataOnly="0" labelOnly="1" outline="0" axis="axisRow" fieldPosition="1"/>
    </format>
    <format dxfId="656">
      <pivotArea field="6" type="button" dataOnly="0" labelOnly="1" outline="0" axis="axisRow" fieldPosition="2"/>
    </format>
    <format dxfId="655">
      <pivotArea field="1" type="button" dataOnly="0" labelOnly="1" outline="0" axis="axisRow" fieldPosition="3"/>
    </format>
    <format dxfId="654">
      <pivotArea field="2" type="button" dataOnly="0" labelOnly="1" outline="0" axis="axisRow" fieldPosition="4"/>
    </format>
    <format dxfId="653">
      <pivotArea dataOnly="0" labelOnly="1" outline="0" fieldPosition="0">
        <references count="1">
          <reference field="4" count="0"/>
        </references>
      </pivotArea>
    </format>
    <format dxfId="652">
      <pivotArea dataOnly="0" labelOnly="1" outline="0" fieldPosition="0">
        <references count="1">
          <reference field="4" count="0" defaultSubtotal="1"/>
        </references>
      </pivotArea>
    </format>
    <format dxfId="651">
      <pivotArea dataOnly="0" labelOnly="1" grandRow="1" outline="0" fieldPosition="0"/>
    </format>
    <format dxfId="650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49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48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647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646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645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>
            <x v="5"/>
            <x v="7"/>
            <x v="9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 defaultSubtotal="1">
            <x v="5"/>
            <x v="7"/>
            <x v="9"/>
            <x v="10"/>
            <x v="11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>
            <x v="2"/>
            <x v="3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 defaultSubtotal="1">
            <x v="2"/>
            <x v="3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4"/>
            <x v="5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4"/>
            <x v="5"/>
            <x v="10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6"/>
            <x v="8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6"/>
            <x v="8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>
            <x v="3"/>
            <x v="8"/>
          </reference>
        </references>
      </pivotArea>
    </format>
    <format dxfId="63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 defaultSubtotal="1">
            <x v="3"/>
            <x v="8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33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632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631">
      <pivotArea dataOnly="0" labelOnly="1" outline="0" fieldPosition="0">
        <references count="4">
          <reference field="1" count="3">
            <x v="68"/>
            <x v="73"/>
            <x v="7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0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629">
      <pivotArea dataOnly="0" labelOnly="1" outline="0" fieldPosition="0">
        <references count="4">
          <reference field="1" count="2">
            <x v="48"/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628">
      <pivotArea dataOnly="0" labelOnly="1" outline="0" fieldPosition="0">
        <references count="4">
          <reference field="1" count="3">
            <x v="53"/>
            <x v="57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27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626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625">
      <pivotArea dataOnly="0" labelOnly="1" outline="0" fieldPosition="0">
        <references count="4">
          <reference field="1" count="13">
            <x v="0"/>
            <x v="11"/>
            <x v="12"/>
            <x v="26"/>
            <x v="27"/>
            <x v="38"/>
            <x v="39"/>
            <x v="43"/>
            <x v="44"/>
            <x v="47"/>
            <x v="52"/>
            <x v="55"/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24">
      <pivotArea dataOnly="0" labelOnly="1" outline="0" fieldPosition="0">
        <references count="4">
          <reference field="1" count="17">
            <x v="16"/>
            <x v="17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76"/>
            <x v="77"/>
            <x v="78"/>
            <x v="7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23">
      <pivotArea dataOnly="0" labelOnly="1" outline="0" fieldPosition="0">
        <references count="4">
          <reference field="1" count="29">
            <x v="0"/>
            <x v="8"/>
            <x v="9"/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22">
      <pivotArea dataOnly="0" labelOnly="1" outline="0" fieldPosition="0">
        <references count="4">
          <reference field="1" count="13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21">
      <pivotArea dataOnly="0" labelOnly="1" outline="0" fieldPosition="0">
        <references count="4">
          <reference field="1" count="12">
            <x v="15"/>
            <x v="19"/>
            <x v="22"/>
            <x v="24"/>
            <x v="31"/>
            <x v="36"/>
            <x v="42"/>
            <x v="50"/>
            <x v="51"/>
            <x v="52"/>
            <x v="56"/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0">
      <pivotArea dataOnly="0" labelOnly="1" outline="0" fieldPosition="0">
        <references count="4">
          <reference field="1" count="2">
            <x v="21"/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48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53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7"/>
          </reference>
          <reference field="2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8"/>
          </reference>
          <reference field="2" count="1">
            <x v="1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11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38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39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43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44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47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16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17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65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6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70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71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6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7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8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9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8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9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18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20"/>
          </reference>
          <reference field="2" count="1"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23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25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9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30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3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40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41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46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9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54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59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61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6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63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2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5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6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7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14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34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9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2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0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1"/>
          </reference>
          <reference field="2" count="1">
            <x v="7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56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21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14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513">
      <pivotArea dataOnly="0" labelOnly="1" outline="0" fieldPosition="0">
        <references count="1">
          <reference field="22" count="0"/>
        </references>
      </pivotArea>
    </format>
    <format dxfId="512">
      <pivotArea dataOnly="0" labelOnly="1" grandCol="1" outline="0" fieldPosition="0"/>
    </format>
    <format dxfId="511">
      <pivotArea dataOnly="0" outline="0" fieldPosition="0">
        <references count="1">
          <reference field="6" count="0" defaultSubtotal="1"/>
        </references>
      </pivotArea>
    </format>
    <format dxfId="510">
      <pivotArea dataOnly="0" outline="0" fieldPosition="0">
        <references count="1">
          <reference field="6" count="0" defaultSubtotal="1"/>
        </references>
      </pivotArea>
    </format>
    <format dxfId="509">
      <pivotArea outline="0" fieldPosition="0">
        <references count="6">
          <reference field="1" count="26" selected="0"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2" count="26" selected="0">
            <x v="3"/>
            <x v="5"/>
            <x v="8"/>
            <x v="16"/>
            <x v="17"/>
            <x v="20"/>
            <x v="25"/>
            <x v="26"/>
            <x v="27"/>
            <x v="28"/>
            <x v="29"/>
            <x v="30"/>
            <x v="34"/>
            <x v="40"/>
            <x v="41"/>
            <x v="42"/>
            <x v="43"/>
            <x v="44"/>
            <x v="45"/>
            <x v="46"/>
            <x v="47"/>
            <x v="49"/>
            <x v="51"/>
            <x v="55"/>
            <x v="77"/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22" count="1" selected="0">
            <x v="0"/>
          </reference>
        </references>
      </pivotArea>
    </format>
    <format dxfId="508">
      <pivotArea outline="0" fieldPosition="0">
        <references count="6">
          <reference field="1" count="26" selected="0"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2" count="26" selected="0">
            <x v="3"/>
            <x v="5"/>
            <x v="8"/>
            <x v="16"/>
            <x v="17"/>
            <x v="20"/>
            <x v="25"/>
            <x v="26"/>
            <x v="27"/>
            <x v="28"/>
            <x v="29"/>
            <x v="30"/>
            <x v="34"/>
            <x v="40"/>
            <x v="41"/>
            <x v="42"/>
            <x v="43"/>
            <x v="44"/>
            <x v="45"/>
            <x v="46"/>
            <x v="47"/>
            <x v="49"/>
            <x v="51"/>
            <x v="55"/>
            <x v="77"/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22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2A2C0-6771-4F51-B07B-41DF30C917FF}" name="Table1" displayName="Table1" ref="A1:AA3" totalsRowShown="0">
  <autoFilter ref="A1:AA3" xr:uid="{C382A2C0-6771-4F51-B07B-41DF30C917FF}"/>
  <tableColumns count="27">
    <tableColumn id="1" xr3:uid="{AEE35C25-9926-4181-8E69-F5D13EE5584F}" name="G/L"/>
    <tableColumn id="2" xr3:uid="{71C52D87-4AA3-4F54-B324-106B3FD1AAEC}" name="Account"/>
    <tableColumn id="3" xr3:uid="{E7C23353-87B1-4222-92FC-273395BBE752}" name="Customer"/>
    <tableColumn id="4" xr3:uid="{A2B1E8D9-6A44-40C6-91E1-9E7344F0F8D4}" name="DocumentNo"/>
    <tableColumn id="5" xr3:uid="{608C802A-881B-44F3-98CC-9E35AC2D5BFA}" name="Venture"/>
    <tableColumn id="6" xr3:uid="{457F12F4-A77D-47B8-BAC2-E99969357B8D}" name="Category"/>
    <tableColumn id="7" xr3:uid="{C541AFC3-080A-40FD-9072-0BA1661BCC20}" name="sub-category"/>
    <tableColumn id="8" xr3:uid="{6532AE8C-5796-4129-A80C-EB5FD94D5F20}" name="Action party"/>
    <tableColumn id="9" xr3:uid="{4E34AC70-66E0-4E3E-AA6C-DF5F9BCCE179}" name="WHT??"/>
    <tableColumn id="10" xr3:uid="{C3EE21FB-1EDA-4D3C-83CA-012DB0DE2957}" name="Text"/>
    <tableColumn id="11" xr3:uid="{EFA1101F-820C-4EEF-B630-445A05D18818}" name="Reference"/>
    <tableColumn id="12" xr3:uid="{261EB3DD-C1BB-4BAA-BE2A-A034FE0A3984}" name="Type"/>
    <tableColumn id="13" xr3:uid="{39C2A280-8215-4C14-84BB-253A1C3A53F8}" name="EGr"/>
    <tableColumn id="14" xr3:uid="{71BD07BA-CA2A-4259-B5A0-C0A195F09358}" name="Doc..Date" dataDxfId="818"/>
    <tableColumn id="15" xr3:uid="{09D9783D-8E47-457A-9030-3C0D8CFE3B7F}" name="Pstng Date" dataDxfId="817"/>
    <tableColumn id="16" xr3:uid="{E0F4C4D6-5117-444A-BAB6-E8B246A994D3}" name="Net due dt" dataDxfId="816"/>
    <tableColumn id="17" xr3:uid="{6003C6CB-7FE3-4DA9-A1BF-61C1AF4BBD39}" name="Curr."/>
    <tableColumn id="18" xr3:uid="{26AB952C-1D4C-4350-B674-DE03E1E75AF6}" name="Amount in DC"/>
    <tableColumn id="19" xr3:uid="{324DE2F3-5BBA-4BF4-B85D-1868F8A0A698}" name="Arrear"/>
    <tableColumn id="20" xr3:uid="{908152E0-AB37-463D-B4C5-69813E7E40FB}" name="Age in Days"/>
    <tableColumn id="21" xr3:uid="{8530700E-8C8A-484D-A3EA-63B46F6B36CB}" name="Age"/>
    <tableColumn id="22" xr3:uid="{0CC45669-5202-456E-B1FF-265C86E23430}" name="Age1"/>
    <tableColumn id="23" xr3:uid="{A73E11F4-BF5B-462D-A243-110C0ADFC86D}" name="Debts Class"/>
    <tableColumn id="24" xr3:uid="{2654A59A-4F9D-44F1-8AE7-CB27C6FC2FBA}" name="Debts Class1"/>
    <tableColumn id="25" xr3:uid="{FF7961DA-8C03-47DB-91FB-C67F05E3DDFE}" name="Debts Class2"/>
    <tableColumn id="26" xr3:uid="{8BC37647-353A-49B0-9341-DD246C2F6EC8}" name="LCurr"/>
    <tableColumn id="27" xr3:uid="{E7A61D10-EB89-4A16-B92A-1475DE5859B2}" name="Amt in loc.cur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08984375" defaultRowHeight="14.5" outlineLevelCol="1"/>
  <cols>
    <col min="1" max="1" width="9.08984375" style="73"/>
    <col min="2" max="4" width="9.08984375" style="73" hidden="1" customWidth="1" outlineLevel="1"/>
    <col min="5" max="5" width="2.453125" style="73" customWidth="1" collapsed="1"/>
    <col min="6" max="6" width="38.1796875" style="73" customWidth="1"/>
    <col min="7" max="7" width="66.453125" style="73" bestFit="1" customWidth="1"/>
    <col min="8" max="10" width="16.08984375" style="73" customWidth="1"/>
    <col min="11" max="11" width="32.453125" style="73" customWidth="1"/>
    <col min="12" max="12" width="2.1796875" style="73" customWidth="1"/>
    <col min="13" max="13" width="7.1796875" style="73" customWidth="1"/>
    <col min="14" max="14" width="11.453125" style="73" bestFit="1" customWidth="1"/>
    <col min="15" max="16384" width="9.08984375" style="73"/>
  </cols>
  <sheetData>
    <row r="1" spans="6:7" ht="15" thickBot="1"/>
    <row r="2" spans="6:7" ht="21" customHeight="1">
      <c r="F2" s="130" t="s">
        <v>126</v>
      </c>
      <c r="G2" s="132" t="s">
        <v>127</v>
      </c>
    </row>
    <row r="3" spans="6:7" ht="27" customHeight="1" thickBot="1">
      <c r="F3" s="131"/>
      <c r="G3" s="133"/>
    </row>
    <row r="4" spans="6:7" ht="16.5">
      <c r="F4" s="74" t="s">
        <v>167</v>
      </c>
      <c r="G4" s="75">
        <f>'[4]NDPR-Ogbelle'!L26</f>
        <v>0</v>
      </c>
    </row>
    <row r="5" spans="6:7" ht="16.5">
      <c r="F5" s="76" t="s">
        <v>168</v>
      </c>
      <c r="G5" s="77">
        <f>'[4]NEPL- OML 98'!L26</f>
        <v>95600.64849477855</v>
      </c>
    </row>
    <row r="6" spans="6:7" ht="16.5">
      <c r="F6" s="76" t="s">
        <v>169</v>
      </c>
      <c r="G6" s="77">
        <f>'[4]NEPL-Oredo'!L26</f>
        <v>192845.47437443049</v>
      </c>
    </row>
    <row r="7" spans="6:7" ht="16.5">
      <c r="F7" s="76" t="s">
        <v>131</v>
      </c>
      <c r="G7" s="77">
        <f>'[4]Belemaoil -Robertkiri'!L26</f>
        <v>0</v>
      </c>
    </row>
    <row r="8" spans="6:7" ht="16.5">
      <c r="F8" s="76" t="s">
        <v>132</v>
      </c>
      <c r="G8" s="77">
        <f>'[4]Belemaoil -Inda'!L26</f>
        <v>0</v>
      </c>
    </row>
    <row r="9" spans="6:7" ht="16.5">
      <c r="F9" s="76" t="s">
        <v>170</v>
      </c>
      <c r="G9" s="77">
        <f>'[4]PAN OCEAN - OML 147'!L25</f>
        <v>108784.97832486049</v>
      </c>
    </row>
    <row r="10" spans="6:7" ht="16.5">
      <c r="F10" s="76" t="s">
        <v>134</v>
      </c>
      <c r="G10" s="77">
        <f>[4]SEPLAT!L26</f>
        <v>1010840.2380277605</v>
      </c>
    </row>
    <row r="11" spans="6:7" ht="16.5">
      <c r="F11" s="76" t="s">
        <v>171</v>
      </c>
      <c r="G11" s="77">
        <f>'[4]NEPL OML 26'!L26</f>
        <v>593527.07216281979</v>
      </c>
    </row>
    <row r="12" spans="6:7" ht="16.5">
      <c r="F12" s="76" t="s">
        <v>172</v>
      </c>
      <c r="G12" s="77">
        <f>'[4]NEPL OML 42 (Batan)'!L27</f>
        <v>222150.27893304636</v>
      </c>
    </row>
    <row r="13" spans="6:7" ht="16.5">
      <c r="F13" s="76" t="s">
        <v>173</v>
      </c>
      <c r="G13" s="77">
        <f>'[4]NEPL OML 40'!L26</f>
        <v>3607243.4019461675</v>
      </c>
    </row>
    <row r="14" spans="6:7" ht="16.5">
      <c r="F14" s="76" t="s">
        <v>174</v>
      </c>
      <c r="G14" s="77">
        <f>'[4]NEPL OML 30'!L26</f>
        <v>7410349.3138507102</v>
      </c>
    </row>
    <row r="15" spans="6:7" ht="16.5">
      <c r="F15" s="76" t="s">
        <v>175</v>
      </c>
      <c r="G15" s="77">
        <f>'[4]NEPL OML 34'!L27</f>
        <v>1864009.1003938466</v>
      </c>
    </row>
    <row r="16" spans="6:7" ht="16.5">
      <c r="F16" s="76" t="s">
        <v>140</v>
      </c>
      <c r="G16" s="77">
        <f>'[4]WSPOL-Ibigwe New'!L26</f>
        <v>0</v>
      </c>
    </row>
    <row r="17" spans="6:7" ht="16.5">
      <c r="F17" s="76" t="s">
        <v>176</v>
      </c>
      <c r="G17" s="77">
        <f>'[4]TEPNG-OML58 New'!L26</f>
        <v>0</v>
      </c>
    </row>
    <row r="18" spans="6:7" ht="16.5">
      <c r="F18" s="76" t="s">
        <v>142</v>
      </c>
      <c r="G18" s="77">
        <f>[4]Midwestern!L26</f>
        <v>1205305.0196131871</v>
      </c>
    </row>
    <row r="19" spans="6:7" ht="16.5">
      <c r="F19" s="76" t="s">
        <v>177</v>
      </c>
      <c r="G19" s="77">
        <f>'[4]Newcross OML24'!L26</f>
        <v>0</v>
      </c>
    </row>
    <row r="20" spans="6:7" ht="16.5">
      <c r="F20" s="76" t="s">
        <v>178</v>
      </c>
      <c r="G20" s="77">
        <f>'[4]Aiteo 29'!L26</f>
        <v>0</v>
      </c>
    </row>
    <row r="21" spans="6:7" ht="16.5">
      <c r="F21" s="76" t="s">
        <v>179</v>
      </c>
      <c r="G21" s="77">
        <f>'[4]Eroton 18'!L26</f>
        <v>0</v>
      </c>
    </row>
    <row r="22" spans="6:7" ht="16.5">
      <c r="F22" s="76" t="s">
        <v>180</v>
      </c>
      <c r="G22" s="77">
        <f>'[4]NEPL ABURA'!L26</f>
        <v>431258.40900989098</v>
      </c>
    </row>
    <row r="23" spans="6:7" ht="16.5">
      <c r="F23" s="76" t="s">
        <v>181</v>
      </c>
      <c r="G23" s="77">
        <f>[4]EXCEL!L27</f>
        <v>388856.4969872504</v>
      </c>
    </row>
    <row r="24" spans="6:7" ht="16.5">
      <c r="F24" s="76" t="s">
        <v>182</v>
      </c>
      <c r="G24" s="77">
        <f>'[4]Millenium OML11(Oza)'!L27</f>
        <v>0</v>
      </c>
    </row>
    <row r="25" spans="6:7" ht="16.5">
      <c r="F25" s="76" t="s">
        <v>183</v>
      </c>
      <c r="G25" s="77">
        <f>[4]HHOGL!L27</f>
        <v>0</v>
      </c>
    </row>
    <row r="26" spans="6:7" ht="16.5">
      <c r="F26" s="114" t="s">
        <v>184</v>
      </c>
      <c r="G26" s="115">
        <f>'[4]NEPL OML 11'!L27</f>
        <v>0</v>
      </c>
    </row>
    <row r="27" spans="6:7" ht="17" thickBot="1">
      <c r="F27" s="116" t="s">
        <v>185</v>
      </c>
      <c r="G27" s="115">
        <f>'[4]NEWCROSS OML 152'!L27</f>
        <v>0</v>
      </c>
    </row>
    <row r="28" spans="6:7" ht="17" thickBot="1">
      <c r="F28" s="134"/>
      <c r="G28" s="135"/>
    </row>
    <row r="29" spans="6:7" ht="26" thickBot="1">
      <c r="F29" s="79" t="s">
        <v>41</v>
      </c>
      <c r="G29" s="80">
        <f>SUM(G4:G27)</f>
        <v>17130770.432118751</v>
      </c>
    </row>
    <row r="36" spans="5:12" ht="15" thickBot="1"/>
    <row r="37" spans="5:12" ht="20.5">
      <c r="E37" s="81"/>
      <c r="F37" s="82"/>
      <c r="G37" s="82"/>
      <c r="H37" s="83"/>
      <c r="I37" s="83"/>
      <c r="J37" s="83"/>
      <c r="K37" s="83"/>
      <c r="L37" s="84"/>
    </row>
    <row r="38" spans="5:12" ht="20.5">
      <c r="E38" s="85"/>
      <c r="F38" s="86" t="s">
        <v>150</v>
      </c>
      <c r="G38" s="87" t="s">
        <v>151</v>
      </c>
      <c r="H38" s="88" t="s">
        <v>152</v>
      </c>
      <c r="I38" s="88"/>
      <c r="J38" s="88"/>
      <c r="K38" s="88"/>
      <c r="L38" s="89"/>
    </row>
    <row r="39" spans="5:12" ht="20.5">
      <c r="E39" s="85"/>
      <c r="F39" s="86"/>
      <c r="G39" s="86"/>
      <c r="H39" s="88"/>
      <c r="I39" s="88"/>
      <c r="J39" s="88"/>
      <c r="K39" s="88"/>
      <c r="L39" s="89"/>
    </row>
    <row r="40" spans="5:12" ht="20.5">
      <c r="E40" s="85"/>
      <c r="F40" s="86"/>
      <c r="G40" s="86"/>
      <c r="H40" s="88"/>
      <c r="I40" s="88"/>
      <c r="J40" s="88"/>
      <c r="K40" s="88"/>
      <c r="L40" s="89"/>
    </row>
    <row r="41" spans="5:12" ht="20.5">
      <c r="E41" s="85"/>
      <c r="F41" s="86" t="s">
        <v>153</v>
      </c>
      <c r="G41" s="87" t="s">
        <v>154</v>
      </c>
      <c r="H41" s="88" t="s">
        <v>152</v>
      </c>
      <c r="I41" s="88"/>
      <c r="J41" s="88"/>
      <c r="K41" s="88"/>
      <c r="L41" s="89"/>
    </row>
    <row r="42" spans="5:12" ht="20.5">
      <c r="E42" s="85"/>
      <c r="F42" s="86"/>
      <c r="G42" s="86"/>
      <c r="H42" s="88"/>
      <c r="I42" s="88"/>
      <c r="J42" s="88"/>
      <c r="K42" s="88"/>
      <c r="L42" s="89"/>
    </row>
    <row r="43" spans="5:12" ht="20.5">
      <c r="E43" s="85"/>
      <c r="F43" s="86"/>
      <c r="G43" s="86"/>
      <c r="H43" s="88"/>
      <c r="I43" s="88"/>
      <c r="J43" s="88"/>
      <c r="K43" s="88"/>
      <c r="L43" s="89"/>
    </row>
    <row r="44" spans="5:12" ht="20.5">
      <c r="E44" s="85"/>
      <c r="F44" s="86" t="s">
        <v>155</v>
      </c>
      <c r="G44" s="87" t="s">
        <v>156</v>
      </c>
      <c r="H44" s="88" t="s">
        <v>152</v>
      </c>
      <c r="I44" s="88"/>
      <c r="J44" s="88"/>
      <c r="K44" s="88"/>
      <c r="L44" s="89"/>
    </row>
    <row r="45" spans="5:12" ht="20.5">
      <c r="E45" s="85"/>
      <c r="F45" s="86"/>
      <c r="G45" s="86"/>
      <c r="H45" s="88"/>
      <c r="I45" s="88"/>
      <c r="J45" s="88"/>
      <c r="K45" s="88"/>
      <c r="L45" s="89"/>
    </row>
    <row r="46" spans="5:12" ht="21" thickBot="1">
      <c r="E46" s="90"/>
      <c r="F46" s="91"/>
      <c r="G46" s="91"/>
      <c r="H46" s="92"/>
      <c r="I46" s="92"/>
      <c r="J46" s="92"/>
      <c r="K46" s="92"/>
      <c r="L46" s="93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07FB-960A-46AB-966D-D9890D408282}">
  <dimension ref="A1:AA3"/>
  <sheetViews>
    <sheetView workbookViewId="0">
      <selection activeCell="J2" sqref="J2"/>
    </sheetView>
  </sheetViews>
  <sheetFormatPr defaultRowHeight="14.5"/>
  <cols>
    <col min="2" max="2" width="9.90625" customWidth="1"/>
    <col min="3" max="3" width="11" customWidth="1"/>
    <col min="4" max="4" width="14.08984375" customWidth="1"/>
    <col min="5" max="5" width="9.6328125" customWidth="1"/>
    <col min="6" max="6" width="10.453125" customWidth="1"/>
    <col min="7" max="7" width="13.90625" customWidth="1"/>
    <col min="8" max="8" width="13.1796875" customWidth="1"/>
    <col min="11" max="11" width="11.36328125" customWidth="1"/>
    <col min="14" max="14" width="11.08984375" customWidth="1"/>
    <col min="15" max="15" width="11.90625" customWidth="1"/>
    <col min="16" max="16" width="11.81640625" customWidth="1"/>
    <col min="18" max="18" width="14.54296875" customWidth="1"/>
    <col min="20" max="20" width="12.54296875" customWidth="1"/>
    <col min="23" max="23" width="12.1796875" customWidth="1"/>
    <col min="24" max="25" width="13.1796875" customWidth="1"/>
    <col min="27" max="27" width="15.08984375" customWidth="1"/>
  </cols>
  <sheetData>
    <row r="1" spans="1:27">
      <c r="A1" t="s">
        <v>197</v>
      </c>
      <c r="B1" t="s">
        <v>14</v>
      </c>
      <c r="C1" t="s">
        <v>13</v>
      </c>
      <c r="D1" t="s">
        <v>198</v>
      </c>
      <c r="E1" t="s">
        <v>17</v>
      </c>
      <c r="F1" t="s">
        <v>16</v>
      </c>
      <c r="G1" t="s">
        <v>15</v>
      </c>
      <c r="H1" t="s">
        <v>37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36</v>
      </c>
      <c r="X1" t="s">
        <v>213</v>
      </c>
      <c r="Y1" t="s">
        <v>214</v>
      </c>
      <c r="Z1" t="s">
        <v>215</v>
      </c>
      <c r="AA1" t="s">
        <v>216</v>
      </c>
    </row>
    <row r="2" spans="1:27">
      <c r="A2" t="s">
        <v>217</v>
      </c>
      <c r="B2">
        <v>110023</v>
      </c>
      <c r="C2" t="s">
        <v>25</v>
      </c>
      <c r="D2">
        <v>1800030471</v>
      </c>
      <c r="E2" t="s">
        <v>42</v>
      </c>
      <c r="F2" t="s">
        <v>63</v>
      </c>
      <c r="G2" t="s">
        <v>64</v>
      </c>
      <c r="H2" t="s">
        <v>53</v>
      </c>
      <c r="I2">
        <v>0</v>
      </c>
      <c r="J2" t="s">
        <v>218</v>
      </c>
      <c r="K2" t="s">
        <v>219</v>
      </c>
      <c r="L2" t="s">
        <v>220</v>
      </c>
      <c r="M2" t="s">
        <v>221</v>
      </c>
      <c r="N2" s="123">
        <v>45275</v>
      </c>
      <c r="O2" s="123">
        <v>45275</v>
      </c>
      <c r="P2" s="123">
        <v>45305</v>
      </c>
      <c r="Q2" t="s">
        <v>222</v>
      </c>
      <c r="R2">
        <v>395471942.94</v>
      </c>
      <c r="S2">
        <v>-14</v>
      </c>
      <c r="T2" t="s">
        <v>38</v>
      </c>
      <c r="U2">
        <v>-0.46666666666666667</v>
      </c>
      <c r="V2" t="s">
        <v>38</v>
      </c>
      <c r="W2" t="s">
        <v>38</v>
      </c>
      <c r="X2" t="s">
        <v>38</v>
      </c>
      <c r="Y2" t="s">
        <v>223</v>
      </c>
      <c r="Z2" t="s">
        <v>224</v>
      </c>
      <c r="AA2">
        <v>454476.36</v>
      </c>
    </row>
    <row r="3" spans="1:27">
      <c r="A3" t="s">
        <v>217</v>
      </c>
      <c r="B3">
        <v>110023</v>
      </c>
      <c r="C3" t="s">
        <v>25</v>
      </c>
      <c r="D3">
        <v>1800030470</v>
      </c>
      <c r="E3" t="s">
        <v>42</v>
      </c>
      <c r="F3" t="s">
        <v>63</v>
      </c>
      <c r="G3" t="s">
        <v>64</v>
      </c>
      <c r="H3" t="s">
        <v>53</v>
      </c>
      <c r="I3">
        <v>0</v>
      </c>
      <c r="J3" t="s">
        <v>218</v>
      </c>
      <c r="K3" t="s">
        <v>225</v>
      </c>
      <c r="L3" t="s">
        <v>220</v>
      </c>
      <c r="M3" t="s">
        <v>221</v>
      </c>
      <c r="N3" s="123">
        <v>45275</v>
      </c>
      <c r="O3" s="123">
        <v>45275</v>
      </c>
      <c r="P3" s="123">
        <v>45305</v>
      </c>
      <c r="Q3" t="s">
        <v>224</v>
      </c>
      <c r="R3">
        <v>717124.31</v>
      </c>
      <c r="S3">
        <v>-14</v>
      </c>
      <c r="T3" t="s">
        <v>38</v>
      </c>
      <c r="U3">
        <v>-0.46666666666666667</v>
      </c>
      <c r="V3" t="s">
        <v>38</v>
      </c>
      <c r="W3" t="s">
        <v>38</v>
      </c>
      <c r="X3" t="s">
        <v>38</v>
      </c>
      <c r="Y3" t="s">
        <v>223</v>
      </c>
      <c r="Z3" t="s">
        <v>224</v>
      </c>
      <c r="AA3">
        <v>717124.31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2:K134"/>
  <sheetViews>
    <sheetView zoomScale="77" zoomScaleNormal="77" workbookViewId="0">
      <pane ySplit="4" topLeftCell="A39" activePane="bottomLeft" state="frozen"/>
      <selection pane="bottomLeft" activeCell="G62" sqref="G62"/>
    </sheetView>
  </sheetViews>
  <sheetFormatPr defaultColWidth="8.81640625" defaultRowHeight="14.5"/>
  <cols>
    <col min="1" max="1" width="35.90625" style="65" customWidth="1"/>
    <col min="2" max="2" width="15.1796875" style="65" bestFit="1" customWidth="1"/>
    <col min="3" max="3" width="27.90625" style="65" bestFit="1" customWidth="1"/>
    <col min="4" max="4" width="17.08984375" style="65" customWidth="1"/>
    <col min="5" max="5" width="45.1796875" style="65" bestFit="1" customWidth="1"/>
    <col min="6" max="6" width="14.54296875" style="67" bestFit="1" customWidth="1"/>
    <col min="7" max="7" width="15.54296875" style="67" bestFit="1" customWidth="1"/>
    <col min="8" max="8" width="14.54296875" style="67" bestFit="1" customWidth="1"/>
    <col min="9" max="9" width="15.54296875" style="67" bestFit="1" customWidth="1"/>
    <col min="10" max="10" width="8.81640625" style="65"/>
    <col min="11" max="11" width="15.36328125" style="65" bestFit="1" customWidth="1"/>
    <col min="12" max="16384" width="8.81640625" style="65"/>
  </cols>
  <sheetData>
    <row r="2" spans="1:9">
      <c r="A2" s="68"/>
      <c r="B2" s="68"/>
      <c r="C2" s="68"/>
      <c r="D2" s="68"/>
      <c r="E2" s="119" t="s">
        <v>186</v>
      </c>
      <c r="F2" s="113"/>
      <c r="G2" s="113"/>
      <c r="H2" s="113"/>
      <c r="I2" s="113"/>
    </row>
    <row r="3" spans="1:9">
      <c r="A3" s="121" t="s">
        <v>18</v>
      </c>
      <c r="B3" s="68"/>
      <c r="C3" s="68"/>
      <c r="D3" s="68"/>
      <c r="E3" s="68"/>
      <c r="F3" s="122" t="s">
        <v>36</v>
      </c>
      <c r="G3" s="113"/>
      <c r="H3" s="113"/>
      <c r="I3" s="113"/>
    </row>
    <row r="4" spans="1:9">
      <c r="A4" s="121" t="s">
        <v>17</v>
      </c>
      <c r="B4" s="121" t="s">
        <v>16</v>
      </c>
      <c r="C4" s="121" t="s">
        <v>15</v>
      </c>
      <c r="D4" s="121" t="s">
        <v>14</v>
      </c>
      <c r="E4" s="121" t="s">
        <v>13</v>
      </c>
      <c r="F4" s="113" t="s">
        <v>38</v>
      </c>
      <c r="G4" s="113" t="s">
        <v>39</v>
      </c>
      <c r="H4" s="113" t="s">
        <v>158</v>
      </c>
      <c r="I4" s="113" t="s">
        <v>41</v>
      </c>
    </row>
    <row r="5" spans="1:9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13"/>
      <c r="G5" s="113">
        <v>1104811.25</v>
      </c>
      <c r="H5" s="113"/>
      <c r="I5" s="113">
        <v>1104811.25</v>
      </c>
    </row>
    <row r="6" spans="1:9">
      <c r="A6" s="68"/>
      <c r="B6" s="68"/>
      <c r="C6" s="119" t="s">
        <v>61</v>
      </c>
      <c r="D6" s="119"/>
      <c r="E6" s="119"/>
      <c r="F6" s="120"/>
      <c r="G6" s="120">
        <v>1104811.25</v>
      </c>
      <c r="H6" s="120"/>
      <c r="I6" s="120">
        <v>1104811.25</v>
      </c>
    </row>
    <row r="7" spans="1:9">
      <c r="A7" s="68"/>
      <c r="B7" s="68"/>
      <c r="C7" s="68" t="s">
        <v>187</v>
      </c>
      <c r="D7" s="68">
        <v>600106</v>
      </c>
      <c r="E7" s="68" t="s">
        <v>188</v>
      </c>
      <c r="F7" s="113"/>
      <c r="G7" s="113">
        <v>-1494040.3500000006</v>
      </c>
      <c r="H7" s="113"/>
      <c r="I7" s="113">
        <v>-1494040.3500000006</v>
      </c>
    </row>
    <row r="8" spans="1:9">
      <c r="A8" s="68"/>
      <c r="B8" s="68"/>
      <c r="C8" s="119" t="s">
        <v>189</v>
      </c>
      <c r="D8" s="119"/>
      <c r="E8" s="119"/>
      <c r="F8" s="120"/>
      <c r="G8" s="120">
        <v>-1494040.3500000006</v>
      </c>
      <c r="H8" s="120"/>
      <c r="I8" s="120">
        <v>-1494040.3500000006</v>
      </c>
    </row>
    <row r="9" spans="1:9">
      <c r="A9" s="68"/>
      <c r="B9" s="68"/>
      <c r="C9" s="68" t="s">
        <v>190</v>
      </c>
      <c r="D9" s="68">
        <v>600106</v>
      </c>
      <c r="E9" s="68" t="s">
        <v>188</v>
      </c>
      <c r="F9" s="113"/>
      <c r="G9" s="113">
        <v>139554345.84</v>
      </c>
      <c r="H9" s="113"/>
      <c r="I9" s="113">
        <v>139554345.84</v>
      </c>
    </row>
    <row r="10" spans="1:9">
      <c r="A10" s="68"/>
      <c r="B10" s="68"/>
      <c r="C10" s="119" t="s">
        <v>191</v>
      </c>
      <c r="D10" s="119"/>
      <c r="E10" s="119"/>
      <c r="F10" s="120"/>
      <c r="G10" s="120">
        <v>139554345.84</v>
      </c>
      <c r="H10" s="120"/>
      <c r="I10" s="120">
        <v>139554345.84</v>
      </c>
    </row>
    <row r="11" spans="1:9">
      <c r="A11" s="68"/>
      <c r="B11" s="68"/>
      <c r="C11" s="68" t="s">
        <v>110</v>
      </c>
      <c r="D11" s="68">
        <v>110432</v>
      </c>
      <c r="E11" s="68" t="s">
        <v>22</v>
      </c>
      <c r="F11" s="113"/>
      <c r="G11" s="113">
        <v>24804506.439999998</v>
      </c>
      <c r="H11" s="113"/>
      <c r="I11" s="113">
        <v>24804506.439999998</v>
      </c>
    </row>
    <row r="12" spans="1:9">
      <c r="A12" s="68"/>
      <c r="B12" s="68"/>
      <c r="C12" s="119" t="s">
        <v>111</v>
      </c>
      <c r="D12" s="119"/>
      <c r="E12" s="119"/>
      <c r="F12" s="120"/>
      <c r="G12" s="120">
        <v>24804506.439999998</v>
      </c>
      <c r="H12" s="120"/>
      <c r="I12" s="120">
        <v>24804506.439999998</v>
      </c>
    </row>
    <row r="13" spans="1:9">
      <c r="A13" s="68"/>
      <c r="B13" s="68" t="s">
        <v>62</v>
      </c>
      <c r="C13" s="68"/>
      <c r="D13" s="68"/>
      <c r="E13" s="68"/>
      <c r="F13" s="113"/>
      <c r="G13" s="113">
        <v>163969623.18000001</v>
      </c>
      <c r="H13" s="113"/>
      <c r="I13" s="113">
        <v>163969623.18000001</v>
      </c>
    </row>
    <row r="14" spans="1:9">
      <c r="A14" s="68"/>
      <c r="B14" s="68" t="s">
        <v>63</v>
      </c>
      <c r="C14" s="68" t="s">
        <v>66</v>
      </c>
      <c r="D14" s="68">
        <v>110617</v>
      </c>
      <c r="E14" s="68" t="s">
        <v>114</v>
      </c>
      <c r="F14" s="113">
        <v>267913.12</v>
      </c>
      <c r="G14" s="113">
        <v>1520572.4199999992</v>
      </c>
      <c r="H14" s="113"/>
      <c r="I14" s="113">
        <v>1788485.5399999991</v>
      </c>
    </row>
    <row r="15" spans="1:9">
      <c r="A15" s="68"/>
      <c r="B15" s="68"/>
      <c r="C15" s="68"/>
      <c r="D15" s="68">
        <v>110744</v>
      </c>
      <c r="E15" s="68" t="s">
        <v>159</v>
      </c>
      <c r="F15" s="113">
        <v>674044.5</v>
      </c>
      <c r="G15" s="113"/>
      <c r="H15" s="113"/>
      <c r="I15" s="113">
        <v>674044.5</v>
      </c>
    </row>
    <row r="16" spans="1:9">
      <c r="A16" s="68"/>
      <c r="B16" s="68"/>
      <c r="C16" s="68"/>
      <c r="D16" s="68">
        <v>110745</v>
      </c>
      <c r="E16" s="68" t="s">
        <v>162</v>
      </c>
      <c r="F16" s="113">
        <v>1881008.6</v>
      </c>
      <c r="G16" s="113">
        <v>2737075.12</v>
      </c>
      <c r="H16" s="113"/>
      <c r="I16" s="113">
        <v>4618083.7200000007</v>
      </c>
    </row>
    <row r="17" spans="1:9">
      <c r="A17" s="68"/>
      <c r="B17" s="68"/>
      <c r="C17" s="119" t="s">
        <v>83</v>
      </c>
      <c r="D17" s="119"/>
      <c r="E17" s="119"/>
      <c r="F17" s="120">
        <v>2822966.22</v>
      </c>
      <c r="G17" s="120">
        <v>4257647.5399999991</v>
      </c>
      <c r="H17" s="120"/>
      <c r="I17" s="120">
        <v>7080613.7599999998</v>
      </c>
    </row>
    <row r="18" spans="1:9">
      <c r="A18" s="68"/>
      <c r="B18" s="68" t="s">
        <v>105</v>
      </c>
      <c r="C18" s="68"/>
      <c r="D18" s="68"/>
      <c r="E18" s="68"/>
      <c r="F18" s="113">
        <v>2822966.22</v>
      </c>
      <c r="G18" s="113">
        <v>4257647.5399999991</v>
      </c>
      <c r="H18" s="113"/>
      <c r="I18" s="113">
        <v>7080613.7599999998</v>
      </c>
    </row>
    <row r="19" spans="1:9">
      <c r="A19" s="68" t="s">
        <v>117</v>
      </c>
      <c r="B19" s="68"/>
      <c r="C19" s="68"/>
      <c r="D19" s="68"/>
      <c r="E19" s="68"/>
      <c r="F19" s="113">
        <v>2822966.22</v>
      </c>
      <c r="G19" s="113">
        <v>168227270.72</v>
      </c>
      <c r="H19" s="113"/>
      <c r="I19" s="113">
        <v>171050236.94</v>
      </c>
    </row>
    <row r="20" spans="1:9">
      <c r="A20" s="68" t="s">
        <v>42</v>
      </c>
      <c r="B20" s="68" t="s">
        <v>43</v>
      </c>
      <c r="C20" s="68" t="s">
        <v>44</v>
      </c>
      <c r="D20" s="68">
        <v>110006</v>
      </c>
      <c r="E20" s="68" t="s">
        <v>26</v>
      </c>
      <c r="F20" s="113">
        <v>136542.52000000002</v>
      </c>
      <c r="G20" s="113">
        <v>1799079.1500000006</v>
      </c>
      <c r="H20" s="113">
        <v>-474.66999999999996</v>
      </c>
      <c r="I20" s="113">
        <v>1935147.0000000007</v>
      </c>
    </row>
    <row r="21" spans="1:9">
      <c r="A21" s="68"/>
      <c r="B21" s="68"/>
      <c r="C21" s="68"/>
      <c r="D21" s="68">
        <v>110042</v>
      </c>
      <c r="E21" s="68" t="s">
        <v>29</v>
      </c>
      <c r="F21" s="113"/>
      <c r="G21" s="113">
        <v>9570953.8800000008</v>
      </c>
      <c r="H21" s="113"/>
      <c r="I21" s="113">
        <v>9570953.8800000008</v>
      </c>
    </row>
    <row r="22" spans="1:9">
      <c r="A22" s="68"/>
      <c r="B22" s="68"/>
      <c r="C22" s="119" t="s">
        <v>46</v>
      </c>
      <c r="D22" s="119"/>
      <c r="E22" s="119"/>
      <c r="F22" s="120">
        <v>136542.52000000002</v>
      </c>
      <c r="G22" s="120">
        <v>11370033.030000001</v>
      </c>
      <c r="H22" s="120">
        <v>-474.66999999999996</v>
      </c>
      <c r="I22" s="120">
        <v>11506100.880000001</v>
      </c>
    </row>
    <row r="23" spans="1:9">
      <c r="A23" s="68"/>
      <c r="B23" s="68"/>
      <c r="C23" s="68" t="s">
        <v>47</v>
      </c>
      <c r="D23" s="68">
        <v>110006</v>
      </c>
      <c r="E23" s="68" t="s">
        <v>26</v>
      </c>
      <c r="F23" s="113"/>
      <c r="G23" s="113">
        <v>51056.91</v>
      </c>
      <c r="H23" s="113"/>
      <c r="I23" s="113">
        <v>51056.91</v>
      </c>
    </row>
    <row r="24" spans="1:9">
      <c r="A24" s="68"/>
      <c r="B24" s="68"/>
      <c r="C24" s="68"/>
      <c r="D24" s="68">
        <v>110030</v>
      </c>
      <c r="E24" s="68" t="s">
        <v>160</v>
      </c>
      <c r="F24" s="113"/>
      <c r="G24" s="113"/>
      <c r="H24" s="113">
        <v>4726.62</v>
      </c>
      <c r="I24" s="113">
        <v>4726.62</v>
      </c>
    </row>
    <row r="25" spans="1:9">
      <c r="A25" s="68"/>
      <c r="B25" s="68"/>
      <c r="C25" s="68"/>
      <c r="D25" s="68">
        <v>110033</v>
      </c>
      <c r="E25" s="68" t="s">
        <v>48</v>
      </c>
      <c r="F25" s="113"/>
      <c r="G25" s="113">
        <v>26880</v>
      </c>
      <c r="H25" s="113"/>
      <c r="I25" s="113">
        <v>26880</v>
      </c>
    </row>
    <row r="26" spans="1:9">
      <c r="A26" s="68"/>
      <c r="B26" s="68"/>
      <c r="C26" s="68"/>
      <c r="D26" s="68">
        <v>110258</v>
      </c>
      <c r="E26" s="68" t="s">
        <v>11</v>
      </c>
      <c r="F26" s="113"/>
      <c r="G26" s="113">
        <v>174856.59000000003</v>
      </c>
      <c r="H26" s="113"/>
      <c r="I26" s="113">
        <v>174856.59000000003</v>
      </c>
    </row>
    <row r="27" spans="1:9">
      <c r="A27" s="68"/>
      <c r="B27" s="68"/>
      <c r="C27" s="68"/>
      <c r="D27" s="68">
        <v>110259</v>
      </c>
      <c r="E27" s="68" t="s">
        <v>4</v>
      </c>
      <c r="F27" s="113"/>
      <c r="G27" s="113">
        <v>2031117.9200000002</v>
      </c>
      <c r="H27" s="113"/>
      <c r="I27" s="113">
        <v>2031117.9200000002</v>
      </c>
    </row>
    <row r="28" spans="1:9">
      <c r="A28" s="68"/>
      <c r="B28" s="68"/>
      <c r="C28" s="68"/>
      <c r="D28" s="68">
        <v>110448</v>
      </c>
      <c r="E28" s="68" t="s">
        <v>93</v>
      </c>
      <c r="F28" s="113"/>
      <c r="G28" s="113">
        <v>189112.00999999998</v>
      </c>
      <c r="H28" s="113"/>
      <c r="I28" s="113">
        <v>189112.00999999998</v>
      </c>
    </row>
    <row r="29" spans="1:9">
      <c r="A29" s="68"/>
      <c r="B29" s="68"/>
      <c r="C29" s="68"/>
      <c r="D29" s="68">
        <v>110462</v>
      </c>
      <c r="E29" s="68" t="s">
        <v>55</v>
      </c>
      <c r="F29" s="113"/>
      <c r="G29" s="113">
        <v>580861.25</v>
      </c>
      <c r="H29" s="113"/>
      <c r="I29" s="113">
        <v>580861.25</v>
      </c>
    </row>
    <row r="30" spans="1:9">
      <c r="A30" s="68"/>
      <c r="B30" s="68"/>
      <c r="C30" s="68"/>
      <c r="D30" s="68">
        <v>110513</v>
      </c>
      <c r="E30" s="68" t="s">
        <v>57</v>
      </c>
      <c r="F30" s="113"/>
      <c r="G30" s="113">
        <v>72910.649999999994</v>
      </c>
      <c r="H30" s="113"/>
      <c r="I30" s="113">
        <v>72910.649999999994</v>
      </c>
    </row>
    <row r="31" spans="1:9">
      <c r="A31" s="68"/>
      <c r="B31" s="68"/>
      <c r="C31" s="68"/>
      <c r="D31" s="68">
        <v>110514</v>
      </c>
      <c r="E31" s="68" t="s">
        <v>58</v>
      </c>
      <c r="F31" s="113"/>
      <c r="G31" s="113">
        <v>55075.9</v>
      </c>
      <c r="H31" s="113"/>
      <c r="I31" s="113">
        <v>55075.9</v>
      </c>
    </row>
    <row r="32" spans="1:9">
      <c r="A32" s="68"/>
      <c r="B32" s="68"/>
      <c r="C32" s="68"/>
      <c r="D32" s="68">
        <v>110522</v>
      </c>
      <c r="E32" s="68" t="s">
        <v>59</v>
      </c>
      <c r="F32" s="113"/>
      <c r="G32" s="113">
        <v>536582.42999999993</v>
      </c>
      <c r="H32" s="113"/>
      <c r="I32" s="113">
        <v>536582.42999999993</v>
      </c>
    </row>
    <row r="33" spans="1:9">
      <c r="A33" s="68"/>
      <c r="B33" s="68"/>
      <c r="C33" s="68"/>
      <c r="D33" s="68">
        <v>110612</v>
      </c>
      <c r="E33" s="68" t="s">
        <v>99</v>
      </c>
      <c r="F33" s="113"/>
      <c r="G33" s="113">
        <v>7918.15</v>
      </c>
      <c r="H33" s="113"/>
      <c r="I33" s="113">
        <v>7918.15</v>
      </c>
    </row>
    <row r="34" spans="1:9">
      <c r="A34" s="68"/>
      <c r="B34" s="68"/>
      <c r="C34" s="68"/>
      <c r="D34" s="68">
        <v>110687</v>
      </c>
      <c r="E34" s="68" t="s">
        <v>81</v>
      </c>
      <c r="F34" s="113"/>
      <c r="G34" s="113">
        <v>147653.92999999996</v>
      </c>
      <c r="H34" s="113"/>
      <c r="I34" s="113">
        <v>147653.92999999996</v>
      </c>
    </row>
    <row r="35" spans="1:9">
      <c r="A35" s="68"/>
      <c r="B35" s="68"/>
      <c r="C35" s="68"/>
      <c r="D35" s="68">
        <v>110749</v>
      </c>
      <c r="E35" s="68" t="s">
        <v>192</v>
      </c>
      <c r="F35" s="113"/>
      <c r="G35" s="113">
        <v>428498.49</v>
      </c>
      <c r="H35" s="113"/>
      <c r="I35" s="113">
        <v>428498.49</v>
      </c>
    </row>
    <row r="36" spans="1:9">
      <c r="A36" s="68"/>
      <c r="B36" s="68"/>
      <c r="C36" s="119" t="s">
        <v>61</v>
      </c>
      <c r="D36" s="119"/>
      <c r="E36" s="119"/>
      <c r="F36" s="120"/>
      <c r="G36" s="120">
        <v>4302524.2300000004</v>
      </c>
      <c r="H36" s="120">
        <v>4726.62</v>
      </c>
      <c r="I36" s="120">
        <v>4307250.8499999996</v>
      </c>
    </row>
    <row r="37" spans="1:9">
      <c r="A37" s="68"/>
      <c r="B37" s="68" t="s">
        <v>62</v>
      </c>
      <c r="C37" s="68"/>
      <c r="D37" s="68"/>
      <c r="E37" s="68"/>
      <c r="F37" s="113">
        <v>136542.52000000002</v>
      </c>
      <c r="G37" s="113">
        <v>15672557.260000002</v>
      </c>
      <c r="H37" s="113">
        <v>4251.95</v>
      </c>
      <c r="I37" s="113">
        <v>15813351.73</v>
      </c>
    </row>
    <row r="38" spans="1:9">
      <c r="A38" s="68"/>
      <c r="B38" s="68" t="s">
        <v>63</v>
      </c>
      <c r="C38" s="68" t="s">
        <v>64</v>
      </c>
      <c r="D38" s="68">
        <v>110006</v>
      </c>
      <c r="E38" s="68" t="s">
        <v>26</v>
      </c>
      <c r="F38" s="113"/>
      <c r="G38" s="113">
        <v>835598.45</v>
      </c>
      <c r="H38" s="113">
        <v>46954.080000000002</v>
      </c>
      <c r="I38" s="113">
        <v>882552.52999999991</v>
      </c>
    </row>
    <row r="39" spans="1:9">
      <c r="A39" s="68"/>
      <c r="B39" s="68"/>
      <c r="C39" s="68"/>
      <c r="D39" s="68">
        <v>110021</v>
      </c>
      <c r="E39" s="68" t="s">
        <v>27</v>
      </c>
      <c r="F39" s="113"/>
      <c r="G39" s="113">
        <v>1127306.0900000001</v>
      </c>
      <c r="H39" s="113"/>
      <c r="I39" s="113">
        <v>1127306.0900000001</v>
      </c>
    </row>
    <row r="40" spans="1:9">
      <c r="A40" s="68"/>
      <c r="B40" s="68"/>
      <c r="C40" s="68"/>
      <c r="D40" s="68">
        <v>110022</v>
      </c>
      <c r="E40" s="68" t="s">
        <v>28</v>
      </c>
      <c r="F40" s="113"/>
      <c r="G40" s="113">
        <v>66817.19</v>
      </c>
      <c r="H40" s="113">
        <v>784218.66999999993</v>
      </c>
      <c r="I40" s="113">
        <v>851035.85999999987</v>
      </c>
    </row>
    <row r="41" spans="1:9">
      <c r="A41" s="68"/>
      <c r="B41" s="68"/>
      <c r="C41" s="68"/>
      <c r="D41" s="68">
        <v>110023</v>
      </c>
      <c r="E41" s="68" t="s">
        <v>25</v>
      </c>
      <c r="F41" s="124">
        <v>1171600.67</v>
      </c>
      <c r="G41" s="113">
        <v>3226161.3000000026</v>
      </c>
      <c r="H41" s="113">
        <v>-3317.11</v>
      </c>
      <c r="I41" s="113">
        <v>4394444.8600000022</v>
      </c>
    </row>
    <row r="42" spans="1:9">
      <c r="A42" s="68"/>
      <c r="B42" s="68"/>
      <c r="C42" s="68"/>
      <c r="D42" s="68">
        <v>110042</v>
      </c>
      <c r="E42" s="68" t="s">
        <v>29</v>
      </c>
      <c r="F42" s="124">
        <v>78400</v>
      </c>
      <c r="G42" s="113">
        <v>592821.67999999993</v>
      </c>
      <c r="H42" s="113">
        <v>194916.65</v>
      </c>
      <c r="I42" s="113">
        <v>866138.33</v>
      </c>
    </row>
    <row r="43" spans="1:9">
      <c r="A43" s="68"/>
      <c r="B43" s="68"/>
      <c r="C43" s="68"/>
      <c r="D43" s="68">
        <v>110056</v>
      </c>
      <c r="E43" s="68" t="s">
        <v>193</v>
      </c>
      <c r="F43" s="124">
        <v>1388719.3699999996</v>
      </c>
      <c r="G43" s="113">
        <v>-1001105.8699999998</v>
      </c>
      <c r="H43" s="113">
        <v>1772619.0199999998</v>
      </c>
      <c r="I43" s="113">
        <v>2160232.5199999996</v>
      </c>
    </row>
    <row r="44" spans="1:9">
      <c r="A44" s="68"/>
      <c r="B44" s="68"/>
      <c r="C44" s="68"/>
      <c r="D44" s="68">
        <v>110084</v>
      </c>
      <c r="E44" s="68" t="s">
        <v>23</v>
      </c>
      <c r="F44" s="124"/>
      <c r="G44" s="113"/>
      <c r="H44" s="113">
        <v>1356145.5200000003</v>
      </c>
      <c r="I44" s="113">
        <v>1356145.5200000003</v>
      </c>
    </row>
    <row r="45" spans="1:9">
      <c r="A45" s="68"/>
      <c r="B45" s="68"/>
      <c r="C45" s="68"/>
      <c r="D45" s="68">
        <v>110117</v>
      </c>
      <c r="E45" s="68" t="s">
        <v>0</v>
      </c>
      <c r="F45" s="124">
        <v>2408592.7799999993</v>
      </c>
      <c r="G45" s="113">
        <v>-2836294.9100000006</v>
      </c>
      <c r="H45" s="113">
        <v>1630557.24</v>
      </c>
      <c r="I45" s="113">
        <v>1202855.1099999987</v>
      </c>
    </row>
    <row r="46" spans="1:9">
      <c r="A46" s="68"/>
      <c r="B46" s="68"/>
      <c r="C46" s="68"/>
      <c r="D46" s="68">
        <v>110257</v>
      </c>
      <c r="E46" s="68" t="s">
        <v>12</v>
      </c>
      <c r="F46" s="124">
        <v>2251693.2000000002</v>
      </c>
      <c r="G46" s="113">
        <v>1165817.74</v>
      </c>
      <c r="H46" s="113">
        <v>628832.44000000018</v>
      </c>
      <c r="I46" s="113">
        <v>4046343.3800000008</v>
      </c>
    </row>
    <row r="47" spans="1:9">
      <c r="A47" s="68"/>
      <c r="B47" s="68"/>
      <c r="C47" s="68"/>
      <c r="D47" s="68">
        <v>110258</v>
      </c>
      <c r="E47" s="68" t="s">
        <v>11</v>
      </c>
      <c r="F47" s="124">
        <v>2315620.09</v>
      </c>
      <c r="G47" s="113">
        <v>1048224.35</v>
      </c>
      <c r="H47" s="113">
        <v>2061519.93</v>
      </c>
      <c r="I47" s="113">
        <v>5425364.3700000001</v>
      </c>
    </row>
    <row r="48" spans="1:9">
      <c r="A48" s="68"/>
      <c r="B48" s="68"/>
      <c r="C48" s="68"/>
      <c r="D48" s="68">
        <v>110259</v>
      </c>
      <c r="E48" s="68" t="s">
        <v>4</v>
      </c>
      <c r="F48" s="124">
        <v>1225661.57</v>
      </c>
      <c r="G48" s="113">
        <v>403960.53</v>
      </c>
      <c r="H48" s="113">
        <v>3856629.7200000007</v>
      </c>
      <c r="I48" s="113">
        <v>5486251.8200000003</v>
      </c>
    </row>
    <row r="49" spans="1:9">
      <c r="A49" s="68"/>
      <c r="B49" s="68"/>
      <c r="C49" s="68"/>
      <c r="D49" s="68">
        <v>110260</v>
      </c>
      <c r="E49" s="68" t="s">
        <v>54</v>
      </c>
      <c r="F49" s="124">
        <v>22015726.640000001</v>
      </c>
      <c r="G49" s="113">
        <v>2819149.2300000023</v>
      </c>
      <c r="H49" s="113">
        <v>12414372.219999999</v>
      </c>
      <c r="I49" s="113">
        <v>37249248.090000004</v>
      </c>
    </row>
    <row r="50" spans="1:9">
      <c r="A50" s="68"/>
      <c r="B50" s="68"/>
      <c r="C50" s="68"/>
      <c r="D50" s="68">
        <v>110261</v>
      </c>
      <c r="E50" s="68" t="s">
        <v>6</v>
      </c>
      <c r="F50" s="124">
        <v>6321378.25</v>
      </c>
      <c r="G50" s="113">
        <v>2718222.4</v>
      </c>
      <c r="H50" s="113">
        <v>7853913.9000000041</v>
      </c>
      <c r="I50" s="113">
        <v>16893514.550000004</v>
      </c>
    </row>
    <row r="51" spans="1:9">
      <c r="A51" s="68"/>
      <c r="B51" s="68"/>
      <c r="C51" s="68"/>
      <c r="D51" s="68">
        <v>110262</v>
      </c>
      <c r="E51" s="68" t="s">
        <v>5</v>
      </c>
      <c r="F51" s="124">
        <v>8405554.5199999996</v>
      </c>
      <c r="G51" s="113">
        <v>4245806.6399999997</v>
      </c>
      <c r="H51" s="113">
        <v>4385852.6899999995</v>
      </c>
      <c r="I51" s="113">
        <v>17037213.850000001</v>
      </c>
    </row>
    <row r="52" spans="1:9">
      <c r="A52" s="68"/>
      <c r="B52" s="68"/>
      <c r="C52" s="68"/>
      <c r="D52" s="68">
        <v>110432</v>
      </c>
      <c r="E52" s="68" t="s">
        <v>22</v>
      </c>
      <c r="F52" s="124"/>
      <c r="G52" s="113">
        <v>11811819.300000001</v>
      </c>
      <c r="H52" s="113">
        <v>13915380.049999999</v>
      </c>
      <c r="I52" s="113">
        <v>25727199.350000001</v>
      </c>
    </row>
    <row r="53" spans="1:9">
      <c r="A53" s="68"/>
      <c r="B53" s="68"/>
      <c r="C53" s="68"/>
      <c r="D53" s="68">
        <v>110440</v>
      </c>
      <c r="E53" s="68" t="s">
        <v>21</v>
      </c>
      <c r="F53" s="124">
        <v>2825238.7800000003</v>
      </c>
      <c r="G53" s="113">
        <v>2856015.5700000012</v>
      </c>
      <c r="H53" s="113">
        <v>7436359.3399999961</v>
      </c>
      <c r="I53" s="113">
        <v>13117613.689999998</v>
      </c>
    </row>
    <row r="54" spans="1:9">
      <c r="A54" s="68"/>
      <c r="B54" s="68"/>
      <c r="C54" s="68"/>
      <c r="D54" s="68">
        <v>110441</v>
      </c>
      <c r="E54" s="68" t="s">
        <v>20</v>
      </c>
      <c r="F54" s="124"/>
      <c r="G54" s="113">
        <v>32925122.190000005</v>
      </c>
      <c r="H54" s="113">
        <v>4026247.49</v>
      </c>
      <c r="I54" s="113">
        <v>36951369.680000007</v>
      </c>
    </row>
    <row r="55" spans="1:9">
      <c r="A55" s="68"/>
      <c r="B55" s="68"/>
      <c r="C55" s="68"/>
      <c r="D55" s="68">
        <v>110442</v>
      </c>
      <c r="E55" s="68" t="s">
        <v>2</v>
      </c>
      <c r="F55" s="124">
        <v>1848288.4800000004</v>
      </c>
      <c r="G55" s="113">
        <v>226773.25</v>
      </c>
      <c r="H55" s="113">
        <v>1299511.27</v>
      </c>
      <c r="I55" s="113">
        <v>3374573.0000000005</v>
      </c>
    </row>
    <row r="56" spans="1:9">
      <c r="A56" s="68"/>
      <c r="B56" s="68"/>
      <c r="C56" s="68"/>
      <c r="D56" s="68">
        <v>110467</v>
      </c>
      <c r="E56" s="68" t="s">
        <v>10</v>
      </c>
      <c r="F56" s="124">
        <v>1699926.2</v>
      </c>
      <c r="G56" s="113">
        <v>-2921142.14</v>
      </c>
      <c r="H56" s="113">
        <v>378170.29000000004</v>
      </c>
      <c r="I56" s="113">
        <v>-843045.65000000014</v>
      </c>
    </row>
    <row r="57" spans="1:9">
      <c r="A57" s="68"/>
      <c r="B57" s="68"/>
      <c r="C57" s="68"/>
      <c r="D57" s="68">
        <v>110492</v>
      </c>
      <c r="E57" s="68" t="s">
        <v>19</v>
      </c>
      <c r="F57" s="124">
        <v>168684.19</v>
      </c>
      <c r="G57" s="113">
        <v>811878.02999999991</v>
      </c>
      <c r="H57" s="113">
        <v>1859041.81</v>
      </c>
      <c r="I57" s="113">
        <v>2839604.0300000003</v>
      </c>
    </row>
    <row r="58" spans="1:9">
      <c r="A58" s="68"/>
      <c r="B58" s="68"/>
      <c r="C58" s="68"/>
      <c r="D58" s="68">
        <v>110521</v>
      </c>
      <c r="E58" s="68" t="s">
        <v>1</v>
      </c>
      <c r="F58" s="124">
        <v>77173.130000000019</v>
      </c>
      <c r="G58" s="113">
        <v>-727.38</v>
      </c>
      <c r="H58" s="113">
        <v>260428.44000000003</v>
      </c>
      <c r="I58" s="113">
        <v>336874.19000000006</v>
      </c>
    </row>
    <row r="59" spans="1:9">
      <c r="A59" s="68"/>
      <c r="B59" s="68"/>
      <c r="C59" s="68"/>
      <c r="D59" s="68">
        <v>110537</v>
      </c>
      <c r="E59" s="68" t="s">
        <v>9</v>
      </c>
      <c r="F59" s="124"/>
      <c r="G59" s="113">
        <v>867393.21000000008</v>
      </c>
      <c r="H59" s="113">
        <v>16044.91</v>
      </c>
      <c r="I59" s="113">
        <v>883438.12000000011</v>
      </c>
    </row>
    <row r="60" spans="1:9">
      <c r="A60" s="68"/>
      <c r="B60" s="68"/>
      <c r="C60" s="68"/>
      <c r="D60" s="68">
        <v>110647</v>
      </c>
      <c r="E60" s="68" t="s">
        <v>30</v>
      </c>
      <c r="F60" s="124">
        <v>145205.14000000001</v>
      </c>
      <c r="G60" s="113">
        <v>118436.21000000006</v>
      </c>
      <c r="H60" s="113">
        <v>481662.32999999984</v>
      </c>
      <c r="I60" s="113">
        <v>745303.67999999993</v>
      </c>
    </row>
    <row r="61" spans="1:9">
      <c r="A61" s="68"/>
      <c r="B61" s="68"/>
      <c r="C61" s="68"/>
      <c r="D61" s="68">
        <v>110687</v>
      </c>
      <c r="E61" s="68" t="s">
        <v>81</v>
      </c>
      <c r="F61" s="124">
        <v>6855440.0300000021</v>
      </c>
      <c r="G61" s="113">
        <v>8306713.8400000017</v>
      </c>
      <c r="H61" s="113">
        <v>2193405.4000000004</v>
      </c>
      <c r="I61" s="113">
        <v>17355559.270000003</v>
      </c>
    </row>
    <row r="62" spans="1:9">
      <c r="A62" s="68"/>
      <c r="B62" s="68"/>
      <c r="C62" s="68"/>
      <c r="D62" s="68">
        <v>110748</v>
      </c>
      <c r="E62" s="68" t="s">
        <v>194</v>
      </c>
      <c r="F62" s="124">
        <v>30395.199999999997</v>
      </c>
      <c r="G62" s="113">
        <v>90847.510000000009</v>
      </c>
      <c r="H62" s="113"/>
      <c r="I62" s="113">
        <v>121242.71</v>
      </c>
    </row>
    <row r="63" spans="1:9">
      <c r="A63" s="68"/>
      <c r="B63" s="68"/>
      <c r="C63" s="68"/>
      <c r="D63" s="68">
        <v>110749</v>
      </c>
      <c r="E63" s="68" t="s">
        <v>192</v>
      </c>
      <c r="F63" s="124">
        <v>9072283.8200000003</v>
      </c>
      <c r="G63" s="113">
        <v>19110412.84</v>
      </c>
      <c r="H63" s="113"/>
      <c r="I63" s="113">
        <v>28182696.66</v>
      </c>
    </row>
    <row r="64" spans="1:9">
      <c r="A64" s="68"/>
      <c r="B64" s="68"/>
      <c r="C64" s="68"/>
      <c r="D64" s="68">
        <v>110750</v>
      </c>
      <c r="E64" s="68" t="s">
        <v>161</v>
      </c>
      <c r="F64" s="124">
        <v>800737.45</v>
      </c>
      <c r="G64" s="113">
        <v>207106.44</v>
      </c>
      <c r="H64" s="113">
        <v>7543.23</v>
      </c>
      <c r="I64" s="113">
        <v>1015387.1199999999</v>
      </c>
    </row>
    <row r="65" spans="1:9">
      <c r="A65" s="68"/>
      <c r="B65" s="68"/>
      <c r="C65" s="68"/>
      <c r="D65" s="68">
        <v>110762</v>
      </c>
      <c r="E65" s="68" t="s">
        <v>195</v>
      </c>
      <c r="F65" s="124">
        <v>10244.299999999999</v>
      </c>
      <c r="G65" s="113"/>
      <c r="H65" s="113"/>
      <c r="I65" s="113">
        <v>10244.299999999999</v>
      </c>
    </row>
    <row r="66" spans="1:9">
      <c r="A66" s="68"/>
      <c r="B66" s="68"/>
      <c r="C66" s="68"/>
      <c r="D66" s="68">
        <v>110773</v>
      </c>
      <c r="E66" s="68" t="s">
        <v>196</v>
      </c>
      <c r="F66" s="124">
        <v>1037236.6</v>
      </c>
      <c r="G66" s="113"/>
      <c r="H66" s="113"/>
      <c r="I66" s="113">
        <v>1037236.6</v>
      </c>
    </row>
    <row r="67" spans="1:9">
      <c r="A67" s="68"/>
      <c r="B67" s="68"/>
      <c r="C67" s="119" t="s">
        <v>65</v>
      </c>
      <c r="D67" s="119"/>
      <c r="E67" s="119"/>
      <c r="F67" s="120">
        <v>72153800.410000011</v>
      </c>
      <c r="G67" s="120">
        <v>88823133.690000013</v>
      </c>
      <c r="H67" s="120">
        <v>68857009.530000001</v>
      </c>
      <c r="I67" s="120">
        <v>229833943.63000003</v>
      </c>
    </row>
    <row r="68" spans="1:9">
      <c r="A68" s="68"/>
      <c r="B68" s="68"/>
      <c r="C68" s="68" t="s">
        <v>66</v>
      </c>
      <c r="D68" s="68">
        <v>110008</v>
      </c>
      <c r="E68" s="68" t="s">
        <v>69</v>
      </c>
      <c r="F68" s="113"/>
      <c r="G68" s="113">
        <v>5116201.2</v>
      </c>
      <c r="H68" s="113"/>
      <c r="I68" s="113">
        <v>5116201.2</v>
      </c>
    </row>
    <row r="69" spans="1:9">
      <c r="A69" s="68"/>
      <c r="B69" s="68"/>
      <c r="C69" s="68"/>
      <c r="D69" s="68">
        <v>110011</v>
      </c>
      <c r="E69" s="68" t="s">
        <v>70</v>
      </c>
      <c r="F69" s="113"/>
      <c r="G69" s="113">
        <v>-35683.089999999997</v>
      </c>
      <c r="H69" s="113"/>
      <c r="I69" s="113">
        <v>-35683.089999999997</v>
      </c>
    </row>
    <row r="70" spans="1:9">
      <c r="A70" s="68"/>
      <c r="B70" s="68"/>
      <c r="C70" s="68"/>
      <c r="D70" s="68">
        <v>110012</v>
      </c>
      <c r="E70" s="68" t="s">
        <v>71</v>
      </c>
      <c r="F70" s="113"/>
      <c r="G70" s="113">
        <v>4375449.5599999996</v>
      </c>
      <c r="H70" s="113"/>
      <c r="I70" s="113">
        <v>4375449.5599999996</v>
      </c>
    </row>
    <row r="71" spans="1:9">
      <c r="A71" s="68"/>
      <c r="B71" s="68"/>
      <c r="C71" s="68"/>
      <c r="D71" s="68">
        <v>110013</v>
      </c>
      <c r="E71" s="68" t="s">
        <v>72</v>
      </c>
      <c r="F71" s="113"/>
      <c r="G71" s="113">
        <v>519906.99</v>
      </c>
      <c r="H71" s="113"/>
      <c r="I71" s="113">
        <v>519906.99</v>
      </c>
    </row>
    <row r="72" spans="1:9">
      <c r="A72" s="68"/>
      <c r="B72" s="68"/>
      <c r="C72" s="68"/>
      <c r="D72" s="68">
        <v>110016</v>
      </c>
      <c r="E72" s="68" t="s">
        <v>73</v>
      </c>
      <c r="F72" s="113"/>
      <c r="G72" s="113">
        <v>27251.55</v>
      </c>
      <c r="H72" s="113"/>
      <c r="I72" s="113">
        <v>27251.55</v>
      </c>
    </row>
    <row r="73" spans="1:9">
      <c r="A73" s="68"/>
      <c r="B73" s="68"/>
      <c r="C73" s="68"/>
      <c r="D73" s="68">
        <v>110017</v>
      </c>
      <c r="E73" s="68" t="s">
        <v>74</v>
      </c>
      <c r="F73" s="113"/>
      <c r="G73" s="113">
        <v>117078.77</v>
      </c>
      <c r="H73" s="113"/>
      <c r="I73" s="113">
        <v>117078.77</v>
      </c>
    </row>
    <row r="74" spans="1:9">
      <c r="A74" s="68"/>
      <c r="B74" s="68"/>
      <c r="C74" s="68"/>
      <c r="D74" s="68">
        <v>110019</v>
      </c>
      <c r="E74" s="68" t="s">
        <v>75</v>
      </c>
      <c r="F74" s="113"/>
      <c r="G74" s="113">
        <v>-115.72</v>
      </c>
      <c r="H74" s="113"/>
      <c r="I74" s="113">
        <v>-115.72</v>
      </c>
    </row>
    <row r="75" spans="1:9">
      <c r="A75" s="68"/>
      <c r="B75" s="68"/>
      <c r="C75" s="68"/>
      <c r="D75" s="68">
        <v>110040</v>
      </c>
      <c r="E75" s="68" t="s">
        <v>76</v>
      </c>
      <c r="F75" s="113"/>
      <c r="G75" s="113">
        <v>-322.72000000000003</v>
      </c>
      <c r="H75" s="113"/>
      <c r="I75" s="113">
        <v>-322.72000000000003</v>
      </c>
    </row>
    <row r="76" spans="1:9">
      <c r="A76" s="68"/>
      <c r="B76" s="68"/>
      <c r="C76" s="68"/>
      <c r="D76" s="68">
        <v>110041</v>
      </c>
      <c r="E76" s="68" t="s">
        <v>77</v>
      </c>
      <c r="F76" s="113"/>
      <c r="G76" s="113">
        <v>1214467.3799999999</v>
      </c>
      <c r="H76" s="113"/>
      <c r="I76" s="113">
        <v>1214467.3799999999</v>
      </c>
    </row>
    <row r="77" spans="1:9">
      <c r="A77" s="68"/>
      <c r="B77" s="68"/>
      <c r="C77" s="68"/>
      <c r="D77" s="68">
        <v>110434</v>
      </c>
      <c r="E77" s="68" t="s">
        <v>79</v>
      </c>
      <c r="F77" s="113"/>
      <c r="G77" s="113">
        <v>-550624.25000000012</v>
      </c>
      <c r="H77" s="113"/>
      <c r="I77" s="113">
        <v>-550624.25000000012</v>
      </c>
    </row>
    <row r="78" spans="1:9">
      <c r="A78" s="68"/>
      <c r="B78" s="68"/>
      <c r="C78" s="68"/>
      <c r="D78" s="68">
        <v>110518</v>
      </c>
      <c r="E78" s="68" t="s">
        <v>80</v>
      </c>
      <c r="F78" s="113"/>
      <c r="G78" s="113">
        <v>4765391.0300000012</v>
      </c>
      <c r="H78" s="113"/>
      <c r="I78" s="113">
        <v>4765391.0300000012</v>
      </c>
    </row>
    <row r="79" spans="1:9">
      <c r="A79" s="68"/>
      <c r="B79" s="68"/>
      <c r="C79" s="68"/>
      <c r="D79" s="68">
        <v>110687</v>
      </c>
      <c r="E79" s="68" t="s">
        <v>81</v>
      </c>
      <c r="F79" s="113">
        <v>30177.85</v>
      </c>
      <c r="G79" s="113">
        <v>2454749.4600000014</v>
      </c>
      <c r="H79" s="113"/>
      <c r="I79" s="113">
        <v>2484927.3100000015</v>
      </c>
    </row>
    <row r="80" spans="1:9">
      <c r="A80" s="68"/>
      <c r="B80" s="68"/>
      <c r="C80" s="68"/>
      <c r="D80" s="68">
        <v>600183</v>
      </c>
      <c r="E80" s="68" t="s">
        <v>82</v>
      </c>
      <c r="F80" s="113">
        <v>30427.8</v>
      </c>
      <c r="G80" s="113">
        <v>34020.46</v>
      </c>
      <c r="H80" s="113"/>
      <c r="I80" s="113">
        <v>64448.259999999995</v>
      </c>
    </row>
    <row r="81" spans="1:9">
      <c r="A81" s="68"/>
      <c r="B81" s="68"/>
      <c r="C81" s="119" t="s">
        <v>83</v>
      </c>
      <c r="D81" s="119"/>
      <c r="E81" s="119"/>
      <c r="F81" s="120">
        <v>60605.649999999994</v>
      </c>
      <c r="G81" s="120">
        <v>18037770.620000001</v>
      </c>
      <c r="H81" s="120"/>
      <c r="I81" s="120">
        <v>18098376.270000003</v>
      </c>
    </row>
    <row r="82" spans="1:9">
      <c r="A82" s="68"/>
      <c r="B82" s="68"/>
      <c r="C82" s="68" t="s">
        <v>84</v>
      </c>
      <c r="D82" s="68">
        <v>110042</v>
      </c>
      <c r="E82" s="68" t="s">
        <v>29</v>
      </c>
      <c r="F82" s="113"/>
      <c r="G82" s="113">
        <v>105536.68</v>
      </c>
      <c r="H82" s="113">
        <v>59124.95</v>
      </c>
      <c r="I82" s="113">
        <v>164661.63</v>
      </c>
    </row>
    <row r="83" spans="1:9">
      <c r="A83" s="68"/>
      <c r="B83" s="68"/>
      <c r="C83" s="68"/>
      <c r="D83" s="68">
        <v>110070</v>
      </c>
      <c r="E83" s="68" t="s">
        <v>50</v>
      </c>
      <c r="F83" s="113"/>
      <c r="G83" s="113"/>
      <c r="H83" s="113">
        <v>19657.240000000002</v>
      </c>
      <c r="I83" s="113">
        <v>19657.240000000002</v>
      </c>
    </row>
    <row r="84" spans="1:9">
      <c r="A84" s="68"/>
      <c r="B84" s="68"/>
      <c r="C84" s="68"/>
      <c r="D84" s="68">
        <v>110111</v>
      </c>
      <c r="E84" s="68" t="s">
        <v>88</v>
      </c>
      <c r="F84" s="113">
        <v>82543.200000000012</v>
      </c>
      <c r="G84" s="113">
        <v>736914</v>
      </c>
      <c r="H84" s="113">
        <v>56924.4</v>
      </c>
      <c r="I84" s="113">
        <v>876381.6</v>
      </c>
    </row>
    <row r="85" spans="1:9">
      <c r="A85" s="68"/>
      <c r="B85" s="68"/>
      <c r="C85" s="68"/>
      <c r="D85" s="68">
        <v>110132</v>
      </c>
      <c r="E85" s="68" t="s">
        <v>90</v>
      </c>
      <c r="F85" s="113">
        <v>5893.11</v>
      </c>
      <c r="G85" s="113">
        <v>-261068.36000000002</v>
      </c>
      <c r="H85" s="113"/>
      <c r="I85" s="113">
        <v>-255175.25000000003</v>
      </c>
    </row>
    <row r="86" spans="1:9">
      <c r="A86" s="68"/>
      <c r="B86" s="68"/>
      <c r="C86" s="68"/>
      <c r="D86" s="68">
        <v>110418</v>
      </c>
      <c r="E86" s="68" t="s">
        <v>91</v>
      </c>
      <c r="F86" s="113"/>
      <c r="G86" s="113">
        <v>187500</v>
      </c>
      <c r="H86" s="113"/>
      <c r="I86" s="113">
        <v>187500</v>
      </c>
    </row>
    <row r="87" spans="1:9">
      <c r="A87" s="68"/>
      <c r="B87" s="68"/>
      <c r="C87" s="68"/>
      <c r="D87" s="68">
        <v>110441</v>
      </c>
      <c r="E87" s="68" t="s">
        <v>20</v>
      </c>
      <c r="F87" s="113"/>
      <c r="G87" s="113">
        <v>237650</v>
      </c>
      <c r="H87" s="113"/>
      <c r="I87" s="113">
        <v>237650</v>
      </c>
    </row>
    <row r="88" spans="1:9">
      <c r="A88" s="68"/>
      <c r="B88" s="68"/>
      <c r="C88" s="68"/>
      <c r="D88" s="68">
        <v>110502</v>
      </c>
      <c r="E88" s="68" t="s">
        <v>94</v>
      </c>
      <c r="F88" s="113"/>
      <c r="G88" s="113">
        <v>7839.13</v>
      </c>
      <c r="H88" s="113"/>
      <c r="I88" s="113">
        <v>7839.13</v>
      </c>
    </row>
    <row r="89" spans="1:9">
      <c r="A89" s="68"/>
      <c r="B89" s="68"/>
      <c r="C89" s="68"/>
      <c r="D89" s="68">
        <v>110557</v>
      </c>
      <c r="E89" s="68" t="s">
        <v>97</v>
      </c>
      <c r="F89" s="113">
        <v>1188.5999999999999</v>
      </c>
      <c r="G89" s="113">
        <v>7571.09</v>
      </c>
      <c r="H89" s="113">
        <v>1771.96</v>
      </c>
      <c r="I89" s="113">
        <v>10531.650000000001</v>
      </c>
    </row>
    <row r="90" spans="1:9">
      <c r="A90" s="68"/>
      <c r="B90" s="68"/>
      <c r="C90" s="68"/>
      <c r="D90" s="68">
        <v>110597</v>
      </c>
      <c r="E90" s="68" t="s">
        <v>98</v>
      </c>
      <c r="F90" s="113"/>
      <c r="G90" s="113"/>
      <c r="H90" s="113">
        <v>5806.5</v>
      </c>
      <c r="I90" s="113">
        <v>5806.5</v>
      </c>
    </row>
    <row r="91" spans="1:9">
      <c r="A91" s="68"/>
      <c r="B91" s="68"/>
      <c r="C91" s="68"/>
      <c r="D91" s="68">
        <v>110612</v>
      </c>
      <c r="E91" s="68" t="s">
        <v>99</v>
      </c>
      <c r="F91" s="113"/>
      <c r="G91" s="113">
        <v>11627.689999999999</v>
      </c>
      <c r="H91" s="113">
        <v>990.28</v>
      </c>
      <c r="I91" s="113">
        <v>12617.97</v>
      </c>
    </row>
    <row r="92" spans="1:9">
      <c r="A92" s="68"/>
      <c r="B92" s="68"/>
      <c r="C92" s="68"/>
      <c r="D92" s="68">
        <v>110708</v>
      </c>
      <c r="E92" s="68" t="s">
        <v>163</v>
      </c>
      <c r="F92" s="113"/>
      <c r="G92" s="113">
        <v>244433.67</v>
      </c>
      <c r="H92" s="113"/>
      <c r="I92" s="113">
        <v>244433.67</v>
      </c>
    </row>
    <row r="93" spans="1:9">
      <c r="A93" s="68"/>
      <c r="B93" s="68"/>
      <c r="C93" s="68"/>
      <c r="D93" s="68">
        <v>110749</v>
      </c>
      <c r="E93" s="68" t="s">
        <v>192</v>
      </c>
      <c r="F93" s="113"/>
      <c r="G93" s="113">
        <v>42850</v>
      </c>
      <c r="H93" s="113"/>
      <c r="I93" s="113">
        <v>42850</v>
      </c>
    </row>
    <row r="94" spans="1:9">
      <c r="A94" s="68"/>
      <c r="B94" s="68"/>
      <c r="C94" s="119" t="s">
        <v>100</v>
      </c>
      <c r="D94" s="119"/>
      <c r="E94" s="119"/>
      <c r="F94" s="120">
        <v>89624.910000000018</v>
      </c>
      <c r="G94" s="120">
        <v>1320853.8999999999</v>
      </c>
      <c r="H94" s="120">
        <v>144275.32999999999</v>
      </c>
      <c r="I94" s="120">
        <v>1554754.1399999997</v>
      </c>
    </row>
    <row r="95" spans="1:9">
      <c r="A95" s="68"/>
      <c r="B95" s="68"/>
      <c r="C95" s="68" t="s">
        <v>101</v>
      </c>
      <c r="D95" s="68">
        <v>110090</v>
      </c>
      <c r="E95" s="68" t="s">
        <v>102</v>
      </c>
      <c r="F95" s="113"/>
      <c r="G95" s="113">
        <v>87252892.090000004</v>
      </c>
      <c r="H95" s="113"/>
      <c r="I95" s="113">
        <v>87252892.090000004</v>
      </c>
    </row>
    <row r="96" spans="1:9">
      <c r="A96" s="68"/>
      <c r="B96" s="68"/>
      <c r="C96" s="68"/>
      <c r="D96" s="68">
        <v>110433</v>
      </c>
      <c r="E96" s="68" t="s">
        <v>103</v>
      </c>
      <c r="F96" s="113"/>
      <c r="G96" s="113">
        <v>91643052.289999992</v>
      </c>
      <c r="H96" s="113"/>
      <c r="I96" s="113">
        <v>91643052.289999992</v>
      </c>
    </row>
    <row r="97" spans="1:9">
      <c r="A97" s="68"/>
      <c r="B97" s="68"/>
      <c r="C97" s="119" t="s">
        <v>104</v>
      </c>
      <c r="D97" s="119"/>
      <c r="E97" s="119"/>
      <c r="F97" s="120"/>
      <c r="G97" s="120">
        <v>178895944.38</v>
      </c>
      <c r="H97" s="120"/>
      <c r="I97" s="120">
        <v>178895944.38</v>
      </c>
    </row>
    <row r="98" spans="1:9">
      <c r="A98" s="68"/>
      <c r="B98" s="68" t="s">
        <v>105</v>
      </c>
      <c r="C98" s="68"/>
      <c r="D98" s="68"/>
      <c r="E98" s="68"/>
      <c r="F98" s="113">
        <v>72304030.969999999</v>
      </c>
      <c r="G98" s="113">
        <v>287077702.59000003</v>
      </c>
      <c r="H98" s="113">
        <v>69001284.859999999</v>
      </c>
      <c r="I98" s="113">
        <v>428383018.41999996</v>
      </c>
    </row>
    <row r="99" spans="1:9">
      <c r="A99" s="68" t="s">
        <v>106</v>
      </c>
      <c r="B99" s="68"/>
      <c r="C99" s="68"/>
      <c r="D99" s="68"/>
      <c r="E99" s="68"/>
      <c r="F99" s="113">
        <v>72440573.489999995</v>
      </c>
      <c r="G99" s="113">
        <v>302750259.85000002</v>
      </c>
      <c r="H99" s="113">
        <v>69005536.810000002</v>
      </c>
      <c r="I99" s="113">
        <v>444196370.14999998</v>
      </c>
    </row>
    <row r="100" spans="1:9">
      <c r="A100" s="68" t="s">
        <v>164</v>
      </c>
      <c r="B100" s="68" t="s">
        <v>63</v>
      </c>
      <c r="C100" s="68" t="s">
        <v>66</v>
      </c>
      <c r="D100" s="68">
        <v>110012</v>
      </c>
      <c r="E100" s="68" t="s">
        <v>71</v>
      </c>
      <c r="F100" s="113"/>
      <c r="G100" s="113">
        <v>33459.58</v>
      </c>
      <c r="H100" s="113"/>
      <c r="I100" s="113">
        <v>33459.58</v>
      </c>
    </row>
    <row r="101" spans="1:9">
      <c r="A101" s="68"/>
      <c r="B101" s="68"/>
      <c r="C101" s="68"/>
      <c r="D101" s="68">
        <v>110518</v>
      </c>
      <c r="E101" s="68" t="s">
        <v>80</v>
      </c>
      <c r="F101" s="113"/>
      <c r="G101" s="113">
        <v>3105246.0999999996</v>
      </c>
      <c r="H101" s="113"/>
      <c r="I101" s="113">
        <v>3105246.0999999996</v>
      </c>
    </row>
    <row r="102" spans="1:9">
      <c r="A102" s="68"/>
      <c r="B102" s="68"/>
      <c r="C102" s="119" t="s">
        <v>83</v>
      </c>
      <c r="D102" s="119"/>
      <c r="E102" s="119"/>
      <c r="F102" s="120"/>
      <c r="G102" s="120">
        <v>3138705.6799999997</v>
      </c>
      <c r="H102" s="120"/>
      <c r="I102" s="120">
        <v>3138705.6799999997</v>
      </c>
    </row>
    <row r="103" spans="1:9">
      <c r="A103" s="68"/>
      <c r="B103" s="68"/>
      <c r="C103" s="68" t="s">
        <v>101</v>
      </c>
      <c r="D103" s="68">
        <v>110433</v>
      </c>
      <c r="E103" s="68" t="s">
        <v>103</v>
      </c>
      <c r="F103" s="113"/>
      <c r="G103" s="113">
        <v>2618392.1799999997</v>
      </c>
      <c r="H103" s="113"/>
      <c r="I103" s="113">
        <v>2618392.1799999997</v>
      </c>
    </row>
    <row r="104" spans="1:9">
      <c r="A104" s="68"/>
      <c r="B104" s="68"/>
      <c r="C104" s="119" t="s">
        <v>104</v>
      </c>
      <c r="D104" s="119"/>
      <c r="E104" s="119"/>
      <c r="F104" s="120"/>
      <c r="G104" s="120">
        <v>2618392.1799999997</v>
      </c>
      <c r="H104" s="120"/>
      <c r="I104" s="120">
        <v>2618392.1799999997</v>
      </c>
    </row>
    <row r="105" spans="1:9">
      <c r="A105" s="68"/>
      <c r="B105" s="68" t="s">
        <v>105</v>
      </c>
      <c r="C105" s="68"/>
      <c r="D105" s="68"/>
      <c r="E105" s="68"/>
      <c r="F105" s="113"/>
      <c r="G105" s="113">
        <v>5757097.8599999994</v>
      </c>
      <c r="H105" s="113"/>
      <c r="I105" s="113">
        <v>5757097.8599999994</v>
      </c>
    </row>
    <row r="106" spans="1:9">
      <c r="A106" s="68" t="s">
        <v>165</v>
      </c>
      <c r="B106" s="68"/>
      <c r="C106" s="68"/>
      <c r="D106" s="68"/>
      <c r="E106" s="68"/>
      <c r="F106" s="113"/>
      <c r="G106" s="113">
        <v>5757097.8599999994</v>
      </c>
      <c r="H106" s="113"/>
      <c r="I106" s="113">
        <v>5757097.8599999994</v>
      </c>
    </row>
    <row r="107" spans="1:9">
      <c r="A107" s="68" t="s">
        <v>41</v>
      </c>
      <c r="B107" s="68"/>
      <c r="C107" s="68"/>
      <c r="D107" s="68"/>
      <c r="E107" s="68"/>
      <c r="F107" s="113">
        <v>75263539.709999993</v>
      </c>
      <c r="G107" s="113">
        <v>476734628.42999995</v>
      </c>
      <c r="H107" s="113">
        <v>69005536.810000002</v>
      </c>
      <c r="I107" s="113">
        <v>621003704.95000017</v>
      </c>
    </row>
    <row r="108" spans="1:9">
      <c r="A108"/>
      <c r="B108"/>
      <c r="C108"/>
      <c r="D108"/>
      <c r="E108"/>
      <c r="F108" s="50"/>
      <c r="G108" s="50"/>
      <c r="H108" s="50"/>
      <c r="I108" s="50"/>
    </row>
    <row r="109" spans="1:9">
      <c r="A109"/>
      <c r="B109"/>
      <c r="C109"/>
      <c r="D109"/>
      <c r="E109"/>
      <c r="F109" s="50"/>
      <c r="G109" s="50"/>
      <c r="H109" s="50"/>
      <c r="I109" s="50"/>
    </row>
    <row r="110" spans="1:9">
      <c r="A110"/>
      <c r="B110"/>
      <c r="C110"/>
      <c r="D110"/>
      <c r="E110"/>
      <c r="F110" s="50"/>
      <c r="G110" s="50"/>
      <c r="H110" s="50"/>
      <c r="I110" s="50"/>
    </row>
    <row r="111" spans="1:9">
      <c r="A111"/>
      <c r="B111"/>
      <c r="C111"/>
      <c r="D111"/>
      <c r="E111"/>
      <c r="F111" s="50"/>
      <c r="G111" s="50"/>
      <c r="H111" s="50"/>
      <c r="I111" s="50"/>
    </row>
    <row r="112" spans="1:9">
      <c r="A112"/>
      <c r="B112"/>
      <c r="C112"/>
      <c r="D112"/>
      <c r="E112"/>
      <c r="F112" s="50"/>
      <c r="G112" s="50"/>
      <c r="H112" s="50"/>
      <c r="I112" s="50"/>
    </row>
    <row r="113" spans="1:11">
      <c r="A113"/>
      <c r="B113"/>
      <c r="C113"/>
      <c r="D113"/>
      <c r="E113"/>
      <c r="F113" s="50"/>
      <c r="G113" s="50"/>
      <c r="H113" s="50"/>
      <c r="I113" s="50"/>
    </row>
    <row r="114" spans="1:11">
      <c r="A114"/>
      <c r="B114"/>
      <c r="C114"/>
      <c r="D114"/>
      <c r="E114"/>
      <c r="F114" s="50"/>
      <c r="G114" s="50"/>
      <c r="H114" s="50"/>
      <c r="I114" s="50"/>
    </row>
    <row r="115" spans="1:11">
      <c r="A115"/>
      <c r="B115"/>
      <c r="C115"/>
      <c r="D115"/>
      <c r="E115"/>
      <c r="F115" s="50"/>
      <c r="G115" s="50"/>
      <c r="H115" s="50"/>
      <c r="I115" s="50"/>
    </row>
    <row r="116" spans="1:11">
      <c r="A116"/>
      <c r="B116"/>
      <c r="C116"/>
      <c r="D116"/>
      <c r="E116"/>
      <c r="F116" s="50"/>
      <c r="G116" s="50"/>
      <c r="H116" s="50"/>
      <c r="I116" s="50"/>
    </row>
    <row r="117" spans="1:11">
      <c r="A117"/>
      <c r="B117"/>
      <c r="C117"/>
      <c r="D117"/>
      <c r="E117"/>
      <c r="F117" s="50"/>
      <c r="G117" s="50"/>
      <c r="H117" s="50"/>
      <c r="I117" s="50"/>
    </row>
    <row r="118" spans="1:11">
      <c r="A118"/>
      <c r="B118"/>
      <c r="C118"/>
      <c r="D118"/>
      <c r="E118"/>
      <c r="F118" s="50"/>
      <c r="G118" s="50"/>
      <c r="H118" s="50"/>
      <c r="I118" s="50"/>
    </row>
    <row r="119" spans="1:11">
      <c r="A119"/>
      <c r="B119"/>
      <c r="C119"/>
      <c r="D119"/>
      <c r="E119"/>
      <c r="F119" s="50"/>
      <c r="G119" s="50"/>
      <c r="H119" s="50"/>
      <c r="I119" s="50"/>
    </row>
    <row r="120" spans="1:11">
      <c r="A120"/>
      <c r="B120"/>
      <c r="C120"/>
      <c r="D120"/>
      <c r="E120"/>
      <c r="F120" s="50"/>
      <c r="G120" s="50"/>
      <c r="H120" s="50"/>
      <c r="I120" s="50"/>
    </row>
    <row r="121" spans="1:11">
      <c r="A121"/>
      <c r="B121"/>
      <c r="C121"/>
      <c r="D121"/>
      <c r="E121"/>
      <c r="F121" s="50"/>
      <c r="G121" s="50"/>
      <c r="H121" s="50"/>
      <c r="I121" s="50"/>
    </row>
    <row r="122" spans="1:11">
      <c r="A122"/>
      <c r="B122"/>
      <c r="C122"/>
      <c r="D122"/>
      <c r="E122"/>
      <c r="F122" s="50"/>
      <c r="G122" s="50"/>
      <c r="H122" s="50"/>
      <c r="I122" s="50"/>
    </row>
    <row r="123" spans="1:11">
      <c r="A123"/>
      <c r="B123"/>
      <c r="C123"/>
      <c r="D123"/>
      <c r="E123"/>
      <c r="F123" s="50"/>
      <c r="G123" s="50"/>
      <c r="H123" s="50"/>
      <c r="I123" s="50"/>
      <c r="K123" s="67"/>
    </row>
    <row r="124" spans="1:11">
      <c r="A124"/>
      <c r="B124"/>
      <c r="C124"/>
      <c r="D124"/>
      <c r="E124"/>
      <c r="F124" s="50"/>
      <c r="G124" s="50"/>
      <c r="H124" s="50"/>
      <c r="I124" s="50"/>
    </row>
    <row r="125" spans="1:11">
      <c r="A125"/>
      <c r="B125"/>
      <c r="C125"/>
      <c r="D125"/>
      <c r="E125"/>
      <c r="F125" s="50"/>
      <c r="G125" s="50"/>
      <c r="H125" s="50"/>
      <c r="I125" s="50"/>
    </row>
    <row r="126" spans="1:11">
      <c r="A126"/>
      <c r="B126"/>
      <c r="C126"/>
      <c r="D126"/>
      <c r="E126"/>
      <c r="F126" s="50"/>
      <c r="G126" s="50"/>
      <c r="H126" s="50"/>
      <c r="I126" s="50"/>
    </row>
    <row r="127" spans="1:11">
      <c r="A127"/>
      <c r="B127"/>
      <c r="C127"/>
      <c r="D127"/>
      <c r="E127"/>
      <c r="F127" s="50"/>
      <c r="G127" s="50"/>
      <c r="H127" s="50"/>
      <c r="I127" s="50"/>
    </row>
    <row r="128" spans="1:11">
      <c r="A128"/>
      <c r="B128"/>
      <c r="C128"/>
      <c r="D128"/>
      <c r="E128"/>
      <c r="F128" s="50"/>
      <c r="G128" s="50"/>
      <c r="H128" s="50"/>
      <c r="I128" s="50"/>
    </row>
    <row r="129" spans="1:9">
      <c r="A129"/>
      <c r="B129"/>
      <c r="C129"/>
      <c r="D129"/>
      <c r="E129"/>
      <c r="F129" s="50"/>
      <c r="G129" s="50"/>
      <c r="H129" s="50"/>
      <c r="I129" s="50"/>
    </row>
    <row r="130" spans="1:9">
      <c r="A130"/>
      <c r="B130"/>
      <c r="C130"/>
      <c r="D130"/>
      <c r="E130"/>
      <c r="F130" s="50"/>
      <c r="G130" s="50"/>
      <c r="H130" s="50"/>
      <c r="I130" s="50"/>
    </row>
    <row r="131" spans="1:9">
      <c r="A131"/>
      <c r="B131"/>
      <c r="C131"/>
      <c r="D131"/>
      <c r="E131"/>
      <c r="F131" s="50"/>
      <c r="G131" s="50"/>
      <c r="H131" s="50"/>
      <c r="I131" s="50"/>
    </row>
    <row r="132" spans="1:9">
      <c r="A132"/>
      <c r="B132"/>
      <c r="C132"/>
      <c r="D132"/>
      <c r="E132"/>
      <c r="F132" s="50"/>
      <c r="G132" s="50"/>
      <c r="H132" s="50"/>
      <c r="I132" s="50"/>
    </row>
    <row r="133" spans="1:9">
      <c r="A133"/>
      <c r="B133"/>
      <c r="C133"/>
      <c r="D133"/>
      <c r="E133"/>
      <c r="F133" s="50"/>
      <c r="G133" s="50"/>
      <c r="H133" s="50"/>
      <c r="I133" s="50"/>
    </row>
    <row r="134" spans="1:9">
      <c r="A134"/>
      <c r="B134"/>
      <c r="C134"/>
      <c r="D134"/>
      <c r="E134"/>
      <c r="F134" s="50"/>
      <c r="G134" s="50"/>
      <c r="H134" s="50"/>
      <c r="I134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4.5"/>
  <cols>
    <col min="1" max="1" width="1.90625" style="16" customWidth="1"/>
    <col min="2" max="2" width="15.54296875" customWidth="1"/>
    <col min="3" max="3" width="15.453125" style="50" bestFit="1" customWidth="1"/>
    <col min="4" max="4" width="18.08984375" style="50" customWidth="1"/>
    <col min="5" max="5" width="13.90625" style="50" bestFit="1" customWidth="1"/>
    <col min="6" max="6" width="43.90625" style="50" bestFit="1" customWidth="1"/>
    <col min="7" max="7" width="16.453125" style="50" bestFit="1" customWidth="1"/>
    <col min="8" max="10" width="14.90625" style="50" bestFit="1" customWidth="1"/>
    <col min="11" max="11" width="14.90625" style="16" bestFit="1" customWidth="1"/>
    <col min="12" max="12" width="13.54296875" style="19" bestFit="1" customWidth="1"/>
    <col min="13" max="13" width="13.54296875" style="16" bestFit="1" customWidth="1"/>
    <col min="14" max="48" width="8.6328125" style="16"/>
  </cols>
  <sheetData>
    <row r="1" spans="1:48" s="8" customFormat="1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" thickBot="1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" thickBot="1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>
      <c r="C84"/>
      <c r="D84"/>
      <c r="E84"/>
      <c r="F84"/>
      <c r="G84"/>
      <c r="H84"/>
      <c r="I84"/>
      <c r="J84"/>
      <c r="K84"/>
      <c r="M84" s="45"/>
    </row>
    <row r="85" spans="1:48">
      <c r="C85"/>
      <c r="D85"/>
      <c r="E85"/>
      <c r="F85"/>
      <c r="G85"/>
      <c r="H85"/>
      <c r="I85"/>
      <c r="J85"/>
      <c r="K85"/>
      <c r="M85" s="45"/>
    </row>
    <row r="86" spans="1:48">
      <c r="C86"/>
      <c r="D86"/>
      <c r="E86"/>
      <c r="F86"/>
      <c r="G86"/>
      <c r="H86"/>
      <c r="I86"/>
      <c r="J86"/>
      <c r="K86"/>
      <c r="M86" s="45"/>
    </row>
    <row r="87" spans="1:48">
      <c r="C87"/>
      <c r="D87"/>
      <c r="E87"/>
      <c r="F87"/>
      <c r="G87"/>
      <c r="H87"/>
      <c r="I87"/>
      <c r="J87"/>
      <c r="K87"/>
      <c r="M87" s="45"/>
    </row>
    <row r="88" spans="1:48">
      <c r="C88"/>
      <c r="D88"/>
      <c r="E88"/>
      <c r="F88"/>
      <c r="G88"/>
      <c r="H88"/>
      <c r="I88"/>
      <c r="J88"/>
      <c r="K88"/>
      <c r="M88" s="45"/>
    </row>
    <row r="89" spans="1:48">
      <c r="C89"/>
      <c r="D89"/>
      <c r="E89"/>
      <c r="F89"/>
      <c r="G89"/>
      <c r="H89"/>
      <c r="I89"/>
      <c r="J89"/>
      <c r="K89"/>
      <c r="M89" s="45"/>
    </row>
    <row r="90" spans="1:48">
      <c r="C90"/>
      <c r="D90"/>
      <c r="E90"/>
      <c r="F90"/>
      <c r="G90"/>
      <c r="H90"/>
      <c r="I90"/>
      <c r="J90"/>
      <c r="K90"/>
      <c r="M90" s="45"/>
    </row>
    <row r="91" spans="1:48">
      <c r="C91"/>
      <c r="D91"/>
      <c r="E91"/>
      <c r="F91"/>
      <c r="G91"/>
      <c r="H91"/>
      <c r="I91"/>
      <c r="J91"/>
      <c r="K91"/>
      <c r="M91" s="45"/>
    </row>
    <row r="92" spans="1:48">
      <c r="C92"/>
      <c r="D92"/>
      <c r="E92"/>
      <c r="F92"/>
      <c r="G92"/>
      <c r="H92"/>
      <c r="I92"/>
      <c r="J92"/>
      <c r="K92"/>
      <c r="M92" s="45"/>
    </row>
    <row r="93" spans="1:48">
      <c r="C93"/>
      <c r="D93"/>
      <c r="E93"/>
      <c r="F93"/>
      <c r="G93"/>
      <c r="H93"/>
      <c r="I93"/>
      <c r="J93"/>
      <c r="K93"/>
      <c r="M93" s="45"/>
    </row>
    <row r="94" spans="1:48">
      <c r="C94"/>
      <c r="D94"/>
      <c r="E94"/>
      <c r="F94"/>
      <c r="G94"/>
      <c r="H94"/>
      <c r="I94"/>
      <c r="J94"/>
      <c r="K94"/>
      <c r="M94" s="45"/>
    </row>
    <row r="95" spans="1:48">
      <c r="C95"/>
      <c r="D95"/>
      <c r="E95"/>
      <c r="F95"/>
      <c r="G95"/>
      <c r="H95"/>
      <c r="I95"/>
      <c r="J95"/>
      <c r="K95"/>
      <c r="M95" s="45"/>
    </row>
    <row r="96" spans="1:48">
      <c r="C96"/>
      <c r="D96"/>
      <c r="E96"/>
      <c r="F96"/>
      <c r="G96"/>
      <c r="H96"/>
      <c r="I96"/>
      <c r="J96"/>
      <c r="K96"/>
      <c r="M96" s="45"/>
    </row>
    <row r="97" spans="1:48">
      <c r="C97"/>
      <c r="D97"/>
      <c r="E97"/>
      <c r="F97"/>
      <c r="G97"/>
      <c r="H97"/>
      <c r="I97"/>
      <c r="J97"/>
      <c r="K97"/>
      <c r="M97" s="45"/>
    </row>
    <row r="98" spans="1:48">
      <c r="C98"/>
      <c r="D98"/>
      <c r="E98"/>
      <c r="F98"/>
      <c r="G98"/>
      <c r="H98"/>
      <c r="I98"/>
      <c r="J98"/>
      <c r="K98"/>
      <c r="M98" s="45"/>
    </row>
    <row r="99" spans="1:48" s="8" customFormat="1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>
      <c r="C100"/>
      <c r="D100"/>
      <c r="E100"/>
      <c r="F100"/>
      <c r="G100"/>
      <c r="H100"/>
      <c r="I100"/>
      <c r="J100"/>
      <c r="K100"/>
      <c r="M100" s="45"/>
    </row>
    <row r="101" spans="1:48">
      <c r="C101"/>
      <c r="D101"/>
      <c r="E101"/>
      <c r="F101"/>
      <c r="G101"/>
      <c r="H101"/>
      <c r="I101"/>
      <c r="J101"/>
      <c r="K101"/>
      <c r="M101" s="45"/>
    </row>
    <row r="102" spans="1:48">
      <c r="C102"/>
      <c r="D102"/>
      <c r="E102"/>
      <c r="F102"/>
      <c r="G102"/>
      <c r="H102"/>
      <c r="I102"/>
      <c r="J102"/>
      <c r="K102"/>
      <c r="M102" s="45"/>
    </row>
    <row r="103" spans="1:48">
      <c r="C103"/>
      <c r="D103"/>
      <c r="E103"/>
      <c r="F103"/>
      <c r="G103"/>
      <c r="H103"/>
      <c r="I103"/>
      <c r="J103"/>
      <c r="K103"/>
      <c r="M103" s="45"/>
    </row>
    <row r="104" spans="1:48">
      <c r="C104"/>
      <c r="D104"/>
      <c r="E104"/>
      <c r="F104"/>
      <c r="G104"/>
      <c r="H104"/>
      <c r="I104"/>
      <c r="J104"/>
      <c r="K104"/>
      <c r="M104" s="45"/>
    </row>
    <row r="105" spans="1:48">
      <c r="C105"/>
      <c r="D105"/>
      <c r="E105"/>
      <c r="F105"/>
      <c r="G105"/>
      <c r="H105"/>
      <c r="I105"/>
      <c r="J105"/>
      <c r="K105"/>
      <c r="M105" s="45"/>
    </row>
    <row r="106" spans="1:48">
      <c r="C106"/>
      <c r="D106"/>
      <c r="E106"/>
      <c r="F106"/>
      <c r="G106"/>
      <c r="H106"/>
      <c r="I106"/>
      <c r="J106"/>
      <c r="K106"/>
      <c r="M106" s="45"/>
    </row>
    <row r="107" spans="1:48">
      <c r="C107"/>
      <c r="D107"/>
      <c r="E107"/>
      <c r="F107"/>
      <c r="G107"/>
      <c r="H107"/>
      <c r="I107"/>
      <c r="J107"/>
      <c r="K107"/>
      <c r="M107" s="45"/>
    </row>
    <row r="108" spans="1:48">
      <c r="C108"/>
      <c r="D108"/>
      <c r="E108"/>
      <c r="F108"/>
      <c r="G108"/>
      <c r="H108"/>
      <c r="I108"/>
      <c r="J108"/>
      <c r="K108"/>
      <c r="M108" s="45"/>
    </row>
    <row r="109" spans="1:48">
      <c r="C109"/>
      <c r="D109"/>
      <c r="E109"/>
      <c r="F109"/>
      <c r="G109"/>
      <c r="H109"/>
      <c r="I109"/>
      <c r="J109"/>
      <c r="K109"/>
      <c r="M109" s="45"/>
    </row>
    <row r="110" spans="1:48">
      <c r="C110"/>
      <c r="D110"/>
      <c r="E110"/>
      <c r="F110"/>
      <c r="G110"/>
      <c r="H110"/>
      <c r="I110"/>
      <c r="J110"/>
      <c r="K110"/>
      <c r="M110" s="45"/>
    </row>
    <row r="111" spans="1:48">
      <c r="C111"/>
      <c r="D111"/>
      <c r="E111"/>
      <c r="F111"/>
      <c r="G111"/>
      <c r="H111"/>
      <c r="I111"/>
      <c r="J111"/>
      <c r="K111"/>
      <c r="M111" s="45"/>
    </row>
    <row r="112" spans="1:48">
      <c r="C112"/>
      <c r="D112"/>
      <c r="E112"/>
      <c r="F112"/>
      <c r="G112"/>
      <c r="H112"/>
      <c r="I112"/>
      <c r="J112"/>
      <c r="K112"/>
      <c r="M112" s="45"/>
    </row>
    <row r="113" spans="1:48">
      <c r="C113"/>
      <c r="D113"/>
      <c r="E113"/>
      <c r="F113"/>
      <c r="G113"/>
      <c r="H113"/>
      <c r="I113"/>
      <c r="J113"/>
      <c r="K113"/>
      <c r="M113" s="45"/>
    </row>
    <row r="114" spans="1:48" s="8" customFormat="1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>
      <c r="C115"/>
      <c r="D115"/>
      <c r="E115"/>
      <c r="F115"/>
      <c r="G115"/>
      <c r="H115"/>
      <c r="I115"/>
      <c r="J115"/>
      <c r="K115"/>
      <c r="M115" s="45"/>
    </row>
    <row r="116" spans="1:48">
      <c r="C116"/>
      <c r="D116"/>
      <c r="E116"/>
      <c r="F116"/>
      <c r="G116"/>
      <c r="H116"/>
      <c r="I116"/>
      <c r="J116"/>
      <c r="K116"/>
      <c r="M116" s="45"/>
    </row>
    <row r="117" spans="1:48" s="8" customFormat="1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>
      <c r="C118"/>
      <c r="D118"/>
      <c r="E118"/>
      <c r="F118"/>
      <c r="G118"/>
      <c r="H118"/>
      <c r="I118"/>
      <c r="J118"/>
      <c r="K118"/>
      <c r="M118" s="45"/>
    </row>
    <row r="119" spans="1:48" s="16" customFormat="1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08984375" defaultRowHeight="14.5" outlineLevelCol="1"/>
  <cols>
    <col min="1" max="1" width="9.08984375" style="73"/>
    <col min="2" max="4" width="9.08984375" style="73" hidden="1" customWidth="1" outlineLevel="1"/>
    <col min="5" max="5" width="2.453125" style="73" customWidth="1" collapsed="1"/>
    <col min="6" max="6" width="38.1796875" style="73" customWidth="1"/>
    <col min="7" max="7" width="66.453125" style="73" bestFit="1" customWidth="1"/>
    <col min="8" max="10" width="16.08984375" style="73" customWidth="1"/>
    <col min="11" max="11" width="32.453125" style="73" customWidth="1"/>
    <col min="12" max="12" width="2.1796875" style="73" customWidth="1"/>
    <col min="13" max="13" width="7.1796875" style="73" customWidth="1"/>
    <col min="14" max="14" width="11.453125" style="73" bestFit="1" customWidth="1"/>
    <col min="15" max="16384" width="9.08984375" style="73"/>
  </cols>
  <sheetData>
    <row r="1" spans="6:7" ht="15" thickBot="1"/>
    <row r="2" spans="6:7" ht="21" customHeight="1">
      <c r="F2" s="130" t="s">
        <v>126</v>
      </c>
      <c r="G2" s="132" t="s">
        <v>127</v>
      </c>
    </row>
    <row r="3" spans="6:7" ht="27" customHeight="1" thickBot="1">
      <c r="F3" s="131"/>
      <c r="G3" s="133"/>
    </row>
    <row r="4" spans="6:7" ht="16.5">
      <c r="F4" s="74" t="s">
        <v>128</v>
      </c>
      <c r="G4" s="75">
        <f>'[5]NDPR-Ogbelle'!L26</f>
        <v>495455.38729020761</v>
      </c>
    </row>
    <row r="5" spans="6:7" ht="16.5">
      <c r="F5" s="76" t="s">
        <v>129</v>
      </c>
      <c r="G5" s="77">
        <f>'[5]Pan Ocean- OML 98'!L26</f>
        <v>110460.27513869906</v>
      </c>
    </row>
    <row r="6" spans="6:7" ht="16.5">
      <c r="F6" s="76" t="s">
        <v>130</v>
      </c>
      <c r="G6" s="77">
        <f>'[5]NPDC-Oredo'!L26</f>
        <v>434615.68888101901</v>
      </c>
    </row>
    <row r="7" spans="6:7" ht="16.5">
      <c r="F7" s="76" t="s">
        <v>131</v>
      </c>
      <c r="G7" s="77">
        <f>'[5]Belemaoil -Robertkiri'!L26</f>
        <v>330484.87451665086</v>
      </c>
    </row>
    <row r="8" spans="6:7" ht="16.5">
      <c r="F8" s="76" t="s">
        <v>132</v>
      </c>
      <c r="G8" s="77">
        <f>'[5]Belemaoil -Inda'!L26</f>
        <v>100405.83366209414</v>
      </c>
    </row>
    <row r="9" spans="6:7" ht="16.5">
      <c r="F9" s="76" t="s">
        <v>133</v>
      </c>
      <c r="G9" s="77">
        <f>'[5]PAN OCEAN - OML 147'!L25</f>
        <v>133105.98418986204</v>
      </c>
    </row>
    <row r="10" spans="6:7" ht="16.5">
      <c r="F10" s="76" t="s">
        <v>134</v>
      </c>
      <c r="G10" s="77">
        <f>[5]SEPLAT!L26</f>
        <v>2344969.6189536783</v>
      </c>
    </row>
    <row r="11" spans="6:7" ht="16.5">
      <c r="F11" s="76" t="s">
        <v>135</v>
      </c>
      <c r="G11" s="77">
        <f>'[5]NPDC OML 26'!L26</f>
        <v>604861.04235677782</v>
      </c>
    </row>
    <row r="12" spans="6:7" ht="16.5">
      <c r="F12" s="76" t="s">
        <v>136</v>
      </c>
      <c r="G12" s="77">
        <f>'[5]NPDC OML 42 (Batan)'!L27</f>
        <v>478506.51626176049</v>
      </c>
    </row>
    <row r="13" spans="6:7" ht="16.5">
      <c r="F13" s="76" t="s">
        <v>137</v>
      </c>
      <c r="G13" s="77">
        <f>'[5]NPDC OML 40'!L26</f>
        <v>1577254.6119634807</v>
      </c>
    </row>
    <row r="14" spans="6:7" ht="16.5">
      <c r="F14" s="76" t="s">
        <v>138</v>
      </c>
      <c r="G14" s="77">
        <f>'[5]NPDC OML 30'!L26</f>
        <v>6245852.2558929063</v>
      </c>
    </row>
    <row r="15" spans="6:7" ht="16.5">
      <c r="F15" s="76" t="s">
        <v>139</v>
      </c>
      <c r="G15" s="77">
        <f>'[5]NPDC OML 34'!L27</f>
        <v>1523832.3882810862</v>
      </c>
    </row>
    <row r="16" spans="6:7" ht="16.5">
      <c r="F16" s="76" t="s">
        <v>140</v>
      </c>
      <c r="G16" s="77">
        <f>'[5]WSPOL-Ibigwe New'!L26</f>
        <v>724477.8245454469</v>
      </c>
    </row>
    <row r="17" spans="6:7" ht="16.5">
      <c r="F17" s="76" t="s">
        <v>141</v>
      </c>
      <c r="G17" s="77">
        <f>'[5]TEPNG-OML58 New'!L26</f>
        <v>1492231.3549057099</v>
      </c>
    </row>
    <row r="18" spans="6:7" ht="16.5">
      <c r="F18" s="76" t="s">
        <v>142</v>
      </c>
      <c r="G18" s="77">
        <f>[5]Midwestern!L26</f>
        <v>678939.75603266316</v>
      </c>
    </row>
    <row r="19" spans="6:7" ht="16.5">
      <c r="F19" s="76" t="s">
        <v>143</v>
      </c>
      <c r="G19" s="77">
        <f>[5]Newcross!L26</f>
        <v>1902477.8007057486</v>
      </c>
    </row>
    <row r="20" spans="6:7" ht="16.5">
      <c r="F20" s="76" t="s">
        <v>144</v>
      </c>
      <c r="G20" s="77">
        <f>[5]Aiteo!L26</f>
        <v>2538360.5853224285</v>
      </c>
    </row>
    <row r="21" spans="6:7" ht="16.5">
      <c r="F21" s="76" t="s">
        <v>145</v>
      </c>
      <c r="G21" s="77">
        <f>[5]Eroton!L26</f>
        <v>1361156.2958756015</v>
      </c>
    </row>
    <row r="22" spans="6:7" ht="16.5">
      <c r="F22" s="76" t="s">
        <v>146</v>
      </c>
      <c r="G22" s="77">
        <f>'[5]NPDC ABURA'!L26</f>
        <v>404180.82542241627</v>
      </c>
    </row>
    <row r="23" spans="6:7" ht="16.5">
      <c r="F23" s="76" t="s">
        <v>147</v>
      </c>
      <c r="G23" s="77">
        <f>[5]EXCEL!L27</f>
        <v>41726.595757426687</v>
      </c>
    </row>
    <row r="24" spans="6:7" ht="16.5">
      <c r="F24" s="76" t="s">
        <v>148</v>
      </c>
      <c r="G24" s="77">
        <f>[5]Millenium!L27</f>
        <v>0</v>
      </c>
    </row>
    <row r="25" spans="6:7" ht="17" thickBot="1">
      <c r="F25" s="78" t="s">
        <v>149</v>
      </c>
      <c r="G25" s="77">
        <f>[5]HHOGL!L27</f>
        <v>3272512.2242199238</v>
      </c>
    </row>
    <row r="26" spans="6:7" ht="17" thickBot="1">
      <c r="F26" s="134"/>
      <c r="G26" s="135"/>
    </row>
    <row r="27" spans="6:7" ht="26" thickBot="1">
      <c r="F27" s="79" t="s">
        <v>41</v>
      </c>
      <c r="G27" s="80">
        <f>SUM(G4:G24)</f>
        <v>23523355.515955664</v>
      </c>
    </row>
    <row r="34" spans="5:12" ht="15" thickBot="1"/>
    <row r="35" spans="5:12" ht="20.5">
      <c r="E35" s="81"/>
      <c r="F35" s="82"/>
      <c r="G35" s="82"/>
      <c r="H35" s="83"/>
      <c r="I35" s="83"/>
      <c r="J35" s="83"/>
      <c r="K35" s="83"/>
      <c r="L35" s="84"/>
    </row>
    <row r="36" spans="5:12" ht="20.5">
      <c r="E36" s="85"/>
      <c r="F36" s="86" t="s">
        <v>150</v>
      </c>
      <c r="G36" s="87" t="s">
        <v>151</v>
      </c>
      <c r="H36" s="88" t="s">
        <v>152</v>
      </c>
      <c r="I36" s="88"/>
      <c r="J36" s="88"/>
      <c r="K36" s="88"/>
      <c r="L36" s="89"/>
    </row>
    <row r="37" spans="5:12" ht="20.5">
      <c r="E37" s="85"/>
      <c r="F37" s="86"/>
      <c r="G37" s="86"/>
      <c r="H37" s="88"/>
      <c r="I37" s="88"/>
      <c r="J37" s="88"/>
      <c r="K37" s="88"/>
      <c r="L37" s="89"/>
    </row>
    <row r="38" spans="5:12" ht="20.5">
      <c r="E38" s="85"/>
      <c r="F38" s="86"/>
      <c r="G38" s="86"/>
      <c r="H38" s="88"/>
      <c r="I38" s="88"/>
      <c r="J38" s="88"/>
      <c r="K38" s="88"/>
      <c r="L38" s="89"/>
    </row>
    <row r="39" spans="5:12" ht="20.5">
      <c r="E39" s="85"/>
      <c r="F39" s="86" t="s">
        <v>153</v>
      </c>
      <c r="G39" s="87" t="s">
        <v>154</v>
      </c>
      <c r="H39" s="88" t="s">
        <v>152</v>
      </c>
      <c r="I39" s="88"/>
      <c r="J39" s="88"/>
      <c r="K39" s="88"/>
      <c r="L39" s="89"/>
    </row>
    <row r="40" spans="5:12" ht="20.5">
      <c r="E40" s="85"/>
      <c r="F40" s="86"/>
      <c r="G40" s="86"/>
      <c r="H40" s="88"/>
      <c r="I40" s="88"/>
      <c r="J40" s="88"/>
      <c r="K40" s="88"/>
      <c r="L40" s="89"/>
    </row>
    <row r="41" spans="5:12" ht="20.5">
      <c r="E41" s="85"/>
      <c r="F41" s="86"/>
      <c r="G41" s="86"/>
      <c r="H41" s="88"/>
      <c r="I41" s="88"/>
      <c r="J41" s="88"/>
      <c r="K41" s="88"/>
      <c r="L41" s="89"/>
    </row>
    <row r="42" spans="5:12" ht="20.5">
      <c r="E42" s="85"/>
      <c r="F42" s="86" t="s">
        <v>155</v>
      </c>
      <c r="G42" s="87" t="s">
        <v>156</v>
      </c>
      <c r="H42" s="88" t="s">
        <v>152</v>
      </c>
      <c r="I42" s="88"/>
      <c r="J42" s="88"/>
      <c r="K42" s="88"/>
      <c r="L42" s="89"/>
    </row>
    <row r="43" spans="5:12" ht="20.5">
      <c r="E43" s="85"/>
      <c r="F43" s="86"/>
      <c r="G43" s="86"/>
      <c r="H43" s="88"/>
      <c r="I43" s="88"/>
      <c r="J43" s="88"/>
      <c r="K43" s="88"/>
      <c r="L43" s="89"/>
    </row>
    <row r="44" spans="5:12" ht="21" thickBot="1">
      <c r="E44" s="90"/>
      <c r="F44" s="91"/>
      <c r="G44" s="91"/>
      <c r="H44" s="92"/>
      <c r="I44" s="92"/>
      <c r="J44" s="92"/>
      <c r="K44" s="92"/>
      <c r="L44" s="93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6328125" defaultRowHeight="14.5"/>
  <cols>
    <col min="1" max="1" width="31.08984375" style="65" customWidth="1"/>
    <col min="2" max="2" width="15.1796875" style="65" bestFit="1" customWidth="1"/>
    <col min="3" max="3" width="21.453125" style="65" customWidth="1"/>
    <col min="4" max="4" width="11.90625" style="65" bestFit="1" customWidth="1"/>
    <col min="5" max="5" width="44.1796875" style="65" bestFit="1" customWidth="1"/>
    <col min="6" max="6" width="18.54296875" style="67" hidden="1" customWidth="1"/>
    <col min="7" max="7" width="14.54296875" style="67" bestFit="1" customWidth="1"/>
    <col min="8" max="8" width="15.54296875" style="67" bestFit="1" customWidth="1"/>
    <col min="9" max="9" width="14.54296875" style="67" bestFit="1" customWidth="1"/>
    <col min="10" max="10" width="15.54296875" style="67" bestFit="1" customWidth="1"/>
    <col min="11" max="16384" width="8.6328125" style="65"/>
  </cols>
  <sheetData>
    <row r="1" spans="1:10">
      <c r="D1" s="66" t="s">
        <v>107</v>
      </c>
    </row>
    <row r="3" spans="1:10">
      <c r="A3" s="65" t="s">
        <v>18</v>
      </c>
      <c r="F3" s="65"/>
      <c r="G3" s="67" t="s">
        <v>36</v>
      </c>
    </row>
    <row r="4" spans="1:10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>
      <c r="C6" s="65" t="s">
        <v>61</v>
      </c>
      <c r="F6" s="65"/>
      <c r="H6" s="67">
        <v>1104811.25</v>
      </c>
      <c r="J6" s="67">
        <v>1104811.25</v>
      </c>
    </row>
    <row r="7" spans="1:10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>
      <c r="C8" s="65" t="s">
        <v>111</v>
      </c>
      <c r="F8" s="65"/>
      <c r="H8" s="67">
        <v>24804506.439999998</v>
      </c>
      <c r="J8" s="67">
        <v>24804506.439999998</v>
      </c>
    </row>
    <row r="9" spans="1:10">
      <c r="B9" s="65" t="s">
        <v>62</v>
      </c>
      <c r="F9" s="65"/>
      <c r="H9" s="67">
        <v>25909317.689999998</v>
      </c>
      <c r="J9" s="67">
        <v>25909317.689999998</v>
      </c>
    </row>
    <row r="10" spans="1:10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>
      <c r="C14" s="65" t="s">
        <v>116</v>
      </c>
      <c r="F14" s="65"/>
      <c r="G14" s="67">
        <v>145766.22000000003</v>
      </c>
      <c r="J14" s="67">
        <v>145766.22000000003</v>
      </c>
    </row>
    <row r="15" spans="1:10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>
      <c r="F81" s="65" t="s">
        <v>85</v>
      </c>
      <c r="G81" s="71"/>
      <c r="H81" s="71"/>
      <c r="I81" s="71">
        <v>59124.95</v>
      </c>
      <c r="J81" s="71">
        <v>59124.95</v>
      </c>
    </row>
    <row r="82" spans="3:10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>
      <c r="A104" s="65" t="s">
        <v>123</v>
      </c>
      <c r="F104" s="65"/>
      <c r="H104" s="67">
        <v>13984.24000000002</v>
      </c>
      <c r="J104" s="67">
        <v>13984.24000000002</v>
      </c>
    </row>
    <row r="105" spans="1:10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>
      <c r="A106"/>
      <c r="B106"/>
      <c r="C106"/>
      <c r="D106"/>
      <c r="E106"/>
      <c r="F106"/>
      <c r="G106" s="50"/>
      <c r="H106" s="50"/>
      <c r="I106" s="50"/>
      <c r="J106" s="50"/>
    </row>
    <row r="107" spans="1:10">
      <c r="A107"/>
      <c r="B107"/>
      <c r="C107"/>
      <c r="D107"/>
      <c r="E107"/>
      <c r="F107"/>
      <c r="G107" s="50"/>
      <c r="H107" s="50"/>
      <c r="I107" s="50"/>
      <c r="J107" s="50"/>
    </row>
    <row r="108" spans="1:10">
      <c r="A108"/>
      <c r="B108"/>
      <c r="C108"/>
      <c r="D108"/>
      <c r="E108"/>
      <c r="F108"/>
      <c r="G108" s="50"/>
      <c r="H108" s="50"/>
      <c r="I108" s="50"/>
      <c r="J108" s="50"/>
    </row>
    <row r="109" spans="1:10">
      <c r="A109"/>
      <c r="B109"/>
      <c r="C109"/>
      <c r="D109"/>
      <c r="E109"/>
      <c r="F109"/>
      <c r="G109" s="50"/>
      <c r="H109" s="50"/>
      <c r="I109" s="50"/>
      <c r="J109" s="50"/>
    </row>
    <row r="110" spans="1:10">
      <c r="A110"/>
      <c r="B110"/>
      <c r="C110"/>
      <c r="D110"/>
      <c r="E110"/>
      <c r="F110"/>
      <c r="G110" s="50"/>
      <c r="H110" s="50"/>
      <c r="I110" s="50"/>
      <c r="J110" s="50"/>
    </row>
    <row r="111" spans="1:10">
      <c r="A111"/>
      <c r="B111"/>
      <c r="C111"/>
      <c r="D111"/>
      <c r="E111"/>
      <c r="F111"/>
      <c r="G111" s="50"/>
      <c r="H111" s="50"/>
      <c r="I111" s="50"/>
      <c r="J111" s="50"/>
    </row>
    <row r="112" spans="1:10">
      <c r="A112"/>
      <c r="B112"/>
      <c r="C112"/>
      <c r="D112"/>
      <c r="E112"/>
      <c r="F112"/>
      <c r="G112" s="50"/>
      <c r="H112" s="50"/>
      <c r="I112" s="50"/>
      <c r="J112" s="50"/>
    </row>
    <row r="113" spans="1:10">
      <c r="A113"/>
      <c r="B113"/>
      <c r="C113"/>
      <c r="D113"/>
      <c r="E113"/>
      <c r="F113"/>
      <c r="G113" s="50"/>
      <c r="H113" s="50"/>
      <c r="I113" s="50"/>
      <c r="J113" s="50"/>
    </row>
    <row r="114" spans="1:10">
      <c r="A114"/>
      <c r="B114"/>
      <c r="C114"/>
      <c r="D114"/>
      <c r="E114"/>
      <c r="F114"/>
      <c r="G114" s="50"/>
      <c r="H114" s="50"/>
      <c r="I114" s="50"/>
      <c r="J114" s="50"/>
    </row>
    <row r="115" spans="1:10">
      <c r="A115"/>
      <c r="B115"/>
      <c r="C115"/>
      <c r="D115"/>
      <c r="E115"/>
      <c r="F115"/>
      <c r="G115" s="50"/>
      <c r="H115" s="50"/>
      <c r="I115" s="50"/>
      <c r="J115" s="50"/>
    </row>
    <row r="116" spans="1:10">
      <c r="A116"/>
      <c r="B116"/>
      <c r="C116"/>
      <c r="D116"/>
      <c r="E116"/>
      <c r="F116"/>
      <c r="G116" s="50"/>
      <c r="H116" s="50"/>
      <c r="I116" s="50"/>
      <c r="J116" s="50"/>
    </row>
    <row r="117" spans="1:10">
      <c r="A117"/>
      <c r="B117"/>
      <c r="C117"/>
      <c r="D117"/>
      <c r="E117"/>
      <c r="F117"/>
      <c r="G117" s="50"/>
      <c r="H117" s="50"/>
      <c r="I117" s="50"/>
      <c r="J117" s="50"/>
    </row>
    <row r="118" spans="1:10">
      <c r="A118"/>
      <c r="B118"/>
      <c r="C118"/>
      <c r="D118"/>
      <c r="E118"/>
      <c r="F118"/>
      <c r="G118" s="50"/>
      <c r="H118" s="50"/>
      <c r="I118" s="50"/>
      <c r="J118" s="50"/>
    </row>
    <row r="119" spans="1:10">
      <c r="A119"/>
      <c r="B119"/>
      <c r="C119"/>
      <c r="D119"/>
      <c r="E119"/>
      <c r="F119"/>
      <c r="G119" s="50"/>
      <c r="H119" s="50"/>
      <c r="I119" s="50"/>
      <c r="J119" s="50"/>
    </row>
    <row r="120" spans="1:10">
      <c r="A120"/>
      <c r="B120"/>
      <c r="C120"/>
      <c r="D120"/>
      <c r="E120"/>
      <c r="F120"/>
      <c r="G120" s="50"/>
      <c r="H120" s="50"/>
      <c r="I120" s="50"/>
      <c r="J120" s="50"/>
    </row>
    <row r="121" spans="1:10">
      <c r="A121"/>
      <c r="B121"/>
      <c r="C121"/>
      <c r="D121"/>
      <c r="E121"/>
      <c r="F121"/>
      <c r="G121" s="50"/>
      <c r="H121" s="50"/>
      <c r="I121" s="50"/>
      <c r="J121" s="50"/>
    </row>
    <row r="122" spans="1:10">
      <c r="A122"/>
      <c r="B122"/>
      <c r="C122"/>
      <c r="D122"/>
      <c r="E122"/>
      <c r="F122"/>
      <c r="G122" s="50"/>
      <c r="H122" s="50"/>
      <c r="I122" s="50"/>
      <c r="J122" s="50"/>
    </row>
    <row r="123" spans="1:10">
      <c r="A123"/>
      <c r="B123"/>
      <c r="C123"/>
      <c r="D123"/>
      <c r="E123"/>
      <c r="F123"/>
      <c r="G123" s="50"/>
      <c r="H123" s="50"/>
      <c r="I123" s="50"/>
      <c r="J123" s="50"/>
    </row>
    <row r="124" spans="1:10">
      <c r="A124"/>
      <c r="B124"/>
      <c r="C124"/>
      <c r="D124"/>
      <c r="E124"/>
      <c r="F124"/>
      <c r="G124" s="50"/>
      <c r="H124" s="50"/>
      <c r="I124" s="50"/>
      <c r="J124" s="50"/>
    </row>
    <row r="125" spans="1:10">
      <c r="A125"/>
      <c r="B125"/>
      <c r="C125"/>
      <c r="D125"/>
      <c r="E125"/>
      <c r="F125"/>
      <c r="G125" s="50"/>
      <c r="H125" s="50"/>
      <c r="I125" s="50"/>
      <c r="J125" s="50"/>
    </row>
    <row r="126" spans="1:10">
      <c r="A126"/>
      <c r="B126"/>
      <c r="C126"/>
      <c r="D126"/>
      <c r="E126"/>
      <c r="F126"/>
      <c r="G126" s="50"/>
      <c r="H126" s="50"/>
      <c r="I126" s="50"/>
      <c r="J126" s="50"/>
    </row>
    <row r="127" spans="1:10">
      <c r="A127"/>
      <c r="B127"/>
      <c r="C127"/>
      <c r="D127"/>
      <c r="E127"/>
      <c r="F127"/>
      <c r="G127" s="50"/>
      <c r="H127" s="50"/>
      <c r="I127" s="50"/>
      <c r="J127" s="50"/>
    </row>
    <row r="128" spans="1:10">
      <c r="A128"/>
      <c r="B128"/>
      <c r="C128"/>
      <c r="D128"/>
      <c r="E128"/>
      <c r="F128"/>
      <c r="G128" s="50"/>
      <c r="H128" s="50"/>
      <c r="I128" s="50"/>
      <c r="J128" s="50"/>
    </row>
    <row r="129" spans="1:10">
      <c r="A129"/>
      <c r="B129"/>
      <c r="C129"/>
      <c r="D129"/>
      <c r="E129"/>
      <c r="F129"/>
      <c r="G129" s="50"/>
      <c r="H129" s="50"/>
      <c r="I129" s="50"/>
      <c r="J129" s="50"/>
    </row>
    <row r="130" spans="1:10">
      <c r="A130"/>
      <c r="B130"/>
      <c r="C130"/>
      <c r="D130"/>
      <c r="E130"/>
      <c r="F130"/>
      <c r="G130" s="50"/>
      <c r="H130" s="50"/>
      <c r="I130" s="50"/>
      <c r="J130" s="50"/>
    </row>
    <row r="131" spans="1:10">
      <c r="A131"/>
      <c r="B131"/>
      <c r="C131"/>
      <c r="D131"/>
      <c r="E131"/>
      <c r="F131"/>
      <c r="G131" s="50"/>
      <c r="H131" s="50"/>
      <c r="I131" s="50"/>
      <c r="J131" s="50"/>
    </row>
    <row r="132" spans="1:10">
      <c r="A132"/>
      <c r="B132"/>
      <c r="C132"/>
      <c r="D132"/>
      <c r="E132"/>
      <c r="F132"/>
      <c r="G132" s="50"/>
      <c r="H132" s="50"/>
      <c r="I132" s="50"/>
      <c r="J132" s="50"/>
    </row>
    <row r="133" spans="1:10">
      <c r="A133"/>
      <c r="B133"/>
      <c r="C133"/>
      <c r="D133"/>
      <c r="E133"/>
      <c r="F133"/>
      <c r="G133" s="50"/>
      <c r="H133" s="50"/>
      <c r="I133" s="50"/>
      <c r="J133" s="50"/>
    </row>
    <row r="134" spans="1:10">
      <c r="A134"/>
      <c r="B134"/>
      <c r="C134"/>
      <c r="D134"/>
      <c r="E134"/>
      <c r="F134"/>
      <c r="G134" s="50"/>
      <c r="H134" s="50"/>
      <c r="I134" s="50"/>
      <c r="J134" s="50"/>
    </row>
    <row r="135" spans="1:10">
      <c r="A135"/>
      <c r="B135"/>
      <c r="C135"/>
      <c r="D135"/>
      <c r="E135"/>
      <c r="F135"/>
      <c r="G135" s="50"/>
      <c r="H135" s="50"/>
      <c r="I135" s="50"/>
      <c r="J135" s="50"/>
    </row>
    <row r="136" spans="1:10">
      <c r="A136"/>
      <c r="B136"/>
      <c r="C136"/>
      <c r="D136"/>
      <c r="E136"/>
      <c r="F136"/>
      <c r="G136" s="50"/>
      <c r="H136" s="50"/>
      <c r="I136" s="50"/>
      <c r="J136" s="50"/>
    </row>
    <row r="137" spans="1:10">
      <c r="A137"/>
      <c r="B137"/>
      <c r="C137"/>
      <c r="D137"/>
      <c r="E137"/>
      <c r="F137"/>
      <c r="G137" s="50"/>
      <c r="H137" s="50"/>
      <c r="I137" s="50"/>
      <c r="J137" s="50"/>
    </row>
    <row r="138" spans="1:10">
      <c r="A138"/>
      <c r="B138"/>
      <c r="C138"/>
      <c r="D138"/>
      <c r="E138"/>
      <c r="F138"/>
      <c r="G138" s="50"/>
      <c r="H138" s="50"/>
      <c r="I138" s="50"/>
      <c r="J138" s="50"/>
    </row>
    <row r="139" spans="1:10">
      <c r="A139"/>
      <c r="B139"/>
      <c r="C139"/>
      <c r="D139"/>
      <c r="E139"/>
      <c r="F139"/>
      <c r="G139" s="50"/>
      <c r="H139" s="50"/>
      <c r="I139" s="50"/>
      <c r="J139" s="50"/>
    </row>
    <row r="140" spans="1:10">
      <c r="A140"/>
      <c r="B140"/>
      <c r="C140"/>
      <c r="D140"/>
      <c r="E140"/>
      <c r="F140"/>
      <c r="G140" s="50"/>
      <c r="H140" s="50"/>
      <c r="I140" s="50"/>
      <c r="J140" s="50"/>
    </row>
    <row r="141" spans="1:10">
      <c r="A141"/>
      <c r="B141"/>
      <c r="C141"/>
      <c r="D141"/>
      <c r="E141"/>
      <c r="F141"/>
      <c r="G141" s="50"/>
      <c r="H141" s="50"/>
      <c r="I141" s="50"/>
      <c r="J141" s="50"/>
    </row>
    <row r="142" spans="1:10">
      <c r="A142"/>
      <c r="B142"/>
      <c r="C142"/>
      <c r="D142"/>
      <c r="E142"/>
      <c r="F142"/>
      <c r="G142" s="50"/>
      <c r="H142" s="50"/>
      <c r="I142" s="50"/>
      <c r="J142" s="50"/>
    </row>
    <row r="143" spans="1:10">
      <c r="A143"/>
      <c r="B143"/>
      <c r="C143"/>
      <c r="D143"/>
      <c r="E143"/>
      <c r="F143"/>
      <c r="G143" s="50"/>
      <c r="H143" s="50"/>
      <c r="I143" s="50"/>
      <c r="J143" s="50"/>
    </row>
    <row r="144" spans="1:10">
      <c r="A144"/>
      <c r="B144"/>
      <c r="C144"/>
      <c r="D144"/>
      <c r="E144"/>
      <c r="F144"/>
      <c r="G144" s="50"/>
      <c r="H144" s="50"/>
      <c r="I144" s="50"/>
      <c r="J144" s="50"/>
    </row>
    <row r="145" spans="1:10">
      <c r="A145"/>
      <c r="B145"/>
      <c r="C145"/>
      <c r="D145"/>
      <c r="E145"/>
      <c r="F145"/>
      <c r="G145" s="50"/>
      <c r="H145" s="50"/>
      <c r="I145" s="50"/>
      <c r="J145" s="50"/>
    </row>
    <row r="146" spans="1:10">
      <c r="A146"/>
      <c r="B146"/>
      <c r="C146"/>
      <c r="D146"/>
      <c r="E146"/>
      <c r="F146"/>
      <c r="G146" s="50"/>
      <c r="H146" s="50"/>
      <c r="I146" s="50"/>
      <c r="J146" s="50"/>
    </row>
    <row r="147" spans="1:10">
      <c r="A147"/>
      <c r="B147"/>
      <c r="C147"/>
      <c r="D147"/>
      <c r="E147"/>
      <c r="F147"/>
      <c r="G147" s="50"/>
      <c r="H147" s="50"/>
      <c r="I147" s="50"/>
      <c r="J147" s="50"/>
    </row>
    <row r="148" spans="1:10">
      <c r="A148"/>
      <c r="B148"/>
      <c r="C148"/>
      <c r="D148"/>
      <c r="E148"/>
      <c r="F148"/>
      <c r="G148" s="50"/>
      <c r="H148" s="50"/>
      <c r="I148" s="50"/>
      <c r="J148" s="50"/>
    </row>
    <row r="149" spans="1:10">
      <c r="A149"/>
      <c r="B149"/>
      <c r="C149"/>
      <c r="D149"/>
      <c r="E149"/>
      <c r="F149"/>
      <c r="G149" s="50"/>
      <c r="H149" s="50"/>
      <c r="I149" s="50"/>
      <c r="J149" s="50"/>
    </row>
    <row r="150" spans="1:10">
      <c r="A150"/>
      <c r="B150"/>
      <c r="C150"/>
      <c r="D150"/>
      <c r="E150"/>
      <c r="F150"/>
      <c r="G150" s="50"/>
      <c r="H150" s="50"/>
      <c r="I150" s="50"/>
      <c r="J150" s="50"/>
    </row>
    <row r="151" spans="1:10">
      <c r="A151"/>
      <c r="B151"/>
      <c r="C151"/>
      <c r="D151"/>
      <c r="E151"/>
      <c r="F151"/>
      <c r="G151" s="50"/>
      <c r="H151" s="50"/>
      <c r="I151" s="50"/>
      <c r="J151" s="50"/>
    </row>
    <row r="152" spans="1:10">
      <c r="A152"/>
      <c r="B152"/>
      <c r="C152"/>
      <c r="D152"/>
      <c r="E152"/>
      <c r="F152"/>
      <c r="G152" s="50"/>
      <c r="H152" s="50"/>
      <c r="I152" s="50"/>
      <c r="J152" s="50"/>
    </row>
    <row r="153" spans="1:10">
      <c r="A153"/>
      <c r="B153"/>
      <c r="C153"/>
      <c r="D153"/>
      <c r="E153"/>
      <c r="F153"/>
      <c r="G153" s="50"/>
      <c r="H153" s="50"/>
      <c r="I153" s="50"/>
      <c r="J153" s="50"/>
    </row>
    <row r="154" spans="1:10">
      <c r="A154"/>
      <c r="B154"/>
      <c r="C154"/>
      <c r="D154"/>
      <c r="E154"/>
      <c r="F154"/>
      <c r="G154" s="50"/>
      <c r="H154" s="50"/>
      <c r="I154" s="50"/>
      <c r="J154" s="50"/>
    </row>
    <row r="155" spans="1:10">
      <c r="A155"/>
      <c r="B155"/>
      <c r="C155"/>
      <c r="D155"/>
      <c r="E155"/>
      <c r="F155"/>
      <c r="G155" s="50"/>
      <c r="H155" s="50"/>
      <c r="I155" s="50"/>
      <c r="J155" s="50"/>
    </row>
    <row r="156" spans="1:10">
      <c r="A156"/>
      <c r="B156"/>
      <c r="C156"/>
      <c r="D156"/>
      <c r="E156"/>
      <c r="F156"/>
      <c r="G156" s="50"/>
      <c r="H156" s="50"/>
      <c r="I156" s="50"/>
      <c r="J156" s="50"/>
    </row>
    <row r="157" spans="1:10">
      <c r="A157"/>
      <c r="B157"/>
      <c r="C157"/>
      <c r="D157"/>
      <c r="E157"/>
      <c r="F157"/>
      <c r="G157" s="50"/>
      <c r="H157" s="50"/>
      <c r="I157" s="50"/>
      <c r="J157" s="50"/>
    </row>
    <row r="158" spans="1:10">
      <c r="A158"/>
      <c r="B158"/>
      <c r="C158"/>
      <c r="D158"/>
      <c r="E158"/>
      <c r="F158"/>
      <c r="G158" s="50"/>
      <c r="H158" s="50"/>
      <c r="I158" s="50"/>
      <c r="J158" s="50"/>
    </row>
    <row r="159" spans="1:10">
      <c r="A159"/>
      <c r="B159"/>
      <c r="C159"/>
      <c r="D159"/>
      <c r="E159"/>
      <c r="F159"/>
      <c r="G159" s="50"/>
      <c r="H159" s="50"/>
      <c r="I159" s="50"/>
      <c r="J159" s="50"/>
    </row>
    <row r="160" spans="1:10">
      <c r="A160"/>
      <c r="B160"/>
      <c r="C160"/>
      <c r="D160"/>
      <c r="E160"/>
      <c r="F160"/>
      <c r="G160" s="50"/>
      <c r="H160" s="50"/>
      <c r="I160" s="50"/>
      <c r="J160" s="50"/>
    </row>
    <row r="161" spans="1:10">
      <c r="A161"/>
      <c r="B161"/>
      <c r="C161"/>
      <c r="D161"/>
      <c r="E161"/>
      <c r="F161"/>
      <c r="G161" s="50"/>
      <c r="H161" s="50"/>
      <c r="I161" s="50"/>
      <c r="J161" s="50"/>
    </row>
    <row r="162" spans="1:10">
      <c r="A162"/>
      <c r="B162"/>
      <c r="C162"/>
      <c r="D162"/>
      <c r="E162"/>
      <c r="F162"/>
      <c r="G162" s="50"/>
      <c r="H162" s="50"/>
      <c r="I162" s="50"/>
      <c r="J162" s="50"/>
    </row>
    <row r="163" spans="1:10">
      <c r="A163"/>
      <c r="B163"/>
      <c r="C163"/>
      <c r="D163"/>
      <c r="E163"/>
      <c r="F163"/>
      <c r="G163" s="50"/>
      <c r="H163" s="50"/>
      <c r="I163" s="50"/>
      <c r="J163" s="50"/>
    </row>
    <row r="164" spans="1:10">
      <c r="A164"/>
      <c r="B164"/>
      <c r="C164"/>
      <c r="D164"/>
      <c r="E164"/>
      <c r="F164"/>
      <c r="G164" s="50"/>
      <c r="H164" s="50"/>
      <c r="I164" s="50"/>
      <c r="J164" s="50"/>
    </row>
    <row r="165" spans="1:10">
      <c r="A165"/>
      <c r="B165"/>
      <c r="C165"/>
      <c r="D165"/>
      <c r="E165"/>
      <c r="F165"/>
      <c r="G165" s="50"/>
      <c r="H165" s="50"/>
      <c r="I165" s="50"/>
      <c r="J165" s="50"/>
    </row>
    <row r="166" spans="1:10">
      <c r="A166"/>
      <c r="B166"/>
      <c r="C166"/>
      <c r="D166"/>
      <c r="E166"/>
      <c r="F166"/>
      <c r="G166" s="50"/>
      <c r="H166" s="50"/>
      <c r="I166" s="50"/>
      <c r="J166" s="50"/>
    </row>
    <row r="167" spans="1:10">
      <c r="A167"/>
      <c r="B167"/>
      <c r="C167"/>
      <c r="D167"/>
      <c r="E167"/>
      <c r="F167"/>
      <c r="G167" s="50"/>
      <c r="H167" s="50"/>
      <c r="I167" s="50"/>
      <c r="J167" s="50"/>
    </row>
    <row r="168" spans="1:10">
      <c r="A168"/>
      <c r="B168"/>
      <c r="C168"/>
      <c r="D168"/>
      <c r="E168"/>
      <c r="F168"/>
      <c r="G168" s="50"/>
      <c r="H168" s="50"/>
      <c r="I168" s="50"/>
      <c r="J168" s="50"/>
    </row>
    <row r="169" spans="1:10">
      <c r="A169"/>
      <c r="B169"/>
      <c r="C169"/>
      <c r="D169"/>
      <c r="E169"/>
      <c r="F169"/>
      <c r="G169" s="50"/>
      <c r="H169" s="50"/>
      <c r="I169" s="50"/>
      <c r="J169" s="50"/>
    </row>
    <row r="170" spans="1:10">
      <c r="A170"/>
      <c r="B170"/>
      <c r="C170"/>
      <c r="D170"/>
      <c r="E170"/>
      <c r="F170"/>
      <c r="G170" s="50"/>
      <c r="H170" s="50"/>
      <c r="I170" s="50"/>
      <c r="J170" s="50"/>
    </row>
    <row r="171" spans="1:10">
      <c r="A171"/>
      <c r="B171"/>
      <c r="C171"/>
      <c r="D171"/>
      <c r="E171"/>
      <c r="F171"/>
      <c r="G171" s="50"/>
      <c r="H171" s="50"/>
      <c r="I171" s="50"/>
      <c r="J171" s="50"/>
    </row>
    <row r="172" spans="1:10">
      <c r="A172"/>
      <c r="B172"/>
      <c r="C172"/>
      <c r="D172"/>
      <c r="E172"/>
      <c r="F172"/>
      <c r="G172" s="50"/>
      <c r="H172" s="50"/>
      <c r="I172" s="50"/>
      <c r="J172" s="50"/>
    </row>
    <row r="173" spans="1:10">
      <c r="A173"/>
      <c r="B173"/>
      <c r="C173"/>
      <c r="D173"/>
      <c r="E173"/>
      <c r="F173"/>
      <c r="G173" s="50"/>
      <c r="H173" s="50"/>
      <c r="I173" s="50"/>
      <c r="J173" s="50"/>
    </row>
    <row r="174" spans="1:10">
      <c r="A174"/>
      <c r="B174"/>
      <c r="C174"/>
      <c r="D174"/>
      <c r="E174"/>
      <c r="F174"/>
      <c r="G174" s="50"/>
      <c r="H174" s="50"/>
      <c r="I174" s="50"/>
      <c r="J174" s="50"/>
    </row>
    <row r="175" spans="1:10">
      <c r="A175"/>
      <c r="B175"/>
      <c r="C175"/>
      <c r="D175"/>
      <c r="E175"/>
      <c r="F175"/>
      <c r="G175" s="50"/>
      <c r="H175" s="50"/>
      <c r="I175" s="50"/>
      <c r="J175" s="50"/>
    </row>
    <row r="176" spans="1:10">
      <c r="A176"/>
      <c r="B176"/>
      <c r="C176"/>
      <c r="D176"/>
      <c r="E176"/>
      <c r="F176"/>
      <c r="G176" s="50"/>
      <c r="H176" s="50"/>
      <c r="I176" s="50"/>
      <c r="J176" s="50"/>
    </row>
    <row r="177" spans="1:10">
      <c r="A177"/>
      <c r="B177"/>
      <c r="C177"/>
      <c r="D177"/>
      <c r="E177"/>
      <c r="F177"/>
      <c r="G177" s="50"/>
      <c r="H177" s="50"/>
      <c r="I177" s="50"/>
      <c r="J177" s="50"/>
    </row>
    <row r="178" spans="1:10">
      <c r="A178"/>
      <c r="B178"/>
      <c r="C178"/>
      <c r="D178"/>
      <c r="E178"/>
      <c r="F178"/>
      <c r="G178" s="50"/>
      <c r="H178" s="50"/>
      <c r="I178" s="50"/>
      <c r="J178" s="50"/>
    </row>
    <row r="179" spans="1:10">
      <c r="A179"/>
      <c r="B179"/>
      <c r="C179"/>
      <c r="D179"/>
      <c r="E179"/>
      <c r="F179"/>
      <c r="G179" s="50"/>
      <c r="H179" s="50"/>
      <c r="I179" s="50"/>
      <c r="J179" s="50"/>
    </row>
    <row r="180" spans="1:10">
      <c r="A180"/>
      <c r="B180"/>
      <c r="C180"/>
      <c r="D180"/>
      <c r="E180"/>
      <c r="F180"/>
      <c r="G180" s="50"/>
      <c r="H180" s="50"/>
      <c r="I180" s="50"/>
      <c r="J180" s="50"/>
    </row>
    <row r="181" spans="1:10">
      <c r="A181"/>
      <c r="B181"/>
      <c r="C181"/>
      <c r="D181"/>
      <c r="E181"/>
      <c r="F181"/>
      <c r="G181" s="50"/>
      <c r="H181" s="50"/>
      <c r="I181" s="50"/>
      <c r="J181" s="50"/>
    </row>
    <row r="182" spans="1:10">
      <c r="A182"/>
      <c r="B182"/>
      <c r="C182"/>
      <c r="D182"/>
      <c r="E182"/>
      <c r="F182"/>
      <c r="G182" s="50"/>
      <c r="H182" s="50"/>
      <c r="I182" s="50"/>
      <c r="J182" s="50"/>
    </row>
    <row r="183" spans="1:10">
      <c r="A183"/>
      <c r="B183"/>
      <c r="C183"/>
      <c r="D183"/>
      <c r="E183"/>
      <c r="F183"/>
      <c r="G183" s="50"/>
      <c r="H183" s="50"/>
      <c r="I183" s="50"/>
      <c r="J183" s="50"/>
    </row>
    <row r="184" spans="1:10">
      <c r="A184"/>
      <c r="B184"/>
      <c r="C184"/>
      <c r="D184"/>
      <c r="E184"/>
      <c r="F184"/>
      <c r="G184" s="50"/>
      <c r="H184" s="50"/>
      <c r="I184" s="50"/>
      <c r="J184" s="50"/>
    </row>
    <row r="185" spans="1:10">
      <c r="A185"/>
      <c r="B185"/>
      <c r="C185"/>
      <c r="D185"/>
      <c r="E185"/>
      <c r="F185"/>
      <c r="G185" s="50"/>
      <c r="H185" s="50"/>
      <c r="I185" s="50"/>
      <c r="J185" s="50"/>
    </row>
    <row r="186" spans="1:10">
      <c r="A186"/>
      <c r="B186"/>
      <c r="C186"/>
      <c r="D186"/>
      <c r="E186"/>
      <c r="F186"/>
      <c r="G186" s="50"/>
      <c r="H186" s="50"/>
      <c r="I186" s="50"/>
      <c r="J186" s="50"/>
    </row>
    <row r="187" spans="1:10">
      <c r="A187"/>
      <c r="B187"/>
      <c r="C187"/>
      <c r="D187"/>
      <c r="E187"/>
      <c r="F187"/>
      <c r="G187" s="50"/>
      <c r="H187" s="50"/>
      <c r="I187" s="50"/>
      <c r="J187" s="50"/>
    </row>
    <row r="188" spans="1:10">
      <c r="A188"/>
      <c r="B188"/>
      <c r="C188"/>
      <c r="D188"/>
      <c r="E188"/>
      <c r="F188"/>
      <c r="G188" s="50"/>
      <c r="H188" s="50"/>
      <c r="I188" s="50"/>
      <c r="J188" s="50"/>
    </row>
    <row r="189" spans="1:10">
      <c r="A189"/>
      <c r="B189"/>
      <c r="C189"/>
      <c r="D189"/>
      <c r="E189"/>
      <c r="F189"/>
      <c r="G189" s="50"/>
      <c r="H189" s="50"/>
      <c r="I189" s="50"/>
      <c r="J189" s="50"/>
    </row>
    <row r="190" spans="1:10">
      <c r="A190"/>
      <c r="B190"/>
      <c r="C190"/>
      <c r="D190"/>
      <c r="E190"/>
      <c r="F190"/>
      <c r="G190" s="50"/>
      <c r="H190" s="50"/>
      <c r="I190" s="50"/>
      <c r="J190" s="50"/>
    </row>
    <row r="191" spans="1:10">
      <c r="A191"/>
      <c r="B191"/>
      <c r="C191"/>
      <c r="D191"/>
      <c r="E191"/>
      <c r="F191"/>
      <c r="G191" s="50"/>
      <c r="H191" s="50"/>
      <c r="I191" s="50"/>
      <c r="J191" s="50"/>
    </row>
    <row r="192" spans="1:10">
      <c r="A192"/>
      <c r="B192"/>
      <c r="C192"/>
      <c r="D192"/>
      <c r="E192"/>
      <c r="F192"/>
      <c r="G192" s="50"/>
      <c r="H192" s="50"/>
      <c r="I192" s="50"/>
      <c r="J192" s="50"/>
    </row>
    <row r="193" spans="1:10">
      <c r="A193"/>
      <c r="B193"/>
      <c r="C193"/>
      <c r="D193"/>
      <c r="E193"/>
      <c r="F193"/>
      <c r="G193" s="50"/>
      <c r="H193" s="50"/>
      <c r="I193" s="50"/>
      <c r="J193" s="50"/>
    </row>
    <row r="194" spans="1:10">
      <c r="A194"/>
      <c r="B194"/>
      <c r="C194"/>
      <c r="D194"/>
      <c r="E194"/>
      <c r="F194"/>
      <c r="G194" s="50"/>
      <c r="H194" s="50"/>
      <c r="I194" s="50"/>
      <c r="J194" s="50"/>
    </row>
    <row r="195" spans="1:10">
      <c r="A195"/>
      <c r="B195"/>
      <c r="C195"/>
      <c r="D195"/>
      <c r="E195"/>
      <c r="F195"/>
      <c r="G195" s="50"/>
      <c r="H195" s="50"/>
      <c r="I195" s="50"/>
      <c r="J195" s="50"/>
    </row>
    <row r="196" spans="1:10">
      <c r="A196"/>
      <c r="B196"/>
      <c r="C196"/>
      <c r="D196"/>
      <c r="E196"/>
      <c r="F196"/>
      <c r="G196" s="50"/>
      <c r="H196" s="50"/>
      <c r="I196" s="50"/>
      <c r="J196" s="50"/>
    </row>
    <row r="197" spans="1:10">
      <c r="A197"/>
      <c r="B197"/>
      <c r="C197"/>
      <c r="D197"/>
      <c r="E197"/>
      <c r="F197"/>
      <c r="G197" s="50"/>
      <c r="H197" s="50"/>
      <c r="I197" s="50"/>
      <c r="J197" s="50"/>
    </row>
    <row r="198" spans="1:10">
      <c r="A198"/>
      <c r="B198"/>
      <c r="C198"/>
      <c r="D198"/>
      <c r="E198"/>
      <c r="F198"/>
      <c r="G198" s="50"/>
      <c r="H198" s="50"/>
      <c r="I198" s="50"/>
      <c r="J198" s="50"/>
    </row>
    <row r="199" spans="1:10">
      <c r="A199"/>
      <c r="B199"/>
      <c r="C199"/>
      <c r="D199"/>
      <c r="E199"/>
      <c r="F199"/>
      <c r="G199" s="50"/>
      <c r="H199" s="50"/>
      <c r="I199" s="50"/>
      <c r="J199" s="50"/>
    </row>
    <row r="200" spans="1:10">
      <c r="A200"/>
      <c r="B200"/>
      <c r="C200"/>
      <c r="D200"/>
      <c r="E200"/>
      <c r="F200"/>
      <c r="G200" s="50"/>
      <c r="H200" s="50"/>
      <c r="I200" s="50"/>
      <c r="J200" s="50"/>
    </row>
    <row r="201" spans="1:10">
      <c r="A201"/>
      <c r="B201"/>
      <c r="C201"/>
      <c r="D201"/>
      <c r="E201"/>
      <c r="F201"/>
      <c r="G201" s="50"/>
      <c r="H201" s="50"/>
      <c r="I201" s="50"/>
      <c r="J201" s="50"/>
    </row>
    <row r="202" spans="1:10">
      <c r="A202"/>
      <c r="B202"/>
      <c r="C202"/>
      <c r="D202"/>
      <c r="E202"/>
      <c r="F202"/>
      <c r="G202" s="50"/>
      <c r="H202" s="50"/>
      <c r="I202" s="50"/>
      <c r="J202" s="50"/>
    </row>
    <row r="203" spans="1:10">
      <c r="A203"/>
      <c r="B203"/>
      <c r="C203"/>
      <c r="D203"/>
      <c r="E203"/>
      <c r="F203"/>
      <c r="G203" s="50"/>
      <c r="H203" s="50"/>
      <c r="I203" s="50"/>
      <c r="J203" s="50"/>
    </row>
    <row r="204" spans="1:10">
      <c r="A204"/>
      <c r="B204"/>
      <c r="C204"/>
      <c r="D204"/>
      <c r="E204"/>
      <c r="F204"/>
      <c r="G204" s="50"/>
      <c r="H204" s="50"/>
      <c r="I204" s="50"/>
      <c r="J204" s="50"/>
    </row>
    <row r="205" spans="1:10">
      <c r="A205"/>
      <c r="B205"/>
      <c r="C205"/>
      <c r="D205"/>
      <c r="E205"/>
      <c r="F205"/>
      <c r="G205" s="50"/>
      <c r="H205" s="50"/>
      <c r="I205" s="50"/>
      <c r="J205" s="50"/>
    </row>
    <row r="206" spans="1:10">
      <c r="A206"/>
      <c r="B206"/>
      <c r="C206"/>
      <c r="D206"/>
      <c r="E206"/>
      <c r="F206"/>
      <c r="G206" s="50"/>
      <c r="H206" s="50"/>
      <c r="I206" s="50"/>
      <c r="J206" s="50"/>
    </row>
    <row r="207" spans="1:10">
      <c r="A207"/>
      <c r="B207"/>
      <c r="C207"/>
      <c r="D207"/>
      <c r="E207"/>
      <c r="F207"/>
      <c r="G207" s="50"/>
      <c r="H207" s="50"/>
      <c r="I207" s="50"/>
      <c r="J207" s="50"/>
    </row>
    <row r="208" spans="1:10">
      <c r="A208"/>
      <c r="B208"/>
      <c r="C208"/>
      <c r="D208"/>
      <c r="E208"/>
      <c r="F208"/>
      <c r="G208" s="50"/>
      <c r="H208" s="50"/>
      <c r="I208" s="50"/>
      <c r="J208" s="50"/>
    </row>
    <row r="209" spans="1:10">
      <c r="A209"/>
      <c r="B209"/>
      <c r="C209"/>
      <c r="D209"/>
      <c r="E209"/>
      <c r="F209"/>
      <c r="G209" s="50"/>
      <c r="H209" s="50"/>
      <c r="I209" s="50"/>
      <c r="J209" s="50"/>
    </row>
    <row r="210" spans="1:10">
      <c r="A210"/>
      <c r="B210"/>
      <c r="C210"/>
      <c r="D210"/>
      <c r="E210"/>
      <c r="F210"/>
      <c r="G210" s="50"/>
      <c r="H210" s="50"/>
      <c r="I210" s="50"/>
      <c r="J210" s="50"/>
    </row>
    <row r="211" spans="1:10">
      <c r="A211"/>
      <c r="B211"/>
      <c r="C211"/>
      <c r="D211"/>
      <c r="E211"/>
      <c r="F211"/>
      <c r="G211" s="50"/>
      <c r="H211" s="50"/>
      <c r="I211" s="50"/>
      <c r="J211" s="50"/>
    </row>
    <row r="212" spans="1:10">
      <c r="A212"/>
      <c r="B212"/>
      <c r="C212"/>
      <c r="D212"/>
      <c r="E212"/>
      <c r="F212"/>
      <c r="G212" s="50"/>
      <c r="H212" s="50"/>
      <c r="I212" s="50"/>
      <c r="J212" s="50"/>
    </row>
    <row r="213" spans="1:10">
      <c r="A213"/>
      <c r="B213"/>
      <c r="C213"/>
      <c r="D213"/>
      <c r="E213"/>
      <c r="F213"/>
      <c r="G213" s="50"/>
      <c r="H213" s="50"/>
      <c r="I213" s="50"/>
      <c r="J213" s="50"/>
    </row>
    <row r="214" spans="1:10">
      <c r="A214"/>
      <c r="B214"/>
      <c r="C214"/>
      <c r="D214"/>
      <c r="E214"/>
      <c r="F214"/>
      <c r="G214" s="50"/>
      <c r="H214" s="50"/>
      <c r="I214" s="50"/>
      <c r="J214" s="50"/>
    </row>
    <row r="215" spans="1:10">
      <c r="A215"/>
      <c r="B215"/>
      <c r="C215"/>
      <c r="D215"/>
      <c r="E215"/>
      <c r="F215"/>
      <c r="G215" s="50"/>
      <c r="H215" s="50"/>
      <c r="I215" s="50"/>
      <c r="J215" s="50"/>
    </row>
    <row r="216" spans="1:10">
      <c r="A216"/>
      <c r="B216"/>
      <c r="C216"/>
      <c r="D216"/>
      <c r="E216"/>
      <c r="F216"/>
      <c r="G216" s="50"/>
      <c r="H216" s="50"/>
      <c r="I216" s="50"/>
      <c r="J216" s="50"/>
    </row>
    <row r="217" spans="1:10">
      <c r="A217"/>
      <c r="B217"/>
      <c r="C217"/>
      <c r="D217"/>
      <c r="E217"/>
      <c r="F217"/>
      <c r="G217" s="50"/>
      <c r="H217" s="50"/>
      <c r="I217" s="50"/>
      <c r="J217" s="50"/>
    </row>
    <row r="218" spans="1:10">
      <c r="A218"/>
      <c r="B218"/>
      <c r="C218"/>
      <c r="D218"/>
      <c r="E218"/>
      <c r="F218"/>
      <c r="G218" s="50"/>
      <c r="H218" s="50"/>
      <c r="I218" s="50"/>
      <c r="J218" s="50"/>
    </row>
    <row r="219" spans="1:10">
      <c r="A219"/>
      <c r="B219"/>
      <c r="C219"/>
      <c r="D219"/>
      <c r="E219"/>
      <c r="F219"/>
      <c r="G219" s="50"/>
      <c r="H219" s="50"/>
      <c r="I219" s="50"/>
      <c r="J219" s="50"/>
    </row>
    <row r="220" spans="1:10">
      <c r="A220"/>
      <c r="B220"/>
      <c r="C220"/>
      <c r="D220"/>
      <c r="E220"/>
      <c r="F220"/>
      <c r="G220" s="50"/>
      <c r="H220" s="50"/>
      <c r="I220" s="50"/>
      <c r="J220" s="50"/>
    </row>
    <row r="221" spans="1:10">
      <c r="A221"/>
      <c r="B221"/>
      <c r="C221"/>
      <c r="D221"/>
      <c r="E221"/>
      <c r="F221"/>
      <c r="G221" s="50"/>
      <c r="H221" s="50"/>
      <c r="I221" s="50"/>
      <c r="J221" s="50"/>
    </row>
    <row r="222" spans="1:10">
      <c r="A222"/>
      <c r="B222"/>
      <c r="C222"/>
      <c r="D222"/>
      <c r="E222"/>
      <c r="F222"/>
      <c r="G222" s="50"/>
      <c r="H222" s="50"/>
      <c r="I222" s="50"/>
      <c r="J222" s="50"/>
    </row>
    <row r="223" spans="1:10">
      <c r="A223"/>
      <c r="B223"/>
      <c r="C223"/>
      <c r="D223"/>
      <c r="E223"/>
      <c r="F223"/>
      <c r="G223" s="50"/>
      <c r="H223" s="50"/>
      <c r="I223" s="50"/>
      <c r="J223" s="50"/>
    </row>
    <row r="224" spans="1:10">
      <c r="A224"/>
      <c r="B224"/>
      <c r="C224"/>
      <c r="D224"/>
      <c r="E224"/>
      <c r="F224"/>
      <c r="G224" s="50"/>
      <c r="H224" s="50"/>
      <c r="I224" s="50"/>
      <c r="J224" s="50"/>
    </row>
    <row r="225" spans="1:10">
      <c r="A225"/>
      <c r="B225"/>
      <c r="C225"/>
      <c r="D225"/>
      <c r="E225"/>
      <c r="F225"/>
      <c r="G225" s="50"/>
      <c r="H225" s="50"/>
      <c r="I225" s="50"/>
      <c r="J225" s="50"/>
    </row>
    <row r="226" spans="1:10">
      <c r="A226"/>
      <c r="B226"/>
      <c r="C226"/>
      <c r="D226"/>
      <c r="E226"/>
      <c r="F226"/>
      <c r="G226" s="50"/>
      <c r="H226" s="50"/>
      <c r="I226" s="50"/>
      <c r="J226" s="50"/>
    </row>
    <row r="227" spans="1:10">
      <c r="A227"/>
      <c r="B227"/>
      <c r="C227"/>
      <c r="D227"/>
      <c r="E227"/>
      <c r="F227"/>
      <c r="G227" s="50"/>
      <c r="H227" s="50"/>
      <c r="I227" s="50"/>
      <c r="J227" s="50"/>
    </row>
    <row r="228" spans="1:10">
      <c r="A228"/>
      <c r="B228"/>
      <c r="C228"/>
      <c r="D228"/>
      <c r="E228"/>
      <c r="F228"/>
      <c r="G228" s="50"/>
      <c r="H228" s="50"/>
      <c r="I228" s="50"/>
      <c r="J228" s="50"/>
    </row>
    <row r="229" spans="1:10">
      <c r="A229"/>
      <c r="B229"/>
      <c r="C229"/>
      <c r="D229"/>
      <c r="E229"/>
      <c r="F229"/>
      <c r="G229" s="50"/>
      <c r="H229" s="50"/>
      <c r="I229" s="50"/>
      <c r="J229" s="50"/>
    </row>
    <row r="230" spans="1:10">
      <c r="A230"/>
      <c r="B230"/>
      <c r="C230"/>
      <c r="D230"/>
      <c r="E230"/>
      <c r="F230"/>
      <c r="G230" s="50"/>
      <c r="H230" s="50"/>
      <c r="I230" s="50"/>
      <c r="J230" s="50"/>
    </row>
    <row r="231" spans="1:10">
      <c r="A231"/>
      <c r="B231"/>
      <c r="C231"/>
      <c r="D231"/>
      <c r="E231"/>
      <c r="F231"/>
      <c r="G231" s="50"/>
      <c r="H231" s="50"/>
      <c r="I231" s="50"/>
      <c r="J231" s="50"/>
    </row>
    <row r="232" spans="1:10">
      <c r="A232"/>
      <c r="B232"/>
      <c r="C232"/>
      <c r="D232"/>
      <c r="E232"/>
      <c r="F232"/>
      <c r="G232" s="50"/>
      <c r="H232" s="50"/>
      <c r="I232" s="50"/>
      <c r="J232" s="50"/>
    </row>
    <row r="233" spans="1:10">
      <c r="A233"/>
      <c r="B233"/>
      <c r="C233"/>
      <c r="D233"/>
      <c r="E233"/>
      <c r="F233"/>
      <c r="G233" s="50"/>
      <c r="H233" s="50"/>
      <c r="I233" s="50"/>
      <c r="J233" s="50"/>
    </row>
    <row r="234" spans="1:10">
      <c r="A234"/>
      <c r="B234"/>
      <c r="C234"/>
      <c r="D234"/>
      <c r="E234"/>
      <c r="F234"/>
      <c r="G234" s="50"/>
      <c r="H234" s="50"/>
      <c r="I234" s="50"/>
      <c r="J234" s="50"/>
    </row>
    <row r="235" spans="1:10">
      <c r="A235"/>
      <c r="B235"/>
      <c r="C235"/>
      <c r="D235"/>
      <c r="E235"/>
      <c r="F235"/>
      <c r="G235" s="50"/>
      <c r="H235" s="50"/>
      <c r="I235" s="50"/>
      <c r="J235" s="50"/>
    </row>
    <row r="236" spans="1:10">
      <c r="A236"/>
      <c r="B236"/>
      <c r="C236"/>
      <c r="D236"/>
      <c r="E236"/>
      <c r="F236"/>
      <c r="G236" s="50"/>
      <c r="H236" s="50"/>
      <c r="I236" s="50"/>
      <c r="J236" s="50"/>
    </row>
    <row r="237" spans="1:10">
      <c r="A237"/>
      <c r="B237"/>
      <c r="C237"/>
      <c r="D237"/>
      <c r="E237"/>
      <c r="F237"/>
      <c r="G237" s="50"/>
      <c r="H237" s="50"/>
      <c r="I237" s="50"/>
      <c r="J237" s="50"/>
    </row>
    <row r="238" spans="1:10">
      <c r="A238"/>
      <c r="B238"/>
      <c r="C238"/>
      <c r="D238"/>
      <c r="E238"/>
      <c r="F238"/>
      <c r="G238" s="50"/>
      <c r="H238" s="50"/>
      <c r="I238" s="50"/>
      <c r="J238" s="50"/>
    </row>
    <row r="239" spans="1:10">
      <c r="A239"/>
      <c r="B239"/>
      <c r="C239"/>
      <c r="D239"/>
      <c r="E239"/>
      <c r="F239"/>
      <c r="G239" s="50"/>
      <c r="H239" s="50"/>
      <c r="I239" s="50"/>
      <c r="J239" s="50"/>
    </row>
    <row r="240" spans="1:10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Y36"/>
  <sheetViews>
    <sheetView tabSelected="1" topLeftCell="H1" zoomScale="75" zoomScaleNormal="75" workbookViewId="0">
      <pane xSplit="1" ySplit="3" topLeftCell="P24" activePane="bottomRight" state="frozen"/>
      <selection activeCell="H1" sqref="H1"/>
      <selection pane="topRight" activeCell="I1" sqref="I1"/>
      <selection pane="bottomLeft" activeCell="H4" sqref="H4"/>
      <selection pane="bottomRight" activeCell="H37" sqref="H37"/>
    </sheetView>
  </sheetViews>
  <sheetFormatPr defaultRowHeight="14.5"/>
  <cols>
    <col min="1" max="1" width="24.453125" hidden="1" customWidth="1"/>
    <col min="2" max="2" width="19.90625" hidden="1" customWidth="1"/>
    <col min="3" max="3" width="18" hidden="1" customWidth="1"/>
    <col min="4" max="4" width="16.08984375" hidden="1" customWidth="1"/>
    <col min="5" max="5" width="27" hidden="1" customWidth="1"/>
    <col min="6" max="7" width="16.6328125" hidden="1" customWidth="1"/>
    <col min="8" max="8" width="54.90625" customWidth="1"/>
    <col min="9" max="9" width="16.54296875" style="100" customWidth="1"/>
    <col min="10" max="11" width="16.1796875" style="100" customWidth="1"/>
    <col min="12" max="12" width="20" style="100" customWidth="1"/>
    <col min="13" max="13" width="19.36328125" style="100" customWidth="1"/>
    <col min="14" max="14" width="15.81640625" style="100" customWidth="1"/>
    <col min="15" max="15" width="14.6328125" style="95" customWidth="1"/>
    <col min="16" max="17" width="13.54296875" style="95" customWidth="1"/>
    <col min="18" max="18" width="19.08984375" style="95" customWidth="1"/>
    <col min="19" max="19" width="13.54296875" style="95" customWidth="1"/>
    <col min="20" max="20" width="16.7265625" style="95" customWidth="1"/>
    <col min="21" max="21" width="13.54296875" style="95" customWidth="1"/>
    <col min="22" max="22" width="16.7265625" style="95" customWidth="1"/>
    <col min="23" max="24" width="14.90625" style="95" customWidth="1"/>
    <col min="25" max="25" width="54.08984375" style="100" customWidth="1"/>
  </cols>
  <sheetData>
    <row r="2" spans="1:25" ht="29">
      <c r="A2" t="s">
        <v>18</v>
      </c>
      <c r="F2" s="7"/>
      <c r="G2" s="7"/>
      <c r="H2" s="94" t="s">
        <v>233</v>
      </c>
      <c r="I2" s="99"/>
      <c r="J2" s="99"/>
      <c r="K2" s="99"/>
    </row>
    <row r="3" spans="1:25" s="51" customFormat="1" ht="101.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1" t="s">
        <v>157</v>
      </c>
      <c r="J3" s="101" t="s">
        <v>226</v>
      </c>
      <c r="K3" s="101" t="s">
        <v>227</v>
      </c>
      <c r="L3" s="101" t="s">
        <v>228</v>
      </c>
      <c r="M3" s="101" t="s">
        <v>229</v>
      </c>
      <c r="N3" s="101" t="s">
        <v>230</v>
      </c>
      <c r="O3" s="96" t="s">
        <v>231</v>
      </c>
      <c r="P3" s="96" t="s">
        <v>234</v>
      </c>
      <c r="Q3" s="96" t="s">
        <v>235</v>
      </c>
      <c r="R3" s="96" t="s">
        <v>236</v>
      </c>
      <c r="S3" s="96" t="s">
        <v>238</v>
      </c>
      <c r="T3" s="96" t="s">
        <v>239</v>
      </c>
      <c r="U3" s="96" t="s">
        <v>240</v>
      </c>
      <c r="V3" s="96" t="s">
        <v>241</v>
      </c>
      <c r="W3" s="96"/>
      <c r="X3" s="96"/>
      <c r="Y3" s="61" t="s">
        <v>34</v>
      </c>
    </row>
    <row r="4" spans="1:25" s="51" customFormat="1">
      <c r="H4" s="52" t="s">
        <v>32</v>
      </c>
      <c r="I4" s="102"/>
      <c r="J4" s="102"/>
      <c r="K4" s="103"/>
      <c r="L4" s="103"/>
      <c r="M4" s="103"/>
      <c r="N4" s="103"/>
      <c r="O4" s="104"/>
      <c r="P4" s="104"/>
      <c r="Q4" s="104"/>
      <c r="R4" s="104"/>
      <c r="S4" s="104"/>
      <c r="T4" s="97"/>
      <c r="U4" s="104"/>
      <c r="V4" s="97"/>
      <c r="W4" s="97"/>
      <c r="X4" s="97"/>
      <c r="Y4" s="105"/>
    </row>
    <row r="5" spans="1:25" s="53" customFormat="1">
      <c r="G5" s="53">
        <v>110260</v>
      </c>
      <c r="H5" s="10" t="s">
        <v>25</v>
      </c>
      <c r="I5" s="72"/>
      <c r="J5" s="72">
        <f>GETPIVOTDATA("Amt in loc.cur.",'31.12.2023'!$A$3,"Account",110023,"Customer","Total E&amp;P Nigeria Limited","Venture","JV","Category","Revenue","sub-category","Crude Handling","Debts Class","Not Overdue")</f>
        <v>1171600.67</v>
      </c>
      <c r="K5" s="63">
        <f>GETPIVOTDATA("Amt in loc.cur.",'31.12.2023'!$A$3,"Account",110023,"Customer","Total E&amp;P Nigeria Limited","Venture","JV","Category","Revenue","sub-category","Crude Handling","Debts Class","Overdue")</f>
        <v>3226161.3000000026</v>
      </c>
      <c r="L5" s="63">
        <f>K5+J5+I5</f>
        <v>4397761.9700000025</v>
      </c>
      <c r="M5" s="63">
        <f>94%*L5</f>
        <v>4133896.2518000021</v>
      </c>
      <c r="N5" s="106">
        <f>M5*0.3</f>
        <v>1240168.8755400006</v>
      </c>
      <c r="O5" s="107">
        <v>4432509.4157522786</v>
      </c>
      <c r="P5" s="97">
        <f>0.3*O5</f>
        <v>1329752.8247256835</v>
      </c>
      <c r="Q5" s="97">
        <v>500082.08080468921</v>
      </c>
      <c r="R5" s="97">
        <f>0.3*Q5</f>
        <v>150024.62424140677</v>
      </c>
      <c r="S5" s="97"/>
      <c r="T5" s="97">
        <f>0.3*S5</f>
        <v>0</v>
      </c>
      <c r="U5" s="97"/>
      <c r="V5" s="97">
        <f>0.3*U5</f>
        <v>0</v>
      </c>
      <c r="W5" s="97"/>
      <c r="X5" s="97"/>
      <c r="Y5" s="105"/>
    </row>
    <row r="6" spans="1:25" s="53" customFormat="1">
      <c r="G6" s="53">
        <v>110262</v>
      </c>
      <c r="H6" s="10" t="s">
        <v>24</v>
      </c>
      <c r="I6" s="72"/>
      <c r="J6" s="72">
        <f>GETPIVOTDATA("Amt in loc.cur.",'31.12.2023'!$A$3,"Account",110056,"Customer","Aradel Energy Ltd","Venture","JV","Category","Revenue","sub-category","Crude Handling","Debts Class","Not Overdue")</f>
        <v>1388719.3699999996</v>
      </c>
      <c r="K6" s="63">
        <f>GETPIVOTDATA("Amt in loc.cur.",'31.12.2023'!$A$3,"Account",110056,"Customer","Aradel Energy Ltd","Venture","JV","Category","Revenue","sub-category","Crude Handling","Debts Class","Overdue")</f>
        <v>-1001105.8699999998</v>
      </c>
      <c r="L6" s="63">
        <f t="shared" ref="L6:L32" si="0">K6+J6+I6</f>
        <v>387613.49999999988</v>
      </c>
      <c r="M6" s="63">
        <f t="shared" ref="M6:M11" si="1">94%*L6</f>
        <v>364356.68999999989</v>
      </c>
      <c r="N6" s="106">
        <f t="shared" ref="N6:N32" si="2">M6*0.3</f>
        <v>109307.00699999997</v>
      </c>
      <c r="O6" s="107"/>
      <c r="P6" s="97">
        <f t="shared" ref="P6:P16" si="3">0.3*O6</f>
        <v>0</v>
      </c>
      <c r="Q6" s="97"/>
      <c r="R6" s="97">
        <f t="shared" ref="R6:R32" si="4">0.3*Q6</f>
        <v>0</v>
      </c>
      <c r="S6" s="97">
        <v>1539724.0283542692</v>
      </c>
      <c r="T6" s="97">
        <f t="shared" ref="T6:T32" si="5">0.3*S6</f>
        <v>461917.20850628073</v>
      </c>
      <c r="U6" s="97"/>
      <c r="V6" s="97"/>
      <c r="W6" s="97"/>
      <c r="X6" s="97"/>
      <c r="Y6" s="105"/>
    </row>
    <row r="7" spans="1:25" s="62" customFormat="1">
      <c r="G7" s="62">
        <v>110442</v>
      </c>
      <c r="H7" s="63" t="s">
        <v>23</v>
      </c>
      <c r="I7" s="72"/>
      <c r="J7" s="72">
        <f>GETPIVOTDATA("Amt in loc.cur.",'31.12.2023'!$A$3,"Account",110084,"Customer","Walter Smith Petroman Oil Ltd.","Venture","JV","Category","Revenue","sub-category","Crude Handling","Debts Class","Not Overdue")</f>
        <v>0</v>
      </c>
      <c r="K7" s="63">
        <f>GETPIVOTDATA("Amt in loc.cur.",'31.12.2023'!$A$3,"Account",110084,"Customer","Walter Smith Petroman Oil Ltd.","Venture","JV","Category","Revenue","sub-category","Crude Handling","Debts Class","Overdue")</f>
        <v>0</v>
      </c>
      <c r="L7" s="63">
        <f t="shared" si="0"/>
        <v>0</v>
      </c>
      <c r="M7" s="63">
        <f t="shared" si="1"/>
        <v>0</v>
      </c>
      <c r="N7" s="106">
        <f t="shared" si="2"/>
        <v>0</v>
      </c>
      <c r="O7" s="107"/>
      <c r="P7" s="97">
        <f t="shared" si="3"/>
        <v>0</v>
      </c>
      <c r="Q7" s="97"/>
      <c r="R7" s="97">
        <f t="shared" si="4"/>
        <v>0</v>
      </c>
      <c r="S7" s="97"/>
      <c r="T7" s="97">
        <f t="shared" si="5"/>
        <v>0</v>
      </c>
      <c r="U7" s="97"/>
      <c r="V7" s="97">
        <f t="shared" ref="V7:V32" si="6">0.3*U7</f>
        <v>0</v>
      </c>
      <c r="W7" s="97"/>
      <c r="X7" s="97"/>
      <c r="Y7" s="112"/>
    </row>
    <row r="8" spans="1:25" s="53" customFormat="1">
      <c r="H8" s="10" t="s">
        <v>22</v>
      </c>
      <c r="I8" s="72"/>
      <c r="J8" s="72">
        <f>GETPIVOTDATA("Amt in loc.cur.",'31.12.2023'!$A$3,"Account",110432,"Customer","AITEO EASTERN E&amp;P COMPANY LTD","Venture","JV","Category","Revenue","sub-category","Crude Handling","Debts Class","Not Overdue")</f>
        <v>0</v>
      </c>
      <c r="K8" s="63">
        <f>GETPIVOTDATA("Amt in loc.cur.",'31.12.2023'!$A$3,"Account",110432,"Customer","AITEO EASTERN E&amp;P COMPANY LTD","Venture","JV","Category","Revenue","sub-category","Crude Handling","Debts Class","Overdue")</f>
        <v>11811819.300000001</v>
      </c>
      <c r="L8" s="63">
        <f t="shared" si="0"/>
        <v>11811819.300000001</v>
      </c>
      <c r="M8" s="63">
        <f>94%*L8</f>
        <v>11103110.142000001</v>
      </c>
      <c r="N8" s="106">
        <f t="shared" si="2"/>
        <v>3330933.0426000003</v>
      </c>
      <c r="O8" s="97"/>
      <c r="P8" s="97">
        <f t="shared" si="3"/>
        <v>0</v>
      </c>
      <c r="Q8" s="97"/>
      <c r="R8" s="97">
        <f t="shared" si="4"/>
        <v>0</v>
      </c>
      <c r="S8" s="97"/>
      <c r="T8" s="97">
        <f t="shared" si="5"/>
        <v>0</v>
      </c>
      <c r="U8" s="97"/>
      <c r="V8" s="97">
        <f t="shared" si="6"/>
        <v>0</v>
      </c>
      <c r="W8" s="97"/>
      <c r="X8" s="97"/>
      <c r="Y8" s="64"/>
    </row>
    <row r="9" spans="1:25" s="53" customFormat="1">
      <c r="H9" s="10" t="s">
        <v>21</v>
      </c>
      <c r="I9" s="72"/>
      <c r="J9" s="72">
        <f>GETPIVOTDATA("Amt in loc.cur.",'31.12.2023'!$A$3,"Account",110773,"Customer","NEWCROSS E&amp;P LIMITED (CONDENSATE)","Venture","JV","Category","Revenue","sub-category","Crude Handling","Debts Class","Not Overdue")</f>
        <v>1037236.6</v>
      </c>
      <c r="K9" s="63">
        <f>GETPIVOTDATA("Amt in loc.cur.",'31.12.2023'!$A$3,"Account",110773,"Customer","NEWCROSS E&amp;P LIMITED (CONDENSATE)","Venture","JV","Category","Revenue","sub-category","Crude Handling","Debts Class","Overdue")</f>
        <v>0</v>
      </c>
      <c r="L9" s="63">
        <f t="shared" si="0"/>
        <v>1037236.6</v>
      </c>
      <c r="M9" s="63">
        <f t="shared" si="1"/>
        <v>975002.40399999998</v>
      </c>
      <c r="N9" s="106">
        <f t="shared" si="2"/>
        <v>292500.72119999997</v>
      </c>
      <c r="O9" s="97">
        <v>4776881.4649159443</v>
      </c>
      <c r="P9" s="97">
        <f t="shared" si="3"/>
        <v>1433064.4394747831</v>
      </c>
      <c r="Q9" s="97"/>
      <c r="R9" s="97">
        <f t="shared" si="4"/>
        <v>0</v>
      </c>
      <c r="S9" s="97"/>
      <c r="T9" s="97">
        <f t="shared" si="5"/>
        <v>0</v>
      </c>
      <c r="U9" s="97"/>
      <c r="V9" s="97">
        <f t="shared" si="6"/>
        <v>0</v>
      </c>
      <c r="W9" s="97"/>
      <c r="X9" s="97"/>
      <c r="Y9" s="105"/>
    </row>
    <row r="10" spans="1:25" s="62" customFormat="1">
      <c r="H10" s="63" t="s">
        <v>20</v>
      </c>
      <c r="I10" s="72"/>
      <c r="J10" s="72">
        <f>GETPIVOTDATA("Amt in loc.cur.",'31.12.2023'!$A$3,"Account",110441,"Customer","EROTON","Venture","JV","Category","Revenue","sub-category","Crude Handling","Debts Class","Not Overdue")</f>
        <v>0</v>
      </c>
      <c r="K10" s="63">
        <f>GETPIVOTDATA("Amt in loc.cur.",'31.12.2023'!$A$3,"Account",110441,"Customer","EROTON","Venture","JV","Category","Revenue","sub-category","Crude Handling","Debts Class","Overdue")</f>
        <v>32925122.190000005</v>
      </c>
      <c r="L10" s="63">
        <f t="shared" si="0"/>
        <v>32925122.190000005</v>
      </c>
      <c r="M10" s="63">
        <f t="shared" si="1"/>
        <v>30949614.858600002</v>
      </c>
      <c r="N10" s="106">
        <f t="shared" si="2"/>
        <v>9284884.4575800002</v>
      </c>
      <c r="O10" s="97"/>
      <c r="P10" s="97">
        <f t="shared" si="3"/>
        <v>0</v>
      </c>
      <c r="Q10" s="97"/>
      <c r="R10" s="97">
        <f t="shared" si="4"/>
        <v>0</v>
      </c>
      <c r="S10" s="97"/>
      <c r="T10" s="97">
        <f t="shared" si="5"/>
        <v>0</v>
      </c>
      <c r="U10" s="97"/>
      <c r="V10" s="97">
        <f t="shared" si="6"/>
        <v>0</v>
      </c>
      <c r="W10" s="97"/>
      <c r="X10" s="97"/>
      <c r="Y10" s="64"/>
    </row>
    <row r="11" spans="1:25" s="53" customFormat="1">
      <c r="C11" s="53" t="s">
        <v>6</v>
      </c>
      <c r="F11" s="53">
        <v>6.5819999999999999</v>
      </c>
      <c r="H11" s="10" t="s">
        <v>19</v>
      </c>
      <c r="I11" s="72"/>
      <c r="J11" s="72">
        <f>GETPIVOTDATA("Amt in loc.cur.",'31.12.2023'!$A$3,"Account",110492,"Customer","BELEMA OIL PRODUCING LIMITED","Venture","JV","Category","Revenue","sub-category","Crude Handling","Debts Class","Not Overdue")</f>
        <v>168684.19</v>
      </c>
      <c r="K11" s="63">
        <f>GETPIVOTDATA("Amt in loc.cur.",'31.12.2023'!$A$3,"Account",110492,"Customer","BELEMA OIL PRODUCING LIMITED","Venture","JV","Category","Revenue","sub-category","Crude Handling","Debts Class","Overdue")</f>
        <v>811878.02999999991</v>
      </c>
      <c r="L11" s="63">
        <f t="shared" si="0"/>
        <v>980562.22</v>
      </c>
      <c r="M11" s="63">
        <f t="shared" si="1"/>
        <v>921728.48679999996</v>
      </c>
      <c r="N11" s="106">
        <f t="shared" si="2"/>
        <v>276518.54603999999</v>
      </c>
      <c r="O11" s="97"/>
      <c r="P11" s="97">
        <f t="shared" si="3"/>
        <v>0</v>
      </c>
      <c r="Q11" s="97"/>
      <c r="R11" s="97">
        <f t="shared" si="4"/>
        <v>0</v>
      </c>
      <c r="S11" s="97"/>
      <c r="T11" s="97">
        <f t="shared" si="5"/>
        <v>0</v>
      </c>
      <c r="U11" s="97"/>
      <c r="V11" s="97">
        <f t="shared" si="6"/>
        <v>0</v>
      </c>
      <c r="W11" s="97"/>
      <c r="X11" s="97"/>
      <c r="Y11" s="105"/>
    </row>
    <row r="12" spans="1:25" s="53" customFormat="1">
      <c r="C12" s="53" t="s">
        <v>4</v>
      </c>
      <c r="F12" s="53">
        <v>6.08</v>
      </c>
      <c r="H12" s="10" t="s">
        <v>9</v>
      </c>
      <c r="I12" s="72"/>
      <c r="J12" s="72">
        <f>GETPIVOTDATA("Amt in loc.cur.",'31.12.2023'!$A$3,"Account",110537,"Customer","MILLENIUM OIL AND GAS","Venture","JV","Category","Revenue","sub-category","Crude Handling","Debts Class","Not Overdue")</f>
        <v>0</v>
      </c>
      <c r="K12" s="63">
        <f>GETPIVOTDATA("Amt in loc.cur.",'31.12.2023'!$A$3,"Account",110537,"Customer","MILLENIUM OIL AND GAS","Venture","JV","Category","Revenue","sub-category","Crude Handling","Debts Class","Overdue")</f>
        <v>867393.21000000008</v>
      </c>
      <c r="L12" s="63">
        <f t="shared" si="0"/>
        <v>867393.21000000008</v>
      </c>
      <c r="M12" s="63">
        <f>94%*L12</f>
        <v>815349.61739999999</v>
      </c>
      <c r="N12" s="106">
        <f t="shared" si="2"/>
        <v>244604.88522</v>
      </c>
      <c r="O12" s="97"/>
      <c r="P12" s="97">
        <f t="shared" si="3"/>
        <v>0</v>
      </c>
      <c r="Q12" s="97"/>
      <c r="R12" s="97">
        <f t="shared" si="4"/>
        <v>0</v>
      </c>
      <c r="S12" s="97"/>
      <c r="T12" s="97">
        <f t="shared" si="5"/>
        <v>0</v>
      </c>
      <c r="U12" s="97"/>
      <c r="V12" s="97">
        <f t="shared" si="6"/>
        <v>0</v>
      </c>
      <c r="W12" s="97"/>
      <c r="X12" s="97"/>
      <c r="Y12" s="108"/>
    </row>
    <row r="13" spans="1:25" s="53" customFormat="1">
      <c r="G13" s="53">
        <v>110258</v>
      </c>
      <c r="H13" s="10" t="s">
        <v>27</v>
      </c>
      <c r="I13" s="72"/>
      <c r="J13" s="72">
        <f>GETPIVOTDATA("Amt in loc.cur.",'31.12.2023'!$A$3,"Account",110021,"Customer","Chevron Nigeria Ltd","Venture","JV","Category","Revenue","sub-category","Crude Handling","Debts Class","Not Overdue")</f>
        <v>0</v>
      </c>
      <c r="K13" s="63">
        <f>GETPIVOTDATA("Amt in loc.cur.",'31.12.2023'!$A$3,"Account",110021,"Customer","Chevron Nigeria Ltd","Venture","JV","Category","Revenue","sub-category","Crude Handling","Debts Class","Overdue")</f>
        <v>1127306.0900000001</v>
      </c>
      <c r="L13" s="63">
        <f t="shared" si="0"/>
        <v>1127306.0900000001</v>
      </c>
      <c r="M13" s="63">
        <f t="shared" ref="M13:M14" si="7">94%*L13</f>
        <v>1059667.7246000001</v>
      </c>
      <c r="N13" s="106">
        <f t="shared" si="2"/>
        <v>317900.31738000002</v>
      </c>
      <c r="O13" s="97"/>
      <c r="P13" s="97">
        <f t="shared" si="3"/>
        <v>0</v>
      </c>
      <c r="Q13" s="97"/>
      <c r="R13" s="97">
        <f t="shared" si="4"/>
        <v>0</v>
      </c>
      <c r="S13" s="97"/>
      <c r="T13" s="97">
        <f t="shared" si="5"/>
        <v>0</v>
      </c>
      <c r="U13" s="97"/>
      <c r="V13" s="97">
        <f t="shared" si="6"/>
        <v>0</v>
      </c>
      <c r="W13" s="97"/>
      <c r="X13" s="97"/>
      <c r="Y13" s="108"/>
    </row>
    <row r="14" spans="1:25" s="53" customFormat="1">
      <c r="G14" s="53">
        <v>110261</v>
      </c>
      <c r="H14" s="10" t="s">
        <v>29</v>
      </c>
      <c r="I14" s="72"/>
      <c r="J14" s="72">
        <f>GETPIVOTDATA("Amt in loc.cur.",'31.12.2023'!$A$3,"Account",110042,"Customer","Nigerian Agip Oil Company Ltd","Venture","JV","Category","Revenue","sub-category","Crude Handling","Debts Class","Not Overdue")</f>
        <v>78400</v>
      </c>
      <c r="K14" s="63">
        <f>GETPIVOTDATA("Amt in loc.cur.",'31.12.2023'!$A$3,"Account",110042,"Customer","Nigerian Agip Oil Company Ltd","Venture","JV","Category","Revenue","sub-category","Crude Handling","Debts Class","Overdue")</f>
        <v>592821.67999999993</v>
      </c>
      <c r="L14" s="63">
        <f t="shared" si="0"/>
        <v>671221.67999999993</v>
      </c>
      <c r="M14" s="63">
        <f t="shared" si="7"/>
        <v>630948.37919999985</v>
      </c>
      <c r="N14" s="106">
        <f t="shared" si="2"/>
        <v>189284.51375999994</v>
      </c>
      <c r="O14" s="97"/>
      <c r="P14" s="97">
        <f t="shared" si="3"/>
        <v>0</v>
      </c>
      <c r="Q14" s="97"/>
      <c r="R14" s="97">
        <f t="shared" si="4"/>
        <v>0</v>
      </c>
      <c r="S14" s="97"/>
      <c r="T14" s="97">
        <f t="shared" si="5"/>
        <v>0</v>
      </c>
      <c r="U14" s="97"/>
      <c r="V14" s="97">
        <f t="shared" si="6"/>
        <v>0</v>
      </c>
      <c r="W14" s="97"/>
      <c r="X14" s="97"/>
      <c r="Y14" s="108"/>
    </row>
    <row r="15" spans="1:25" s="53" customFormat="1" ht="43.5">
      <c r="H15" s="10" t="s">
        <v>124</v>
      </c>
      <c r="I15" s="72"/>
      <c r="J15" s="72">
        <f>GETPIVOTDATA("Amt in loc.cur.",'31.12.2023'!$A$3,"Account",110687,"Customer","HEIRS HOLDINGS OIL AND GAS LIMITED","Venture","JV","Category","Revenue","sub-category","Crude Handling","Debts Class","Not Overdue")</f>
        <v>6855440.0300000021</v>
      </c>
      <c r="K15" s="63">
        <f>GETPIVOTDATA("Amt in loc.cur.",'31.12.2023'!$A$3,"Account",110687,"Customer","HEIRS HOLDINGS OIL AND GAS LIMITED","Venture","JV","Category","Revenue","sub-category","Crude Handling","Debts Class","Overdue")</f>
        <v>8306713.8400000017</v>
      </c>
      <c r="L15" s="63">
        <f>K15+J15+I15</f>
        <v>15162153.870000005</v>
      </c>
      <c r="M15" s="63">
        <f>94%*L15</f>
        <v>14252424.637800004</v>
      </c>
      <c r="N15" s="106">
        <f>M15*0.3</f>
        <v>4275727.3913400015</v>
      </c>
      <c r="O15" s="97">
        <v>1570404.7714175647</v>
      </c>
      <c r="P15" s="97">
        <f t="shared" si="3"/>
        <v>471121.4314252694</v>
      </c>
      <c r="Q15" s="97">
        <v>2355607.0165003263</v>
      </c>
      <c r="R15" s="97">
        <f t="shared" si="4"/>
        <v>706682.10495009786</v>
      </c>
      <c r="S15" s="97">
        <v>3261250.85</v>
      </c>
      <c r="T15" s="97">
        <f t="shared" si="5"/>
        <v>978375.255</v>
      </c>
      <c r="U15" s="97">
        <v>4471713</v>
      </c>
      <c r="V15" s="97">
        <f t="shared" si="6"/>
        <v>1341513.8999999999</v>
      </c>
      <c r="W15" s="98"/>
      <c r="X15" s="63"/>
      <c r="Y15" s="105" t="s">
        <v>242</v>
      </c>
    </row>
    <row r="16" spans="1:25" s="53" customFormat="1">
      <c r="H16" s="10" t="s">
        <v>232</v>
      </c>
      <c r="I16" s="128"/>
      <c r="J16" s="128">
        <f>GETPIVOTDATA("Amt in loc.cur.",'31.12.2023'!$A$3,"Account",110749,"Customer","NNPC E&amp;P LIMITED (NEPL) OML 11","Venture","JV","Category","Revenue","sub-category","Crude Handling","Debts Class","Not Overdue")</f>
        <v>9072283.8200000003</v>
      </c>
      <c r="K16" s="108">
        <f>GETPIVOTDATA("Amt in loc.cur.",'31.12.2023'!$A$3,"Account",110749,"Customer","NNPC E&amp;P LIMITED (NEPL) OML 11","Venture","JV","Category","Revenue","sub-category","Crude Handling","Debts Class","Overdue")</f>
        <v>19110412.84</v>
      </c>
      <c r="L16" s="63">
        <f>K16+J16+I16</f>
        <v>28182696.66</v>
      </c>
      <c r="M16" s="63">
        <f t="shared" ref="M16:M18" si="8">94%*L16</f>
        <v>26491734.860399999</v>
      </c>
      <c r="N16" s="106">
        <v>5295950.4777999995</v>
      </c>
      <c r="O16" s="97"/>
      <c r="P16" s="97">
        <f t="shared" si="3"/>
        <v>0</v>
      </c>
      <c r="Q16" s="97"/>
      <c r="R16" s="97">
        <f t="shared" si="4"/>
        <v>0</v>
      </c>
      <c r="S16" s="97"/>
      <c r="T16" s="97">
        <f t="shared" si="5"/>
        <v>0</v>
      </c>
      <c r="U16" s="97"/>
      <c r="V16" s="97">
        <f t="shared" si="6"/>
        <v>0</v>
      </c>
      <c r="W16" s="97"/>
      <c r="X16" s="97"/>
      <c r="Y16" s="109"/>
    </row>
    <row r="17" spans="3:25" s="53" customFormat="1">
      <c r="H17" s="129"/>
      <c r="I17" s="128"/>
      <c r="J17" s="128"/>
      <c r="K17" s="108"/>
      <c r="L17" s="63"/>
      <c r="M17" s="63"/>
      <c r="N17" s="106"/>
      <c r="O17" s="97"/>
      <c r="P17" s="97"/>
      <c r="Q17" s="97"/>
      <c r="R17" s="97">
        <f t="shared" si="4"/>
        <v>0</v>
      </c>
      <c r="S17" s="97"/>
      <c r="T17" s="97">
        <f t="shared" si="5"/>
        <v>0</v>
      </c>
      <c r="U17" s="97"/>
      <c r="V17" s="97">
        <f t="shared" si="6"/>
        <v>0</v>
      </c>
      <c r="W17" s="97"/>
      <c r="X17" s="97"/>
      <c r="Y17" s="109"/>
    </row>
    <row r="18" spans="3:25" s="53" customFormat="1">
      <c r="H18" s="11" t="s">
        <v>33</v>
      </c>
      <c r="I18" s="72"/>
      <c r="J18" s="72"/>
      <c r="K18" s="63"/>
      <c r="L18" s="63">
        <f t="shared" si="0"/>
        <v>0</v>
      </c>
      <c r="M18" s="63">
        <f t="shared" si="8"/>
        <v>0</v>
      </c>
      <c r="N18" s="106">
        <f t="shared" si="2"/>
        <v>0</v>
      </c>
      <c r="O18" s="97"/>
      <c r="P18" s="97"/>
      <c r="Q18" s="97"/>
      <c r="R18" s="97">
        <f t="shared" si="4"/>
        <v>0</v>
      </c>
      <c r="S18" s="97"/>
      <c r="T18" s="97">
        <f t="shared" si="5"/>
        <v>0</v>
      </c>
      <c r="U18" s="97"/>
      <c r="V18" s="97">
        <f t="shared" si="6"/>
        <v>0</v>
      </c>
      <c r="W18" s="97"/>
      <c r="X18" s="97"/>
      <c r="Y18" s="108"/>
    </row>
    <row r="19" spans="3:25" s="53" customFormat="1" ht="15" thickBot="1">
      <c r="H19" s="11" t="s">
        <v>237</v>
      </c>
      <c r="I19" s="72"/>
      <c r="J19" s="72">
        <f>GETPIVOTDATA("Amt in loc.cur.",'31.12.2023'!$A$3,"Account",110748,"Customer","Newcross OML152","Venture","JV","Category","Revenue","sub-category","Crude Handling","Debts Class","Not Overdue")</f>
        <v>30395.199999999997</v>
      </c>
      <c r="K19" s="63">
        <f>GETPIVOTDATA("Amt in loc.cur.",'31.12.2023'!$A$3,"Account",110748,"Customer","Newcross OML152","Venture","JV","Category","Revenue","sub-category","Crude Handling","Debts Class","Overdue")</f>
        <v>90847.510000000009</v>
      </c>
      <c r="L19" s="63">
        <f t="shared" si="0"/>
        <v>121242.71</v>
      </c>
      <c r="M19" s="63">
        <f t="shared" ref="M19:M32" si="9">94%*L19</f>
        <v>113968.1474</v>
      </c>
      <c r="N19" s="106">
        <f t="shared" si="2"/>
        <v>34190.444219999998</v>
      </c>
      <c r="O19" s="97"/>
      <c r="P19" s="97"/>
      <c r="Q19" s="125">
        <v>99770.01</v>
      </c>
      <c r="R19" s="97">
        <f t="shared" si="4"/>
        <v>29931.002999999997</v>
      </c>
      <c r="S19" s="97">
        <v>28856.466322357959</v>
      </c>
      <c r="T19" s="97">
        <f t="shared" si="5"/>
        <v>8656.9398967073867</v>
      </c>
      <c r="U19" s="97"/>
      <c r="V19" s="97"/>
      <c r="W19" s="97"/>
      <c r="X19" s="97"/>
      <c r="Y19" s="108"/>
    </row>
    <row r="20" spans="3:25" s="53" customFormat="1">
      <c r="G20" s="53">
        <v>110259</v>
      </c>
      <c r="H20" s="10" t="s">
        <v>166</v>
      </c>
      <c r="I20" s="72"/>
      <c r="J20" s="72">
        <f>GETPIVOTDATA("Amt in loc.cur.",'31.12.2023'!$A$3,"Account",110750,"Customer","NNPC E&amp;P LIMITED OML 98","Venture","JV","Category","Revenue","sub-category","Crude Handling","Debts Class","Not Overdue")</f>
        <v>800737.45</v>
      </c>
      <c r="K20" s="63">
        <f>GETPIVOTDATA("Amt in loc.cur.",'31.12.2023'!$A$3,"Account",110750,"Customer","NNPC E&amp;P LIMITED OML 98","Venture","JV","Category","Revenue","sub-category","Crude Handling","Debts Class","Overdue")</f>
        <v>207106.44</v>
      </c>
      <c r="L20" s="63">
        <f t="shared" si="0"/>
        <v>1007843.8899999999</v>
      </c>
      <c r="M20" s="63">
        <f t="shared" si="9"/>
        <v>947373.25659999985</v>
      </c>
      <c r="N20" s="106">
        <f t="shared" si="2"/>
        <v>284211.97697999992</v>
      </c>
      <c r="O20" s="97">
        <v>194677.23359999998</v>
      </c>
      <c r="P20" s="97">
        <f>0.3*O20</f>
        <v>58403.170079999989</v>
      </c>
      <c r="Q20" s="126"/>
      <c r="R20" s="97">
        <f t="shared" si="4"/>
        <v>0</v>
      </c>
      <c r="S20" s="97"/>
      <c r="T20" s="97">
        <f t="shared" si="5"/>
        <v>0</v>
      </c>
      <c r="U20" s="97"/>
      <c r="V20" s="97">
        <f t="shared" si="6"/>
        <v>0</v>
      </c>
      <c r="W20" s="97"/>
      <c r="X20" s="97"/>
      <c r="Y20" s="105"/>
    </row>
    <row r="21" spans="3:25" s="53" customFormat="1" ht="16.5" customHeight="1">
      <c r="G21" s="53">
        <v>110467</v>
      </c>
      <c r="H21" s="10" t="s">
        <v>0</v>
      </c>
      <c r="I21" s="72"/>
      <c r="J21" s="72">
        <f>GETPIVOTDATA("Amt in loc.cur.",'31.12.2023'!$A$3,"Account",110117,"Customer","SEPLAT PETROLEUM DEVELOPMENT COMPANY LTD","Venture","JV","Category","Revenue","sub-category","Crude Handling","Debts Class","Not Overdue")</f>
        <v>2408592.7799999993</v>
      </c>
      <c r="K21" s="63">
        <f>GETPIVOTDATA("Amt in loc.cur.",'31.12.2023'!$A$3,"Account",110117,"Customer","SEPLAT PETROLEUM DEVELOPMENT COMPANY LTD","Venture","JV","Category","Revenue","sub-category","Crude Handling","Debts Class","Overdue")</f>
        <v>-2836294.9100000006</v>
      </c>
      <c r="L21" s="63">
        <f t="shared" si="0"/>
        <v>-427702.13000000129</v>
      </c>
      <c r="M21" s="63">
        <f t="shared" si="9"/>
        <v>-402040.00220000121</v>
      </c>
      <c r="N21" s="106">
        <f t="shared" si="2"/>
        <v>-120612.00066000035</v>
      </c>
      <c r="O21" s="97"/>
      <c r="P21" s="97">
        <f t="shared" ref="P21:P32" si="10">0.3*O21</f>
        <v>0</v>
      </c>
      <c r="Q21" s="126"/>
      <c r="R21" s="97">
        <f t="shared" si="4"/>
        <v>0</v>
      </c>
      <c r="S21" s="97"/>
      <c r="T21" s="97">
        <f t="shared" si="5"/>
        <v>0</v>
      </c>
      <c r="U21" s="97"/>
      <c r="V21" s="97">
        <f t="shared" si="6"/>
        <v>0</v>
      </c>
      <c r="W21" s="97"/>
      <c r="X21" s="97"/>
      <c r="Y21" s="105"/>
    </row>
    <row r="22" spans="3:25" s="53" customFormat="1">
      <c r="G22" s="53">
        <v>110521</v>
      </c>
      <c r="H22" s="10" t="s">
        <v>12</v>
      </c>
      <c r="I22" s="72"/>
      <c r="J22" s="72">
        <f>GETPIVOTDATA("Amt in loc.cur.",'31.12.2023'!$A$3,"Account",110257,"Customer","NPDC ABURA","Venture","JV","Category","Revenue","sub-category","Crude Handling","Debts Class","Not Overdue")</f>
        <v>2251693.2000000002</v>
      </c>
      <c r="K22" s="63">
        <f>GETPIVOTDATA("Amt in loc.cur.",'31.12.2023'!$A$3,"Account",110257,"Customer","NPDC ABURA","Venture","JV","Category","Revenue","sub-category","Crude Handling","Debts Class","Overdue")</f>
        <v>1165817.74</v>
      </c>
      <c r="L22" s="63">
        <f t="shared" si="0"/>
        <v>3417510.9400000004</v>
      </c>
      <c r="M22" s="63">
        <f t="shared" si="9"/>
        <v>3212460.2836000002</v>
      </c>
      <c r="N22" s="106">
        <f t="shared" si="2"/>
        <v>963738.08507999999</v>
      </c>
      <c r="O22" s="97">
        <v>1095307.5802</v>
      </c>
      <c r="P22" s="97">
        <f t="shared" si="10"/>
        <v>328592.27405999997</v>
      </c>
      <c r="Q22" s="126"/>
      <c r="R22" s="97">
        <f t="shared" si="4"/>
        <v>0</v>
      </c>
      <c r="S22" s="97"/>
      <c r="T22" s="97">
        <f t="shared" si="5"/>
        <v>0</v>
      </c>
      <c r="U22" s="97"/>
      <c r="V22" s="97">
        <f t="shared" si="6"/>
        <v>0</v>
      </c>
      <c r="W22" s="97"/>
      <c r="X22" s="97"/>
      <c r="Y22" s="108"/>
    </row>
    <row r="23" spans="3:25" s="53" customFormat="1">
      <c r="G23" s="53">
        <v>110537</v>
      </c>
      <c r="H23" s="10" t="s">
        <v>11</v>
      </c>
      <c r="I23" s="72"/>
      <c r="J23" s="72">
        <f>GETPIVOTDATA("Amt in loc.cur.",'31.12.2023'!$A$3,"Account",110258,"Customer","NPDC/FHN OML26","Venture","JV","Category","Revenue","sub-category","Crude Handling","Debts Class","Not Overdue")</f>
        <v>2315620.09</v>
      </c>
      <c r="K23" s="63">
        <f>GETPIVOTDATA("Amt in loc.cur.",'31.12.2023'!$A$3,"Account",110258,"Customer","NPDC/FHN OML26","Venture","JV","Category","Revenue","sub-category","Crude Handling","Debts Class","Overdue")</f>
        <v>1048224.35</v>
      </c>
      <c r="L23" s="63">
        <f t="shared" si="0"/>
        <v>3363844.44</v>
      </c>
      <c r="M23" s="63">
        <f t="shared" si="9"/>
        <v>3162013.7736</v>
      </c>
      <c r="N23" s="106">
        <f t="shared" si="2"/>
        <v>948604.13207999989</v>
      </c>
      <c r="O23" s="97">
        <v>985330.88899999997</v>
      </c>
      <c r="P23" s="97">
        <f t="shared" si="10"/>
        <v>295599.26669999998</v>
      </c>
      <c r="Q23" s="126"/>
      <c r="R23" s="97">
        <f t="shared" si="4"/>
        <v>0</v>
      </c>
      <c r="S23" s="97"/>
      <c r="T23" s="97">
        <f t="shared" si="5"/>
        <v>0</v>
      </c>
      <c r="U23" s="97"/>
      <c r="V23" s="97">
        <f t="shared" si="6"/>
        <v>0</v>
      </c>
      <c r="W23" s="97"/>
      <c r="X23" s="97"/>
      <c r="Y23" s="108"/>
    </row>
    <row r="24" spans="3:25" s="53" customFormat="1">
      <c r="G24" s="54">
        <v>110117</v>
      </c>
      <c r="H24" s="10" t="s">
        <v>4</v>
      </c>
      <c r="I24" s="72"/>
      <c r="J24" s="72">
        <f>GETPIVOTDATA("Amt in loc.cur.",'31.12.2023'!$A$3,"Account",110259,"Customer","NPDC/NECONDE OML 42","Venture","JV","Category","Revenue","sub-category","Crude Handling","Debts Class","Not Overdue")</f>
        <v>1225661.57</v>
      </c>
      <c r="K24" s="63">
        <f>GETPIVOTDATA("Amt in loc.cur.",'31.12.2023'!$A$3,"Account",110259,"Customer","NPDC/NECONDE OML 42","Venture","JV","Category","Revenue","sub-category","Crude Handling","Debts Class","Overdue")</f>
        <v>403960.53</v>
      </c>
      <c r="L24" s="63">
        <f t="shared" si="0"/>
        <v>1629622.1</v>
      </c>
      <c r="M24" s="63">
        <f t="shared" si="9"/>
        <v>1531844.774</v>
      </c>
      <c r="N24" s="106">
        <f t="shared" si="2"/>
        <v>459553.43219999998</v>
      </c>
      <c r="O24" s="97">
        <f>379722.8982+322211.78</f>
        <v>701934.67819999997</v>
      </c>
      <c r="P24" s="97">
        <f t="shared" si="10"/>
        <v>210580.40345999997</v>
      </c>
      <c r="Q24" s="126"/>
      <c r="R24" s="97">
        <f t="shared" si="4"/>
        <v>0</v>
      </c>
      <c r="S24" s="97"/>
      <c r="T24" s="97">
        <f t="shared" si="5"/>
        <v>0</v>
      </c>
      <c r="U24" s="97"/>
      <c r="V24" s="97">
        <f t="shared" si="6"/>
        <v>0</v>
      </c>
      <c r="W24" s="97"/>
      <c r="X24" s="97"/>
      <c r="Y24" s="108"/>
    </row>
    <row r="25" spans="3:25" s="53" customFormat="1">
      <c r="H25" s="10" t="s">
        <v>7</v>
      </c>
      <c r="I25" s="72"/>
      <c r="J25" s="72">
        <f>GETPIVOTDATA("Amt in loc.cur.",'31.12.2023'!$A$3,"Account",110260,"Customer","NPDC/HERITAGE/SHORELINE OML 30","Venture","JV","Category","Revenue","sub-category","Crude Handling","Debts Class","Not Overdue")</f>
        <v>22015726.640000001</v>
      </c>
      <c r="K25" s="63">
        <f>GETPIVOTDATA("Amt in loc.cur.",'31.12.2023'!$A$3,"Account",110260,"Customer","NPDC/HERITAGE/SHORELINE OML 30","Venture","JV","Category","Revenue","sub-category","Crude Handling","Debts Class","Overdue")</f>
        <v>2819149.2300000023</v>
      </c>
      <c r="L25" s="63">
        <f t="shared" si="0"/>
        <v>24834875.870000005</v>
      </c>
      <c r="M25" s="63">
        <f t="shared" si="9"/>
        <v>23344783.317800004</v>
      </c>
      <c r="N25" s="106">
        <f t="shared" si="2"/>
        <v>7003434.9953400008</v>
      </c>
      <c r="O25" s="97">
        <v>7873528.5899999999</v>
      </c>
      <c r="P25" s="97">
        <f t="shared" si="10"/>
        <v>2362058.577</v>
      </c>
      <c r="Q25" s="126"/>
      <c r="R25" s="97">
        <f t="shared" si="4"/>
        <v>0</v>
      </c>
      <c r="S25" s="97"/>
      <c r="T25" s="97">
        <f t="shared" si="5"/>
        <v>0</v>
      </c>
      <c r="U25" s="97"/>
      <c r="V25" s="97">
        <f t="shared" si="6"/>
        <v>0</v>
      </c>
      <c r="W25" s="97"/>
      <c r="X25" s="97"/>
      <c r="Y25" s="108"/>
    </row>
    <row r="26" spans="3:25" s="53" customFormat="1">
      <c r="H26" s="10" t="s">
        <v>6</v>
      </c>
      <c r="I26" s="72"/>
      <c r="J26" s="72">
        <f>GETPIVOTDATA("Amt in loc.cur.",'31.12.2023'!$A$3,"Account",110261,"Customer","NPDC/ND WESTERN OML 34","Venture","JV","Category","Revenue","sub-category","Crude Handling","Debts Class","Not Overdue")</f>
        <v>6321378.25</v>
      </c>
      <c r="K26" s="63">
        <f>GETPIVOTDATA("Amt in loc.cur.",'31.12.2023'!$A$3,"Account",110261,"Customer","NPDC/ND WESTERN OML 34","Venture","JV","Category","Revenue","sub-category","Crude Handling","Debts Class","Overdue")</f>
        <v>2718222.4</v>
      </c>
      <c r="L26" s="63">
        <f t="shared" si="0"/>
        <v>9039600.6500000004</v>
      </c>
      <c r="M26" s="63">
        <f t="shared" si="9"/>
        <v>8497224.6109999996</v>
      </c>
      <c r="N26" s="106">
        <f t="shared" si="2"/>
        <v>2549167.3832999999</v>
      </c>
      <c r="O26" s="97">
        <v>2555129.0559999999</v>
      </c>
      <c r="P26" s="97">
        <f t="shared" si="10"/>
        <v>766538.71679999994</v>
      </c>
      <c r="Q26" s="126"/>
      <c r="R26" s="97">
        <f t="shared" si="4"/>
        <v>0</v>
      </c>
      <c r="S26" s="97"/>
      <c r="T26" s="97">
        <f t="shared" si="5"/>
        <v>0</v>
      </c>
      <c r="U26" s="97"/>
      <c r="V26" s="97">
        <f t="shared" si="6"/>
        <v>0</v>
      </c>
      <c r="W26" s="97"/>
      <c r="X26" s="97"/>
      <c r="Y26" s="108"/>
    </row>
    <row r="27" spans="3:25" s="53" customFormat="1">
      <c r="H27" s="10" t="s">
        <v>5</v>
      </c>
      <c r="I27" s="72"/>
      <c r="J27" s="72">
        <f>GETPIVOTDATA("Amt in loc.cur.",'31.12.2023'!$A$3,"Account",110262,"Customer","NPDC/ELCREST OML 40","Venture","JV","Category","Revenue","sub-category","Crude Handling","Debts Class","Not Overdue")</f>
        <v>8405554.5199999996</v>
      </c>
      <c r="K27" s="63">
        <f>GETPIVOTDATA("Amt in loc.cur.",'31.12.2023'!$A$3,"Account",110262,"Customer","NPDC/ELCREST OML 40","Venture","JV","Category","Revenue","sub-category","Crude Handling","Debts Class","Overdue")</f>
        <v>4245806.6399999997</v>
      </c>
      <c r="L27" s="63">
        <f t="shared" si="0"/>
        <v>12651361.16</v>
      </c>
      <c r="M27" s="63">
        <f t="shared" si="9"/>
        <v>11892279.4904</v>
      </c>
      <c r="N27" s="106">
        <f t="shared" si="2"/>
        <v>3567683.8471199996</v>
      </c>
      <c r="O27" s="97">
        <v>4001282.0575999999</v>
      </c>
      <c r="P27" s="97">
        <f t="shared" si="10"/>
        <v>1200384.6172799999</v>
      </c>
      <c r="Q27" s="126"/>
      <c r="R27" s="97">
        <f t="shared" si="4"/>
        <v>0</v>
      </c>
      <c r="S27" s="97"/>
      <c r="T27" s="97">
        <f t="shared" si="5"/>
        <v>0</v>
      </c>
      <c r="U27" s="97"/>
      <c r="V27" s="97">
        <f t="shared" si="6"/>
        <v>0</v>
      </c>
      <c r="W27" s="97"/>
      <c r="X27" s="97"/>
      <c r="Y27" s="108"/>
    </row>
    <row r="28" spans="3:25" s="53" customFormat="1">
      <c r="C28" s="53" t="s">
        <v>8</v>
      </c>
      <c r="F28" s="53">
        <v>3.0070000000000001</v>
      </c>
      <c r="H28" s="10" t="s">
        <v>2</v>
      </c>
      <c r="I28" s="72"/>
      <c r="J28" s="72">
        <f>GETPIVOTDATA("Amt in loc.cur.",'31.12.2023'!$A$3,"Account",110442,"Customer","MIDWESTERN OIL &amp; GAS COMPANY LTD","Venture","JV","Category","Revenue","sub-category","Crude Handling","Debts Class","Not Overdue")</f>
        <v>1848288.4800000004</v>
      </c>
      <c r="K28" s="63">
        <f>GETPIVOTDATA("Amt in loc.cur.",'31.12.2023'!$A$3,"Account",110442,"Customer","MIDWESTERN OIL &amp; GAS COMPANY LTD","Venture","JV","Category","Revenue","sub-category","Crude Handling","Debts Class","Overdue")</f>
        <v>226773.25</v>
      </c>
      <c r="L28" s="63">
        <f t="shared" si="0"/>
        <v>2075061.7300000004</v>
      </c>
      <c r="M28" s="63">
        <f t="shared" si="9"/>
        <v>1950558.0262000002</v>
      </c>
      <c r="N28" s="106">
        <f t="shared" si="2"/>
        <v>585167.40786000004</v>
      </c>
      <c r="O28" s="97"/>
      <c r="P28" s="97">
        <f t="shared" si="10"/>
        <v>0</v>
      </c>
      <c r="Q28" s="127">
        <f>660644.76+(371241452.74/941.256)</f>
        <v>1055055.4758307624</v>
      </c>
      <c r="R28" s="97">
        <f t="shared" si="4"/>
        <v>316516.64274922869</v>
      </c>
      <c r="S28" s="118"/>
      <c r="T28" s="97">
        <f t="shared" si="5"/>
        <v>0</v>
      </c>
      <c r="U28" s="118"/>
      <c r="V28" s="97">
        <f t="shared" si="6"/>
        <v>0</v>
      </c>
      <c r="W28" s="97"/>
      <c r="X28" s="97"/>
      <c r="Y28" s="105"/>
    </row>
    <row r="29" spans="3:25" s="53" customFormat="1">
      <c r="C29" s="53" t="s">
        <v>7</v>
      </c>
      <c r="F29" s="53">
        <v>18.556999999999999</v>
      </c>
      <c r="H29" s="10" t="s">
        <v>10</v>
      </c>
      <c r="I29" s="72"/>
      <c r="J29" s="72">
        <f>GETPIVOTDATA("Amt in loc.cur.",'31.12.2023'!$A$3,"Account",110467,"Customer","NPDC OREDO","Venture","JV","Category","Revenue","sub-category","Crude Handling","Debts Class","Not Overdue")</f>
        <v>1699926.2</v>
      </c>
      <c r="K29" s="63">
        <f>GETPIVOTDATA("Amt in loc.cur.",'31.12.2023'!$A$3,"Account",110467,"Customer","NPDC OREDO","Venture","JV","Category","Revenue","sub-category","Crude Handling","Debts Class","Overdue")</f>
        <v>-2921142.14</v>
      </c>
      <c r="L29" s="63">
        <f t="shared" si="0"/>
        <v>-1221215.9400000002</v>
      </c>
      <c r="M29" s="63">
        <f t="shared" si="9"/>
        <v>-1147942.9836000002</v>
      </c>
      <c r="N29" s="106">
        <f t="shared" si="2"/>
        <v>-344382.89508000005</v>
      </c>
      <c r="O29" s="97">
        <f>427195.42+775644.478</f>
        <v>1202839.898</v>
      </c>
      <c r="P29" s="97">
        <f t="shared" si="10"/>
        <v>360851.9694</v>
      </c>
      <c r="Q29" s="97"/>
      <c r="R29" s="97">
        <f t="shared" si="4"/>
        <v>0</v>
      </c>
      <c r="S29" s="97"/>
      <c r="T29" s="97">
        <f t="shared" si="5"/>
        <v>0</v>
      </c>
      <c r="U29" s="97"/>
      <c r="V29" s="97">
        <f t="shared" si="6"/>
        <v>0</v>
      </c>
      <c r="W29" s="97"/>
      <c r="X29" s="97"/>
      <c r="Y29" s="108"/>
    </row>
    <row r="30" spans="3:25" s="53" customFormat="1">
      <c r="C30" s="53" t="s">
        <v>5</v>
      </c>
      <c r="E30" s="53">
        <v>3.1</v>
      </c>
      <c r="F30" s="53">
        <v>8.5969999999999995</v>
      </c>
      <c r="H30" s="10" t="s">
        <v>1</v>
      </c>
      <c r="I30" s="72"/>
      <c r="J30" s="72">
        <f>GETPIVOTDATA("Amt in loc.cur.",'31.12.2023'!$A$3,"Account",110521,"Customer","EXCEL E&amp;P LIMITED","Venture","JV","Category","Revenue","sub-category","Crude Handling","Debts Class","Not Overdue")</f>
        <v>77173.130000000019</v>
      </c>
      <c r="K30" s="63">
        <f>GETPIVOTDATA("Amt in loc.cur.",'31.12.2023'!$A$3,"Account",110521,"Customer","EXCEL E&amp;P LIMITED","Venture","JV","Category","Revenue","sub-category","Crude Handling","Debts Class","Overdue")</f>
        <v>-727.38</v>
      </c>
      <c r="L30" s="63">
        <f t="shared" si="0"/>
        <v>76445.750000000015</v>
      </c>
      <c r="M30" s="63">
        <f t="shared" si="9"/>
        <v>71859.005000000005</v>
      </c>
      <c r="N30" s="106">
        <f t="shared" si="2"/>
        <v>21557.701499999999</v>
      </c>
      <c r="O30" s="97"/>
      <c r="P30" s="97">
        <f t="shared" si="10"/>
        <v>0</v>
      </c>
      <c r="Q30" s="97"/>
      <c r="R30" s="97">
        <f t="shared" si="4"/>
        <v>0</v>
      </c>
      <c r="S30" s="97"/>
      <c r="T30" s="97">
        <f t="shared" si="5"/>
        <v>0</v>
      </c>
      <c r="U30" s="97"/>
      <c r="V30" s="97">
        <f t="shared" si="6"/>
        <v>0</v>
      </c>
      <c r="W30" s="97"/>
      <c r="X30" s="97"/>
      <c r="Y30" s="105"/>
    </row>
    <row r="31" spans="3:25" s="53" customFormat="1">
      <c r="C31" s="53" t="s">
        <v>3</v>
      </c>
      <c r="F31" s="53">
        <v>0</v>
      </c>
      <c r="H31" s="10" t="s">
        <v>30</v>
      </c>
      <c r="I31" s="72"/>
      <c r="J31" s="72">
        <f>GETPIVOTDATA("Amt in loc.cur.",'31.12.2023'!$A$3,"Account",110647,"Customer","PAN OCEAN OIL CORP   OML 147","Venture","JV","Category","Revenue","sub-category","Crude Handling","Debts Class","Not Overdue")</f>
        <v>145205.14000000001</v>
      </c>
      <c r="K31" s="63">
        <f>GETPIVOTDATA("Amt in loc.cur.",'31.12.2023'!$A$3,"Account",110647,"Customer","PAN OCEAN OIL CORP   OML 147","Venture","JV","Category","Revenue","sub-category","Crude Handling","Debts Class","Overdue")</f>
        <v>118436.21000000006</v>
      </c>
      <c r="L31" s="63">
        <f t="shared" si="0"/>
        <v>263641.35000000009</v>
      </c>
      <c r="M31" s="63">
        <f t="shared" si="9"/>
        <v>247822.86900000006</v>
      </c>
      <c r="N31" s="106">
        <f t="shared" si="2"/>
        <v>74346.860700000019</v>
      </c>
      <c r="O31" s="97"/>
      <c r="P31" s="97">
        <f t="shared" si="10"/>
        <v>0</v>
      </c>
      <c r="Q31" s="97"/>
      <c r="R31" s="97">
        <f t="shared" si="4"/>
        <v>0</v>
      </c>
      <c r="S31" s="97"/>
      <c r="T31" s="97">
        <f t="shared" si="5"/>
        <v>0</v>
      </c>
      <c r="U31" s="97"/>
      <c r="V31" s="97">
        <f t="shared" si="6"/>
        <v>0</v>
      </c>
      <c r="W31" s="97"/>
      <c r="X31" s="97"/>
      <c r="Y31" s="108"/>
    </row>
    <row r="32" spans="3:25" s="53" customFormat="1">
      <c r="G32" s="53">
        <v>110257</v>
      </c>
      <c r="H32" s="10" t="s">
        <v>125</v>
      </c>
      <c r="I32" s="72"/>
      <c r="J32" s="72">
        <f>GETPIVOTDATA("Amt in loc.cur.",'31.12.2023'!$A$3,"Account",110006,"Customer","Nigerian Petroleum Development Co","Venture","JV","Category","Revenue","sub-category","Crude Handling","Debts Class","Not Overdue")</f>
        <v>0</v>
      </c>
      <c r="K32" s="63">
        <f>GETPIVOTDATA("Amt in loc.cur.",'31.12.2023'!$A$3,"Account",110006,"Customer","Nigerian Petroleum Development Co","Venture","JV","Category","Revenue","sub-category","Crude Handling","Debts Class","Overdue")</f>
        <v>835598.45</v>
      </c>
      <c r="L32" s="63">
        <f t="shared" si="0"/>
        <v>835598.45</v>
      </c>
      <c r="M32" s="63">
        <f t="shared" si="9"/>
        <v>785462.54299999995</v>
      </c>
      <c r="N32" s="106">
        <f t="shared" si="2"/>
        <v>235638.76289999997</v>
      </c>
      <c r="O32" s="97"/>
      <c r="P32" s="97">
        <f t="shared" si="10"/>
        <v>0</v>
      </c>
      <c r="Q32" s="97"/>
      <c r="R32" s="97">
        <f t="shared" si="4"/>
        <v>0</v>
      </c>
      <c r="S32" s="97"/>
      <c r="T32" s="97">
        <f t="shared" si="5"/>
        <v>0</v>
      </c>
      <c r="U32" s="97"/>
      <c r="V32" s="97">
        <f t="shared" si="6"/>
        <v>0</v>
      </c>
      <c r="W32" s="97"/>
      <c r="X32" s="97"/>
      <c r="Y32" s="108"/>
    </row>
    <row r="33" spans="3:25" s="53" customFormat="1" ht="22">
      <c r="C33" s="55" t="s">
        <v>2</v>
      </c>
      <c r="D33" s="56"/>
      <c r="E33" s="57">
        <v>1.2</v>
      </c>
      <c r="F33" s="58">
        <v>2.637</v>
      </c>
      <c r="G33" s="59"/>
      <c r="H33" s="11" t="s">
        <v>31</v>
      </c>
      <c r="I33" s="110">
        <f t="shared" ref="I33" si="11">SUM(I1:I32)</f>
        <v>0</v>
      </c>
      <c r="J33" s="110">
        <f>SUM(J1:J32)</f>
        <v>69318317.329999998</v>
      </c>
      <c r="K33" s="106">
        <f>SUM(K1:K32)</f>
        <v>85900300.930000022</v>
      </c>
      <c r="L33" s="106">
        <f t="shared" ref="L33:T33" si="12">SUM(L1:L32)</f>
        <v>155218618.25999999</v>
      </c>
      <c r="M33" s="106">
        <f t="shared" si="12"/>
        <v>145905501.16439998</v>
      </c>
      <c r="N33" s="106">
        <f t="shared" si="12"/>
        <v>41120080.36900001</v>
      </c>
      <c r="O33" s="106">
        <f t="shared" si="12"/>
        <v>29389825.634685792</v>
      </c>
      <c r="P33" s="117">
        <f t="shared" si="12"/>
        <v>8816947.6904057357</v>
      </c>
      <c r="Q33" s="117">
        <f t="shared" si="12"/>
        <v>4010514.5831357781</v>
      </c>
      <c r="R33" s="117">
        <f t="shared" si="12"/>
        <v>1203154.3749407334</v>
      </c>
      <c r="S33" s="117">
        <f t="shared" si="12"/>
        <v>4829831.3446766268</v>
      </c>
      <c r="T33" s="117">
        <f t="shared" si="12"/>
        <v>1448949.4034029881</v>
      </c>
      <c r="U33" s="117">
        <f t="shared" ref="U33:V33" si="13">SUM(U1:U32)</f>
        <v>4471713</v>
      </c>
      <c r="V33" s="117">
        <f t="shared" si="13"/>
        <v>1341513.8999999999</v>
      </c>
      <c r="W33" s="117"/>
      <c r="X33" s="117"/>
      <c r="Y33" s="108"/>
    </row>
    <row r="34" spans="3:25" ht="22">
      <c r="C34" s="4" t="s">
        <v>1</v>
      </c>
      <c r="D34" s="6"/>
      <c r="E34" s="5">
        <v>2.0682385574412536E-2</v>
      </c>
      <c r="F34" s="1">
        <v>0.29600000000000004</v>
      </c>
      <c r="G34" s="9"/>
      <c r="L34" s="111"/>
      <c r="M34" s="111"/>
      <c r="N34" s="111"/>
      <c r="T34" s="98"/>
      <c r="V34" s="98"/>
      <c r="W34" s="98"/>
      <c r="X34" s="98"/>
    </row>
    <row r="35" spans="3:25" ht="22">
      <c r="C35" s="4" t="s">
        <v>0</v>
      </c>
      <c r="D35" s="3"/>
      <c r="E35" s="2"/>
      <c r="F35" s="1">
        <v>16.687000000000001</v>
      </c>
      <c r="G35" s="9"/>
      <c r="L35" s="111"/>
      <c r="M35" s="111"/>
      <c r="N35" s="111"/>
      <c r="O35" s="95">
        <v>0</v>
      </c>
      <c r="R35" s="95">
        <v>30698.368428040383</v>
      </c>
      <c r="T35" s="98">
        <f>R33+T33</f>
        <v>2652103.7783437213</v>
      </c>
      <c r="V35" s="98"/>
      <c r="W35" s="98"/>
      <c r="X35" s="98"/>
    </row>
    <row r="36" spans="3:25">
      <c r="R36" s="95">
        <f>0.94*R35</f>
        <v>28856.466322357959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Dec 2022 Invoices</vt:lpstr>
      <vt:lpstr>Sheet1</vt:lpstr>
      <vt:lpstr>31.12.2023</vt:lpstr>
      <vt:lpstr>31.12.2020</vt:lpstr>
      <vt:lpstr>Dec 2021</vt:lpstr>
      <vt:lpstr>Receivables 31.12.2021</vt:lpstr>
      <vt:lpstr>2024 Receipts to Bank</vt:lpstr>
      <vt:lpstr>Newcross_152_Invoiced_Cap</vt:lpstr>
      <vt:lpstr>'2024 Receipts to Bank'!Newcross_152_Opex_total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Amoni Orupabo SPDC-IUC/G/CI</cp:lastModifiedBy>
  <dcterms:created xsi:type="dcterms:W3CDTF">2020-03-05T11:20:55Z</dcterms:created>
  <dcterms:modified xsi:type="dcterms:W3CDTF">2024-03-11T09:38:51Z</dcterms:modified>
</cp:coreProperties>
</file>