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phc-na-cp04-s1\Yewande.Apampa$\cached\My Documents\Crude Handling\CHB Sundry\"/>
    </mc:Choice>
  </mc:AlternateContent>
  <xr:revisionPtr revIDLastSave="0" documentId="13_ncr:1_{81DBFFD5-A8A3-46C8-8A8C-EF4DD1AF6455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K13" i="1" l="1"/>
  <c r="K9" i="1"/>
  <c r="K14" i="1" l="1"/>
  <c r="K15" i="1" s="1"/>
  <c r="K16" i="1" s="1"/>
  <c r="K17" i="1" s="1"/>
  <c r="K18" i="1" l="1"/>
  <c r="K19" i="1" s="1"/>
  <c r="M19" i="1" s="1"/>
</calcChain>
</file>

<file path=xl/sharedStrings.xml><?xml version="1.0" encoding="utf-8"?>
<sst xmlns="http://schemas.openxmlformats.org/spreadsheetml/2006/main" count="55" uniqueCount="34">
  <si>
    <t>Revenue</t>
  </si>
  <si>
    <t>Royalty</t>
  </si>
  <si>
    <t>Capex</t>
  </si>
  <si>
    <t>Other Opex</t>
  </si>
  <si>
    <t>Taxable Income</t>
  </si>
  <si>
    <t>Assessable Profit</t>
  </si>
  <si>
    <t>Education Tax</t>
  </si>
  <si>
    <t>NDDC</t>
  </si>
  <si>
    <t xml:space="preserve">Tax </t>
  </si>
  <si>
    <t>$/bbl</t>
  </si>
  <si>
    <t>bbl/d</t>
  </si>
  <si>
    <t>Price/Fee</t>
  </si>
  <si>
    <t>Remarks</t>
  </si>
  <si>
    <t>Use UOC Approved budget Capex/Production Forecast</t>
  </si>
  <si>
    <t>Use UOC Approved budget Opex/Production Forecast</t>
  </si>
  <si>
    <t>Price</t>
  </si>
  <si>
    <t>#</t>
  </si>
  <si>
    <t>Production (Avg. Daily, SS)</t>
  </si>
  <si>
    <t>Number of Days in Month</t>
  </si>
  <si>
    <t>Total Production in Month</t>
  </si>
  <si>
    <t>bbl</t>
  </si>
  <si>
    <t>$</t>
  </si>
  <si>
    <t>FCF.</t>
  </si>
  <si>
    <t>Crude Handling Tarriff</t>
  </si>
  <si>
    <t>Crude handling Tarriff per Barrel</t>
  </si>
  <si>
    <t>Calculated</t>
  </si>
  <si>
    <t>Input Avg. Daily production Shell Share</t>
  </si>
  <si>
    <t>Input Number of days in a month</t>
  </si>
  <si>
    <t>Unit</t>
  </si>
  <si>
    <t>S/No</t>
  </si>
  <si>
    <t>Input SPDC Assumption for Oil Price.</t>
  </si>
  <si>
    <t>$Mln</t>
  </si>
  <si>
    <t>NCTL LACT</t>
  </si>
  <si>
    <t>FCF Calculation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</si>
</sst>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[$$-409]#,##0.0_ ;[Red]\-[$$-409]#,##0.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ndara"/>
      <family val="2"/>
    </font>
    <font>
      <sz val="9"/>
      <color theme="1"/>
      <name val="Candara"/>
      <family val="2"/>
    </font>
    <font>
      <b/>
      <sz val="12"/>
      <color theme="1"/>
      <name val="Candara"/>
      <family val="2"/>
    </font>
    <font>
      <sz val="14"/>
      <color theme="1"/>
      <name val="Candara"/>
      <family val="2"/>
    </font>
    <font>
      <b/>
      <sz val="14"/>
      <color theme="1"/>
      <name val="Candara"/>
      <family val="2"/>
    </font>
    <font>
      <sz val="12"/>
      <color rgb="FFFF0000"/>
      <name val="Candar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5" xfId="0" applyFont="1" applyBorder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165" fontId="5" fillId="3" borderId="4" xfId="0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6" borderId="7" xfId="0" applyFont="1" applyFill="1" applyBorder="1"/>
    <xf numFmtId="0" fontId="6" fillId="6" borderId="7" xfId="0" applyFont="1" applyFill="1" applyBorder="1" applyAlignment="1">
      <alignment horizontal="center"/>
    </xf>
    <xf numFmtId="0" fontId="5" fillId="7" borderId="4" xfId="0" applyFont="1" applyFill="1" applyBorder="1"/>
    <xf numFmtId="0" fontId="5" fillId="7" borderId="4" xfId="0" applyFont="1" applyFill="1" applyBorder="1" applyAlignment="1">
      <alignment horizontal="center"/>
    </xf>
    <xf numFmtId="0" fontId="6" fillId="0" borderId="6" xfId="0" applyFont="1" applyBorder="1"/>
    <xf numFmtId="0" fontId="5" fillId="7" borderId="8" xfId="0" applyFont="1" applyFill="1" applyBorder="1" applyAlignment="1">
      <alignment horizontal="center"/>
    </xf>
    <xf numFmtId="0" fontId="3" fillId="4" borderId="10" xfId="0" applyFont="1" applyFill="1" applyBorder="1"/>
    <xf numFmtId="165" fontId="5" fillId="2" borderId="4" xfId="0" applyNumberFormat="1" applyFont="1" applyFill="1" applyBorder="1" applyAlignment="1">
      <alignment horizontal="center"/>
    </xf>
    <xf numFmtId="0" fontId="5" fillId="7" borderId="5" xfId="0" applyFont="1" applyFill="1" applyBorder="1"/>
    <xf numFmtId="0" fontId="5" fillId="7" borderId="10" xfId="0" applyFont="1" applyFill="1" applyBorder="1" applyAlignment="1">
      <alignment horizontal="left"/>
    </xf>
    <xf numFmtId="0" fontId="3" fillId="5" borderId="10" xfId="0" applyFont="1" applyFill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5" borderId="11" xfId="0" applyFont="1" applyFill="1" applyBorder="1" applyAlignment="1">
      <alignment horizontal="left"/>
    </xf>
    <xf numFmtId="164" fontId="5" fillId="2" borderId="8" xfId="1" applyNumberFormat="1" applyFont="1" applyFill="1" applyBorder="1" applyAlignment="1">
      <alignment horizontal="center"/>
    </xf>
    <xf numFmtId="164" fontId="5" fillId="5" borderId="8" xfId="1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164" fontId="5" fillId="5" borderId="8" xfId="0" applyNumberFormat="1" applyFont="1" applyFill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6" fillId="8" borderId="9" xfId="0" applyNumberFormat="1" applyFont="1" applyFill="1" applyBorder="1" applyAlignment="1">
      <alignment horizontal="center"/>
    </xf>
    <xf numFmtId="0" fontId="7" fillId="0" borderId="0" xfId="0" applyFont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43" fontId="2" fillId="0" borderId="0" xfId="0" applyNumberFormat="1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Q44"/>
  <sheetViews>
    <sheetView tabSelected="1" topLeftCell="G1" workbookViewId="0">
      <selection activeCell="I22" sqref="I22"/>
    </sheetView>
  </sheetViews>
  <sheetFormatPr defaultColWidth="8.7265625" defaultRowHeight="18.5" x14ac:dyDescent="0.45"/>
  <cols>
    <col min="1" max="6" width="8.7265625" style="1"/>
    <col min="7" max="7" width="6.81640625" style="3" customWidth="1"/>
    <col min="8" max="8" width="33" style="3" customWidth="1"/>
    <col min="9" max="9" width="7.453125" style="4" customWidth="1"/>
    <col min="10" max="10" width="13.54296875" style="4" customWidth="1"/>
    <col min="11" max="11" width="19.453125" style="3" customWidth="1"/>
    <col min="12" max="12" width="40.453125" style="1" customWidth="1"/>
    <col min="13" max="16" width="8.7265625" style="1"/>
    <col min="17" max="18" width="11.54296875" style="1" bestFit="1" customWidth="1"/>
    <col min="19" max="16384" width="8.7265625" style="1"/>
  </cols>
  <sheetData>
    <row r="1" spans="7:17" ht="19" thickBot="1" x14ac:dyDescent="0.5">
      <c r="H1" s="3" t="s">
        <v>32</v>
      </c>
    </row>
    <row r="2" spans="7:17" ht="26.5" customHeight="1" x14ac:dyDescent="0.35">
      <c r="G2" s="43" t="s">
        <v>33</v>
      </c>
      <c r="H2" s="44"/>
      <c r="I2" s="44"/>
      <c r="J2" s="44"/>
      <c r="K2" s="44"/>
      <c r="L2" s="45"/>
    </row>
    <row r="3" spans="7:17" x14ac:dyDescent="0.45">
      <c r="G3" s="18" t="s">
        <v>29</v>
      </c>
      <c r="H3" s="12"/>
      <c r="I3" s="13" t="s">
        <v>28</v>
      </c>
      <c r="J3" s="13" t="s">
        <v>11</v>
      </c>
      <c r="K3" s="15" t="s">
        <v>9</v>
      </c>
      <c r="L3" s="19" t="s">
        <v>12</v>
      </c>
    </row>
    <row r="4" spans="7:17" x14ac:dyDescent="0.45">
      <c r="G4" s="5">
        <v>1</v>
      </c>
      <c r="H4" s="6" t="s">
        <v>17</v>
      </c>
      <c r="I4" s="7" t="s">
        <v>10</v>
      </c>
      <c r="J4" s="7"/>
      <c r="K4" s="23"/>
      <c r="L4" s="16" t="s">
        <v>26</v>
      </c>
    </row>
    <row r="5" spans="7:17" x14ac:dyDescent="0.45">
      <c r="G5" s="5">
        <v>2</v>
      </c>
      <c r="H5" s="6" t="s">
        <v>18</v>
      </c>
      <c r="I5" s="7" t="s">
        <v>16</v>
      </c>
      <c r="J5" s="7"/>
      <c r="K5" s="23"/>
      <c r="L5" s="16" t="s">
        <v>27</v>
      </c>
    </row>
    <row r="6" spans="7:17" x14ac:dyDescent="0.45">
      <c r="G6" s="5">
        <v>3</v>
      </c>
      <c r="H6" s="6" t="s">
        <v>19</v>
      </c>
      <c r="I6" s="7" t="s">
        <v>20</v>
      </c>
      <c r="J6" s="7"/>
      <c r="K6" s="24">
        <v>1469617</v>
      </c>
      <c r="L6" s="20" t="s">
        <v>25</v>
      </c>
    </row>
    <row r="7" spans="7:17" x14ac:dyDescent="0.45">
      <c r="G7" s="5">
        <v>4</v>
      </c>
      <c r="H7" s="6" t="s">
        <v>15</v>
      </c>
      <c r="I7" s="7" t="s">
        <v>21</v>
      </c>
      <c r="J7" s="7"/>
      <c r="K7" s="25">
        <v>25</v>
      </c>
      <c r="L7" s="21" t="s">
        <v>30</v>
      </c>
      <c r="M7" s="29"/>
      <c r="N7" s="29"/>
      <c r="O7" s="29"/>
      <c r="P7" s="29"/>
      <c r="Q7" s="29"/>
    </row>
    <row r="8" spans="7:17" x14ac:dyDescent="0.45">
      <c r="G8" s="5">
        <v>5</v>
      </c>
      <c r="H8" s="6" t="s">
        <v>0</v>
      </c>
      <c r="I8" s="7" t="s">
        <v>21</v>
      </c>
      <c r="J8" s="8"/>
      <c r="K8" s="26">
        <f>K6*K7</f>
        <v>36740425</v>
      </c>
      <c r="L8" s="20" t="s">
        <v>25</v>
      </c>
    </row>
    <row r="9" spans="7:17" x14ac:dyDescent="0.45">
      <c r="G9" s="5">
        <v>6</v>
      </c>
      <c r="H9" s="6" t="s">
        <v>1</v>
      </c>
      <c r="I9" s="7" t="s">
        <v>21</v>
      </c>
      <c r="J9" s="9"/>
      <c r="K9" s="26">
        <f>20%*K8</f>
        <v>7348085</v>
      </c>
      <c r="L9" s="20" t="s">
        <v>25</v>
      </c>
    </row>
    <row r="10" spans="7:17" x14ac:dyDescent="0.45">
      <c r="G10" s="5">
        <v>7</v>
      </c>
      <c r="H10" s="6" t="s">
        <v>2</v>
      </c>
      <c r="I10" s="7" t="s">
        <v>21</v>
      </c>
      <c r="J10" s="17"/>
      <c r="K10" s="27">
        <v>0</v>
      </c>
      <c r="L10" s="16" t="s">
        <v>13</v>
      </c>
      <c r="M10" s="29"/>
      <c r="N10" s="29"/>
      <c r="O10" s="29"/>
      <c r="P10" s="29"/>
    </row>
    <row r="11" spans="7:17" x14ac:dyDescent="0.45">
      <c r="G11" s="5">
        <v>8</v>
      </c>
      <c r="H11" s="6" t="s">
        <v>3</v>
      </c>
      <c r="I11" s="7" t="s">
        <v>21</v>
      </c>
      <c r="J11" s="17"/>
      <c r="K11" s="27">
        <v>0</v>
      </c>
      <c r="L11" s="16" t="s">
        <v>14</v>
      </c>
      <c r="M11" s="29"/>
      <c r="N11" s="29"/>
      <c r="O11" s="29"/>
      <c r="P11" s="29"/>
    </row>
    <row r="12" spans="7:17" x14ac:dyDescent="0.45">
      <c r="G12" s="5">
        <v>9</v>
      </c>
      <c r="H12" s="6" t="s">
        <v>23</v>
      </c>
      <c r="I12" s="7" t="s">
        <v>21</v>
      </c>
      <c r="J12" s="17"/>
      <c r="K12" s="27">
        <v>0</v>
      </c>
      <c r="L12" s="16" t="s">
        <v>24</v>
      </c>
      <c r="M12" s="29"/>
      <c r="N12" s="29"/>
      <c r="O12" s="29"/>
      <c r="P12" s="29"/>
    </row>
    <row r="13" spans="7:17" x14ac:dyDescent="0.45">
      <c r="G13" s="5">
        <v>10</v>
      </c>
      <c r="H13" s="6" t="s">
        <v>7</v>
      </c>
      <c r="I13" s="7" t="s">
        <v>21</v>
      </c>
      <c r="J13" s="7"/>
      <c r="K13" s="26">
        <f>3%*SUM(K10,K11,K12)</f>
        <v>0</v>
      </c>
      <c r="L13" s="20" t="s">
        <v>25</v>
      </c>
    </row>
    <row r="14" spans="7:17" x14ac:dyDescent="0.45">
      <c r="G14" s="5">
        <v>11</v>
      </c>
      <c r="H14" s="6" t="s">
        <v>5</v>
      </c>
      <c r="I14" s="7" t="s">
        <v>21</v>
      </c>
      <c r="J14" s="7"/>
      <c r="K14" s="26">
        <f>K8-SUM(K9,K11,K12,K13)</f>
        <v>29392340</v>
      </c>
      <c r="L14" s="20" t="s">
        <v>25</v>
      </c>
    </row>
    <row r="15" spans="7:17" x14ac:dyDescent="0.45">
      <c r="G15" s="5">
        <v>12</v>
      </c>
      <c r="H15" s="6" t="s">
        <v>6</v>
      </c>
      <c r="I15" s="7" t="s">
        <v>21</v>
      </c>
      <c r="J15" s="7"/>
      <c r="K15" s="26">
        <f>2%*K14</f>
        <v>587846.80000000005</v>
      </c>
      <c r="L15" s="20" t="s">
        <v>25</v>
      </c>
    </row>
    <row r="16" spans="7:17" x14ac:dyDescent="0.45">
      <c r="G16" s="5">
        <v>13</v>
      </c>
      <c r="H16" s="6" t="s">
        <v>4</v>
      </c>
      <c r="I16" s="7" t="s">
        <v>21</v>
      </c>
      <c r="J16" s="7"/>
      <c r="K16" s="26">
        <f>K8-SUM(K9,K10,K11,K12,K13,K15)</f>
        <v>28804493.199999999</v>
      </c>
      <c r="L16" s="20" t="s">
        <v>25</v>
      </c>
    </row>
    <row r="17" spans="7:13" x14ac:dyDescent="0.45">
      <c r="G17" s="5">
        <v>14</v>
      </c>
      <c r="H17" s="6" t="s">
        <v>8</v>
      </c>
      <c r="I17" s="7" t="s">
        <v>21</v>
      </c>
      <c r="J17" s="7"/>
      <c r="K17" s="26">
        <f>85%*K16</f>
        <v>24483819.219999999</v>
      </c>
      <c r="L17" s="20" t="s">
        <v>25</v>
      </c>
    </row>
    <row r="18" spans="7:13" s="2" customFormat="1" ht="19" thickBot="1" x14ac:dyDescent="0.5">
      <c r="G18" s="14">
        <v>15</v>
      </c>
      <c r="H18" s="10" t="s">
        <v>22</v>
      </c>
      <c r="I18" s="11" t="s">
        <v>21</v>
      </c>
      <c r="J18" s="11"/>
      <c r="K18" s="28">
        <f>K16-K17</f>
        <v>4320673.9800000004</v>
      </c>
      <c r="L18" s="22" t="s">
        <v>25</v>
      </c>
    </row>
    <row r="19" spans="7:13" ht="19" thickBot="1" x14ac:dyDescent="0.5">
      <c r="G19" s="14">
        <v>16</v>
      </c>
      <c r="H19" s="10" t="s">
        <v>22</v>
      </c>
      <c r="I19" s="11" t="s">
        <v>31</v>
      </c>
      <c r="J19" s="11"/>
      <c r="K19" s="28">
        <f>K18/1000000</f>
        <v>4.3206739800000005</v>
      </c>
      <c r="L19" s="22" t="s">
        <v>25</v>
      </c>
      <c r="M19" s="42">
        <f>K19*0.3</f>
        <v>1.2962021940000001</v>
      </c>
    </row>
    <row r="22" spans="7:13" x14ac:dyDescent="0.45">
      <c r="G22" s="30"/>
      <c r="H22" s="30"/>
      <c r="I22" s="31"/>
      <c r="J22" s="31"/>
      <c r="K22" s="30"/>
      <c r="L22" s="32"/>
    </row>
    <row r="23" spans="7:13" x14ac:dyDescent="0.45">
      <c r="G23" s="30"/>
      <c r="H23" s="30"/>
      <c r="I23" s="31"/>
      <c r="J23" s="31"/>
      <c r="K23" s="30"/>
      <c r="L23" s="32"/>
    </row>
    <row r="24" spans="7:13" x14ac:dyDescent="0.35">
      <c r="G24" s="46"/>
      <c r="H24" s="46"/>
      <c r="I24" s="46"/>
      <c r="J24" s="46"/>
      <c r="K24" s="46"/>
      <c r="L24" s="46"/>
    </row>
    <row r="25" spans="7:13" x14ac:dyDescent="0.45">
      <c r="G25" s="30"/>
      <c r="H25" s="30"/>
      <c r="I25" s="31"/>
      <c r="J25" s="31"/>
      <c r="K25" s="31"/>
      <c r="L25" s="33"/>
    </row>
    <row r="26" spans="7:13" x14ac:dyDescent="0.45">
      <c r="G26" s="30"/>
      <c r="H26" s="30"/>
      <c r="I26" s="31"/>
      <c r="J26" s="31"/>
      <c r="K26" s="34"/>
      <c r="L26" s="35"/>
    </row>
    <row r="27" spans="7:13" x14ac:dyDescent="0.45">
      <c r="G27" s="30"/>
      <c r="H27" s="30"/>
      <c r="I27" s="31"/>
      <c r="J27" s="31"/>
      <c r="K27" s="34"/>
      <c r="L27" s="35"/>
    </row>
    <row r="28" spans="7:13" x14ac:dyDescent="0.45">
      <c r="G28" s="30"/>
      <c r="H28" s="30"/>
      <c r="I28" s="31"/>
      <c r="J28" s="31"/>
      <c r="K28" s="34"/>
      <c r="L28" s="36"/>
    </row>
    <row r="29" spans="7:13" x14ac:dyDescent="0.45">
      <c r="G29" s="30"/>
      <c r="H29" s="30"/>
      <c r="I29" s="31"/>
      <c r="J29" s="31"/>
      <c r="K29" s="37"/>
      <c r="L29" s="36"/>
    </row>
    <row r="30" spans="7:13" x14ac:dyDescent="0.45">
      <c r="G30" s="30"/>
      <c r="H30" s="30"/>
      <c r="I30" s="31"/>
      <c r="J30" s="38"/>
      <c r="K30" s="37"/>
      <c r="L30" s="36"/>
    </row>
    <row r="31" spans="7:13" x14ac:dyDescent="0.45">
      <c r="G31" s="30"/>
      <c r="H31" s="30"/>
      <c r="I31" s="31"/>
      <c r="J31" s="31"/>
      <c r="K31" s="37"/>
      <c r="L31" s="36"/>
    </row>
    <row r="32" spans="7:13" x14ac:dyDescent="0.45">
      <c r="G32" s="30"/>
      <c r="H32" s="30"/>
      <c r="I32" s="31"/>
      <c r="J32" s="38"/>
      <c r="K32" s="37"/>
      <c r="L32" s="35"/>
    </row>
    <row r="33" spans="7:12" x14ac:dyDescent="0.45">
      <c r="G33" s="30"/>
      <c r="H33" s="30"/>
      <c r="I33" s="31"/>
      <c r="J33" s="38"/>
      <c r="K33" s="37"/>
      <c r="L33" s="35"/>
    </row>
    <row r="34" spans="7:12" x14ac:dyDescent="0.45">
      <c r="G34" s="30"/>
      <c r="H34" s="30"/>
      <c r="I34" s="31"/>
      <c r="J34" s="38"/>
      <c r="K34" s="37"/>
      <c r="L34" s="35"/>
    </row>
    <row r="35" spans="7:12" x14ac:dyDescent="0.45">
      <c r="G35" s="30"/>
      <c r="H35" s="30"/>
      <c r="I35" s="31"/>
      <c r="J35" s="31"/>
      <c r="K35" s="37"/>
      <c r="L35" s="36"/>
    </row>
    <row r="36" spans="7:12" x14ac:dyDescent="0.45">
      <c r="G36" s="30"/>
      <c r="H36" s="30"/>
      <c r="I36" s="31"/>
      <c r="J36" s="31"/>
      <c r="K36" s="37"/>
      <c r="L36" s="36"/>
    </row>
    <row r="37" spans="7:12" x14ac:dyDescent="0.45">
      <c r="G37" s="30"/>
      <c r="H37" s="30"/>
      <c r="I37" s="31"/>
      <c r="J37" s="31"/>
      <c r="K37" s="37"/>
      <c r="L37" s="36"/>
    </row>
    <row r="38" spans="7:12" x14ac:dyDescent="0.45">
      <c r="G38" s="30"/>
      <c r="H38" s="30"/>
      <c r="I38" s="31"/>
      <c r="J38" s="31"/>
      <c r="K38" s="37"/>
      <c r="L38" s="36"/>
    </row>
    <row r="39" spans="7:12" x14ac:dyDescent="0.45">
      <c r="G39" s="30"/>
      <c r="H39" s="30"/>
      <c r="I39" s="31"/>
      <c r="J39" s="31"/>
      <c r="K39" s="37"/>
      <c r="L39" s="36"/>
    </row>
    <row r="40" spans="7:12" x14ac:dyDescent="0.45">
      <c r="G40" s="39"/>
      <c r="H40" s="39"/>
      <c r="I40" s="40"/>
      <c r="J40" s="40"/>
      <c r="K40" s="41"/>
      <c r="L40" s="36"/>
    </row>
    <row r="41" spans="7:12" x14ac:dyDescent="0.45">
      <c r="G41" s="39"/>
      <c r="H41" s="39"/>
      <c r="I41" s="40"/>
      <c r="J41" s="40"/>
      <c r="K41" s="41"/>
      <c r="L41" s="36"/>
    </row>
    <row r="42" spans="7:12" x14ac:dyDescent="0.45">
      <c r="G42" s="30"/>
      <c r="H42" s="30"/>
      <c r="I42" s="31"/>
      <c r="J42" s="31"/>
      <c r="K42" s="30"/>
      <c r="L42" s="32"/>
    </row>
    <row r="43" spans="7:12" x14ac:dyDescent="0.45">
      <c r="G43" s="30"/>
      <c r="H43" s="30"/>
      <c r="I43" s="31"/>
      <c r="J43" s="31"/>
      <c r="K43" s="30"/>
      <c r="L43" s="32"/>
    </row>
    <row r="44" spans="7:12" x14ac:dyDescent="0.45">
      <c r="G44" s="30"/>
      <c r="H44" s="30"/>
      <c r="I44" s="31"/>
      <c r="J44" s="31"/>
      <c r="K44" s="30"/>
      <c r="L44" s="32"/>
    </row>
  </sheetData>
  <mergeCells count="2">
    <mergeCell ref="G2:L2"/>
    <mergeCell ref="G24:L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Gerald.Anyasodo</dc:creator>
  <cp:lastModifiedBy>SPDC</cp:lastModifiedBy>
  <dcterms:created xsi:type="dcterms:W3CDTF">2016-06-07T07:14:31Z</dcterms:created>
  <dcterms:modified xsi:type="dcterms:W3CDTF">2020-04-07T14:46:53Z</dcterms:modified>
</cp:coreProperties>
</file>