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LAG-na-p002-s1\A.Orupabo$\cached\My Documents\"/>
    </mc:Choice>
  </mc:AlternateContent>
  <xr:revisionPtr revIDLastSave="0" documentId="8_{5BA0A089-D31D-4341-B900-BF5B3B889F6B}" xr6:coauthVersionLast="47" xr6:coauthVersionMax="47" xr10:uidLastSave="{00000000-0000-0000-0000-000000000000}"/>
  <bookViews>
    <workbookView xWindow="-120" yWindow="-120" windowWidth="20730" windowHeight="11160" firstSheet="1" activeTab="3" xr2:uid="{DDF23A24-8FE2-40CB-9D35-00B580001FF4}"/>
  </bookViews>
  <sheets>
    <sheet name="31.12.2020" sheetId="2" r:id="rId1"/>
    <sheet name="Dec 2021" sheetId="19" r:id="rId2"/>
    <sheet name="Receivables 31.12.2021" sheetId="17" r:id="rId3"/>
    <sheet name="2022 Receipts to Bank" sheetId="1" r:id="rId4"/>
  </sheets>
  <externalReferences>
    <externalReference r:id="rId5"/>
    <externalReference r:id="rId6"/>
    <externalReference r:id="rId7"/>
    <externalReference r:id="rId8"/>
  </externalReferences>
  <definedNames>
    <definedName name="__123Graph_A" hidden="1">'[1]FinStat (No Input)'!#REF!</definedName>
    <definedName name="_Key1" hidden="1">[2]LOCAL!$D$580:$E$593</definedName>
    <definedName name="_Order1" hidden="1">255</definedName>
    <definedName name="_Order2" hidden="1">255</definedName>
    <definedName name="_Sort" hidden="1">[2]LOCAL!$B$580:$H$593</definedName>
    <definedName name="AS2DocOpenMode" hidden="1">"AS2DocumentEdit"</definedName>
    <definedName name="BCI" hidden="1">{"'IM V02'!$A$1:$W$57"}</definedName>
    <definedName name="BCIR" hidden="1">{"'IM V02'!$A$1:$W$57"}</definedName>
    <definedName name="Close" hidden="1">{"'IM V02'!$A$1:$W$57"}</definedName>
    <definedName name="DUNT" hidden="1">{#N/A,#N/A,TRUE,"ASSUMPTIONS";#N/A,#N/A,TRUE,"SUMMARY"}</definedName>
    <definedName name="EE" hidden="1">{#N/A,#N/A,FALSE,"COMMON";#N/A,#N/A,FALSE,"HUB";#N/A,#N/A,FALSE,"SUMMARY"}</definedName>
    <definedName name="EEE" hidden="1">{#N/A,#N/A,TRUE,"ASSUMPTIONS";#N/A,#N/A,TRUE,"SUMMARY"}</definedName>
    <definedName name="EWQ" hidden="1">{#N/A,#N/A,TRUE,"ASSUMPTIONS";#N/A,#N/A,TRUE,"SUMMARY";#N/A,#N/A,TRUE,"PANEL 1";#N/A,#N/A,TRUE,"PANEL 2"}</definedName>
    <definedName name="hei" hidden="1">{"'IM V02'!$A$1:$W$57"}</definedName>
    <definedName name="hlk" hidden="1">{#N/A,#N/A,FALSE,"Charts by Delta";#N/A,#N/A,FALSE,"Charts by All";#N/A,#N/A,FALSE,"Graphs";#N/A,#N/A,FALSE,"Value Graphs";#N/A,#N/A,FALSE,"Pump Graphs"}</definedName>
    <definedName name="HTML_CodePage" hidden="1">1252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Inter" hidden="1">{"'IM V02'!$A$1:$W$57"}</definedName>
    <definedName name="l" hidden="1">{#N/A,#N/A,TRUE,"ASSUMPTIONS";#N/A,#N/A,TRUE,"SUMMARY";#N/A,#N/A,TRUE,"PANEL 1";#N/A,#N/A,TRUE,"PANEL 2"}</definedName>
    <definedName name="LLUF.NRW" hidden="1">{#N/A,#N/A,TRUE,"SUMMARY";#N/A,#N/A,TRUE,"ASSUMPTIONS";#N/A,#N/A,TRUE,"COMMON";#N/A,#N/A,TRUE,"PLATFORM(s)";#N/A,#N/A,TRUE,"FPSO(s)";#N/A,#N/A,TRUE,"FSO(s)"}</definedName>
    <definedName name="Load" hidden="1">{#N/A,#N/A,FALSE,"Charts by Delta";#N/A,#N/A,FALSE,"Charts by All";#N/A,#N/A,FALSE,"Graphs";#N/A,#N/A,FALSE,"Value Graphs";#N/A,#N/A,FALSE,"Pump Graphs"}</definedName>
    <definedName name="OPEX2" hidden="1">{#N/A,#N/A,FALSE,"COMMON";#N/A,#N/A,FALSE,"HUB";#N/A,#N/A,FALSE,"SUMMARY"}</definedName>
    <definedName name="OPEX3" hidden="1">{#N/A,#N/A,FALSE,"COMMON";#N/A,#N/A,FALSE,"HUB";#N/A,#N/A,FALSE,"SUMMARY"}</definedName>
    <definedName name="PRACTICE" hidden="1">{#N/A,#N/A,FALSE,"CoverPage";#N/A,#N/A,FALSE,"Objective";#N/A,#N/A,FALSE,"TeamNorm";#N/A,#N/A,FALSE,"PAE";#N/A,#N/A,FALSE,"PBE";#N/A,#N/A,FALSE,"PSE";#N/A,#N/A,FALSE,"PME";#N/A,#N/A,FALSE,"HSE"}</definedName>
    <definedName name="qwe" hidden="1">{#N/A,#N/A,TRUE,"ASSUMPTIONS";#N/A,#N/A,TRUE,"SUMMARY";#N/A,#N/A,TRUE,"PANEL 1";#N/A,#N/A,TRUE,"PANEL 2"}</definedName>
    <definedName name="REW" hidden="1">{#N/A,#N/A,FALSE,"COMMON";#N/A,#N/A,FALSE,"HUB";#N/A,#N/A,FALSE,"SUMMARY"}</definedName>
    <definedName name="Sample" hidden="1">{#N/A,#N/A,FALSE,"CoverPage";#N/A,#N/A,FALSE,"Objective";#N/A,#N/A,FALSE,"TeamNorm";#N/A,#N/A,FALSE,"PAE";#N/A,#N/A,FALSE,"PBE";#N/A,#N/A,FALSE,"PSE";#N/A,#N/A,FALSE,"PME";#N/A,#N/A,FALSE,"HSE"}</definedName>
    <definedName name="SAPBEXhrIndnt" hidden="1">1</definedName>
    <definedName name="SAPBEXrevision" hidden="1">1</definedName>
    <definedName name="SAPBEXsysID" hidden="1">"PC9"</definedName>
    <definedName name="SAPBEXwbID" hidden="1">"46J8LEELCCODTBELI806DTREA"</definedName>
    <definedName name="sed" hidden="1">{#N/A,#N/A,TRUE,"ASSUMPTIONS";#N/A,#N/A,TRUE,"SUMMARY";#N/A,#N/A,TRUE,"PANEL 1";#N/A,#N/A,TRUE,"PANEL 2"}</definedName>
    <definedName name="TEST3">[3]Detail!#REF!</definedName>
    <definedName name="tund" hidden="1">{#N/A,#N/A,TRUE,"ASSUMPTIONS";#N/A,#N/A,TRUE,"SUMMARY"}</definedName>
    <definedName name="tundun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v" hidden="1">{#N/A,#N/A,TRUE,"SUMMARY";#N/A,#N/A,TRUE,"ASSUMPTIONS";#N/A,#N/A,TRUE,"COMMON";#N/A,#N/A,TRUE,"PLATFORM(s)";#N/A,#N/A,TRUE,"FPSO(s)";#N/A,#N/A,TRUE,"FSO(s)"}</definedName>
    <definedName name="wer" hidden="1">{#N/A,#N/A,FALSE,"COMMON";#N/A,#N/A,FALSE,"HUB";#N/A,#N/A,FALSE,"SUMMARY"}</definedName>
    <definedName name="wrn.1995._.FINAL._.P.P.T.._.LETTER." hidden="1">{#N/A,#N/A,FALSE,"FINAL-PYT";#N/A,#N/A,FALSE,"APP-01";#N/A,#N/A,FALSE,"BOOK-COVER"}</definedName>
    <definedName name="wrn.ACTUAL._.FULL._.DETAILS." hidden="1">{#N/A,#N/A,TRUE,"BUD-SUM-1b";#N/A,#N/A,TRUE,"NOTES-1&amp;2";#N/A,#N/A,TRUE,"NOTES-3&amp;4";#N/A,#N/A,TRUE,"NOTES-3&amp;4B";#N/A,#N/A,TRUE,"NOTE-5";#N/A,#N/A,TRUE,"NOTE-6";#N/A,#N/A,TRUE,"NOTE-7";#N/A,#N/A,TRUE,"NOTE-8";#N/A,#N/A,TRUE,"NOTE-8B";#N/A,#N/A,TRUE,"SCHD-1"}</definedName>
    <definedName name="wrn.Full." hidden="1">{#N/A,#N/A,TRUE,"SUMMARY";#N/A,#N/A,TRUE,"ASSUMPTIONS";#N/A,#N/A,TRUE,"COMMON";#N/A,#N/A,TRUE,"PLATFORM(s)";#N/A,#N/A,TRUE,"FPSO(s)";#N/A,#N/A,TRUE,"FSO(s)"}</definedName>
    <definedName name="wrn.Graphs." hidden="1">{#N/A,#N/A,FALSE,"Charts by Delta";#N/A,#N/A,FALSE,"Charts by All";#N/A,#N/A,FALSE,"Graphs";#N/A,#N/A,FALSE,"Value Graphs";#N/A,#N/A,FALSE,"Pump Graphs"}</definedName>
    <definedName name="wrn.offshore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hidden="1">{#N/A,#N/A,FALSE,"COMMON";#N/A,#N/A,FALSE,"HUB";#N/A,#N/A,FALSE,"SUMMARY"}</definedName>
    <definedName name="wrn.Opex." hidden="1">{#N/A,#N/A,FALSE,"COMMON";#N/A,#N/A,FALSE,"HUB";#N/A,#N/A,FALSE,"SUMMARY"}</definedName>
    <definedName name="wrn.PDDManning." hidden="1">{#N/A,#N/A,FALSE,"CoverPage";#N/A,#N/A,FALSE,"Objective";#N/A,#N/A,FALSE,"TeamNorm";#N/A,#N/A,FALSE,"PAE";#N/A,#N/A,FALSE,"PBE";#N/A,#N/A,FALSE,"PSE";#N/A,#N/A,FALSE,"PME";#N/A,#N/A,FALSE,"HSE"}</definedName>
    <definedName name="wrn.PPT._.REPORT._.1995.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wrn.Print_Graph.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hidden="1">{#N/A,#N/A,TRUE,"ASSUMPTIONS";#N/A,#N/A,TRUE,"SUMMARY"}</definedName>
    <definedName name="yes" hidden="1">{#N/A,#N/A,FALSE,"Charts by Delta";#N/A,#N/A,FALSE,"Charts by All";#N/A,#N/A,FALSE,"Graphs";#N/A,#N/A,FALSE,"Value Graphs";#N/A,#N/A,FALSE,"Pump Graphs"}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7" i="1" l="1"/>
  <c r="AC31" i="1"/>
  <c r="AD28" i="1"/>
  <c r="AD26" i="1"/>
  <c r="AD15" i="1"/>
  <c r="AD10" i="1"/>
  <c r="AD9" i="1"/>
  <c r="AD8" i="1"/>
  <c r="AD6" i="1"/>
  <c r="AD5" i="1"/>
  <c r="AB6" i="1"/>
  <c r="AB7" i="1"/>
  <c r="AB8" i="1"/>
  <c r="AB9" i="1"/>
  <c r="AB10" i="1"/>
  <c r="AD31" i="1" l="1"/>
  <c r="AB28" i="1"/>
  <c r="AB26" i="1"/>
  <c r="AA31" i="1"/>
  <c r="AB15" i="1"/>
  <c r="AB5" i="1"/>
  <c r="Z5" i="1"/>
  <c r="AB31" i="1" l="1"/>
  <c r="Z15" i="1"/>
  <c r="Z28" i="1"/>
  <c r="Y26" i="1"/>
  <c r="Z26" i="1" s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2" i="1"/>
  <c r="X33" i="1"/>
  <c r="X5" i="1"/>
  <c r="U15" i="1"/>
  <c r="V15" i="1" s="1"/>
  <c r="U5" i="1"/>
  <c r="V5" i="1" s="1"/>
  <c r="X31" i="1" l="1"/>
  <c r="Y31" i="1"/>
  <c r="Z31" i="1"/>
  <c r="T6" i="1"/>
  <c r="T5" i="1"/>
  <c r="T4" i="1"/>
  <c r="T30" i="1"/>
  <c r="T29" i="1"/>
  <c r="V28" i="1"/>
  <c r="V31" i="1" s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8" i="1"/>
  <c r="T7" i="1"/>
  <c r="T9" i="1"/>
  <c r="Q15" i="1"/>
  <c r="R15" i="1" s="1"/>
  <c r="R16" i="1"/>
  <c r="R6" i="1"/>
  <c r="R7" i="1"/>
  <c r="R8" i="1"/>
  <c r="R9" i="1"/>
  <c r="R10" i="1"/>
  <c r="R11" i="1"/>
  <c r="R12" i="1"/>
  <c r="R13" i="1"/>
  <c r="R14" i="1"/>
  <c r="R17" i="1"/>
  <c r="R18" i="1"/>
  <c r="R19" i="1"/>
  <c r="R20" i="1"/>
  <c r="R21" i="1"/>
  <c r="R22" i="1"/>
  <c r="R23" i="1"/>
  <c r="R24" i="1"/>
  <c r="R25" i="1"/>
  <c r="R26" i="1"/>
  <c r="R27" i="1"/>
  <c r="R28" i="1"/>
  <c r="R30" i="1"/>
  <c r="R32" i="1"/>
  <c r="R33" i="1"/>
  <c r="R5" i="1"/>
  <c r="P6" i="1"/>
  <c r="O5" i="1"/>
  <c r="P5" i="1" s="1"/>
  <c r="T31" i="1" l="1"/>
  <c r="Q29" i="1"/>
  <c r="R29" i="1" s="1"/>
  <c r="P27" i="1"/>
  <c r="P30" i="1"/>
  <c r="P28" i="1"/>
  <c r="P25" i="1"/>
  <c r="P24" i="1"/>
  <c r="P23" i="1"/>
  <c r="P22" i="1"/>
  <c r="P21" i="1"/>
  <c r="P20" i="1"/>
  <c r="P18" i="1"/>
  <c r="P17" i="1"/>
  <c r="P16" i="1"/>
  <c r="P15" i="1"/>
  <c r="P14" i="1"/>
  <c r="P13" i="1"/>
  <c r="P12" i="1"/>
  <c r="P11" i="1"/>
  <c r="P10" i="1"/>
  <c r="P9" i="1"/>
  <c r="P8" i="1"/>
  <c r="O26" i="1"/>
  <c r="P26" i="1" s="1"/>
  <c r="O19" i="1"/>
  <c r="P19" i="1" s="1"/>
  <c r="O29" i="1"/>
  <c r="P29" i="1" s="1"/>
  <c r="O7" i="1"/>
  <c r="P7" i="1" s="1"/>
  <c r="N17" i="1"/>
  <c r="N16" i="1"/>
  <c r="N15" i="1"/>
  <c r="L17" i="1"/>
  <c r="L16" i="1"/>
  <c r="I7" i="1"/>
  <c r="I6" i="1"/>
  <c r="G25" i="19"/>
  <c r="I15" i="1" s="1"/>
  <c r="G24" i="19"/>
  <c r="I12" i="1" s="1"/>
  <c r="G23" i="19"/>
  <c r="I28" i="1" s="1"/>
  <c r="G22" i="19"/>
  <c r="I20" i="1" s="1"/>
  <c r="G21" i="19"/>
  <c r="I10" i="1" s="1"/>
  <c r="G20" i="19"/>
  <c r="I8" i="1" s="1"/>
  <c r="G19" i="19"/>
  <c r="I9" i="1" s="1"/>
  <c r="G18" i="19"/>
  <c r="I26" i="1" s="1"/>
  <c r="G17" i="19"/>
  <c r="I5" i="1" s="1"/>
  <c r="G16" i="19"/>
  <c r="G15" i="19"/>
  <c r="I24" i="1" s="1"/>
  <c r="G14" i="19"/>
  <c r="I23" i="1" s="1"/>
  <c r="G13" i="19"/>
  <c r="I25" i="1" s="1"/>
  <c r="G12" i="19"/>
  <c r="I22" i="1" s="1"/>
  <c r="G11" i="19"/>
  <c r="I21" i="1" s="1"/>
  <c r="G10" i="19"/>
  <c r="I19" i="1" s="1"/>
  <c r="G9" i="19"/>
  <c r="I14" i="1" s="1"/>
  <c r="G8" i="19"/>
  <c r="G7" i="19"/>
  <c r="I11" i="1" s="1"/>
  <c r="G6" i="19"/>
  <c r="I27" i="1" s="1"/>
  <c r="G5" i="19"/>
  <c r="I18" i="1" s="1"/>
  <c r="G4" i="19"/>
  <c r="J5" i="1"/>
  <c r="P31" i="1" l="1"/>
  <c r="Q31" i="1"/>
  <c r="R31" i="1" s="1"/>
  <c r="G27" i="19"/>
  <c r="I31" i="1"/>
  <c r="L44" i="2" l="1"/>
  <c r="L39" i="2"/>
  <c r="L42" i="2"/>
  <c r="L23" i="2"/>
  <c r="L41" i="2"/>
  <c r="L43" i="2"/>
  <c r="L24" i="2"/>
  <c r="L22" i="2"/>
  <c r="K30" i="1"/>
  <c r="K28" i="1"/>
  <c r="J8" i="1"/>
  <c r="J6" i="1"/>
  <c r="J13" i="1"/>
  <c r="K21" i="1"/>
  <c r="K7" i="1"/>
  <c r="J11" i="1"/>
  <c r="J28" i="1"/>
  <c r="J27" i="1"/>
  <c r="K14" i="1"/>
  <c r="J24" i="1"/>
  <c r="J12" i="1"/>
  <c r="J18" i="1"/>
  <c r="J26" i="1"/>
  <c r="K9" i="1"/>
  <c r="K25" i="1"/>
  <c r="K6" i="1"/>
  <c r="K19" i="1"/>
  <c r="J19" i="1"/>
  <c r="K23" i="1"/>
  <c r="J22" i="1"/>
  <c r="J29" i="1"/>
  <c r="K11" i="1"/>
  <c r="K10" i="1"/>
  <c r="K13" i="1"/>
  <c r="K29" i="1"/>
  <c r="K12" i="1"/>
  <c r="K24" i="1"/>
  <c r="J15" i="1"/>
  <c r="J14" i="1"/>
  <c r="K15" i="1"/>
  <c r="J21" i="1"/>
  <c r="K20" i="1"/>
  <c r="J20" i="1"/>
  <c r="J10" i="1"/>
  <c r="K26" i="1"/>
  <c r="K18" i="1"/>
  <c r="K22" i="1"/>
  <c r="K5" i="1"/>
  <c r="J9" i="1"/>
  <c r="J25" i="1"/>
  <c r="J23" i="1"/>
  <c r="K27" i="1"/>
  <c r="J7" i="1"/>
  <c r="K8" i="1"/>
  <c r="L25" i="1" l="1"/>
  <c r="L7" i="1"/>
  <c r="L27" i="1"/>
  <c r="L29" i="1"/>
  <c r="L11" i="1"/>
  <c r="L15" i="1"/>
  <c r="L13" i="1"/>
  <c r="L6" i="1"/>
  <c r="L26" i="1"/>
  <c r="L19" i="1"/>
  <c r="L8" i="1"/>
  <c r="L28" i="1"/>
  <c r="L5" i="1"/>
  <c r="K31" i="1"/>
  <c r="L14" i="1"/>
  <c r="L20" i="1"/>
  <c r="L9" i="1"/>
  <c r="L22" i="1"/>
  <c r="L24" i="1"/>
  <c r="L21" i="1"/>
  <c r="L10" i="1"/>
  <c r="L18" i="1"/>
  <c r="L23" i="1"/>
  <c r="M23" i="1" s="1"/>
  <c r="N23" i="1" s="1"/>
  <c r="L12" i="1"/>
  <c r="J30" i="1"/>
  <c r="L30" i="1" s="1"/>
  <c r="M9" i="1" l="1"/>
  <c r="N9" i="1" s="1"/>
  <c r="M11" i="1"/>
  <c r="N11" i="1" s="1"/>
  <c r="M24" i="1"/>
  <c r="N24" i="1" s="1"/>
  <c r="M10" i="1"/>
  <c r="N10" i="1" s="1"/>
  <c r="M28" i="1"/>
  <c r="N28" i="1" s="1"/>
  <c r="M25" i="1"/>
  <c r="N25" i="1" s="1"/>
  <c r="M12" i="1"/>
  <c r="N12" i="1" s="1"/>
  <c r="J31" i="1"/>
  <c r="M8" i="1"/>
  <c r="N8" i="1" s="1"/>
  <c r="M27" i="1"/>
  <c r="N27" i="1" s="1"/>
  <c r="M29" i="1"/>
  <c r="N29" i="1" s="1"/>
  <c r="M22" i="1"/>
  <c r="N22" i="1" s="1"/>
  <c r="M21" i="1"/>
  <c r="N21" i="1" s="1"/>
  <c r="M20" i="1"/>
  <c r="N20" i="1" s="1"/>
  <c r="M19" i="1"/>
  <c r="N19" i="1" s="1"/>
  <c r="M6" i="1"/>
  <c r="N6" i="1" s="1"/>
  <c r="M14" i="1"/>
  <c r="N14" i="1" s="1"/>
  <c r="M18" i="1"/>
  <c r="N18" i="1" s="1"/>
  <c r="M13" i="1"/>
  <c r="N13" i="1" s="1"/>
  <c r="M30" i="1"/>
  <c r="N30" i="1" s="1"/>
  <c r="M7" i="1" l="1"/>
  <c r="N7" i="1" s="1"/>
  <c r="L31" i="1" l="1"/>
  <c r="M26" i="1"/>
  <c r="N26" i="1" s="1"/>
  <c r="M5" i="1" l="1"/>
  <c r="M31" i="1" l="1"/>
  <c r="N31" i="1" s="1"/>
  <c r="O31" i="1" s="1"/>
  <c r="N5" i="1"/>
</calcChain>
</file>

<file path=xl/sharedStrings.xml><?xml version="1.0" encoding="utf-8"?>
<sst xmlns="http://schemas.openxmlformats.org/spreadsheetml/2006/main" count="480" uniqueCount="182">
  <si>
    <t>SEPLAT PETROLEUM DEVELOPMENT COMPANY LTD</t>
  </si>
  <si>
    <t>EXCEL E&amp;P LIMITED</t>
  </si>
  <si>
    <t>MIDWESTERN OIL &amp; GAS COMPANY LTD</t>
  </si>
  <si>
    <t>NPDC ABURA 65</t>
  </si>
  <si>
    <t>NPDC/NECONDE OML 42</t>
  </si>
  <si>
    <t>NPDC/ELCREST OML 40</t>
  </si>
  <si>
    <t>NPDC/ND WESTERN OML 34</t>
  </si>
  <si>
    <t>NPDC/SHORELINE OML 30</t>
  </si>
  <si>
    <t>NPDC/FHN OML 26</t>
  </si>
  <si>
    <t>MILLENIUM OIL AND GAS</t>
  </si>
  <si>
    <t>NPDC OREDO</t>
  </si>
  <si>
    <t>NPDC/FHN OML26</t>
  </si>
  <si>
    <t>NPDC ABURA</t>
  </si>
  <si>
    <t>Customer</t>
  </si>
  <si>
    <t>Account</t>
  </si>
  <si>
    <t>sub-category</t>
  </si>
  <si>
    <t>Category</t>
  </si>
  <si>
    <t>Venture</t>
  </si>
  <si>
    <t>Sum of Amt in loc.cur.</t>
  </si>
  <si>
    <t>BELEMA OIL PRODUCING LIMITED</t>
  </si>
  <si>
    <t>EROTON</t>
  </si>
  <si>
    <t>NEW CROSS</t>
  </si>
  <si>
    <t>AITEO EASTERN E&amp;P COMPANY LTD</t>
  </si>
  <si>
    <t>Walter Smith Petroman Oil Ltd.</t>
  </si>
  <si>
    <t>Niger Delta Petroleum Resources Limited</t>
  </si>
  <si>
    <t>Total E&amp;P Nigeria Limited</t>
  </si>
  <si>
    <t>Nigerian Petroleum Development Co</t>
  </si>
  <si>
    <t>Chevron Nigeria Ltd</t>
  </si>
  <si>
    <t>Pan Ocean Oil Corp. (Nigeria) Ltd</t>
  </si>
  <si>
    <t>Nigerian Agip Oil Company Ltd</t>
  </si>
  <si>
    <t>PAN OCEAN OIL CORP   OML 147</t>
  </si>
  <si>
    <t>TOTALS</t>
  </si>
  <si>
    <t>EAST</t>
  </si>
  <si>
    <t>WEST</t>
  </si>
  <si>
    <t>Comments</t>
  </si>
  <si>
    <t>SPDC RECEIVABLES REPORT AT 28 FEBRUARY 2021</t>
  </si>
  <si>
    <t>Debts Class</t>
  </si>
  <si>
    <t>Action party</t>
  </si>
  <si>
    <t>Not Overdue</t>
  </si>
  <si>
    <t>Overdue</t>
  </si>
  <si>
    <t>Overdue WHT</t>
  </si>
  <si>
    <t>Grand Total</t>
  </si>
  <si>
    <t>JV</t>
  </si>
  <si>
    <t>Recoveries</t>
  </si>
  <si>
    <t>NOV</t>
  </si>
  <si>
    <t>Azubuike, John</t>
  </si>
  <si>
    <t>NOV Total</t>
  </si>
  <si>
    <t>Other Recoveries</t>
  </si>
  <si>
    <t>Nigeria LNG Ltd</t>
  </si>
  <si>
    <t>Ikpe Juliet</t>
  </si>
  <si>
    <t>Julius Berger Nigeria PLC</t>
  </si>
  <si>
    <t>OIL PRODUCERS TRADE SECTION</t>
  </si>
  <si>
    <t>Udo, Idongesit</t>
  </si>
  <si>
    <t xml:space="preserve">Orupabo, Amoni </t>
  </si>
  <si>
    <t>NPDC/HERITAGE/SHORELINE OML 30</t>
  </si>
  <si>
    <t>SHORELINE OIL SERVICES LIMITED</t>
  </si>
  <si>
    <t>Kasim, Kabir</t>
  </si>
  <si>
    <t>HOPIC NIGERIA LIMITED</t>
  </si>
  <si>
    <t>BAYWOOD CONTINENTAL LIMITED</t>
  </si>
  <si>
    <t>NIGERIAN NATIONAL PET. CORP.</t>
  </si>
  <si>
    <t>Omoruyi, Iyare</t>
  </si>
  <si>
    <t>Other Recoveries Total</t>
  </si>
  <si>
    <t>Recoveries Total</t>
  </si>
  <si>
    <t>Revenue</t>
  </si>
  <si>
    <t>Crude Handling</t>
  </si>
  <si>
    <t>Crude Handling Total</t>
  </si>
  <si>
    <t>DomGas</t>
  </si>
  <si>
    <t>Nigerian Gas Company-Ekpan</t>
  </si>
  <si>
    <t>Kadiri, John</t>
  </si>
  <si>
    <t>Nigerian Gas Company - ALSCON</t>
  </si>
  <si>
    <t>Central Horizon Gas Company Ltd</t>
  </si>
  <si>
    <t>First Independent Power Limited</t>
  </si>
  <si>
    <t>Bayelsa Electricity Company Limited</t>
  </si>
  <si>
    <t>Beta Glass Company PLC</t>
  </si>
  <si>
    <t>International Equitable Ass. PLC</t>
  </si>
  <si>
    <t>Nigerian Breweries PLC</t>
  </si>
  <si>
    <t>PZ Power Company Limited</t>
  </si>
  <si>
    <t>International Glass Industries Ltd</t>
  </si>
  <si>
    <t>NGC GEL UTILITY LIMITED</t>
  </si>
  <si>
    <t>NIGER DELTA POWER HOLDING</t>
  </si>
  <si>
    <t>AFAM POWER PLC</t>
  </si>
  <si>
    <t>HEIRS HOLDINGS OIL AND GAS LIMITED</t>
  </si>
  <si>
    <t>SHELL NIGERIA GAS LTD (SNG)</t>
  </si>
  <si>
    <t>DomGas Total</t>
  </si>
  <si>
    <t>Other Revenue</t>
  </si>
  <si>
    <t>Ige, Oludare</t>
  </si>
  <si>
    <t>Udoh, Sunday</t>
  </si>
  <si>
    <t>Adefuye, Tunji</t>
  </si>
  <si>
    <t>CENTURY ENERGY SERVICES LIMITED</t>
  </si>
  <si>
    <t>Tajudeen Adebayo</t>
  </si>
  <si>
    <t>EA TEMILE &amp; SONS</t>
  </si>
  <si>
    <t>OBYKE SYSTEM CONSULT LTD</t>
  </si>
  <si>
    <t>Okeke, Julius</t>
  </si>
  <si>
    <t>NPDC/NDW OML-34 JV</t>
  </si>
  <si>
    <t>ABN LIMITED</t>
  </si>
  <si>
    <t>Udoy, Idongesit</t>
  </si>
  <si>
    <t>GREEN ENERGY INTERNATIONAL LTD</t>
  </si>
  <si>
    <t>ALLON PARTNERSHIP FOR ENERGY ACCESS</t>
  </si>
  <si>
    <t>WEATHERFORD NIGERIA LIMITED</t>
  </si>
  <si>
    <t>TENARIS GLOBAL SERVICES LTD</t>
  </si>
  <si>
    <t>Other Revenue Total</t>
  </si>
  <si>
    <t>Power</t>
  </si>
  <si>
    <t>Power Holding Company of Nigeria PLC</t>
  </si>
  <si>
    <t>NIGERIAN BULK ELECTRICITY</t>
  </si>
  <si>
    <t>Power Total</t>
  </si>
  <si>
    <t>Revenue Total</t>
  </si>
  <si>
    <t>JV Total</t>
  </si>
  <si>
    <t>Pan Ocean Oil Corp. (Nigeria) Ltd (OML 98)</t>
  </si>
  <si>
    <t>SPDC RECEIVABLES REPORT AS AT 31 DECEMBER 2021</t>
  </si>
  <si>
    <t>Exclusive</t>
  </si>
  <si>
    <t>Olomodosi, Remi</t>
  </si>
  <si>
    <t>ToA CashCalls</t>
  </si>
  <si>
    <t>ToA CashCalls Total</t>
  </si>
  <si>
    <t>INDORAMA ELEME FERTILIZER AND</t>
  </si>
  <si>
    <t>Ngwobia, Enam</t>
  </si>
  <si>
    <t>SNG/GACN AGGREGATION</t>
  </si>
  <si>
    <t>Export gas</t>
  </si>
  <si>
    <t>Export gas Total</t>
  </si>
  <si>
    <t>Exclusive Total</t>
  </si>
  <si>
    <t>Udo Idongesit</t>
  </si>
  <si>
    <t xml:space="preserve">Falaye, Olatunbosun </t>
  </si>
  <si>
    <t>Nigerian Gas Company Ltd - UTOROGU</t>
  </si>
  <si>
    <t>Nwanze, Chukwudi</t>
  </si>
  <si>
    <t>HHOG</t>
  </si>
  <si>
    <t>HHOG Total</t>
  </si>
  <si>
    <t>Heirs Holdings</t>
  </si>
  <si>
    <t>Nigerian Petroleum Development Co- residual Debt</t>
  </si>
  <si>
    <t>TPI</t>
  </si>
  <si>
    <t>F$</t>
  </si>
  <si>
    <t>NDPR</t>
  </si>
  <si>
    <t xml:space="preserve">Pan Ocean </t>
  </si>
  <si>
    <t>NPDC Oredo</t>
  </si>
  <si>
    <t>Belemaoil Robertkiri</t>
  </si>
  <si>
    <t>Belemaoil Inda</t>
  </si>
  <si>
    <t>NAOC</t>
  </si>
  <si>
    <t>SEPLAT</t>
  </si>
  <si>
    <t>NPDC OML 26</t>
  </si>
  <si>
    <t>NPDC OML 42(Batan)</t>
  </si>
  <si>
    <t>NPDC OML 40</t>
  </si>
  <si>
    <t>NPDC OML 30</t>
  </si>
  <si>
    <t>NPDC OML 34</t>
  </si>
  <si>
    <t>WSPOL -Ibigwe</t>
  </si>
  <si>
    <t>TEPNG</t>
  </si>
  <si>
    <t>MIDWESTERN</t>
  </si>
  <si>
    <t>Newcross</t>
  </si>
  <si>
    <t>Aiteo</t>
  </si>
  <si>
    <t>Eroton</t>
  </si>
  <si>
    <t>NPDC Abura</t>
  </si>
  <si>
    <t>Excel</t>
  </si>
  <si>
    <t>Millenium</t>
  </si>
  <si>
    <t xml:space="preserve">HHOG </t>
  </si>
  <si>
    <t>PREPARED BY :</t>
  </si>
  <si>
    <t>Oil Accountant</t>
  </si>
  <si>
    <t>______________________________________</t>
  </si>
  <si>
    <t>REVIEWED  BY :</t>
  </si>
  <si>
    <t>Head Oil Accounting</t>
  </si>
  <si>
    <t>APPROVED BY :</t>
  </si>
  <si>
    <t>Corporate Shipping and Export Manager</t>
  </si>
  <si>
    <t>100% value of receipts as at 24 JAN 2022 FUS$</t>
  </si>
  <si>
    <t>SS value of receipts as at 24 JAN 2022 FUS$</t>
  </si>
  <si>
    <t>MATCHING OF 31.12.2021 OVERDUE INVOICES TO RECEIPTS FOR CRUDE HANDLING EAST $ WEST 24/01/2022</t>
  </si>
  <si>
    <t>December 2021 invoices FUS$</t>
  </si>
  <si>
    <t>Not Overdue as at 31.12.2021 FUS$ mln</t>
  </si>
  <si>
    <t>Overdue as at 31.12.2021 FUS$</t>
  </si>
  <si>
    <t xml:space="preserve">Total Outstanding as at 31.12.2021 (with December 2021 invoices) </t>
  </si>
  <si>
    <t xml:space="preserve">94% Updated  Outstanding as at 31.12.2021 (with December 2021 invoices) </t>
  </si>
  <si>
    <t xml:space="preserve">SS of 94% Updated  Outstanding as at 31.12.2021 (with December 2021 invoices) </t>
  </si>
  <si>
    <t>100% value additional  receipts as at 03/02/2022  FUS$</t>
  </si>
  <si>
    <t>SS value of receipts as at  03/02/2022 FUS$</t>
  </si>
  <si>
    <t>100% value additional  receipts as at 10/02/2022  FUS$</t>
  </si>
  <si>
    <t>SS value of receipts as at  10/02/2022 FUS$</t>
  </si>
  <si>
    <t>100% value additional  receipts as at 17/02/2022  FUS$</t>
  </si>
  <si>
    <t>SS value of receipts as at  17/02/2022 FUS$</t>
  </si>
  <si>
    <t>100% value additional  receipts as at 24/02/2022  FUS$</t>
  </si>
  <si>
    <t>SS value of receipts as at  24/02/2022 FUS$</t>
  </si>
  <si>
    <t>100% value additional  receipts as at 03/03/2022  FUS$</t>
  </si>
  <si>
    <t>SS value of receipts as at  03/03/2022 FUS$</t>
  </si>
  <si>
    <t>100% value additional  receipts as at 10/03/2022  FUS$</t>
  </si>
  <si>
    <t>SS value of receipts as at  10/03/2022 FUS$</t>
  </si>
  <si>
    <t>100% value additional  receipts as at 14/04/2022  FUS$</t>
  </si>
  <si>
    <t>SS value of receipts as at  14/04/2022 FUS$</t>
  </si>
  <si>
    <t>Received the sum of US$1,565,882.56  on 08/04/2022 from Waltersmith (following its LC drawdown).
• FUS$528,659.55 - payment for Jan ’22 invoices
• US$492,415.69 - balance of Oct ‘21, Nov ’21 USD invoices
• US$544,807.32 - Dec ’21 USD invoices  
Amount for banking - US$492,415.69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</si>
</sst>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0.0"/>
    <numFmt numFmtId="165" formatCode="_-* #,##0.00_-;\-* #,##0.00_-;_-* &quot;-&quot;??_-;_-@_-"/>
    <numFmt numFmtId="166" formatCode="mm/dd/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Futura Light"/>
    </font>
    <font>
      <b/>
      <sz val="12"/>
      <color theme="1"/>
      <name val="Dubai Light"/>
      <family val="2"/>
      <charset val="178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MS Sans Serif"/>
    </font>
    <font>
      <sz val="14"/>
      <name val="MS Sans Serif"/>
    </font>
    <font>
      <b/>
      <sz val="18"/>
      <name val="MS Sans Serif"/>
    </font>
    <font>
      <b/>
      <sz val="16"/>
      <name val="MS Sans Serif"/>
    </font>
    <font>
      <sz val="16"/>
      <name val="MS Sans Serif"/>
    </font>
    <font>
      <b/>
      <u/>
      <sz val="16"/>
      <name val="MS Sans Serif"/>
    </font>
    <font>
      <sz val="11"/>
      <color theme="1"/>
      <name val="Futura Medium"/>
    </font>
    <font>
      <sz val="10"/>
      <color rgb="FF4472C4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6">
    <xf numFmtId="0" fontId="0" fillId="0" borderId="0" xfId="0"/>
    <xf numFmtId="43" fontId="3" fillId="0" borderId="1" xfId="1" applyFont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40" fontId="0" fillId="0" borderId="0" xfId="0" applyNumberFormat="1"/>
    <xf numFmtId="0" fontId="2" fillId="0" borderId="0" xfId="0" applyFont="1"/>
    <xf numFmtId="43" fontId="3" fillId="0" borderId="0" xfId="1" applyFont="1" applyBorder="1" applyAlignment="1">
      <alignment horizontal="left" vertical="top" wrapText="1"/>
    </xf>
    <xf numFmtId="43" fontId="0" fillId="0" borderId="1" xfId="1" applyFont="1" applyFill="1" applyBorder="1"/>
    <xf numFmtId="43" fontId="2" fillId="0" borderId="1" xfId="1" applyFont="1" applyFill="1" applyBorder="1"/>
    <xf numFmtId="0" fontId="0" fillId="0" borderId="1" xfId="0" applyBorder="1"/>
    <xf numFmtId="0" fontId="2" fillId="2" borderId="0" xfId="0" applyFont="1" applyFill="1"/>
    <xf numFmtId="43" fontId="2" fillId="0" borderId="1" xfId="1" applyFont="1" applyBorder="1"/>
    <xf numFmtId="43" fontId="2" fillId="2" borderId="0" xfId="1" applyFont="1" applyFill="1"/>
    <xf numFmtId="0" fontId="0" fillId="2" borderId="0" xfId="0" applyFill="1"/>
    <xf numFmtId="43" fontId="0" fillId="0" borderId="1" xfId="1" applyFont="1" applyBorder="1"/>
    <xf numFmtId="43" fontId="5" fillId="0" borderId="1" xfId="1" applyFont="1" applyBorder="1"/>
    <xf numFmtId="43" fontId="0" fillId="2" borderId="0" xfId="1" applyFont="1" applyFill="1"/>
    <xf numFmtId="43" fontId="0" fillId="0" borderId="1" xfId="0" applyNumberFormat="1" applyBorder="1"/>
    <xf numFmtId="0" fontId="0" fillId="5" borderId="1" xfId="0" applyFill="1" applyBorder="1"/>
    <xf numFmtId="0" fontId="0" fillId="5" borderId="3" xfId="0" applyFill="1" applyBorder="1"/>
    <xf numFmtId="43" fontId="0" fillId="5" borderId="3" xfId="0" applyNumberFormat="1" applyFill="1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43" fontId="0" fillId="5" borderId="6" xfId="0" applyNumberFormat="1" applyFill="1" applyBorder="1"/>
    <xf numFmtId="43" fontId="0" fillId="5" borderId="7" xfId="0" applyNumberFormat="1" applyFill="1" applyBorder="1"/>
    <xf numFmtId="0" fontId="0" fillId="5" borderId="8" xfId="0" applyFill="1" applyBorder="1"/>
    <xf numFmtId="43" fontId="0" fillId="5" borderId="1" xfId="0" applyNumberFormat="1" applyFill="1" applyBorder="1"/>
    <xf numFmtId="43" fontId="0" fillId="5" borderId="9" xfId="0" applyNumberFormat="1" applyFill="1" applyBorder="1"/>
    <xf numFmtId="0" fontId="0" fillId="5" borderId="10" xfId="0" applyFill="1" applyBorder="1"/>
    <xf numFmtId="0" fontId="0" fillId="5" borderId="11" xfId="0" applyFill="1" applyBorder="1"/>
    <xf numFmtId="43" fontId="0" fillId="5" borderId="11" xfId="0" applyNumberFormat="1" applyFill="1" applyBorder="1"/>
    <xf numFmtId="43" fontId="0" fillId="5" borderId="12" xfId="0" applyNumberFormat="1" applyFill="1" applyBorder="1"/>
    <xf numFmtId="0" fontId="0" fillId="6" borderId="0" xfId="0" applyFill="1"/>
    <xf numFmtId="0" fontId="0" fillId="6" borderId="1" xfId="0" applyFill="1" applyBorder="1"/>
    <xf numFmtId="0" fontId="0" fillId="6" borderId="13" xfId="0" applyFill="1" applyBorder="1"/>
    <xf numFmtId="43" fontId="0" fillId="6" borderId="13" xfId="0" applyNumberFormat="1" applyFill="1" applyBorder="1"/>
    <xf numFmtId="43" fontId="0" fillId="6" borderId="0" xfId="1" applyFont="1" applyFill="1"/>
    <xf numFmtId="43" fontId="0" fillId="6" borderId="1" xfId="0" applyNumberFormat="1" applyFill="1" applyBorder="1"/>
    <xf numFmtId="43" fontId="0" fillId="7" borderId="1" xfId="0" applyNumberFormat="1" applyFill="1" applyBorder="1"/>
    <xf numFmtId="43" fontId="0" fillId="5" borderId="0" xfId="1" applyFont="1" applyFill="1"/>
    <xf numFmtId="43" fontId="2" fillId="0" borderId="1" xfId="0" applyNumberFormat="1" applyFont="1" applyBorder="1"/>
    <xf numFmtId="165" fontId="0" fillId="2" borderId="0" xfId="0" applyNumberFormat="1" applyFill="1"/>
    <xf numFmtId="0" fontId="0" fillId="8" borderId="1" xfId="0" applyFill="1" applyBorder="1"/>
    <xf numFmtId="43" fontId="0" fillId="8" borderId="1" xfId="0" applyNumberFormat="1" applyFill="1" applyBorder="1"/>
    <xf numFmtId="43" fontId="0" fillId="2" borderId="0" xfId="0" applyNumberFormat="1" applyFill="1"/>
    <xf numFmtId="165" fontId="2" fillId="2" borderId="0" xfId="0" applyNumberFormat="1" applyFont="1" applyFill="1"/>
    <xf numFmtId="43" fontId="0" fillId="0" borderId="0" xfId="1" applyFont="1"/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left" vertical="top" wrapText="1"/>
    </xf>
    <xf numFmtId="43" fontId="3" fillId="0" borderId="0" xfId="1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43" fontId="0" fillId="0" borderId="1" xfId="1" applyFont="1" applyFill="1" applyBorder="1" applyAlignment="1">
      <alignment vertical="center"/>
    </xf>
    <xf numFmtId="43" fontId="0" fillId="0" borderId="1" xfId="1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43" fontId="6" fillId="0" borderId="0" xfId="1" applyFont="1"/>
    <xf numFmtId="0" fontId="6" fillId="0" borderId="1" xfId="0" applyFont="1" applyBorder="1"/>
    <xf numFmtId="43" fontId="6" fillId="0" borderId="1" xfId="1" applyFont="1" applyFill="1" applyBorder="1"/>
    <xf numFmtId="43" fontId="6" fillId="10" borderId="1" xfId="1" applyFont="1" applyFill="1" applyBorder="1"/>
    <xf numFmtId="43" fontId="6" fillId="0" borderId="0" xfId="1" applyFont="1" applyFill="1"/>
    <xf numFmtId="43" fontId="0" fillId="10" borderId="1" xfId="1" applyFont="1" applyFill="1" applyBorder="1" applyAlignment="1">
      <alignment vertical="center"/>
    </xf>
    <xf numFmtId="43" fontId="0" fillId="0" borderId="14" xfId="1" applyFont="1" applyFill="1" applyBorder="1"/>
    <xf numFmtId="0" fontId="0" fillId="0" borderId="0" xfId="0" applyAlignment="1">
      <alignment horizontal="left"/>
    </xf>
    <xf numFmtId="8" fontId="7" fillId="0" borderId="19" xfId="0" applyNumberFormat="1" applyFont="1" applyBorder="1" applyAlignment="1">
      <alignment horizontal="center" vertical="center"/>
    </xf>
    <xf numFmtId="8" fontId="8" fillId="0" borderId="15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8" fontId="8" fillId="0" borderId="1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8" fontId="9" fillId="12" borderId="21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10" fillId="0" borderId="24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26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10" fillId="0" borderId="28" xfId="0" applyFont="1" applyBorder="1" applyAlignment="1">
      <alignment horizontal="left"/>
    </xf>
    <xf numFmtId="0" fontId="11" fillId="0" borderId="28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40" fontId="0" fillId="0" borderId="0" xfId="0" applyNumberFormat="1" applyAlignment="1">
      <alignment wrapText="1"/>
    </xf>
    <xf numFmtId="0" fontId="14" fillId="0" borderId="18" xfId="0" applyFont="1" applyBorder="1" applyAlignment="1">
      <alignment horizontal="right" vertical="center"/>
    </xf>
    <xf numFmtId="43" fontId="16" fillId="0" borderId="1" xfId="1" applyFont="1" applyFill="1" applyBorder="1" applyAlignment="1">
      <alignment vertical="center"/>
    </xf>
    <xf numFmtId="43" fontId="0" fillId="0" borderId="0" xfId="1" applyFont="1" applyAlignment="1">
      <alignment vertical="center"/>
    </xf>
    <xf numFmtId="43" fontId="0" fillId="9" borderId="1" xfId="1" applyFon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/>
    </xf>
    <xf numFmtId="43" fontId="2" fillId="0" borderId="2" xfId="1" applyFont="1" applyFill="1" applyBorder="1" applyAlignment="1">
      <alignment vertical="center"/>
    </xf>
    <xf numFmtId="43" fontId="0" fillId="0" borderId="0" xfId="1" applyFont="1" applyFill="1" applyBorder="1" applyAlignment="1">
      <alignment vertical="center"/>
    </xf>
    <xf numFmtId="4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0" fontId="0" fillId="9" borderId="1" xfId="0" applyNumberFormat="1" applyFill="1" applyBorder="1" applyAlignment="1">
      <alignment vertical="center" wrapText="1"/>
    </xf>
    <xf numFmtId="40" fontId="0" fillId="10" borderId="1" xfId="0" applyNumberFormat="1" applyFill="1" applyBorder="1" applyAlignment="1">
      <alignment vertical="center" wrapText="1"/>
    </xf>
    <xf numFmtId="40" fontId="0" fillId="0" borderId="1" xfId="0" applyNumberForma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3" fontId="2" fillId="0" borderId="1" xfId="1" applyFont="1" applyFill="1" applyBorder="1" applyAlignment="1">
      <alignment vertical="center"/>
    </xf>
    <xf numFmtId="43" fontId="0" fillId="0" borderId="2" xfId="1" applyFont="1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4" fontId="15" fillId="0" borderId="0" xfId="0" applyNumberFormat="1" applyFont="1" applyAlignment="1">
      <alignment vertical="center"/>
    </xf>
    <xf numFmtId="0" fontId="0" fillId="0" borderId="0" xfId="0" applyFill="1" applyAlignment="1">
      <alignment vertical="center" wrapText="1"/>
    </xf>
    <xf numFmtId="0" fontId="0" fillId="10" borderId="0" xfId="0" applyFill="1" applyAlignment="1">
      <alignment vertical="center"/>
    </xf>
    <xf numFmtId="0" fontId="13" fillId="0" borderId="1" xfId="0" applyFont="1" applyBorder="1" applyAlignment="1">
      <alignment horizontal="left" vertical="center"/>
    </xf>
    <xf numFmtId="43" fontId="2" fillId="10" borderId="1" xfId="1" applyFont="1" applyFill="1" applyBorder="1" applyAlignment="1">
      <alignment vertical="center"/>
    </xf>
    <xf numFmtId="43" fontId="0" fillId="0" borderId="0" xfId="0" applyNumberFormat="1" applyAlignment="1">
      <alignment vertical="center"/>
    </xf>
    <xf numFmtId="0" fontId="0" fillId="0" borderId="1" xfId="1" applyNumberFormat="1" applyFont="1" applyFill="1" applyBorder="1" applyAlignment="1">
      <alignment vertical="center" wrapText="1"/>
    </xf>
    <xf numFmtId="0" fontId="7" fillId="11" borderId="15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8" fillId="11" borderId="20" xfId="0" applyFont="1" applyFill="1" applyBorder="1" applyAlignment="1">
      <alignment horizontal="center"/>
    </xf>
    <xf numFmtId="0" fontId="8" fillId="11" borderId="2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50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S1EHZM1X\SPDC%20Receivables%20Report%20as%20at%2031%20December%202019_Domgas%20Power%20%20CHA_match%20and%20dro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ngsley.Ogbonna\AppData\Local\Microsoft\Windows\INetCache\Content.Outlook\T2SB5UZ9\UllageServicesInvoicing%207.9%20(29%2011%202021-Ginikanwa%20Nwaghodo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PAYE EXPAT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INVOICE NON-ROUTINE AUG 2007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WACC"/>
      <sheetName val="Output"/>
      <sheetName val="Comps"/>
      <sheetName val="DCF"/>
      <sheetName val="Telenet Opex"/>
      <sheetName val="Precedent"/>
    </sheetNames>
    <sheetDataSet>
      <sheetData sheetId="0" refreshError="1"/>
      <sheetData sheetId="1" refreshError="1">
        <row r="1">
          <cell r="A1" t="str">
            <v>T.   S.   K .  J.   Nig.   Ltd.</v>
          </cell>
        </row>
        <row r="580">
          <cell r="B580" t="str">
            <v>JV500</v>
          </cell>
          <cell r="C580" t="str">
            <v xml:space="preserve"> 97-11-10006844-3</v>
          </cell>
          <cell r="D580" t="str">
            <v>ALAGBE</v>
          </cell>
          <cell r="E580" t="str">
            <v>ADEDOLAPO  A.</v>
          </cell>
          <cell r="H580" t="str">
            <v>PH-Pipeline</v>
          </cell>
        </row>
        <row r="581">
          <cell r="B581" t="str">
            <v>JV555</v>
          </cell>
          <cell r="C581" t="str">
            <v xml:space="preserve"> 98-11-30005526-5</v>
          </cell>
          <cell r="D581" t="str">
            <v>AMAJUOYI</v>
          </cell>
          <cell r="E581" t="str">
            <v>LUCKY OBIOHA</v>
          </cell>
          <cell r="H581" t="str">
            <v>PH-Pipeline</v>
          </cell>
        </row>
        <row r="582">
          <cell r="B582" t="str">
            <v>JV449</v>
          </cell>
          <cell r="C582" t="str">
            <v xml:space="preserve"> 98-11-30005520-6</v>
          </cell>
          <cell r="D582" t="str">
            <v>BASSEY</v>
          </cell>
          <cell r="E582" t="str">
            <v>EKAETE IMEH</v>
          </cell>
          <cell r="H582" t="str">
            <v>PH-Pipeline</v>
          </cell>
        </row>
        <row r="583">
          <cell r="B583" t="str">
            <v>JV032</v>
          </cell>
          <cell r="C583" t="str">
            <v xml:space="preserve"> 96-11-10005469-8</v>
          </cell>
          <cell r="D583" t="str">
            <v>DAVIES</v>
          </cell>
          <cell r="E583" t="str">
            <v>OTONYE</v>
          </cell>
          <cell r="H583" t="str">
            <v>PH-Pipeline</v>
          </cell>
        </row>
        <row r="584">
          <cell r="B584" t="str">
            <v>JV478</v>
          </cell>
          <cell r="C584" t="str">
            <v xml:space="preserve"> 98-11-30005504-4</v>
          </cell>
          <cell r="D584" t="str">
            <v>EYITE</v>
          </cell>
          <cell r="E584" t="str">
            <v>INI ASUKWO</v>
          </cell>
          <cell r="H584" t="str">
            <v>PH-Pipeline</v>
          </cell>
        </row>
        <row r="585">
          <cell r="B585" t="str">
            <v>JV410</v>
          </cell>
          <cell r="C585" t="str">
            <v xml:space="preserve">  -------60074722-3</v>
          </cell>
          <cell r="D585" t="str">
            <v>IGIE-AKHAGBE</v>
          </cell>
          <cell r="E585" t="str">
            <v>ELIZABETH</v>
          </cell>
          <cell r="H585" t="str">
            <v>PH-Pipeline</v>
          </cell>
        </row>
        <row r="586">
          <cell r="B586" t="str">
            <v>JV332</v>
          </cell>
          <cell r="C586" t="str">
            <v xml:space="preserve"> 98-11-30005524-9</v>
          </cell>
          <cell r="D586" t="str">
            <v>KAITA</v>
          </cell>
          <cell r="E586" t="str">
            <v>HARUNA</v>
          </cell>
          <cell r="H586" t="str">
            <v>PH-Pipeline</v>
          </cell>
        </row>
        <row r="587">
          <cell r="B587" t="str">
            <v>JV488</v>
          </cell>
          <cell r="C587" t="str">
            <v xml:space="preserve"> --------60107735-3</v>
          </cell>
          <cell r="D587" t="str">
            <v>NWACHUKWU</v>
          </cell>
          <cell r="E587" t="str">
            <v>BONIFACE</v>
          </cell>
          <cell r="H587" t="str">
            <v>PH-Pipeline</v>
          </cell>
        </row>
        <row r="588">
          <cell r="B588" t="str">
            <v>JV551</v>
          </cell>
          <cell r="C588" t="str">
            <v xml:space="preserve"> 98-11-30003700-3</v>
          </cell>
          <cell r="D588" t="str">
            <v>NWAOBILA</v>
          </cell>
          <cell r="E588" t="str">
            <v>ONYEANWUNA</v>
          </cell>
          <cell r="H588" t="str">
            <v>PH-Pipeline</v>
          </cell>
        </row>
        <row r="589">
          <cell r="B589" t="str">
            <v>JV385</v>
          </cell>
          <cell r="C589" t="str">
            <v xml:space="preserve"> 98-11-30005527-3</v>
          </cell>
          <cell r="D589" t="str">
            <v>NWOKOYE</v>
          </cell>
          <cell r="E589" t="str">
            <v>CHARLES  E.</v>
          </cell>
          <cell r="H589" t="str">
            <v>PH-Pipeline</v>
          </cell>
        </row>
        <row r="590">
          <cell r="B590" t="str">
            <v>JV560</v>
          </cell>
          <cell r="C590" t="str">
            <v xml:space="preserve"> 98-11-30005521-4</v>
          </cell>
          <cell r="D590" t="str">
            <v>OHOCHUKWU</v>
          </cell>
          <cell r="E590" t="str">
            <v>PHYLLIS WORO</v>
          </cell>
          <cell r="H590" t="str">
            <v>PH-Pipeline</v>
          </cell>
        </row>
        <row r="591">
          <cell r="B591" t="str">
            <v>JV482</v>
          </cell>
          <cell r="C591" t="str">
            <v xml:space="preserve"> 97-11-10005363-2</v>
          </cell>
          <cell r="D591" t="str">
            <v>OPUIYO</v>
          </cell>
          <cell r="E591" t="str">
            <v>DIDI</v>
          </cell>
          <cell r="H591" t="str">
            <v>PH-Pipeline</v>
          </cell>
        </row>
        <row r="592">
          <cell r="B592" t="str">
            <v>JV562</v>
          </cell>
          <cell r="C592" t="str">
            <v xml:space="preserve"> 98-11-30003656-2</v>
          </cell>
          <cell r="D592" t="str">
            <v>OWOLABI</v>
          </cell>
          <cell r="E592" t="str">
            <v>MATTHEW ADEWALE</v>
          </cell>
          <cell r="H592" t="str">
            <v>PH-Pipeline</v>
          </cell>
        </row>
        <row r="593">
          <cell r="B593" t="str">
            <v>JV452</v>
          </cell>
          <cell r="D593" t="str">
            <v>TOM-GEORGE</v>
          </cell>
          <cell r="E593" t="str">
            <v>WALTER</v>
          </cell>
          <cell r="H593" t="str">
            <v>PH-Pipeline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"/>
      <sheetName val="Pivot (2)"/>
      <sheetName val="Sheet3"/>
      <sheetName val="Summary"/>
      <sheetName val="WSPOL"/>
      <sheetName val="Eroton"/>
      <sheetName val="NDPR"/>
      <sheetName val="Sheet4"/>
      <sheetName val="Pivot"/>
      <sheetName val="Age Analysis"/>
      <sheetName val="Detai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Pan Ocean- OML 98"/>
      <sheetName val="NPDC-Oredo"/>
      <sheetName val="Belemaoil -Robertkiri"/>
      <sheetName val="Belemaoil -Inda"/>
      <sheetName val="PAN OCEAN - OML 147"/>
      <sheetName val="HHOGL"/>
      <sheetName val="SEPLAT"/>
      <sheetName val="NPDC OML 26"/>
      <sheetName val="NPDC OML 42 (Batan)"/>
      <sheetName val="NPDC OML 40"/>
      <sheetName val="NPDC OML 30"/>
      <sheetName val="NPDC OML 34"/>
      <sheetName val="WSPOL-Ibigwe New"/>
      <sheetName val="TEPNG-OML58 New"/>
      <sheetName val="Midwestern"/>
      <sheetName val="Newcross"/>
      <sheetName val="Aiteo"/>
      <sheetName val="Eroton"/>
      <sheetName val="NPDC ABURA"/>
      <sheetName val="EXCEL"/>
      <sheetName val="Millenium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L26">
            <v>495455.38729020761</v>
          </cell>
        </row>
      </sheetData>
      <sheetData sheetId="5">
        <row r="26">
          <cell r="L26">
            <v>110460.27513869906</v>
          </cell>
        </row>
      </sheetData>
      <sheetData sheetId="6">
        <row r="26">
          <cell r="L26">
            <v>434615.68888101901</v>
          </cell>
        </row>
      </sheetData>
      <sheetData sheetId="7">
        <row r="26">
          <cell r="L26">
            <v>330484.87451665086</v>
          </cell>
        </row>
      </sheetData>
      <sheetData sheetId="8">
        <row r="26">
          <cell r="L26">
            <v>100405.83366209414</v>
          </cell>
        </row>
      </sheetData>
      <sheetData sheetId="9">
        <row r="25">
          <cell r="L25">
            <v>133105.98418986204</v>
          </cell>
        </row>
      </sheetData>
      <sheetData sheetId="10">
        <row r="27">
          <cell r="L27">
            <v>3272512.2242199238</v>
          </cell>
        </row>
      </sheetData>
      <sheetData sheetId="11">
        <row r="26">
          <cell r="L26">
            <v>2344969.6189536783</v>
          </cell>
        </row>
      </sheetData>
      <sheetData sheetId="12">
        <row r="26">
          <cell r="L26">
            <v>604861.04235677782</v>
          </cell>
        </row>
      </sheetData>
      <sheetData sheetId="13">
        <row r="27">
          <cell r="L27">
            <v>478506.51626176049</v>
          </cell>
        </row>
      </sheetData>
      <sheetData sheetId="14">
        <row r="26">
          <cell r="L26">
            <v>1577254.6119634807</v>
          </cell>
        </row>
      </sheetData>
      <sheetData sheetId="15">
        <row r="26">
          <cell r="L26">
            <v>6245852.2558929063</v>
          </cell>
        </row>
      </sheetData>
      <sheetData sheetId="16">
        <row r="27">
          <cell r="L27">
            <v>1523832.3882810862</v>
          </cell>
        </row>
      </sheetData>
      <sheetData sheetId="17">
        <row r="26">
          <cell r="L26">
            <v>724477.8245454469</v>
          </cell>
        </row>
      </sheetData>
      <sheetData sheetId="18">
        <row r="26">
          <cell r="L26">
            <v>1492231.3549057099</v>
          </cell>
        </row>
      </sheetData>
      <sheetData sheetId="19">
        <row r="26">
          <cell r="L26">
            <v>678939.75603266316</v>
          </cell>
        </row>
      </sheetData>
      <sheetData sheetId="20">
        <row r="26">
          <cell r="L26">
            <v>1902477.8007057486</v>
          </cell>
        </row>
      </sheetData>
      <sheetData sheetId="21">
        <row r="26">
          <cell r="L26">
            <v>2538360.5853224285</v>
          </cell>
        </row>
      </sheetData>
      <sheetData sheetId="22">
        <row r="26">
          <cell r="L26">
            <v>1361156.2958756015</v>
          </cell>
        </row>
      </sheetData>
      <sheetData sheetId="23">
        <row r="26">
          <cell r="L26">
            <v>404180.82542241627</v>
          </cell>
        </row>
      </sheetData>
      <sheetData sheetId="24">
        <row r="27">
          <cell r="L27">
            <v>41726.595757426687</v>
          </cell>
        </row>
      </sheetData>
      <sheetData sheetId="25">
        <row r="27">
          <cell r="L27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8JUL72W2\SPDC%20Receivables%20Report%20as%20at%2028%20February%202021_CHA%20Domgas%20and%20Power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PXR567H7\SPDC%20Receivables%20Report%20as%20at%2031%20Dec%202021_CHA%20Domgas%20and%20Power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257.744216666666" createdVersion="6" refreshedVersion="6" minRefreshableVersion="3" recordCount="4017" xr:uid="{610117D8-6727-4649-9F2D-743275878E68}">
  <cacheSource type="worksheet">
    <worksheetSource ref="A1:AA4018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7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2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7"/>
        <n v="110518"/>
        <n v="110521"/>
        <n v="110522"/>
        <n v="110527"/>
        <n v="110537"/>
        <n v="110557"/>
        <n v="110597"/>
        <n v="110612"/>
        <n v="110617"/>
        <n v="110647"/>
        <n v="110677"/>
        <n v="110687"/>
        <n v="600009"/>
        <n v="600010"/>
        <n v="600021"/>
        <n v="600027"/>
        <n v="600033"/>
        <n v="600068"/>
        <n v="600085"/>
        <n v="600087"/>
        <n v="600106"/>
        <n v="600183"/>
        <n v="600187"/>
        <n v="600196"/>
        <n v="600226"/>
        <n v="600332"/>
        <n v="600540"/>
        <n v="601403"/>
        <n v="601406"/>
      </sharedItems>
    </cacheField>
    <cacheField name="Customer" numFmtId="0">
      <sharedItems count="79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NGC GEL UTILITY LIMITE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GREEN ENERGY INTERNATIONAL LT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Central Horizon Gas Company_GACN"/>
        <s v="HEIRS HOLDINGS OIL AND GAS LIMITED"/>
        <s v="SHELL INT EXPLORATION AND PRODUCTIO"/>
        <s v="SHELL INT EXPLORATION PRODUCTION B."/>
        <s v="SHELL INTERNATIONAL LTD"/>
        <s v="SHELL U.K. EXPLORATION &amp; PRODUCTION"/>
        <s v="SHELL NIGERIA E &amp; P COMPANY LIMITED"/>
        <s v="SHELL GLOBAL SOLUTIONS INTERN. B.V."/>
        <s v="A/S NORSKE SHELL"/>
        <s v="PETROLEUM DEVELOPMENT OMAN"/>
        <s v="THE SHELL PETROLEUM DEVELOPMENT"/>
        <s v="SHELL NIGERIA GAS LTD (SNG)"/>
        <s v="SHELL WESTERN SUPPLY AND TRADING LT"/>
        <s v="OMAN LNG LLC"/>
        <s v="SHELL AIRCRAFT LIMITED"/>
        <s v="SHELL EXPLORATION AND PRODUCTION AFRICA"/>
        <s v="SHELL INDIA MARKETS PRIVATE LIMITE"/>
        <s v="Shell Nigeria Business Ops Ltd"/>
        <s v="Shell Eastern Trading (Pte) Ltd"/>
        <s v="NPDC/SHORELINE OML 30" u="1"/>
        <s v="OPTS" u="1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Other Recoveries"/>
        <s v="Crude Handling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Kadiri, John"/>
        <s v="Azubuike, John"/>
        <s v="Orupabo, Amoni "/>
        <s v="Ige, Oludare"/>
        <s v="Nwoke, Chris"/>
        <s v="Udoh, Sunday"/>
        <s v="Ikpe Juliet"/>
        <s v="Adefuye, Tunji"/>
        <s v="Udo, Idongesit"/>
        <s v="Tajudeen Adebayo"/>
        <s v="Okeke, Julius"/>
        <s v="Kasim, Kabir"/>
        <s v="Udoy, Idongesit"/>
        <s v="Omoruyi, Iyare"/>
        <s v="Dada, Olabode"/>
        <s v="Bello, Amayo"/>
        <s v="Edegbai, Uyoyou"/>
        <s v="Udoh Sunday" u="1"/>
        <s v="Olaniboji Dayo" u="1"/>
      </sharedItems>
    </cacheField>
    <cacheField name="WHT??" numFmtId="0">
      <sharedItems containsBlank="1"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/>
    </cacheField>
    <cacheField name="Doc..Date" numFmtId="166">
      <sharedItems containsSemiMixedTypes="0" containsNonDate="0" containsDate="1" containsString="0" minDate="1998-03-11T00:00:00" maxDate="2021-03-01T00:00:00"/>
    </cacheField>
    <cacheField name="Pstng Date" numFmtId="166">
      <sharedItems containsSemiMixedTypes="0" containsNonDate="0" containsDate="1" containsString="0" minDate="2004-03-31T00:00:00" maxDate="2021-03-01T00:00:00"/>
    </cacheField>
    <cacheField name="Net due dt" numFmtId="166">
      <sharedItems containsSemiMixedTypes="0" containsNonDate="0" containsDate="1" containsString="0" minDate="1998-03-11T00:00:00" maxDate="2021-04-17T00:00:00"/>
    </cacheField>
    <cacheField name="Curr." numFmtId="49">
      <sharedItems/>
    </cacheField>
    <cacheField name="Amount in DC" numFmtId="4">
      <sharedItems containsSemiMixedTypes="0" containsString="0" containsNumber="1" minValue="-1413667419.6199999" maxValue="1152457935.97"/>
    </cacheField>
    <cacheField name="Arrear" numFmtId="3">
      <sharedItems containsSemiMixedTypes="0" containsString="0" containsNumber="1" containsInteger="1" minValue="-47" maxValue="8390"/>
    </cacheField>
    <cacheField name="Age" numFmtId="3">
      <sharedItems containsSemiMixedTypes="0" containsString="0" containsNumber="1" minValue="-1.5666666666666667" maxValue="279.66666666666669"/>
    </cacheField>
    <cacheField name="Age1" numFmtId="3">
      <sharedItems count="5">
        <s v="Above 18 mths"/>
        <s v="Not Overdue"/>
        <s v="6 - 12 mths"/>
        <s v="0 - 6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70749056" maxValue="105994568.77"/>
    </cacheField>
    <cacheField name="Ag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567.429211342591" createdVersion="6" refreshedVersion="6" minRefreshableVersion="3" recordCount="4446" xr:uid="{A4B5251E-7662-48F8-B59D-D8F4888EACC3}">
  <cacheSource type="worksheet">
    <worksheetSource ref="A1:AA4447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6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46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600010"/>
        <n v="600014"/>
        <n v="600021"/>
        <n v="600027"/>
        <n v="600033"/>
        <n v="600068"/>
        <n v="600085"/>
        <n v="600106"/>
        <n v="600183"/>
        <n v="600187"/>
        <n v="600196"/>
        <n v="600206"/>
        <n v="600226"/>
        <n v="600325"/>
        <n v="600332"/>
        <n v="600347"/>
        <n v="601403"/>
        <n v="601406"/>
      </sharedItems>
    </cacheField>
    <cacheField name="Customer" numFmtId="0">
      <sharedItems count="76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Nigerian Gas Company Ltd - UTOROGU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HEIRS HOLDINGS OIL AND GAS LIMITED"/>
        <s v="SHELL INT EXPLORATION PRODUCTION B."/>
        <s v="SHELL INTERNATIONAL BV"/>
        <s v="SHELL INTERNATIONAL LTD"/>
        <s v="SHELL U.K. EXPLORATION &amp; PRODUCTION"/>
        <s v="SHELL NIGERIA E &amp; P COMPANY LIMITED"/>
        <s v="SHELL GLOBAL SOLUTIONS INTERN. B.V."/>
        <s v="A/S NORSKE SHELL"/>
        <s v="THE SHELL PETROLEUM DEVELOPMENT"/>
        <s v="SHELL NIGERIA GAS LTD (SNG)"/>
        <s v="SHELL WESTERN SUPPLY AND TRADING LT"/>
        <s v="OMAN LNG LLC"/>
        <s v="SHELL GLOBAL SOLUTIONS"/>
        <s v="SHELL AIRCRAFT LIMITED"/>
        <s v="SHELL GAS NIGERIA B.V."/>
        <s v="SHELL EXPLORATION AND PRODUCTION AFRICA"/>
        <s v="QATAR SHELL GTL LIMITED"/>
        <s v="Shell Nigeria Business Ops Ltd"/>
        <s v="Shell Eastern Trading (Pte) Ltd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Crude Handling"/>
        <s v="Other Recoveries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Ngwobia, Enam"/>
        <s v="Azubuike, John"/>
        <s v="Orupabo, Amoni "/>
        <s v="Ige, Oludare"/>
        <s v="Olomodosi, Remi"/>
        <s v="Ikpe Juliet"/>
        <s v="Adefuye, Tunji"/>
        <s v="Edegbai, Uyoyou"/>
        <s v="Tajudeen Adebayo"/>
        <s v="Udo Idongesit"/>
        <s v="Nwanze, Chukwudi"/>
        <s v="Okeke, Julius"/>
        <s v="Kasim, Kabir"/>
        <s v="Udoy, Idongesit"/>
        <s v="Udo, Idongesit"/>
        <s v="Omoruyi, Iyare"/>
        <s v="Dada, Olabode"/>
        <s v="Falaye, Olatunbosun "/>
        <s v="Bello, Amayo"/>
      </sharedItems>
    </cacheField>
    <cacheField name="WHT??" numFmtId="0">
      <sharedItems containsMixedTypes="1" containsNumber="1" containsInteger="1" minValue="0" maxValue="0"/>
    </cacheField>
    <cacheField name="Text" numFmtId="43">
      <sharedItems/>
    </cacheField>
    <cacheField name="Reference" numFmtId="43">
      <sharedItems/>
    </cacheField>
    <cacheField name="Type" numFmtId="43">
      <sharedItems/>
    </cacheField>
    <cacheField name="EGr" numFmtId="43">
      <sharedItems/>
    </cacheField>
    <cacheField name="Doc..Date" numFmtId="166">
      <sharedItems containsSemiMixedTypes="0" containsNonDate="0" containsDate="1" containsString="0" minDate="1998-03-11T00:00:00" maxDate="2022-01-01T00:00:00"/>
    </cacheField>
    <cacheField name="Pstng Date" numFmtId="166">
      <sharedItems containsSemiMixedTypes="0" containsNonDate="0" containsDate="1" containsString="0" minDate="2004-03-31T00:00:00" maxDate="2022-01-01T00:00:00"/>
    </cacheField>
    <cacheField name="Net due dt" numFmtId="166">
      <sharedItems containsSemiMixedTypes="0" containsNonDate="0" containsDate="1" containsString="0" minDate="1998-03-11T00:00:00" maxDate="2022-02-21T00:00:00"/>
    </cacheField>
    <cacheField name="Curr." numFmtId="49">
      <sharedItems/>
    </cacheField>
    <cacheField name="Amount in DC" numFmtId="4">
      <sharedItems containsSemiMixedTypes="0" containsString="0" containsNumber="1" minValue="-7048034470" maxValue="8313346280"/>
    </cacheField>
    <cacheField name="Arrear" numFmtId="3">
      <sharedItems containsSemiMixedTypes="0" containsString="0" containsNumber="1" containsInteger="1" minValue="-51" maxValue="8696"/>
    </cacheField>
    <cacheField name="Age in Days" numFmtId="3">
      <sharedItems/>
    </cacheField>
    <cacheField name="Age in months" numFmtId="3">
      <sharedItems containsSemiMixedTypes="0" containsString="0" containsNumber="1" minValue="-1.7" maxValue="289.86666666666667"/>
    </cacheField>
    <cacheField name="Age in months1" numFmtId="3">
      <sharedItems count="5">
        <s v="Above 18 mths"/>
        <s v="Not Overdue"/>
        <s v="0 - 6 mths"/>
        <s v="6 - 12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04899198.48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7"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631"/>
    <n v="221.03333333333333"/>
    <x v="0"/>
    <x v="0"/>
    <s v="Overdue"/>
    <x v="0"/>
    <s v="USD"/>
    <n v="46288.1"/>
    <s v="Government 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507"/>
    <n v="250.23333333333332"/>
    <x v="0"/>
    <x v="0"/>
    <s v="Overdue"/>
    <x v="0"/>
    <s v="USD"/>
    <n v="13603.95"/>
    <s v="Government "/>
  </r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416"/>
    <n v="213.86666666666667"/>
    <x v="0"/>
    <x v="0"/>
    <s v="Overdue"/>
    <x v="0"/>
    <s v="USD"/>
    <n v="-12308.34"/>
    <s v="Government 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421"/>
    <n v="214.03333333333333"/>
    <x v="0"/>
    <x v="0"/>
    <s v="Overdue"/>
    <x v="0"/>
    <s v="USD"/>
    <n v="-36318.85"/>
    <s v="Government 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-20"/>
    <n v="-0.66666666666666663"/>
    <x v="1"/>
    <x v="1"/>
    <s v="Not Overdue"/>
    <x v="0"/>
    <s v="USD"/>
    <n v="1081.01"/>
    <s v="Government 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-20"/>
    <n v="-0.66666666666666663"/>
    <x v="1"/>
    <x v="1"/>
    <s v="Not Overdue"/>
    <x v="0"/>
    <s v="USD"/>
    <n v="18025.66"/>
    <s v="Government 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-20"/>
    <n v="-0.66666666666666663"/>
    <x v="1"/>
    <x v="1"/>
    <s v="Not Overdue"/>
    <x v="0"/>
    <s v="USD"/>
    <n v="1876"/>
    <s v="Government 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1703"/>
    <n v="56.766666666666666"/>
    <x v="0"/>
    <x v="0"/>
    <s v="Overdue"/>
    <x v="0"/>
    <s v="USD"/>
    <n v="18325.669999999998"/>
    <s v="Government 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645"/>
    <n v="21.5"/>
    <x v="0"/>
    <x v="0"/>
    <s v="Overdue"/>
    <x v="0"/>
    <s v="USD"/>
    <n v="18515.400000000001"/>
    <s v="Government 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645"/>
    <n v="21.5"/>
    <x v="0"/>
    <x v="0"/>
    <s v="Overdue"/>
    <x v="0"/>
    <s v="USD"/>
    <n v="3711.52"/>
    <s v="Government 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274"/>
    <n v="9.1333333333333329"/>
    <x v="2"/>
    <x v="0"/>
    <s v="Overdue"/>
    <x v="0"/>
    <s v="USD"/>
    <n v="5225.24"/>
    <s v="Government 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645"/>
    <n v="21.5"/>
    <x v="0"/>
    <x v="0"/>
    <s v="Overdue"/>
    <x v="0"/>
    <s v="USD"/>
    <n v="1883.2"/>
    <s v="Government 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274"/>
    <n v="9.1333333333333329"/>
    <x v="2"/>
    <x v="0"/>
    <s v="Overdue"/>
    <x v="0"/>
    <s v="USD"/>
    <n v="1198.8"/>
    <s v="Government "/>
  </r>
  <r>
    <s v="A2310000"/>
    <x v="1"/>
    <x v="1"/>
    <n v="102478413"/>
    <x v="0"/>
    <x v="1"/>
    <x v="2"/>
    <x v="1"/>
    <n v="0"/>
    <s v="ASC LTD Rent Oct 12 to Aug 13"/>
    <s v=""/>
    <s v="AB"/>
    <s v=""/>
    <d v="2013-02-25T00:00:00"/>
    <d v="2013-02-25T00:00:00"/>
    <d v="2013-02-25T00:00:00"/>
    <s v="NGN"/>
    <n v="-7752528"/>
    <n v="2925"/>
    <n v="97.5"/>
    <x v="0"/>
    <x v="0"/>
    <s v="Overdue"/>
    <x v="0"/>
    <s v="USD"/>
    <n v="-49285.15"/>
    <s v="Government 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156"/>
    <n v="5.2"/>
    <x v="3"/>
    <x v="0"/>
    <s v="Overdue"/>
    <x v="0"/>
    <s v="USD"/>
    <n v="15429.6"/>
    <s v="Government 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156"/>
    <n v="5.2"/>
    <x v="3"/>
    <x v="0"/>
    <s v="Overdue"/>
    <x v="0"/>
    <s v="USD"/>
    <n v="1381.05"/>
    <s v="Government 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156"/>
    <n v="5.2"/>
    <x v="3"/>
    <x v="0"/>
    <s v="Overdue"/>
    <x v="0"/>
    <s v="USD"/>
    <n v="3109.17"/>
    <s v="Government 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661"/>
    <n v="55.366666666666667"/>
    <x v="0"/>
    <x v="0"/>
    <s v="Overdue"/>
    <x v="0"/>
    <s v="USD"/>
    <n v="4358.6499999999996"/>
    <s v="Government "/>
  </r>
  <r>
    <s v="A2310000"/>
    <x v="1"/>
    <x v="1"/>
    <n v="103949866"/>
    <x v="0"/>
    <x v="1"/>
    <x v="2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489"/>
    <n v="49.633333333333333"/>
    <x v="0"/>
    <x v="0"/>
    <s v="Overdue"/>
    <x v="0"/>
    <s v="USD"/>
    <n v="38485.47"/>
    <s v="Government "/>
  </r>
  <r>
    <s v="A2310000"/>
    <x v="1"/>
    <x v="1"/>
    <n v="103949867"/>
    <x v="0"/>
    <x v="1"/>
    <x v="2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489"/>
    <n v="49.633333333333333"/>
    <x v="0"/>
    <x v="0"/>
    <s v="Overdue"/>
    <x v="0"/>
    <s v="USD"/>
    <n v="12571.44"/>
    <s v="Government 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394"/>
    <n v="13.133333333333333"/>
    <x v="4"/>
    <x v="0"/>
    <s v="Overdue"/>
    <x v="0"/>
    <s v="USD"/>
    <n v="775.67"/>
    <s v="Government 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394"/>
    <n v="13.133333333333333"/>
    <x v="4"/>
    <x v="0"/>
    <s v="Overdue"/>
    <x v="0"/>
    <s v="USD"/>
    <n v="14545.49"/>
    <s v="Government 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29"/>
    <n v="0.96666666666666667"/>
    <x v="3"/>
    <x v="0"/>
    <s v="Overdue"/>
    <x v="0"/>
    <s v="USD"/>
    <n v="15583.59"/>
    <s v="Government 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29"/>
    <n v="0.96666666666666667"/>
    <x v="3"/>
    <x v="0"/>
    <s v="Overdue"/>
    <x v="0"/>
    <s v="USD"/>
    <n v="1815.7"/>
    <s v="Government 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29"/>
    <n v="0.96666666666666667"/>
    <x v="3"/>
    <x v="0"/>
    <s v="Overdue"/>
    <x v="0"/>
    <s v="USD"/>
    <n v="1388.81"/>
    <s v="Government 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394"/>
    <n v="13.133333333333333"/>
    <x v="4"/>
    <x v="0"/>
    <s v="Overdue"/>
    <x v="0"/>
    <s v="USD"/>
    <n v="1381.05"/>
    <s v="Government 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235"/>
    <n v="141.16666666666666"/>
    <x v="0"/>
    <x v="0"/>
    <s v="Overdue"/>
    <x v="0"/>
    <s v="USD"/>
    <n v="1979.89"/>
    <s v="Government 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014"/>
    <n v="33.799999999999997"/>
    <x v="0"/>
    <x v="0"/>
    <s v="Overdue"/>
    <x v="0"/>
    <s v="USD"/>
    <n v="1541.83"/>
    <s v="Government 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337"/>
    <n v="11.233333333333333"/>
    <x v="2"/>
    <x v="0"/>
    <s v="Overdue"/>
    <x v="0"/>
    <s v="USD"/>
    <n v="5439.53"/>
    <s v="Government 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337"/>
    <n v="11.233333333333333"/>
    <x v="2"/>
    <x v="0"/>
    <s v="Overdue"/>
    <x v="0"/>
    <s v="USD"/>
    <n v="16010.25"/>
    <s v="Government 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701"/>
    <n v="23.366666666666667"/>
    <x v="0"/>
    <x v="0"/>
    <s v="Overdue"/>
    <x v="0"/>
    <s v="USD"/>
    <n v="24545.47"/>
    <s v="Government 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337"/>
    <n v="11.233333333333333"/>
    <x v="2"/>
    <x v="0"/>
    <s v="Overdue"/>
    <x v="0"/>
    <s v="USD"/>
    <n v="946.8"/>
    <s v="Government 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014"/>
    <n v="33.799999999999997"/>
    <x v="0"/>
    <x v="0"/>
    <s v="Overdue"/>
    <x v="0"/>
    <s v="USD"/>
    <n v="16864.919999999998"/>
    <s v="Government 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014"/>
    <n v="33.799999999999997"/>
    <x v="0"/>
    <x v="0"/>
    <s v="Overdue"/>
    <x v="0"/>
    <s v="USD"/>
    <n v="1531"/>
    <s v="Government 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014"/>
    <n v="33.799999999999997"/>
    <x v="0"/>
    <x v="0"/>
    <s v="Overdue"/>
    <x v="0"/>
    <s v="USD"/>
    <n v="981.17"/>
    <s v="Government 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701"/>
    <n v="23.366666666666667"/>
    <x v="0"/>
    <x v="0"/>
    <s v="Overdue"/>
    <x v="0"/>
    <s v="USD"/>
    <n v="25604.959999999999"/>
    <s v="Government 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701"/>
    <n v="23.366666666666667"/>
    <x v="0"/>
    <x v="0"/>
    <s v="Overdue"/>
    <x v="0"/>
    <s v="USD"/>
    <n v="2425.3000000000002"/>
    <s v="Government 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701"/>
    <n v="23.366666666666667"/>
    <x v="0"/>
    <x v="0"/>
    <s v="Overdue"/>
    <x v="0"/>
    <s v="USD"/>
    <n v="7050.81"/>
    <s v="Government 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581"/>
    <n v="19.366666666666667"/>
    <x v="0"/>
    <x v="0"/>
    <s v="Overdue"/>
    <x v="0"/>
    <s v="USD"/>
    <n v="20967.849999999999"/>
    <s v="Government 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410"/>
    <n v="80.333333333333329"/>
    <x v="0"/>
    <x v="0"/>
    <s v="Overdue"/>
    <x v="0"/>
    <s v="USD"/>
    <n v="20544.88"/>
    <s v="Government 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215"/>
    <n v="7.166666666666667"/>
    <x v="2"/>
    <x v="0"/>
    <s v="Overdue"/>
    <x v="0"/>
    <s v="USD"/>
    <n v="15338.65"/>
    <s v="Government 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215"/>
    <n v="7.166666666666667"/>
    <x v="2"/>
    <x v="0"/>
    <s v="Overdue"/>
    <x v="0"/>
    <s v="USD"/>
    <n v="1036.8"/>
    <s v="Government 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215"/>
    <n v="7.166666666666667"/>
    <x v="2"/>
    <x v="0"/>
    <s v="Overdue"/>
    <x v="0"/>
    <s v="USD"/>
    <n v="3169.29"/>
    <s v="Government "/>
  </r>
  <r>
    <s v="A2310000"/>
    <x v="1"/>
    <x v="1"/>
    <n v="103895170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01235968.42000002"/>
    <n v="340"/>
    <n v="11.333333333333334"/>
    <x v="0"/>
    <x v="0"/>
    <s v="Overdue"/>
    <x v="0"/>
    <s v="USD"/>
    <n v="835598.45"/>
    <s v="Government 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274"/>
    <n v="9.1333333333333329"/>
    <x v="2"/>
    <x v="0"/>
    <s v="Overdue"/>
    <x v="0"/>
    <s v="USD"/>
    <n v="18143.330000000002"/>
    <s v="Government 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305"/>
    <n v="10.166666666666666"/>
    <x v="2"/>
    <x v="0"/>
    <s v="Overdue"/>
    <x v="0"/>
    <s v="USD"/>
    <n v="14114.15"/>
    <s v="Government 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674"/>
    <n v="22.466666666666665"/>
    <x v="0"/>
    <x v="0"/>
    <s v="Overdue"/>
    <x v="0"/>
    <s v="USD"/>
    <n v="1799.12"/>
    <s v="Government 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305"/>
    <n v="10.166666666666666"/>
    <x v="2"/>
    <x v="0"/>
    <s v="Overdue"/>
    <x v="0"/>
    <s v="USD"/>
    <n v="3456.03"/>
    <s v="Government 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305"/>
    <n v="10.166666666666666"/>
    <x v="2"/>
    <x v="0"/>
    <s v="Overdue"/>
    <x v="0"/>
    <s v="USD"/>
    <n v="1360.8"/>
    <s v="Government 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245"/>
    <n v="8.1666666666666661"/>
    <x v="2"/>
    <x v="0"/>
    <s v="Overdue"/>
    <x v="0"/>
    <s v="USD"/>
    <n v="2930.21"/>
    <s v="Government 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245"/>
    <n v="8.1666666666666661"/>
    <x v="2"/>
    <x v="0"/>
    <s v="Overdue"/>
    <x v="0"/>
    <s v="USD"/>
    <n v="14313.58"/>
    <s v="Government 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245"/>
    <n v="8.1666666666666661"/>
    <x v="2"/>
    <x v="0"/>
    <s v="Overdue"/>
    <x v="0"/>
    <s v="USD"/>
    <n v="972"/>
    <s v="Government 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422"/>
    <n v="14.066666666666666"/>
    <x v="4"/>
    <x v="0"/>
    <s v="Overdue"/>
    <x v="0"/>
    <s v="USD"/>
    <n v="430.46"/>
    <s v="Government 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422"/>
    <n v="14.066666666666666"/>
    <x v="4"/>
    <x v="0"/>
    <s v="Overdue"/>
    <x v="0"/>
    <s v="USD"/>
    <n v="14443.15"/>
    <s v="Government 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60"/>
    <n v="2"/>
    <x v="3"/>
    <x v="0"/>
    <s v="Overdue"/>
    <x v="0"/>
    <s v="USD"/>
    <n v="14846.1"/>
    <s v="Government 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60"/>
    <n v="2"/>
    <x v="3"/>
    <x v="0"/>
    <s v="Overdue"/>
    <x v="0"/>
    <s v="USD"/>
    <n v="1519.4"/>
    <s v="Government 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60"/>
    <n v="2"/>
    <x v="3"/>
    <x v="0"/>
    <s v="Overdue"/>
    <x v="0"/>
    <s v="USD"/>
    <n v="1866.06"/>
    <s v="Government 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422"/>
    <n v="14.066666666666666"/>
    <x v="4"/>
    <x v="0"/>
    <s v="Overdue"/>
    <x v="0"/>
    <s v="USD"/>
    <n v="1644.3"/>
    <s v="Government 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807"/>
    <n v="26.9"/>
    <x v="0"/>
    <x v="0"/>
    <s v="Overdue"/>
    <x v="0"/>
    <s v="USD"/>
    <n v="-15034.09"/>
    <s v="Government 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898"/>
    <n v="29.933333333333334"/>
    <x v="0"/>
    <x v="0"/>
    <s v="Overdue"/>
    <x v="0"/>
    <s v="USD"/>
    <n v="-876.5"/>
    <s v="Government 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899"/>
    <n v="29.966666666666665"/>
    <x v="0"/>
    <x v="0"/>
    <s v="Overdue"/>
    <x v="0"/>
    <s v="USD"/>
    <n v="-1367.68"/>
    <s v="Government 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132"/>
    <n v="4.4000000000000004"/>
    <x v="3"/>
    <x v="0"/>
    <s v="Overdue"/>
    <x v="0"/>
    <s v="USD"/>
    <n v="-1455.15"/>
    <s v="Government 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927"/>
    <n v="30.9"/>
    <x v="0"/>
    <x v="0"/>
    <s v="Overdue"/>
    <x v="0"/>
    <s v="USD"/>
    <n v="-1378.29"/>
    <s v="Government 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462"/>
    <n v="48.733333333333334"/>
    <x v="0"/>
    <x v="0"/>
    <s v="Overdue"/>
    <x v="0"/>
    <s v="USD"/>
    <n v="-10376.65"/>
    <s v="Government 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390"/>
    <n v="79.666666666666671"/>
    <x v="0"/>
    <x v="0"/>
    <s v="Overdue"/>
    <x v="0"/>
    <s v="USD"/>
    <n v="-21935.71"/>
    <s v="Government 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1805"/>
    <n v="60.166666666666664"/>
    <x v="0"/>
    <x v="0"/>
    <s v="Overdue"/>
    <x v="0"/>
    <s v="USD"/>
    <n v="-24248.78"/>
    <s v="Government 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167"/>
    <n v="5.5666666666666664"/>
    <x v="3"/>
    <x v="0"/>
    <s v="Overdue"/>
    <x v="0"/>
    <s v="USD"/>
    <n v="-12871.5"/>
    <s v="Government 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176"/>
    <n v="5.8666666666666663"/>
    <x v="3"/>
    <x v="0"/>
    <s v="Overdue"/>
    <x v="0"/>
    <s v="USD"/>
    <n v="-16752.439999999999"/>
    <s v="Government 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25"/>
    <n v="0.83333333333333337"/>
    <x v="3"/>
    <x v="0"/>
    <s v="Overdue"/>
    <x v="1"/>
    <s v="USD"/>
    <n v="-457.77"/>
    <s v="Government 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86"/>
    <n v="2.8666666666666667"/>
    <x v="3"/>
    <x v="0"/>
    <s v="Overdue"/>
    <x v="0"/>
    <s v="USD"/>
    <n v="14004.11"/>
    <s v="Government 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86"/>
    <n v="2.8666666666666667"/>
    <x v="3"/>
    <x v="0"/>
    <s v="Overdue"/>
    <x v="0"/>
    <s v="USD"/>
    <n v="1356.1"/>
    <s v="Government 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86"/>
    <n v="2.8666666666666667"/>
    <x v="3"/>
    <x v="0"/>
    <s v="Overdue"/>
    <x v="0"/>
    <s v="USD"/>
    <n v="2754.87"/>
    <s v="Government 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296"/>
    <n v="9.8666666666666671"/>
    <x v="2"/>
    <x v="0"/>
    <s v="Overdue"/>
    <x v="0"/>
    <s v="USD"/>
    <n v="32407.3"/>
    <s v="Government 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296"/>
    <n v="9.8666666666666671"/>
    <x v="2"/>
    <x v="0"/>
    <s v="Overdue"/>
    <x v="0"/>
    <s v="USD"/>
    <n v="13253.58"/>
    <s v="Government 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471"/>
    <n v="15.7"/>
    <x v="4"/>
    <x v="0"/>
    <s v="Overdue"/>
    <x v="0"/>
    <s v="USD"/>
    <n v="20715.75"/>
    <s v="Government 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197"/>
    <n v="6.5666666666666664"/>
    <x v="3"/>
    <x v="0"/>
    <s v="Overdue"/>
    <x v="0"/>
    <s v="USD"/>
    <n v="32407.3"/>
    <s v="Government 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197"/>
    <n v="6.5666666666666664"/>
    <x v="3"/>
    <x v="0"/>
    <s v="Overdue"/>
    <x v="0"/>
    <s v="USD"/>
    <n v="13249.58"/>
    <s v="Government 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112"/>
    <n v="103.73333333333333"/>
    <x v="0"/>
    <x v="0"/>
    <s v="Overdue"/>
    <x v="0"/>
    <s v="USD"/>
    <n v="32076.44"/>
    <s v="Government 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471"/>
    <n v="15.7"/>
    <x v="4"/>
    <x v="0"/>
    <s v="Overdue"/>
    <x v="0"/>
    <s v="USD"/>
    <n v="18457.82"/>
    <s v="Government 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471"/>
    <n v="15.7"/>
    <x v="4"/>
    <x v="0"/>
    <s v="Overdue"/>
    <x v="0"/>
    <s v="USD"/>
    <n v="15916.65"/>
    <s v="Government 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121"/>
    <n v="4.0333333333333332"/>
    <x v="3"/>
    <x v="0"/>
    <s v="Overdue"/>
    <x v="0"/>
    <s v="USD"/>
    <n v="30784.54"/>
    <s v="Government 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121"/>
    <n v="4.0333333333333332"/>
    <x v="3"/>
    <x v="0"/>
    <s v="Overdue"/>
    <x v="0"/>
    <s v="USD"/>
    <n v="18235.560000000001"/>
    <s v="Government 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371"/>
    <n v="12.366666666666667"/>
    <x v="4"/>
    <x v="0"/>
    <s v="Overdue"/>
    <x v="0"/>
    <s v="USD"/>
    <n v="24460.41"/>
    <s v="Government 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29"/>
    <n v="0.96666666666666667"/>
    <x v="3"/>
    <x v="0"/>
    <s v="Overdue"/>
    <x v="0"/>
    <s v="USD"/>
    <n v="30784.54"/>
    <s v="Government 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29"/>
    <n v="0.96666666666666667"/>
    <x v="3"/>
    <x v="0"/>
    <s v="Overdue"/>
    <x v="0"/>
    <s v="USD"/>
    <n v="8326.3799999999992"/>
    <s v="Government 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371"/>
    <n v="12.366666666666667"/>
    <x v="4"/>
    <x v="0"/>
    <s v="Overdue"/>
    <x v="0"/>
    <s v="USD"/>
    <n v="20491.02"/>
    <s v="Government 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127"/>
    <n v="4.2333333333333334"/>
    <x v="3"/>
    <x v="0"/>
    <s v="Overdue"/>
    <x v="0"/>
    <s v="USD"/>
    <n v="14975.49"/>
    <s v="Government 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127"/>
    <n v="4.2333333333333334"/>
    <x v="3"/>
    <x v="0"/>
    <s v="Overdue"/>
    <x v="0"/>
    <s v="USD"/>
    <n v="1121.0899999999999"/>
    <s v="Government 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127"/>
    <n v="4.2333333333333334"/>
    <x v="3"/>
    <x v="0"/>
    <s v="Overdue"/>
    <x v="0"/>
    <s v="USD"/>
    <n v="3611.17"/>
    <s v="Government 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1907"/>
    <n v="63.56666666666667"/>
    <x v="0"/>
    <x v="0"/>
    <s v="Overdue"/>
    <x v="0"/>
    <s v="USD"/>
    <n v="27089.1"/>
    <s v="Government "/>
  </r>
  <r>
    <s v="A2310000"/>
    <x v="1"/>
    <x v="1"/>
    <n v="103906379"/>
    <x v="0"/>
    <x v="0"/>
    <x v="3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314"/>
    <n v="10.466666666666667"/>
    <x v="2"/>
    <x v="2"/>
    <s v="Overdue"/>
    <x v="1"/>
    <s v="USD"/>
    <n v="-7744.85"/>
    <s v="Government "/>
  </r>
  <r>
    <s v="A2310000"/>
    <x v="1"/>
    <x v="1"/>
    <n v="103906379"/>
    <x v="0"/>
    <x v="0"/>
    <x v="3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314"/>
    <n v="10.466666666666667"/>
    <x v="2"/>
    <x v="2"/>
    <s v="Overdue"/>
    <x v="1"/>
    <s v="USD"/>
    <n v="-18483.23"/>
    <s v="Government "/>
  </r>
  <r>
    <s v="A2310000"/>
    <x v="1"/>
    <x v="1"/>
    <n v="103906379"/>
    <x v="0"/>
    <x v="0"/>
    <x v="3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314"/>
    <n v="10.466666666666667"/>
    <x v="2"/>
    <x v="2"/>
    <s v="Overdue"/>
    <x v="1"/>
    <s v="USD"/>
    <n v="-1572.8"/>
    <s v="Government "/>
  </r>
  <r>
    <s v="A2310000"/>
    <x v="1"/>
    <x v="1"/>
    <n v="103906379"/>
    <x v="0"/>
    <x v="0"/>
    <x v="3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314"/>
    <n v="10.466666666666667"/>
    <x v="2"/>
    <x v="2"/>
    <s v="Overdue"/>
    <x v="1"/>
    <s v="USD"/>
    <n v="-8150.67"/>
    <s v="Government "/>
  </r>
  <r>
    <s v="A2310000"/>
    <x v="1"/>
    <x v="1"/>
    <n v="103906379"/>
    <x v="0"/>
    <x v="0"/>
    <x v="3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314"/>
    <n v="10.466666666666667"/>
    <x v="2"/>
    <x v="2"/>
    <s v="Overdue"/>
    <x v="1"/>
    <s v="USD"/>
    <n v="-6994.98"/>
    <s v="Government "/>
  </r>
  <r>
    <s v="A2310000"/>
    <x v="1"/>
    <x v="1"/>
    <n v="103906379"/>
    <x v="0"/>
    <x v="0"/>
    <x v="3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314"/>
    <n v="10.466666666666667"/>
    <x v="2"/>
    <x v="2"/>
    <s v="Overdue"/>
    <x v="1"/>
    <s v="USD"/>
    <n v="-8496.48"/>
    <s v="Government "/>
  </r>
  <r>
    <s v="A2310000"/>
    <x v="1"/>
    <x v="1"/>
    <n v="103906379"/>
    <x v="0"/>
    <x v="0"/>
    <x v="3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314"/>
    <n v="10.466666666666667"/>
    <x v="2"/>
    <x v="2"/>
    <s v="Overdue"/>
    <x v="1"/>
    <s v="USD"/>
    <n v="-7409.32"/>
    <s v="Government "/>
  </r>
  <r>
    <s v="A2310000"/>
    <x v="1"/>
    <x v="1"/>
    <n v="103906379"/>
    <x v="0"/>
    <x v="0"/>
    <x v="3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314"/>
    <n v="10.466666666666667"/>
    <x v="2"/>
    <x v="2"/>
    <s v="Overdue"/>
    <x v="1"/>
    <s v="USD"/>
    <n v="-11305.47"/>
    <s v="Government "/>
  </r>
  <r>
    <s v="A2310000"/>
    <x v="1"/>
    <x v="1"/>
    <n v="103906378"/>
    <x v="0"/>
    <x v="0"/>
    <x v="3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314"/>
    <n v="10.466666666666667"/>
    <x v="2"/>
    <x v="2"/>
    <s v="Overdue"/>
    <x v="1"/>
    <s v="USD"/>
    <n v="-9421.3799999999992"/>
    <s v="Government "/>
  </r>
  <r>
    <s v="A2310000"/>
    <x v="1"/>
    <x v="1"/>
    <n v="103894221"/>
    <x v="0"/>
    <x v="0"/>
    <x v="3"/>
    <x v="2"/>
    <s v="WHT Outstg"/>
    <s v="WHT on inv 1800000093"/>
    <s v=""/>
    <s v="AB"/>
    <s v=""/>
    <d v="2020-03-23T00:00:00"/>
    <d v="2020-03-23T00:00:00"/>
    <d v="2020-03-23T00:00:00"/>
    <s v="NGN"/>
    <n v="3009077.93"/>
    <n v="342"/>
    <n v="11.4"/>
    <x v="2"/>
    <x v="2"/>
    <s v="Overdue"/>
    <x v="1"/>
    <s v="USD"/>
    <n v="9817.42"/>
    <s v="Government "/>
  </r>
  <r>
    <s v="A2310000"/>
    <x v="1"/>
    <x v="1"/>
    <n v="103894245"/>
    <x v="0"/>
    <x v="0"/>
    <x v="3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342"/>
    <n v="11.4"/>
    <x v="2"/>
    <x v="2"/>
    <s v="Overdue"/>
    <x v="1"/>
    <s v="USD"/>
    <n v="7740.66"/>
    <s v="Government "/>
  </r>
  <r>
    <s v="A2310000"/>
    <x v="1"/>
    <x v="1"/>
    <n v="103894244"/>
    <x v="0"/>
    <x v="0"/>
    <x v="3"/>
    <x v="2"/>
    <s v="WHT Outstg"/>
    <s v="WHT on inv 1800000971"/>
    <s v=""/>
    <s v="AB"/>
    <s v=""/>
    <d v="2020-03-23T00:00:00"/>
    <d v="2020-03-23T00:00:00"/>
    <d v="2020-03-23T00:00:00"/>
    <s v="NGN"/>
    <n v="553374.87"/>
    <n v="342"/>
    <n v="11.4"/>
    <x v="2"/>
    <x v="2"/>
    <s v="Overdue"/>
    <x v="1"/>
    <s v="USD"/>
    <n v="1805.44"/>
    <s v="Government "/>
  </r>
  <r>
    <s v="A2310000"/>
    <x v="1"/>
    <x v="1"/>
    <n v="103894243"/>
    <x v="0"/>
    <x v="0"/>
    <x v="3"/>
    <x v="2"/>
    <s v="WHT Outstg"/>
    <s v="WHT on inv 1800001246"/>
    <s v=""/>
    <s v="AB"/>
    <s v=""/>
    <d v="2020-03-23T00:00:00"/>
    <d v="2020-03-23T00:00:00"/>
    <d v="2020-03-23T00:00:00"/>
    <s v="NGN"/>
    <n v="1579610.52"/>
    <n v="342"/>
    <n v="11.4"/>
    <x v="2"/>
    <x v="2"/>
    <s v="Overdue"/>
    <x v="1"/>
    <s v="USD"/>
    <n v="5153.6400000000003"/>
    <s v="Government "/>
  </r>
  <r>
    <s v="A2310000"/>
    <x v="1"/>
    <x v="1"/>
    <n v="103894239"/>
    <x v="0"/>
    <x v="0"/>
    <x v="3"/>
    <x v="2"/>
    <s v="WHT Outstg"/>
    <s v="WHT on inv 1800001508"/>
    <s v=""/>
    <s v="AB"/>
    <s v=""/>
    <d v="2020-03-23T00:00:00"/>
    <d v="2020-03-23T00:00:00"/>
    <d v="2020-03-23T00:00:00"/>
    <s v="NGN"/>
    <n v="2832877.48"/>
    <n v="342"/>
    <n v="11.4"/>
    <x v="2"/>
    <x v="2"/>
    <s v="Overdue"/>
    <x v="1"/>
    <s v="USD"/>
    <n v="9242.5499999999993"/>
    <s v="Government "/>
  </r>
  <r>
    <s v="A2310000"/>
    <x v="1"/>
    <x v="1"/>
    <n v="103894238"/>
    <x v="0"/>
    <x v="0"/>
    <x v="3"/>
    <x v="2"/>
    <s v="WHT Outstg"/>
    <s v="WHT on inv 1800001509"/>
    <s v=""/>
    <s v="AB"/>
    <s v=""/>
    <d v="2020-03-23T00:00:00"/>
    <d v="2020-03-23T00:00:00"/>
    <d v="2020-03-23T00:00:00"/>
    <s v="NGN"/>
    <n v="2826597.35"/>
    <n v="342"/>
    <n v="11.4"/>
    <x v="2"/>
    <x v="2"/>
    <s v="Overdue"/>
    <x v="1"/>
    <s v="USD"/>
    <n v="9222.06"/>
    <s v="Government "/>
  </r>
  <r>
    <s v="A2310000"/>
    <x v="1"/>
    <x v="1"/>
    <n v="103894242"/>
    <x v="0"/>
    <x v="0"/>
    <x v="3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342"/>
    <n v="11.4"/>
    <x v="2"/>
    <x v="2"/>
    <s v="Overdue"/>
    <x v="1"/>
    <s v="USD"/>
    <n v="8657.7800000000007"/>
    <s v="Government "/>
  </r>
  <r>
    <s v="A2310000"/>
    <x v="1"/>
    <x v="1"/>
    <n v="103894241"/>
    <x v="0"/>
    <x v="0"/>
    <x v="3"/>
    <x v="2"/>
    <s v="WHT Outstg"/>
    <s v="WHT on inv 1800001511"/>
    <s v=""/>
    <s v="AB"/>
    <s v=""/>
    <d v="2020-03-23T00:00:00"/>
    <d v="2020-03-23T00:00:00"/>
    <d v="2020-03-23T00:00:00"/>
    <s v="NGN"/>
    <n v="2744203.21"/>
    <n v="342"/>
    <n v="11.4"/>
    <x v="2"/>
    <x v="2"/>
    <s v="Overdue"/>
    <x v="1"/>
    <s v="USD"/>
    <n v="8953.24"/>
    <s v="Government "/>
  </r>
  <r>
    <s v="A2310000"/>
    <x v="1"/>
    <x v="1"/>
    <n v="103894240"/>
    <x v="0"/>
    <x v="0"/>
    <x v="3"/>
    <x v="2"/>
    <s v="WHT Outstg"/>
    <s v="WHT on inv 1800001512"/>
    <s v=""/>
    <s v="AB"/>
    <s v=""/>
    <d v="2020-03-23T00:00:00"/>
    <d v="2020-03-23T00:00:00"/>
    <d v="2020-03-23T00:00:00"/>
    <s v="NGN"/>
    <n v="2728630.99"/>
    <n v="342"/>
    <n v="11.4"/>
    <x v="2"/>
    <x v="2"/>
    <s v="Overdue"/>
    <x v="1"/>
    <s v="USD"/>
    <n v="8902.43"/>
    <s v="Government "/>
  </r>
  <r>
    <s v="A2310000"/>
    <x v="1"/>
    <x v="1"/>
    <n v="103894237"/>
    <x v="0"/>
    <x v="0"/>
    <x v="3"/>
    <x v="2"/>
    <s v="WHT Outstg"/>
    <s v="WHT on inv 1800001531"/>
    <s v=""/>
    <s v="AB"/>
    <s v=""/>
    <d v="2020-03-23T00:00:00"/>
    <d v="2020-03-23T00:00:00"/>
    <d v="2020-03-23T00:00:00"/>
    <s v="NGN"/>
    <n v="2929360.2"/>
    <n v="342"/>
    <n v="11.4"/>
    <x v="2"/>
    <x v="2"/>
    <s v="Overdue"/>
    <x v="1"/>
    <s v="USD"/>
    <n v="9557.33"/>
    <s v="Government "/>
  </r>
  <r>
    <s v="A2310000"/>
    <x v="1"/>
    <x v="1"/>
    <n v="103894230"/>
    <x v="0"/>
    <x v="0"/>
    <x v="3"/>
    <x v="2"/>
    <s v="WHT Outstg"/>
    <s v="WHT on inv 1800001546"/>
    <s v=""/>
    <s v="AB"/>
    <s v=""/>
    <d v="2020-03-23T00:00:00"/>
    <d v="2020-03-23T00:00:00"/>
    <d v="2020-03-23T00:00:00"/>
    <s v="NGN"/>
    <n v="1690288.3"/>
    <n v="342"/>
    <n v="11.4"/>
    <x v="2"/>
    <x v="2"/>
    <s v="Overdue"/>
    <x v="1"/>
    <s v="USD"/>
    <n v="5514.73"/>
    <s v="Government "/>
  </r>
  <r>
    <s v="A2310000"/>
    <x v="1"/>
    <x v="1"/>
    <n v="103894228"/>
    <x v="0"/>
    <x v="0"/>
    <x v="3"/>
    <x v="2"/>
    <s v="WHT Outstg"/>
    <s v="WHT on inv 1800001547"/>
    <s v=""/>
    <s v="AB"/>
    <s v=""/>
    <d v="2020-03-23T00:00:00"/>
    <d v="2020-03-23T00:00:00"/>
    <d v="2020-03-23T00:00:00"/>
    <s v="NGN"/>
    <n v="1611668.11"/>
    <n v="342"/>
    <n v="11.4"/>
    <x v="2"/>
    <x v="2"/>
    <s v="Overdue"/>
    <x v="1"/>
    <s v="USD"/>
    <n v="5258.23"/>
    <s v="Government "/>
  </r>
  <r>
    <s v="A2310000"/>
    <x v="1"/>
    <x v="1"/>
    <n v="103894235"/>
    <x v="0"/>
    <x v="0"/>
    <x v="3"/>
    <x v="2"/>
    <s v="WHT Outstg"/>
    <s v="WHT on inv 1800001548"/>
    <s v=""/>
    <s v="AB"/>
    <s v=""/>
    <d v="2020-03-23T00:00:00"/>
    <d v="2020-03-23T00:00:00"/>
    <d v="2020-03-23T00:00:00"/>
    <s v="NGN"/>
    <n v="1744101.89"/>
    <n v="342"/>
    <n v="11.4"/>
    <x v="2"/>
    <x v="2"/>
    <s v="Overdue"/>
    <x v="1"/>
    <s v="USD"/>
    <n v="5690.31"/>
    <s v="Government "/>
  </r>
  <r>
    <s v="A2310000"/>
    <x v="1"/>
    <x v="1"/>
    <n v="103894227"/>
    <x v="0"/>
    <x v="0"/>
    <x v="3"/>
    <x v="2"/>
    <s v="WHT Outstg"/>
    <s v="WHT on inv 1800001549"/>
    <s v=""/>
    <s v="AB"/>
    <s v=""/>
    <d v="2020-03-23T00:00:00"/>
    <d v="2020-03-23T00:00:00"/>
    <d v="2020-03-23T00:00:00"/>
    <s v="NGN"/>
    <n v="1682690.63"/>
    <n v="342"/>
    <n v="11.4"/>
    <x v="2"/>
    <x v="2"/>
    <s v="Overdue"/>
    <x v="1"/>
    <s v="USD"/>
    <n v="5489.95"/>
    <s v="Government "/>
  </r>
  <r>
    <s v="A2310000"/>
    <x v="1"/>
    <x v="1"/>
    <n v="103894236"/>
    <x v="0"/>
    <x v="0"/>
    <x v="3"/>
    <x v="2"/>
    <s v="WHT Outstg"/>
    <s v="WHT on inv 1800001550"/>
    <s v=""/>
    <s v="AB"/>
    <s v=""/>
    <d v="2020-03-23T00:00:00"/>
    <d v="2020-03-23T00:00:00"/>
    <d v="2020-03-23T00:00:00"/>
    <s v="NGN"/>
    <n v="1722782.93"/>
    <n v="342"/>
    <n v="11.4"/>
    <x v="2"/>
    <x v="2"/>
    <s v="Overdue"/>
    <x v="1"/>
    <s v="USD"/>
    <n v="5620.75"/>
    <s v="Government "/>
  </r>
  <r>
    <s v="A2310000"/>
    <x v="1"/>
    <x v="1"/>
    <n v="103894234"/>
    <x v="0"/>
    <x v="0"/>
    <x v="3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342"/>
    <n v="11.4"/>
    <x v="2"/>
    <x v="2"/>
    <s v="Overdue"/>
    <x v="1"/>
    <s v="USD"/>
    <n v="7229.22"/>
    <s v="Government "/>
  </r>
  <r>
    <s v="A2310000"/>
    <x v="1"/>
    <x v="1"/>
    <n v="103894222"/>
    <x v="0"/>
    <x v="0"/>
    <x v="3"/>
    <x v="2"/>
    <s v="WHT Outstg"/>
    <s v="WHT on inv 1800001617"/>
    <s v=""/>
    <s v="AB"/>
    <s v=""/>
    <d v="2020-03-23T00:00:00"/>
    <d v="2020-03-23T00:00:00"/>
    <d v="2020-03-23T00:00:00"/>
    <s v="NGN"/>
    <n v="1988807.55"/>
    <n v="342"/>
    <n v="11.4"/>
    <x v="2"/>
    <x v="2"/>
    <s v="Overdue"/>
    <x v="1"/>
    <s v="USD"/>
    <n v="6488.68"/>
    <s v="Government "/>
  </r>
  <r>
    <s v="A2310000"/>
    <x v="1"/>
    <x v="1"/>
    <n v="103894224"/>
    <x v="0"/>
    <x v="0"/>
    <x v="3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342"/>
    <n v="11.4"/>
    <x v="2"/>
    <x v="2"/>
    <s v="Overdue"/>
    <x v="1"/>
    <s v="USD"/>
    <n v="1795.19"/>
    <s v="Government "/>
  </r>
  <r>
    <s v="A2310000"/>
    <x v="1"/>
    <x v="1"/>
    <n v="103894249"/>
    <x v="0"/>
    <x v="0"/>
    <x v="3"/>
    <x v="2"/>
    <s v="WHT Outstg"/>
    <s v="WHT on inv L001185"/>
    <s v=""/>
    <s v="AB"/>
    <s v=""/>
    <d v="2020-03-23T00:00:00"/>
    <d v="2020-03-23T00:00:00"/>
    <d v="2020-03-23T00:00:00"/>
    <s v="NGN"/>
    <n v="416964.97"/>
    <n v="342"/>
    <n v="11.4"/>
    <x v="2"/>
    <x v="2"/>
    <s v="Overdue"/>
    <x v="1"/>
    <s v="USD"/>
    <n v="1360.39"/>
    <s v="Government "/>
  </r>
  <r>
    <s v="A2310000"/>
    <x v="1"/>
    <x v="1"/>
    <n v="103894246"/>
    <x v="0"/>
    <x v="0"/>
    <x v="3"/>
    <x v="2"/>
    <s v="WHT Outstg"/>
    <s v="WHT on inv L005558"/>
    <s v=""/>
    <s v="AB"/>
    <s v=""/>
    <d v="2020-03-23T00:00:00"/>
    <d v="2020-03-23T00:00:00"/>
    <d v="2020-03-23T00:00:00"/>
    <s v="NGN"/>
    <n v="3720390.37"/>
    <n v="342"/>
    <n v="11.4"/>
    <x v="2"/>
    <x v="2"/>
    <s v="Overdue"/>
    <x v="1"/>
    <s v="USD"/>
    <n v="12138.15"/>
    <s v="Government "/>
  </r>
  <r>
    <s v="A2310000"/>
    <x v="1"/>
    <x v="1"/>
    <n v="103894247"/>
    <x v="0"/>
    <x v="0"/>
    <x v="3"/>
    <x v="2"/>
    <s v="WHT Outstg"/>
    <s v="WHT on inv L005603"/>
    <s v=""/>
    <s v="AB"/>
    <s v=""/>
    <d v="2020-03-23T00:00:00"/>
    <d v="2020-03-23T00:00:00"/>
    <d v="2020-03-23T00:00:00"/>
    <s v="NGN"/>
    <n v="1410124.47"/>
    <n v="342"/>
    <n v="11.4"/>
    <x v="2"/>
    <x v="2"/>
    <s v="Overdue"/>
    <x v="1"/>
    <s v="USD"/>
    <n v="4600.67"/>
    <s v="Government "/>
  </r>
  <r>
    <s v="A2310000"/>
    <x v="1"/>
    <x v="1"/>
    <n v="103894248"/>
    <x v="0"/>
    <x v="0"/>
    <x v="3"/>
    <x v="2"/>
    <s v="WHT Outstg"/>
    <s v="WHT on inv L005604"/>
    <s v=""/>
    <s v="AB"/>
    <s v=""/>
    <d v="2020-03-23T00:00:00"/>
    <d v="2020-03-23T00:00:00"/>
    <d v="2020-03-23T00:00:00"/>
    <s v="NGN"/>
    <n v="768795.21"/>
    <n v="342"/>
    <n v="11.4"/>
    <x v="2"/>
    <x v="2"/>
    <s v="Overdue"/>
    <x v="1"/>
    <s v="USD"/>
    <n v="2508.27"/>
    <s v="Government "/>
  </r>
  <r>
    <s v="A2310000"/>
    <x v="1"/>
    <x v="1"/>
    <n v="102428060"/>
    <x v="0"/>
    <x v="0"/>
    <x v="3"/>
    <x v="2"/>
    <s v="WHT Outstg"/>
    <s v="5% WHT on 1800009204"/>
    <s v=""/>
    <s v="AB"/>
    <s v=""/>
    <d v="2012-11-02T00:00:00"/>
    <d v="2012-11-02T00:00:00"/>
    <d v="2012-11-02T00:00:00"/>
    <s v="USD"/>
    <n v="1151.2"/>
    <n v="3040"/>
    <n v="101.33333333333333"/>
    <x v="0"/>
    <x v="2"/>
    <s v="Overdue"/>
    <x v="1"/>
    <s v="USD"/>
    <n v="1151.2"/>
    <s v="Government 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3809"/>
    <n v="126.96666666666667"/>
    <x v="0"/>
    <x v="0"/>
    <s v="Overdue"/>
    <x v="0"/>
    <s v="USD"/>
    <n v="658066.14"/>
    <s v="Government 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2697"/>
    <n v="89.9"/>
    <x v="0"/>
    <x v="0"/>
    <s v="Overdue"/>
    <x v="0"/>
    <s v="USD"/>
    <n v="162105.38"/>
    <s v="Government 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2697"/>
    <n v="89.9"/>
    <x v="0"/>
    <x v="0"/>
    <s v="Overdue"/>
    <x v="0"/>
    <s v="USD"/>
    <n v="-89157.95"/>
    <s v="Government 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508"/>
    <n v="83.6"/>
    <x v="0"/>
    <x v="0"/>
    <s v="Overdue"/>
    <x v="0"/>
    <s v="USD"/>
    <n v="152082.38"/>
    <s v="Government 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508"/>
    <n v="83.6"/>
    <x v="0"/>
    <x v="0"/>
    <s v="Overdue"/>
    <x v="0"/>
    <s v="USD"/>
    <n v="-83416.69"/>
    <s v="Government 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3810"/>
    <n v="127"/>
    <x v="0"/>
    <x v="0"/>
    <s v="Overdue"/>
    <x v="0"/>
    <s v="USD"/>
    <n v="4490152.47"/>
    <s v="Government 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3809"/>
    <n v="126.96666666666667"/>
    <x v="0"/>
    <x v="0"/>
    <s v="Overdue"/>
    <x v="0"/>
    <s v="USD"/>
    <n v="-1196483.8899999999"/>
    <s v="Government 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3743"/>
    <n v="124.76666666666667"/>
    <x v="0"/>
    <x v="0"/>
    <s v="Overdue"/>
    <x v="0"/>
    <s v="USD"/>
    <n v="-211920.65"/>
    <s v="Government 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389"/>
    <n v="79.63333333333334"/>
    <x v="0"/>
    <x v="0"/>
    <s v="Overdue"/>
    <x v="0"/>
    <s v="USD"/>
    <n v="-32498.09"/>
    <s v="Government 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2907"/>
    <n v="96.9"/>
    <x v="0"/>
    <x v="0"/>
    <s v="Overdue"/>
    <x v="0"/>
    <s v="USD"/>
    <n v="92511.65"/>
    <s v="Government 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230"/>
    <n v="74.333333333333329"/>
    <x v="0"/>
    <x v="0"/>
    <s v="Overdue"/>
    <x v="0"/>
    <s v="USD"/>
    <n v="-42363.69"/>
    <s v="Government 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3810"/>
    <n v="127"/>
    <x v="0"/>
    <x v="0"/>
    <s v="Overdue"/>
    <x v="0"/>
    <s v="USD"/>
    <n v="-2469583.86"/>
    <s v="Government 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184"/>
    <n v="72.8"/>
    <x v="0"/>
    <x v="0"/>
    <s v="Overdue"/>
    <x v="0"/>
    <s v="USD"/>
    <n v="59740.68"/>
    <s v="Government 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184"/>
    <n v="72.8"/>
    <x v="0"/>
    <x v="0"/>
    <s v="Overdue"/>
    <x v="0"/>
    <s v="USD"/>
    <n v="-32857.370000000003"/>
    <s v="Government 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265"/>
    <n v="75.5"/>
    <x v="0"/>
    <x v="0"/>
    <s v="Overdue"/>
    <x v="0"/>
    <s v="USD"/>
    <n v="134757.60999999999"/>
    <s v="Government 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265"/>
    <n v="75.5"/>
    <x v="0"/>
    <x v="0"/>
    <s v="Overdue"/>
    <x v="0"/>
    <s v="USD"/>
    <n v="-74116.679999999993"/>
    <s v="Government 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054"/>
    <n v="101.8"/>
    <x v="0"/>
    <x v="0"/>
    <s v="Overdue"/>
    <x v="0"/>
    <s v="USD"/>
    <n v="76031.179999999993"/>
    <s v="Government 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3809"/>
    <n v="126.96666666666667"/>
    <x v="0"/>
    <x v="0"/>
    <s v="Overdue"/>
    <x v="0"/>
    <s v="USD"/>
    <n v="7774.55"/>
    <s v="Government 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3809"/>
    <n v="126.96666666666667"/>
    <x v="0"/>
    <x v="0"/>
    <s v="Overdue"/>
    <x v="0"/>
    <s v="USD"/>
    <n v="9858.7999999999993"/>
    <s v="Government 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3809"/>
    <n v="126.96666666666667"/>
    <x v="0"/>
    <x v="0"/>
    <s v="Overdue"/>
    <x v="0"/>
    <s v="USD"/>
    <n v="6829.04"/>
    <s v="Government 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3809"/>
    <n v="126.96666666666667"/>
    <x v="0"/>
    <x v="0"/>
    <s v="Overdue"/>
    <x v="0"/>
    <s v="USD"/>
    <n v="8688.67"/>
    <s v="Government 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3809"/>
    <n v="126.96666666666667"/>
    <x v="0"/>
    <x v="0"/>
    <s v="Overdue"/>
    <x v="0"/>
    <s v="USD"/>
    <n v="64430.74"/>
    <s v="Government 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3809"/>
    <n v="126.96666666666667"/>
    <x v="0"/>
    <x v="0"/>
    <s v="Overdue"/>
    <x v="0"/>
    <s v="USD"/>
    <n v="66338.7"/>
    <s v="Government 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3809"/>
    <n v="126.96666666666667"/>
    <x v="0"/>
    <x v="0"/>
    <s v="Overdue"/>
    <x v="0"/>
    <s v="USD"/>
    <n v="74523.02"/>
    <s v="Government 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3809"/>
    <n v="126.96666666666667"/>
    <x v="0"/>
    <x v="0"/>
    <s v="Overdue"/>
    <x v="0"/>
    <s v="USD"/>
    <n v="67102.78"/>
    <s v="Government 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640"/>
    <n v="121.33333333333333"/>
    <x v="0"/>
    <x v="0"/>
    <s v="Overdue"/>
    <x v="0"/>
    <s v="USD"/>
    <n v="67718.11"/>
    <s v="Government 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316"/>
    <n v="110.53333333333333"/>
    <x v="0"/>
    <x v="0"/>
    <s v="Overdue"/>
    <x v="0"/>
    <s v="USD"/>
    <n v="71848.990000000005"/>
    <s v="Government 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286"/>
    <n v="109.53333333333333"/>
    <x v="0"/>
    <x v="0"/>
    <s v="Overdue"/>
    <x v="0"/>
    <s v="USD"/>
    <n v="74450.31"/>
    <s v="Government 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273"/>
    <n v="109.1"/>
    <x v="0"/>
    <x v="0"/>
    <s v="Overdue"/>
    <x v="0"/>
    <s v="USD"/>
    <n v="78181.98"/>
    <s v="Government 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074"/>
    <n v="102.46666666666667"/>
    <x v="0"/>
    <x v="0"/>
    <s v="Overdue"/>
    <x v="0"/>
    <s v="USD"/>
    <n v="78449.34"/>
    <s v="Government 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2769"/>
    <n v="92.3"/>
    <x v="0"/>
    <x v="0"/>
    <s v="Overdue"/>
    <x v="0"/>
    <s v="USD"/>
    <n v="85660.05"/>
    <s v="Government 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2769"/>
    <n v="92.3"/>
    <x v="0"/>
    <x v="0"/>
    <s v="Overdue"/>
    <x v="0"/>
    <s v="USD"/>
    <n v="77852.38"/>
    <s v="Government 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2769"/>
    <n v="92.3"/>
    <x v="0"/>
    <x v="0"/>
    <s v="Overdue"/>
    <x v="0"/>
    <s v="USD"/>
    <n v="69485.08"/>
    <s v="Government 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593"/>
    <n v="86.433333333333337"/>
    <x v="0"/>
    <x v="0"/>
    <s v="Overdue"/>
    <x v="0"/>
    <s v="USD"/>
    <n v="36368.879999999997"/>
    <s v="Government 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593"/>
    <n v="86.433333333333337"/>
    <x v="0"/>
    <x v="0"/>
    <s v="Overdue"/>
    <x v="0"/>
    <s v="USD"/>
    <n v="38990.730000000003"/>
    <s v="Government 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389"/>
    <n v="79.63333333333334"/>
    <x v="0"/>
    <x v="0"/>
    <s v="Overdue"/>
    <x v="0"/>
    <s v="USD"/>
    <n v="37490.85"/>
    <s v="Government 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386"/>
    <n v="79.533333333333331"/>
    <x v="0"/>
    <x v="0"/>
    <s v="Overdue"/>
    <x v="0"/>
    <s v="USD"/>
    <n v="39881.050000000003"/>
    <s v="Government 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252"/>
    <n v="75.066666666666663"/>
    <x v="0"/>
    <x v="0"/>
    <s v="Overdue"/>
    <x v="0"/>
    <s v="USD"/>
    <n v="29250.34"/>
    <s v="Government 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200"/>
    <n v="73.333333333333329"/>
    <x v="0"/>
    <x v="0"/>
    <s v="Overdue"/>
    <x v="0"/>
    <s v="USD"/>
    <n v="29158.1"/>
    <s v="Government 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200"/>
    <n v="73.333333333333329"/>
    <x v="0"/>
    <x v="0"/>
    <s v="Overdue"/>
    <x v="0"/>
    <s v="USD"/>
    <n v="33057.46"/>
    <s v="Government 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200"/>
    <n v="73.333333333333329"/>
    <x v="0"/>
    <x v="0"/>
    <s v="Overdue"/>
    <x v="0"/>
    <s v="USD"/>
    <n v="34739.67"/>
    <s v="Government 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200"/>
    <n v="73.333333333333329"/>
    <x v="0"/>
    <x v="0"/>
    <s v="Overdue"/>
    <x v="0"/>
    <s v="USD"/>
    <n v="30718.29"/>
    <s v="Government 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200"/>
    <n v="73.333333333333329"/>
    <x v="0"/>
    <x v="0"/>
    <s v="Overdue"/>
    <x v="0"/>
    <s v="USD"/>
    <n v="29787.22"/>
    <s v="Government 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200"/>
    <n v="73.333333333333329"/>
    <x v="0"/>
    <x v="0"/>
    <s v="Overdue"/>
    <x v="0"/>
    <s v="USD"/>
    <n v="29744.3"/>
    <s v="Government 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200"/>
    <n v="73.333333333333329"/>
    <x v="0"/>
    <x v="0"/>
    <s v="Overdue"/>
    <x v="0"/>
    <s v="USD"/>
    <n v="26231.51"/>
    <s v="Government 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2932"/>
    <n v="97.733333333333334"/>
    <x v="0"/>
    <x v="0"/>
    <s v="Overdue"/>
    <x v="0"/>
    <s v="USD"/>
    <n v="86008.17"/>
    <s v="Government 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2932"/>
    <n v="97.733333333333334"/>
    <x v="0"/>
    <x v="0"/>
    <s v="Overdue"/>
    <x v="0"/>
    <s v="USD"/>
    <n v="102094.7"/>
    <s v="Government 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517"/>
    <n v="117.23333333333333"/>
    <x v="0"/>
    <x v="0"/>
    <s v="Overdue"/>
    <x v="0"/>
    <s v="USD"/>
    <n v="67284.759999999995"/>
    <s v="Government 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517"/>
    <n v="117.23333333333333"/>
    <x v="0"/>
    <x v="0"/>
    <s v="Overdue"/>
    <x v="0"/>
    <s v="USD"/>
    <n v="67858.570000000007"/>
    <s v="Government 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517"/>
    <n v="117.23333333333333"/>
    <x v="0"/>
    <x v="0"/>
    <s v="Overdue"/>
    <x v="0"/>
    <s v="USD"/>
    <n v="75159.520000000004"/>
    <s v="Government 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517"/>
    <n v="117.23333333333333"/>
    <x v="0"/>
    <x v="0"/>
    <s v="Overdue"/>
    <x v="0"/>
    <s v="USD"/>
    <n v="72245.320000000007"/>
    <s v="Government 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517"/>
    <n v="117.23333333333333"/>
    <x v="0"/>
    <x v="0"/>
    <s v="Overdue"/>
    <x v="0"/>
    <s v="USD"/>
    <n v="42677.61"/>
    <s v="Government 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359"/>
    <n v="111.96666666666667"/>
    <x v="0"/>
    <x v="0"/>
    <s v="Overdue"/>
    <x v="0"/>
    <s v="USD"/>
    <n v="36726.61"/>
    <s v="Government 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174"/>
    <n v="105.8"/>
    <x v="0"/>
    <x v="0"/>
    <s v="Overdue"/>
    <x v="0"/>
    <s v="USD"/>
    <n v="29798.51"/>
    <s v="Government 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359"/>
    <n v="111.96666666666667"/>
    <x v="0"/>
    <x v="0"/>
    <s v="Overdue"/>
    <x v="0"/>
    <s v="USD"/>
    <n v="36205.1"/>
    <s v="Government 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359"/>
    <n v="111.96666666666667"/>
    <x v="0"/>
    <x v="0"/>
    <s v="Overdue"/>
    <x v="0"/>
    <s v="USD"/>
    <n v="46664.65"/>
    <s v="Government 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359"/>
    <n v="111.96666666666667"/>
    <x v="0"/>
    <x v="0"/>
    <s v="Overdue"/>
    <x v="0"/>
    <s v="USD"/>
    <n v="61453.18"/>
    <s v="Government 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359"/>
    <n v="111.96666666666667"/>
    <x v="0"/>
    <x v="0"/>
    <s v="Overdue"/>
    <x v="0"/>
    <s v="USD"/>
    <n v="64210.66"/>
    <s v="Government 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359"/>
    <n v="111.96666666666667"/>
    <x v="0"/>
    <x v="0"/>
    <s v="Overdue"/>
    <x v="0"/>
    <s v="USD"/>
    <n v="73483.16"/>
    <s v="Government 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359"/>
    <n v="111.96666666666667"/>
    <x v="0"/>
    <x v="0"/>
    <s v="Overdue"/>
    <x v="0"/>
    <s v="USD"/>
    <n v="70726.2"/>
    <s v="Government 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359"/>
    <n v="111.96666666666667"/>
    <x v="0"/>
    <x v="0"/>
    <s v="Overdue"/>
    <x v="0"/>
    <s v="USD"/>
    <n v="66995.199999999997"/>
    <s v="Government 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2721"/>
    <n v="90.7"/>
    <x v="0"/>
    <x v="0"/>
    <s v="Overdue"/>
    <x v="0"/>
    <s v="USD"/>
    <n v="33652.080000000002"/>
    <s v="Government 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2721"/>
    <n v="90.7"/>
    <x v="0"/>
    <x v="0"/>
    <s v="Overdue"/>
    <x v="0"/>
    <s v="USD"/>
    <n v="41941.440000000002"/>
    <s v="Government 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2932"/>
    <n v="97.733333333333334"/>
    <x v="0"/>
    <x v="0"/>
    <s v="Overdue"/>
    <x v="0"/>
    <s v="USD"/>
    <n v="101441.3"/>
    <s v="Government 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2932"/>
    <n v="97.733333333333334"/>
    <x v="0"/>
    <x v="0"/>
    <s v="Overdue"/>
    <x v="0"/>
    <s v="USD"/>
    <n v="95344.46"/>
    <s v="Government 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3774"/>
    <n v="125.8"/>
    <x v="0"/>
    <x v="0"/>
    <s v="Overdue"/>
    <x v="0"/>
    <s v="USD"/>
    <n v="63512.97"/>
    <s v="Government 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3782"/>
    <n v="126.06666666666666"/>
    <x v="0"/>
    <x v="0"/>
    <s v="Overdue"/>
    <x v="0"/>
    <s v="USD"/>
    <n v="66134.64"/>
    <s v="Government 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2869"/>
    <n v="95.63333333333334"/>
    <x v="0"/>
    <x v="0"/>
    <s v="Overdue"/>
    <x v="0"/>
    <s v="USD"/>
    <n v="99304.75"/>
    <s v="Government 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2932"/>
    <n v="97.733333333333334"/>
    <x v="0"/>
    <x v="0"/>
    <s v="Overdue"/>
    <x v="0"/>
    <s v="USD"/>
    <n v="86108.64"/>
    <s v="Government 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012"/>
    <n v="100.4"/>
    <x v="0"/>
    <x v="0"/>
    <s v="Overdue"/>
    <x v="0"/>
    <s v="USD"/>
    <n v="82612.740000000005"/>
    <s v="Government 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012"/>
    <n v="100.4"/>
    <x v="0"/>
    <x v="0"/>
    <s v="Overdue"/>
    <x v="0"/>
    <s v="USD"/>
    <n v="104852.52"/>
    <s v="Government 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012"/>
    <n v="100.4"/>
    <x v="0"/>
    <x v="0"/>
    <s v="Overdue"/>
    <x v="0"/>
    <s v="USD"/>
    <n v="113474.4"/>
    <s v="Government 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323"/>
    <n v="77.433333333333337"/>
    <x v="0"/>
    <x v="0"/>
    <s v="Overdue"/>
    <x v="0"/>
    <s v="USD"/>
    <n v="36378.14"/>
    <s v="Government 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323"/>
    <n v="77.433333333333337"/>
    <x v="0"/>
    <x v="0"/>
    <s v="Overdue"/>
    <x v="0"/>
    <s v="USD"/>
    <n v="32719.69"/>
    <s v="Government 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962"/>
    <n v="32.06666666666667"/>
    <x v="0"/>
    <x v="0"/>
    <s v="Overdue"/>
    <x v="0"/>
    <s v="USD"/>
    <n v="65.44"/>
    <s v="Government 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642"/>
    <n v="21.4"/>
    <x v="0"/>
    <x v="0"/>
    <s v="Overdue"/>
    <x v="0"/>
    <s v="USD"/>
    <n v="-14619.97"/>
    <s v="Government "/>
  </r>
  <r>
    <s v="A2450000"/>
    <x v="3"/>
    <x v="3"/>
    <n v="1800025602"/>
    <x v="0"/>
    <x v="0"/>
    <x v="0"/>
    <x v="0"/>
    <n v="0"/>
    <s v="CHGC - Gas Transportation for Jan 1-14 2021"/>
    <s v="454"/>
    <s v="DR"/>
    <s v=""/>
    <d v="2021-02-19T00:00:00"/>
    <d v="2021-02-19T00:00:00"/>
    <d v="2021-03-21T00:00:00"/>
    <s v="NGN"/>
    <n v="65846883.789999999"/>
    <n v="-21"/>
    <n v="-0.7"/>
    <x v="1"/>
    <x v="1"/>
    <s v="Not Overdue"/>
    <x v="0"/>
    <s v="USD"/>
    <n v="173506.54"/>
    <s v="Government "/>
  </r>
  <r>
    <s v="A2450000"/>
    <x v="3"/>
    <x v="3"/>
    <n v="1800025603"/>
    <x v="1"/>
    <x v="0"/>
    <x v="0"/>
    <x v="0"/>
    <n v="0"/>
    <s v="CHGC - Gas Transportation for Jan 15-31 2021"/>
    <s v="454"/>
    <s v="DR"/>
    <s v=""/>
    <d v="2021-02-19T00:00:00"/>
    <d v="2021-02-19T00:00:00"/>
    <d v="2021-03-21T00:00:00"/>
    <s v="NGN"/>
    <n v="86372145.239999995"/>
    <n v="-21"/>
    <n v="-0.7"/>
    <x v="1"/>
    <x v="1"/>
    <s v="Not Overdue"/>
    <x v="0"/>
    <s v="USD"/>
    <n v="227590.6"/>
    <s v="Government "/>
  </r>
  <r>
    <s v="A2450000"/>
    <x v="4"/>
    <x v="4"/>
    <n v="1800025625"/>
    <x v="0"/>
    <x v="0"/>
    <x v="0"/>
    <x v="0"/>
    <n v="0"/>
    <s v="1-14 JAN 21- GAS_SALES -FIPL T/A (GAS SALES)"/>
    <s v="454"/>
    <s v="DR"/>
    <s v=""/>
    <d v="2021-02-23T00:00:00"/>
    <d v="2021-02-23T00:00:00"/>
    <d v="2021-03-25T00:00:00"/>
    <s v="NGN"/>
    <n v="314567550"/>
    <n v="-25"/>
    <n v="-0.83333333333333337"/>
    <x v="1"/>
    <x v="1"/>
    <s v="Not Overdue"/>
    <x v="0"/>
    <s v="USD"/>
    <n v="828885.49"/>
    <s v="Government "/>
  </r>
  <r>
    <s v="A2450000"/>
    <x v="4"/>
    <x v="4"/>
    <n v="104027016"/>
    <x v="0"/>
    <x v="0"/>
    <x v="0"/>
    <x v="0"/>
    <n v="0"/>
    <s v="1800025187 NOV2020 - GAS_SALES - FIPL AFAM POWER P"/>
    <s v=""/>
    <s v="AB"/>
    <s v=""/>
    <d v="2021-01-30T00:00:00"/>
    <d v="2021-01-30T00:00:00"/>
    <d v="2021-01-30T00:00:00"/>
    <s v="NGN"/>
    <n v="393739462.98000002"/>
    <n v="29"/>
    <n v="0.96666666666666667"/>
    <x v="3"/>
    <x v="0"/>
    <s v="Overdue"/>
    <x v="0"/>
    <s v="USD"/>
    <n v="1037503.48"/>
    <s v="Government "/>
  </r>
  <r>
    <s v="A2450000"/>
    <x v="4"/>
    <x v="4"/>
    <n v="104027015"/>
    <x v="0"/>
    <x v="0"/>
    <x v="0"/>
    <x v="0"/>
    <n v="0"/>
    <s v="1800025192 NOV2020 - GAS_SALES - FIPL T/A (TRANSPO"/>
    <s v=""/>
    <s v="AB"/>
    <s v=""/>
    <d v="2021-01-30T00:00:00"/>
    <d v="2021-01-30T00:00:00"/>
    <d v="2021-01-30T00:00:00"/>
    <s v="NGN"/>
    <n v="18467430.41"/>
    <n v="29"/>
    <n v="0.96666666666666667"/>
    <x v="3"/>
    <x v="0"/>
    <s v="Overdue"/>
    <x v="0"/>
    <s v="USD"/>
    <n v="48661.68"/>
    <s v="Government "/>
  </r>
  <r>
    <s v="A2450000"/>
    <x v="4"/>
    <x v="4"/>
    <n v="104027016"/>
    <x v="0"/>
    <x v="0"/>
    <x v="0"/>
    <x v="0"/>
    <n v="0"/>
    <s v="Bal of _1800025081 OCT2020 - GAS_SALES - FIPL"/>
    <s v=""/>
    <s v="AB"/>
    <s v=""/>
    <d v="2021-01-30T00:00:00"/>
    <d v="2021-01-30T00:00:00"/>
    <d v="2021-01-30T00:00:00"/>
    <s v="NGN"/>
    <n v="542869434.38"/>
    <n v="29"/>
    <n v="0.96666666666666667"/>
    <x v="3"/>
    <x v="0"/>
    <s v="Overdue"/>
    <x v="0"/>
    <s v="USD"/>
    <n v="1430460.96"/>
    <s v="Government "/>
  </r>
  <r>
    <s v="A2450000"/>
    <x v="4"/>
    <x v="4"/>
    <n v="103988866"/>
    <x v="0"/>
    <x v="0"/>
    <x v="0"/>
    <x v="0"/>
    <n v="0"/>
    <s v="Bal of 1800024709 AUG2020-GAS_SALES-FIPL T/A POWER"/>
    <s v=""/>
    <s v="AB"/>
    <s v=""/>
    <d v="2020-11-02T00:00:00"/>
    <d v="2020-11-02T00:00:00"/>
    <d v="2020-11-02T00:00:00"/>
    <s v="NGN"/>
    <n v="267695068.87"/>
    <n v="118"/>
    <n v="3.9333333333333331"/>
    <x v="3"/>
    <x v="0"/>
    <s v="Overdue"/>
    <x v="0"/>
    <s v="USD"/>
    <n v="705376.51"/>
    <s v="Government "/>
  </r>
  <r>
    <s v="A2450000"/>
    <x v="4"/>
    <x v="4"/>
    <n v="103988867"/>
    <x v="0"/>
    <x v="0"/>
    <x v="0"/>
    <x v="0"/>
    <n v="0"/>
    <s v="Bal of 1800024710 AUG2020-GAS_SALES-FIPL AFAM POWE"/>
    <s v=""/>
    <s v="AB"/>
    <s v=""/>
    <d v="2020-11-02T00:00:00"/>
    <d v="2020-11-02T00:00:00"/>
    <d v="2020-11-02T00:00:00"/>
    <s v="NGN"/>
    <n v="462231892.08999997"/>
    <n v="118"/>
    <n v="3.9333333333333331"/>
    <x v="3"/>
    <x v="0"/>
    <s v="Overdue"/>
    <x v="0"/>
    <s v="USD"/>
    <n v="1217981.04"/>
    <s v="Government "/>
  </r>
  <r>
    <s v="A2450000"/>
    <x v="4"/>
    <x v="4"/>
    <n v="103988868"/>
    <x v="0"/>
    <x v="0"/>
    <x v="0"/>
    <x v="0"/>
    <n v="0"/>
    <s v="Bal of 1800024714 AUG2020 - GAS_SALES - FIPL TRANS"/>
    <s v=""/>
    <s v="AB"/>
    <s v=""/>
    <d v="2020-11-02T00:00:00"/>
    <d v="2020-11-02T00:00:00"/>
    <d v="2020-11-02T00:00:00"/>
    <s v="NGN"/>
    <n v="85663217.709999993"/>
    <n v="118"/>
    <n v="3.9333333333333331"/>
    <x v="3"/>
    <x v="0"/>
    <s v="Overdue"/>
    <x v="0"/>
    <s v="USD"/>
    <n v="225722.58"/>
    <s v="Government "/>
  </r>
  <r>
    <s v="A2450000"/>
    <x v="4"/>
    <x v="4"/>
    <n v="103964185"/>
    <x v="0"/>
    <x v="0"/>
    <x v="0"/>
    <x v="0"/>
    <n v="0"/>
    <s v="Bal of inv 1800024221 MAY2020 - GAS_SALES - FIPL"/>
    <s v=""/>
    <s v="AB"/>
    <s v=""/>
    <d v="2020-09-04T00:00:00"/>
    <d v="2020-09-04T00:00:00"/>
    <d v="2020-09-04T00:00:00"/>
    <s v="NGN"/>
    <n v="465382968.75"/>
    <n v="177"/>
    <n v="5.9"/>
    <x v="3"/>
    <x v="0"/>
    <s v="Overdue"/>
    <x v="0"/>
    <s v="USD"/>
    <n v="1226284.1200000001"/>
    <s v="Government "/>
  </r>
  <r>
    <s v="A2450000"/>
    <x v="4"/>
    <x v="4"/>
    <n v="104027014"/>
    <x v="0"/>
    <x v="0"/>
    <x v="0"/>
    <x v="0"/>
    <n v="0"/>
    <s v="Bal of inv 1800024881 SEPT2020 - GAS_SALES - FIPL"/>
    <s v=""/>
    <s v="AB"/>
    <s v=""/>
    <d v="2021-01-30T00:00:00"/>
    <d v="2021-01-30T00:00:00"/>
    <d v="2021-01-30T00:00:00"/>
    <s v="NGN"/>
    <n v="134045360.62"/>
    <n v="29"/>
    <n v="0.96666666666666667"/>
    <x v="3"/>
    <x v="0"/>
    <s v="Overdue"/>
    <x v="0"/>
    <s v="USD"/>
    <n v="353209.53"/>
    <s v="Government "/>
  </r>
  <r>
    <s v="A2450000"/>
    <x v="4"/>
    <x v="4"/>
    <n v="104027015"/>
    <x v="0"/>
    <x v="0"/>
    <x v="0"/>
    <x v="0"/>
    <n v="0"/>
    <s v="Bal of inv 1800024882 SEPT2020 - GAS_SALES - FIPL"/>
    <s v=""/>
    <s v="AB"/>
    <s v=""/>
    <d v="2021-01-30T00:00:00"/>
    <d v="2021-01-30T00:00:00"/>
    <d v="2021-01-30T00:00:00"/>
    <s v="NGN"/>
    <n v="192292796.65000001"/>
    <n v="29"/>
    <n v="0.96666666666666667"/>
    <x v="3"/>
    <x v="0"/>
    <s v="Overdue"/>
    <x v="0"/>
    <s v="USD"/>
    <n v="506691.52"/>
    <s v="Government "/>
  </r>
  <r>
    <s v="A2450000"/>
    <x v="4"/>
    <x v="4"/>
    <n v="104027016"/>
    <x v="0"/>
    <x v="0"/>
    <x v="0"/>
    <x v="0"/>
    <n v="0"/>
    <s v="Bal of inv 1800024886 SEPT2020 - GAS_SALES - FIPL"/>
    <s v=""/>
    <s v="AB"/>
    <s v=""/>
    <d v="2021-01-30T00:00:00"/>
    <d v="2021-01-30T00:00:00"/>
    <d v="2021-01-30T00:00:00"/>
    <s v="NGN"/>
    <n v="47882527.259999998"/>
    <n v="29"/>
    <n v="0.96666666666666667"/>
    <x v="3"/>
    <x v="0"/>
    <s v="Overdue"/>
    <x v="0"/>
    <s v="USD"/>
    <n v="126170.46"/>
    <s v="Government "/>
  </r>
  <r>
    <s v="A2450000"/>
    <x v="4"/>
    <x v="4"/>
    <n v="104027014"/>
    <x v="0"/>
    <x v="0"/>
    <x v="0"/>
    <x v="0"/>
    <n v="0"/>
    <s v="Bal of inv 1800025082 OCT2020 -GAS_SALES FIPL AFAM"/>
    <s v=""/>
    <s v="AB"/>
    <s v=""/>
    <d v="2021-01-30T00:00:00"/>
    <d v="2021-01-30T00:00:00"/>
    <d v="2021-01-30T00:00:00"/>
    <s v="NGN"/>
    <n v="294453100.22000003"/>
    <n v="29"/>
    <n v="0.96666666666666667"/>
    <x v="3"/>
    <x v="0"/>
    <s v="Overdue"/>
    <x v="0"/>
    <s v="USD"/>
    <n v="775883.92"/>
    <s v="Government "/>
  </r>
  <r>
    <s v="A2450000"/>
    <x v="4"/>
    <x v="4"/>
    <n v="104027015"/>
    <x v="0"/>
    <x v="0"/>
    <x v="0"/>
    <x v="0"/>
    <n v="0"/>
    <s v="Bal of inv 1800025087 OCT2020 - FIPL -TRANSPORT"/>
    <s v=""/>
    <s v="AB"/>
    <s v=""/>
    <d v="2021-01-30T00:00:00"/>
    <d v="2021-01-30T00:00:00"/>
    <d v="2021-01-30T00:00:00"/>
    <s v="NGN"/>
    <n v="75851578.230000004"/>
    <n v="29"/>
    <n v="0.96666666666666667"/>
    <x v="3"/>
    <x v="0"/>
    <s v="Overdue"/>
    <x v="0"/>
    <s v="USD"/>
    <n v="199868.91"/>
    <s v="Government "/>
  </r>
  <r>
    <s v="A2450000"/>
    <x v="4"/>
    <x v="4"/>
    <n v="104027014"/>
    <x v="0"/>
    <x v="0"/>
    <x v="0"/>
    <x v="0"/>
    <n v="0"/>
    <s v="Bal on_1800025186 NOV2020 - GAS_SALES - FIPL T/A"/>
    <s v=""/>
    <s v="AB"/>
    <s v=""/>
    <d v="2021-01-30T00:00:00"/>
    <d v="2021-01-30T00:00:00"/>
    <d v="2021-01-30T00:00:00"/>
    <s v="NGN"/>
    <n v="378704086.83999997"/>
    <n v="29"/>
    <n v="0.96666666666666667"/>
    <x v="3"/>
    <x v="0"/>
    <s v="Overdue"/>
    <x v="0"/>
    <s v="USD"/>
    <n v="997885.27"/>
    <s v="Government "/>
  </r>
  <r>
    <s v="A2450000"/>
    <x v="4"/>
    <x v="4"/>
    <n v="103972387"/>
    <x v="0"/>
    <x v="0"/>
    <x v="0"/>
    <x v="0"/>
    <n v="0"/>
    <s v="Balance of 1800023675 FEB2020 - GAS_SALES - FIPL"/>
    <s v=""/>
    <s v="AB"/>
    <s v=""/>
    <d v="2020-09-24T00:00:00"/>
    <d v="2020-09-24T00:00:00"/>
    <d v="2020-09-24T00:00:00"/>
    <s v="NGN"/>
    <n v="159181582.33000001"/>
    <n v="157"/>
    <n v="5.2333333333333334"/>
    <x v="3"/>
    <x v="0"/>
    <s v="Overdue"/>
    <x v="0"/>
    <s v="USD"/>
    <n v="419443.47"/>
    <s v="Government "/>
  </r>
  <r>
    <s v="A2450000"/>
    <x v="4"/>
    <x v="4"/>
    <n v="103972386"/>
    <x v="0"/>
    <x v="0"/>
    <x v="0"/>
    <x v="0"/>
    <n v="0"/>
    <s v="Balance of 1800023676 FEB2020 - GAS_SALES - FIPL"/>
    <s v=""/>
    <s v="AB"/>
    <s v=""/>
    <d v="2020-09-24T00:00:00"/>
    <d v="2020-09-24T00:00:00"/>
    <d v="2020-09-24T00:00:00"/>
    <s v="NGN"/>
    <n v="197403565.18000001"/>
    <n v="157"/>
    <n v="5.2333333333333334"/>
    <x v="3"/>
    <x v="0"/>
    <s v="Overdue"/>
    <x v="0"/>
    <s v="USD"/>
    <n v="520158.39"/>
    <s v="Government "/>
  </r>
  <r>
    <s v="A2450000"/>
    <x v="4"/>
    <x v="4"/>
    <n v="103972384"/>
    <x v="0"/>
    <x v="0"/>
    <x v="0"/>
    <x v="0"/>
    <n v="0"/>
    <s v="Balance of 1800023688 FEB2020-GAS_SALES - TRANSPT"/>
    <s v=""/>
    <s v="AB"/>
    <s v=""/>
    <d v="2020-09-24T00:00:00"/>
    <d v="2020-09-24T00:00:00"/>
    <d v="2020-09-24T00:00:00"/>
    <s v="NGN"/>
    <n v="50939719.869999997"/>
    <n v="157"/>
    <n v="5.2333333333333334"/>
    <x v="3"/>
    <x v="0"/>
    <s v="Overdue"/>
    <x v="0"/>
    <s v="USD"/>
    <n v="134226.16"/>
    <s v="Government "/>
  </r>
  <r>
    <s v="A2450000"/>
    <x v="4"/>
    <x v="4"/>
    <n v="104027015"/>
    <x v="0"/>
    <x v="0"/>
    <x v="0"/>
    <x v="0"/>
    <n v="0"/>
    <s v="Balance of 1800023875 MAR2020 - GAS_SALES"/>
    <s v=""/>
    <s v="AB"/>
    <s v=""/>
    <d v="2021-01-30T00:00:00"/>
    <d v="2021-01-30T00:00:00"/>
    <d v="2021-01-30T00:00:00"/>
    <s v="NGN"/>
    <n v="127670942.37"/>
    <n v="29"/>
    <n v="0.96666666666666667"/>
    <x v="3"/>
    <x v="0"/>
    <s v="Overdue"/>
    <x v="0"/>
    <s v="USD"/>
    <n v="336412.93"/>
    <s v="Government "/>
  </r>
  <r>
    <s v="A2450000"/>
    <x v="4"/>
    <x v="4"/>
    <n v="104027014"/>
    <x v="0"/>
    <x v="0"/>
    <x v="0"/>
    <x v="0"/>
    <n v="0"/>
    <s v="Balance of 1800023876 MAR2020  FIPL AFAM POWER P"/>
    <s v=""/>
    <s v="AB"/>
    <s v=""/>
    <d v="2021-01-30T00:00:00"/>
    <d v="2021-01-30T00:00:00"/>
    <d v="2021-01-30T00:00:00"/>
    <s v="NGN"/>
    <n v="102063714.67"/>
    <n v="29"/>
    <n v="0.96666666666666667"/>
    <x v="3"/>
    <x v="0"/>
    <s v="Overdue"/>
    <x v="0"/>
    <s v="USD"/>
    <n v="268937.89"/>
    <s v="Government "/>
  </r>
  <r>
    <s v="A2450000"/>
    <x v="4"/>
    <x v="4"/>
    <n v="103937093"/>
    <x v="0"/>
    <x v="0"/>
    <x v="0"/>
    <x v="0"/>
    <n v="0"/>
    <s v="Balance of 1800024041 APRIL2020 - GAS_SALES"/>
    <s v=""/>
    <s v="AB"/>
    <s v=""/>
    <d v="2020-07-06T00:00:00"/>
    <d v="2020-07-06T00:00:00"/>
    <d v="2020-07-06T00:00:00"/>
    <s v="NGN"/>
    <n v="509858763.16000003"/>
    <n v="237"/>
    <n v="7.9"/>
    <x v="2"/>
    <x v="0"/>
    <s v="Overdue"/>
    <x v="0"/>
    <s v="USD"/>
    <n v="1414297.22"/>
    <s v="Government "/>
  </r>
  <r>
    <s v="A2450000"/>
    <x v="4"/>
    <x v="4"/>
    <n v="103937094"/>
    <x v="0"/>
    <x v="0"/>
    <x v="0"/>
    <x v="0"/>
    <n v="0"/>
    <s v="Balance of 1800024042 APRIL2020 - GAS_SALES  POWER"/>
    <s v=""/>
    <s v="AB"/>
    <s v=""/>
    <d v="2020-07-06T00:00:00"/>
    <d v="2020-07-06T00:00:00"/>
    <d v="2020-07-06T00:00:00"/>
    <s v="NGN"/>
    <n v="429979358.31"/>
    <n v="237"/>
    <n v="7.9"/>
    <x v="2"/>
    <x v="0"/>
    <s v="Overdue"/>
    <x v="0"/>
    <s v="USD"/>
    <n v="1192719.74"/>
    <s v="Government "/>
  </r>
  <r>
    <s v="A2450000"/>
    <x v="4"/>
    <x v="4"/>
    <n v="103975589"/>
    <x v="0"/>
    <x v="0"/>
    <x v="0"/>
    <x v="0"/>
    <n v="0"/>
    <s v="Balance of 1800024567 JULY 2020 - Transport"/>
    <s v=""/>
    <s v="AB"/>
    <s v=""/>
    <d v="2020-09-29T00:00:00"/>
    <d v="2020-09-29T00:00:00"/>
    <d v="2020-09-29T00:00:00"/>
    <s v="NGN"/>
    <n v="362590062.99000001"/>
    <n v="152"/>
    <n v="5.0666666666666664"/>
    <x v="3"/>
    <x v="0"/>
    <s v="Overdue"/>
    <x v="0"/>
    <s v="USD"/>
    <n v="955424.82"/>
    <s v="Government "/>
  </r>
  <r>
    <s v="A2450000"/>
    <x v="4"/>
    <x v="4"/>
    <n v="104027016"/>
    <x v="0"/>
    <x v="0"/>
    <x v="0"/>
    <x v="0"/>
    <n v="0"/>
    <s v="Balance of inv 1800023882 MAR2020 - TRANSP"/>
    <s v=""/>
    <s v="AB"/>
    <s v=""/>
    <d v="2021-01-30T00:00:00"/>
    <d v="2021-01-30T00:00:00"/>
    <d v="2021-01-30T00:00:00"/>
    <s v="NGN"/>
    <n v="40854826.82"/>
    <n v="29"/>
    <n v="0.96666666666666667"/>
    <x v="3"/>
    <x v="0"/>
    <s v="Overdue"/>
    <x v="0"/>
    <s v="USD"/>
    <n v="107652.47"/>
    <s v="Government "/>
  </r>
  <r>
    <s v="A2450000"/>
    <x v="4"/>
    <x v="4"/>
    <n v="103975588"/>
    <x v="0"/>
    <x v="0"/>
    <x v="0"/>
    <x v="0"/>
    <n v="0"/>
    <s v="Balance of inv 1800024047 APRIL2020 - TRANSPORT"/>
    <s v=""/>
    <s v="AB"/>
    <s v=""/>
    <d v="2020-09-29T00:00:00"/>
    <d v="2020-09-29T00:00:00"/>
    <d v="2020-09-29T00:00:00"/>
    <s v="NGN"/>
    <n v="162290034.19999999"/>
    <n v="152"/>
    <n v="5.0666666666666664"/>
    <x v="3"/>
    <x v="0"/>
    <s v="Overdue"/>
    <x v="0"/>
    <s v="USD"/>
    <n v="427634.24"/>
    <s v="Government "/>
  </r>
  <r>
    <s v="A2450000"/>
    <x v="4"/>
    <x v="4"/>
    <n v="103965118"/>
    <x v="0"/>
    <x v="0"/>
    <x v="0"/>
    <x v="0"/>
    <n v="0"/>
    <s v="Balance of inv 1800024222 MAY2020_AFAM POWER PLANT"/>
    <s v=""/>
    <s v="AB"/>
    <s v=""/>
    <d v="2020-09-04T00:00:00"/>
    <d v="2020-09-04T00:00:00"/>
    <d v="2020-09-04T00:00:00"/>
    <s v="NGN"/>
    <n v="461822902.11000001"/>
    <n v="177"/>
    <n v="5.9"/>
    <x v="3"/>
    <x v="0"/>
    <s v="Overdue"/>
    <x v="0"/>
    <s v="USD"/>
    <n v="1216903.3500000001"/>
    <s v="Government "/>
  </r>
  <r>
    <s v="A2450000"/>
    <x v="4"/>
    <x v="4"/>
    <n v="103965243"/>
    <x v="0"/>
    <x v="0"/>
    <x v="0"/>
    <x v="0"/>
    <n v="0"/>
    <s v="Balance of inv 1800024229 MAY2020_TRANSPORTATI"/>
    <s v=""/>
    <s v="AB"/>
    <s v=""/>
    <d v="2020-09-04T00:00:00"/>
    <d v="2020-09-04T00:00:00"/>
    <d v="2020-09-04T00:00:00"/>
    <s v="NGN"/>
    <n v="148922550"/>
    <n v="177"/>
    <n v="5.9"/>
    <x v="3"/>
    <x v="0"/>
    <s v="Overdue"/>
    <x v="0"/>
    <s v="USD"/>
    <n v="392410.92"/>
    <s v="Government "/>
  </r>
  <r>
    <s v="A2450000"/>
    <x v="4"/>
    <x v="4"/>
    <n v="103965244"/>
    <x v="0"/>
    <x v="0"/>
    <x v="0"/>
    <x v="0"/>
    <n v="0"/>
    <s v="Balance of inv 1800024393 JUN2020 - GAS_SALES"/>
    <s v=""/>
    <s v="AB"/>
    <s v=""/>
    <d v="2020-09-04T00:00:00"/>
    <d v="2020-09-04T00:00:00"/>
    <d v="2020-09-04T00:00:00"/>
    <s v="NGN"/>
    <n v="457205704.68000001"/>
    <n v="177"/>
    <n v="5.9"/>
    <x v="3"/>
    <x v="0"/>
    <s v="Overdue"/>
    <x v="0"/>
    <s v="USD"/>
    <n v="1204737.03"/>
    <s v="Government "/>
  </r>
  <r>
    <s v="A2450000"/>
    <x v="4"/>
    <x v="4"/>
    <n v="103965245"/>
    <x v="0"/>
    <x v="0"/>
    <x v="0"/>
    <x v="0"/>
    <n v="0"/>
    <s v="Balance of inv 1800024394 JUN2020_AFAM POWER PLANT"/>
    <s v=""/>
    <s v="AB"/>
    <s v=""/>
    <d v="2020-09-04T00:00:00"/>
    <d v="2020-09-04T00:00:00"/>
    <d v="2020-09-04T00:00:00"/>
    <s v="NGN"/>
    <n v="415776413.57999998"/>
    <n v="177"/>
    <n v="5.9"/>
    <x v="3"/>
    <x v="0"/>
    <s v="Overdue"/>
    <x v="0"/>
    <s v="USD"/>
    <n v="1095570.8500000001"/>
    <s v="Government "/>
  </r>
  <r>
    <s v="A2450000"/>
    <x v="4"/>
    <x v="4"/>
    <n v="103965246"/>
    <x v="0"/>
    <x v="0"/>
    <x v="0"/>
    <x v="0"/>
    <n v="0"/>
    <s v="Balance of inv 1800024401 JUN2020_ TRANSPORTATIION"/>
    <s v=""/>
    <s v="AB"/>
    <s v=""/>
    <d v="2020-09-04T00:00:00"/>
    <d v="2020-09-04T00:00:00"/>
    <d v="2020-09-04T00:00:00"/>
    <s v="NGN"/>
    <n v="146305825.37"/>
    <n v="177"/>
    <n v="5.9"/>
    <x v="3"/>
    <x v="0"/>
    <s v="Overdue"/>
    <x v="0"/>
    <s v="USD"/>
    <n v="385515.85"/>
    <s v="Government "/>
  </r>
  <r>
    <s v="A2450000"/>
    <x v="4"/>
    <x v="4"/>
    <n v="103975589"/>
    <x v="0"/>
    <x v="0"/>
    <x v="0"/>
    <x v="0"/>
    <n v="0"/>
    <s v="Balance of inv 1800024566 JULY 2020 - GAS_SALES"/>
    <s v=""/>
    <s v="AB"/>
    <s v=""/>
    <d v="2020-09-29T00:00:00"/>
    <d v="2020-09-29T00:00:00"/>
    <d v="2020-09-29T00:00:00"/>
    <s v="NGN"/>
    <n v="340304137"/>
    <n v="152"/>
    <n v="5.0666666666666664"/>
    <x v="3"/>
    <x v="0"/>
    <s v="Overdue"/>
    <x v="0"/>
    <s v="USD"/>
    <n v="896701.4"/>
    <s v="Government "/>
  </r>
  <r>
    <s v="A2450000"/>
    <x v="4"/>
    <x v="4"/>
    <n v="103975589"/>
    <x v="0"/>
    <x v="0"/>
    <x v="0"/>
    <x v="0"/>
    <n v="0"/>
    <s v="Balance of invoice 1800024574 JULY 2020_TRANSPORTA"/>
    <s v=""/>
    <s v="AB"/>
    <s v=""/>
    <d v="2020-09-29T00:00:00"/>
    <d v="2020-09-29T00:00:00"/>
    <d v="2020-09-29T00:00:00"/>
    <s v="NGN"/>
    <n v="108897323.70999999"/>
    <n v="152"/>
    <n v="5.0666666666666664"/>
    <x v="3"/>
    <x v="0"/>
    <s v="Overdue"/>
    <x v="0"/>
    <s v="USD"/>
    <n v="286944.45"/>
    <s v="Government 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151"/>
    <n v="5.0333333333333332"/>
    <x v="3"/>
    <x v="0"/>
    <s v="Overdue"/>
    <x v="0"/>
    <s v="USD"/>
    <n v="-98685.17"/>
    <s v="Government "/>
  </r>
  <r>
    <s v="A2450000"/>
    <x v="4"/>
    <x v="4"/>
    <n v="1800025423"/>
    <x v="0"/>
    <x v="0"/>
    <x v="0"/>
    <x v="0"/>
    <n v="0"/>
    <s v="DEC2020 - GAS_SALES - FIPL AFAM POWER PLANT"/>
    <s v="454"/>
    <s v="DR"/>
    <s v=""/>
    <d v="2021-01-18T00:00:00"/>
    <d v="2021-01-18T00:00:00"/>
    <d v="2021-02-17T00:00:00"/>
    <s v="NGN"/>
    <n v="332058705"/>
    <n v="11"/>
    <n v="0.36666666666666664"/>
    <x v="3"/>
    <x v="0"/>
    <s v="Overdue"/>
    <x v="0"/>
    <s v="USD"/>
    <n v="874974.69"/>
    <s v="Government "/>
  </r>
  <r>
    <s v="A2450000"/>
    <x v="4"/>
    <x v="4"/>
    <n v="1800025422"/>
    <x v="0"/>
    <x v="0"/>
    <x v="0"/>
    <x v="0"/>
    <n v="0"/>
    <s v="DEC2020 - GAS_SALES - FIPL T/A (GAS SALES)"/>
    <s v="454"/>
    <s v="DR"/>
    <s v=""/>
    <d v="2021-01-18T00:00:00"/>
    <d v="2021-01-18T00:00:00"/>
    <d v="2021-02-17T00:00:00"/>
    <s v="NGN"/>
    <n v="621503355"/>
    <n v="11"/>
    <n v="0.36666666666666664"/>
    <x v="3"/>
    <x v="0"/>
    <s v="Overdue"/>
    <x v="0"/>
    <s v="USD"/>
    <n v="1637661.34"/>
    <s v="Government "/>
  </r>
  <r>
    <s v="A2450000"/>
    <x v="4"/>
    <x v="4"/>
    <n v="1800025427"/>
    <x v="0"/>
    <x v="0"/>
    <x v="0"/>
    <x v="0"/>
    <n v="0"/>
    <s v="DEC2020 - GAS_SALES - FIPL T/A (TRANSPORTATION)"/>
    <s v="454"/>
    <s v="DR"/>
    <s v=""/>
    <d v="2021-01-18T00:00:00"/>
    <d v="2021-01-18T00:00:00"/>
    <d v="2021-02-17T00:00:00"/>
    <s v="NGN"/>
    <n v="198881074"/>
    <n v="11"/>
    <n v="0.36666666666666664"/>
    <x v="3"/>
    <x v="0"/>
    <s v="Overdue"/>
    <x v="0"/>
    <s v="USD"/>
    <n v="524051.63"/>
    <s v="Government 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522"/>
    <n v="17.399999999999999"/>
    <x v="3"/>
    <x v="0"/>
    <s v="Overdue"/>
    <x v="0"/>
    <s v="USD"/>
    <n v="-53062.31"/>
    <s v="Government "/>
  </r>
  <r>
    <s v="A2450000"/>
    <x v="4"/>
    <x v="4"/>
    <n v="1800025629"/>
    <x v="0"/>
    <x v="0"/>
    <x v="0"/>
    <x v="0"/>
    <n v="0"/>
    <s v="FIPL T/Amadi Gas transportation Jan 1-14 2021"/>
    <s v="454"/>
    <s v="DR"/>
    <s v=""/>
    <d v="2021-02-23T00:00:00"/>
    <d v="2021-02-23T00:00:00"/>
    <d v="2021-03-25T00:00:00"/>
    <s v="NGN"/>
    <n v="100661616"/>
    <n v="-25"/>
    <n v="-0.83333333333333337"/>
    <x v="1"/>
    <x v="1"/>
    <s v="Not Overdue"/>
    <x v="0"/>
    <s v="USD"/>
    <n v="265243.36"/>
    <s v="Government 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794"/>
    <n v="26.466666666666665"/>
    <x v="3"/>
    <x v="0"/>
    <s v="Overdue"/>
    <x v="0"/>
    <s v="USD"/>
    <n v="-22829.54"/>
    <s v="Government "/>
  </r>
  <r>
    <s v="A2450000"/>
    <x v="4"/>
    <x v="4"/>
    <n v="1800025626"/>
    <x v="0"/>
    <x v="0"/>
    <x v="0"/>
    <x v="0"/>
    <n v="0"/>
    <s v="JAN2021 - GAS_SALES - FIPL AFAM POWER PLANT"/>
    <s v="454"/>
    <s v="DR"/>
    <s v=""/>
    <d v="2021-02-23T00:00:00"/>
    <d v="2021-02-23T00:00:00"/>
    <d v="2021-03-25T00:00:00"/>
    <s v="NGN"/>
    <n v="312891109"/>
    <n v="-25"/>
    <n v="-0.83333333333333337"/>
    <x v="3"/>
    <x v="1"/>
    <s v="Not Overdue"/>
    <x v="0"/>
    <s v="USD"/>
    <n v="824468.07"/>
    <s v="Government 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338"/>
    <n v="44.6"/>
    <x v="3"/>
    <x v="0"/>
    <s v="Overdue"/>
    <x v="0"/>
    <s v="USD"/>
    <n v="110237.38"/>
    <s v="Government 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614"/>
    <n v="187.13333333333333"/>
    <x v="3"/>
    <x v="0"/>
    <s v="Overdue"/>
    <x v="0"/>
    <s v="USD"/>
    <n v="2855.22"/>
    <s v="Government 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253"/>
    <n v="175.1"/>
    <x v="3"/>
    <x v="0"/>
    <s v="Overdue"/>
    <x v="0"/>
    <s v="USD"/>
    <n v="3743.9"/>
    <s v="Government 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509"/>
    <n v="150.30000000000001"/>
    <x v="3"/>
    <x v="0"/>
    <s v="Overdue"/>
    <x v="0"/>
    <s v="USD"/>
    <n v="228.14"/>
    <s v="Government 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083"/>
    <n v="36.1"/>
    <x v="3"/>
    <x v="0"/>
    <s v="Overdue"/>
    <x v="0"/>
    <s v="USD"/>
    <n v="533.65"/>
    <s v="Government 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492"/>
    <n v="183.06666666666666"/>
    <x v="3"/>
    <x v="0"/>
    <s v="Overdue"/>
    <x v="0"/>
    <s v="USD"/>
    <n v="4609.32"/>
    <s v="Government 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4764"/>
    <n v="158.80000000000001"/>
    <x v="3"/>
    <x v="0"/>
    <s v="Overdue"/>
    <x v="0"/>
    <s v="USD"/>
    <n v="2572.4299999999998"/>
    <s v="Government 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192"/>
    <n v="206.4"/>
    <x v="3"/>
    <x v="0"/>
    <s v="Overdue"/>
    <x v="0"/>
    <s v="USD"/>
    <n v="452.1"/>
    <s v="Government 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218"/>
    <n v="207.26666666666668"/>
    <x v="3"/>
    <x v="0"/>
    <s v="Overdue"/>
    <x v="0"/>
    <s v="USD"/>
    <n v="907.04"/>
    <s v="Government 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248"/>
    <n v="208.26666666666668"/>
    <x v="3"/>
    <x v="0"/>
    <s v="Overdue"/>
    <x v="0"/>
    <s v="USD"/>
    <n v="7219.48"/>
    <s v="Government 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279"/>
    <n v="209.3"/>
    <x v="3"/>
    <x v="0"/>
    <s v="Overdue"/>
    <x v="0"/>
    <s v="USD"/>
    <n v="6312.24"/>
    <s v="Government 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311"/>
    <n v="210.36666666666667"/>
    <x v="3"/>
    <x v="0"/>
    <s v="Overdue"/>
    <x v="0"/>
    <s v="USD"/>
    <n v="8130.26"/>
    <s v="Government 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339"/>
    <n v="211.3"/>
    <x v="3"/>
    <x v="0"/>
    <s v="Overdue"/>
    <x v="0"/>
    <s v="USD"/>
    <n v="5456.87"/>
    <s v="Government 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361"/>
    <n v="212.03333333333333"/>
    <x v="3"/>
    <x v="0"/>
    <s v="Overdue"/>
    <x v="0"/>
    <s v="USD"/>
    <n v="3826.4"/>
    <s v="Government 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409"/>
    <n v="213.63333333333333"/>
    <x v="3"/>
    <x v="0"/>
    <s v="Overdue"/>
    <x v="0"/>
    <s v="USD"/>
    <n v="3635.32"/>
    <s v="Government 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432"/>
    <n v="214.4"/>
    <x v="3"/>
    <x v="0"/>
    <s v="Overdue"/>
    <x v="0"/>
    <s v="USD"/>
    <n v="2930.15"/>
    <s v="Government 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467"/>
    <n v="215.56666666666666"/>
    <x v="3"/>
    <x v="0"/>
    <s v="Overdue"/>
    <x v="0"/>
    <s v="USD"/>
    <n v="3649"/>
    <s v="Government 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498"/>
    <n v="216.6"/>
    <x v="3"/>
    <x v="0"/>
    <s v="Overdue"/>
    <x v="0"/>
    <s v="USD"/>
    <n v="3685.19"/>
    <s v="Government 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520"/>
    <n v="217.33333333333334"/>
    <x v="3"/>
    <x v="0"/>
    <s v="Overdue"/>
    <x v="0"/>
    <s v="USD"/>
    <n v="3288.51"/>
    <s v="Government 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556"/>
    <n v="218.53333333333333"/>
    <x v="3"/>
    <x v="0"/>
    <s v="Overdue"/>
    <x v="0"/>
    <s v="USD"/>
    <n v="2396.65"/>
    <s v="Government 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579"/>
    <n v="219.3"/>
    <x v="3"/>
    <x v="0"/>
    <s v="Overdue"/>
    <x v="0"/>
    <s v="USD"/>
    <n v="2157.37"/>
    <s v="Government 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618"/>
    <n v="220.6"/>
    <x v="3"/>
    <x v="0"/>
    <s v="Overdue"/>
    <x v="0"/>
    <s v="USD"/>
    <n v="1340.88"/>
    <s v="Government 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645"/>
    <n v="221.5"/>
    <x v="3"/>
    <x v="0"/>
    <s v="Overdue"/>
    <x v="0"/>
    <s v="USD"/>
    <n v="2951.14"/>
    <s v="Government 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681"/>
    <n v="222.7"/>
    <x v="3"/>
    <x v="0"/>
    <s v="Overdue"/>
    <x v="0"/>
    <s v="USD"/>
    <n v="2782.97"/>
    <s v="Government 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6708"/>
    <n v="223.6"/>
    <x v="3"/>
    <x v="0"/>
    <s v="Overdue"/>
    <x v="0"/>
    <s v="USD"/>
    <n v="3153.75"/>
    <s v="Government 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6736"/>
    <n v="224.53333333333333"/>
    <x v="3"/>
    <x v="0"/>
    <s v="Overdue"/>
    <x v="0"/>
    <s v="USD"/>
    <n v="3488.96"/>
    <s v="Government 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6767"/>
    <n v="225.56666666666666"/>
    <x v="3"/>
    <x v="0"/>
    <s v="Overdue"/>
    <x v="0"/>
    <s v="USD"/>
    <n v="349.87"/>
    <s v="Government 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6789"/>
    <n v="226.3"/>
    <x v="3"/>
    <x v="0"/>
    <s v="Overdue"/>
    <x v="0"/>
    <s v="USD"/>
    <n v="1339.63"/>
    <s v="Government 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6985"/>
    <n v="232.83333333333334"/>
    <x v="3"/>
    <x v="0"/>
    <s v="Overdue"/>
    <x v="0"/>
    <s v="USD"/>
    <n v="98.68"/>
    <s v="Government 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6996"/>
    <n v="233.2"/>
    <x v="3"/>
    <x v="0"/>
    <s v="Overdue"/>
    <x v="0"/>
    <s v="USD"/>
    <n v="2109.75"/>
    <s v="Government 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034"/>
    <n v="234.46666666666667"/>
    <x v="3"/>
    <x v="0"/>
    <s v="Overdue"/>
    <x v="0"/>
    <s v="USD"/>
    <n v="1597.24"/>
    <s v="Government 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070"/>
    <n v="235.66666666666666"/>
    <x v="3"/>
    <x v="0"/>
    <s v="Overdue"/>
    <x v="0"/>
    <s v="USD"/>
    <n v="2522.25"/>
    <s v="Government 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097"/>
    <n v="236.56666666666666"/>
    <x v="3"/>
    <x v="0"/>
    <s v="Overdue"/>
    <x v="0"/>
    <s v="USD"/>
    <n v="2522.25"/>
    <s v="Government 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124"/>
    <n v="237.46666666666667"/>
    <x v="3"/>
    <x v="0"/>
    <s v="Overdue"/>
    <x v="0"/>
    <s v="USD"/>
    <n v="2567.59"/>
    <s v="Government 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152"/>
    <n v="238.4"/>
    <x v="3"/>
    <x v="0"/>
    <s v="Overdue"/>
    <x v="0"/>
    <s v="USD"/>
    <n v="2874.31"/>
    <s v="Government 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171"/>
    <n v="239.03333333333333"/>
    <x v="3"/>
    <x v="0"/>
    <s v="Overdue"/>
    <x v="0"/>
    <s v="USD"/>
    <n v="2577.3000000000002"/>
    <s v="Government 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228"/>
    <n v="240.93333333333334"/>
    <x v="3"/>
    <x v="0"/>
    <s v="Overdue"/>
    <x v="0"/>
    <s v="USD"/>
    <n v="1616.51"/>
    <s v="Government 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247"/>
    <n v="241.56666666666666"/>
    <x v="3"/>
    <x v="0"/>
    <s v="Overdue"/>
    <x v="0"/>
    <s v="USD"/>
    <n v="1735.26"/>
    <s v="Government 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278"/>
    <n v="242.6"/>
    <x v="3"/>
    <x v="0"/>
    <s v="Overdue"/>
    <x v="0"/>
    <s v="USD"/>
    <n v="2093.04"/>
    <s v="Government 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286"/>
    <n v="242.86666666666667"/>
    <x v="3"/>
    <x v="0"/>
    <s v="Overdue"/>
    <x v="0"/>
    <s v="USD"/>
    <n v="2204.7800000000002"/>
    <s v="Government 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349"/>
    <n v="244.96666666666667"/>
    <x v="3"/>
    <x v="0"/>
    <s v="Overdue"/>
    <x v="0"/>
    <s v="USD"/>
    <n v="2275.54"/>
    <s v="Government 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367"/>
    <n v="245.56666666666666"/>
    <x v="3"/>
    <x v="0"/>
    <s v="Overdue"/>
    <x v="0"/>
    <s v="USD"/>
    <n v="2696.94"/>
    <s v="Government 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405"/>
    <n v="246.83333333333334"/>
    <x v="3"/>
    <x v="0"/>
    <s v="Overdue"/>
    <x v="0"/>
    <s v="USD"/>
    <n v="1485.37"/>
    <s v="Government 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429"/>
    <n v="247.63333333333333"/>
    <x v="3"/>
    <x v="0"/>
    <s v="Overdue"/>
    <x v="0"/>
    <s v="USD"/>
    <n v="1238.24"/>
    <s v="Government 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474"/>
    <n v="249.13333333333333"/>
    <x v="3"/>
    <x v="0"/>
    <s v="Overdue"/>
    <x v="0"/>
    <s v="USD"/>
    <n v="1283.99"/>
    <s v="Government 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506"/>
    <n v="250.2"/>
    <x v="3"/>
    <x v="0"/>
    <s v="Overdue"/>
    <x v="0"/>
    <s v="USD"/>
    <n v="1008.31"/>
    <s v="Government 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529"/>
    <n v="250.96666666666667"/>
    <x v="3"/>
    <x v="0"/>
    <s v="Overdue"/>
    <x v="0"/>
    <s v="USD"/>
    <n v="1168.97"/>
    <s v="Government 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592"/>
    <n v="253.06666666666666"/>
    <x v="3"/>
    <x v="0"/>
    <s v="Overdue"/>
    <x v="0"/>
    <s v="USD"/>
    <n v="1069.81"/>
    <s v="Government 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599"/>
    <n v="253.3"/>
    <x v="3"/>
    <x v="0"/>
    <s v="Overdue"/>
    <x v="0"/>
    <s v="USD"/>
    <n v="1534.89"/>
    <s v="Government 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626"/>
    <n v="254.2"/>
    <x v="3"/>
    <x v="0"/>
    <s v="Overdue"/>
    <x v="0"/>
    <s v="USD"/>
    <n v="1334.06"/>
    <s v="Government 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689"/>
    <n v="256.3"/>
    <x v="3"/>
    <x v="0"/>
    <s v="Overdue"/>
    <x v="0"/>
    <s v="USD"/>
    <n v="591.16999999999996"/>
    <s v="Government 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7964"/>
    <n v="265.46666666666664"/>
    <x v="3"/>
    <x v="0"/>
    <s v="Overdue"/>
    <x v="0"/>
    <s v="USD"/>
    <n v="567.1"/>
    <s v="Government 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7991"/>
    <n v="266.36666666666667"/>
    <x v="3"/>
    <x v="0"/>
    <s v="Overdue"/>
    <x v="0"/>
    <s v="USD"/>
    <n v="1378.17"/>
    <s v="Government 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006"/>
    <n v="266.86666666666667"/>
    <x v="3"/>
    <x v="0"/>
    <s v="Overdue"/>
    <x v="0"/>
    <s v="USD"/>
    <n v="1310.32"/>
    <s v="Government 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046"/>
    <n v="268.2"/>
    <x v="3"/>
    <x v="0"/>
    <s v="Overdue"/>
    <x v="0"/>
    <s v="USD"/>
    <n v="711.64"/>
    <s v="Government 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080"/>
    <n v="269.33333333333331"/>
    <x v="3"/>
    <x v="0"/>
    <s v="Overdue"/>
    <x v="0"/>
    <s v="USD"/>
    <n v="546.58000000000004"/>
    <s v="Government 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110"/>
    <n v="270.33333333333331"/>
    <x v="3"/>
    <x v="0"/>
    <s v="Overdue"/>
    <x v="0"/>
    <s v="USD"/>
    <n v="1404.53"/>
    <s v="Government 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147"/>
    <n v="271.56666666666666"/>
    <x v="3"/>
    <x v="0"/>
    <s v="Overdue"/>
    <x v="0"/>
    <s v="USD"/>
    <n v="1547.3"/>
    <s v="Government 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174"/>
    <n v="272.46666666666664"/>
    <x v="3"/>
    <x v="0"/>
    <s v="Overdue"/>
    <x v="0"/>
    <s v="USD"/>
    <n v="1523.18"/>
    <s v="Government 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194"/>
    <n v="273.13333333333333"/>
    <x v="3"/>
    <x v="0"/>
    <s v="Overdue"/>
    <x v="0"/>
    <s v="USD"/>
    <n v="1389.07"/>
    <s v="Government 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227"/>
    <n v="274.23333333333335"/>
    <x v="3"/>
    <x v="0"/>
    <s v="Overdue"/>
    <x v="0"/>
    <s v="USD"/>
    <n v="1370.01"/>
    <s v="Government 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269"/>
    <n v="275.63333333333333"/>
    <x v="3"/>
    <x v="0"/>
    <s v="Overdue"/>
    <x v="0"/>
    <s v="USD"/>
    <n v="1396.3"/>
    <s v="Government 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300"/>
    <n v="276.66666666666669"/>
    <x v="3"/>
    <x v="0"/>
    <s v="Overdue"/>
    <x v="0"/>
    <s v="USD"/>
    <n v="1909.83"/>
    <s v="Government 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329"/>
    <n v="277.63333333333333"/>
    <x v="3"/>
    <x v="0"/>
    <s v="Overdue"/>
    <x v="0"/>
    <s v="USD"/>
    <n v="1324.74"/>
    <s v="Government 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353"/>
    <n v="278.43333333333334"/>
    <x v="3"/>
    <x v="0"/>
    <s v="Overdue"/>
    <x v="0"/>
    <s v="USD"/>
    <n v="1400.22"/>
    <s v="Government 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390"/>
    <n v="279.66666666666669"/>
    <x v="3"/>
    <x v="0"/>
    <s v="Overdue"/>
    <x v="0"/>
    <s v="USD"/>
    <n v="1145.43"/>
    <s v="Government 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433"/>
    <n v="181.1"/>
    <x v="3"/>
    <x v="0"/>
    <s v="Overdue"/>
    <x v="0"/>
    <s v="USD"/>
    <n v="3761.83"/>
    <s v="Government 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101"/>
    <n v="203.36666666666667"/>
    <x v="3"/>
    <x v="0"/>
    <s v="Overdue"/>
    <x v="0"/>
    <s v="USD"/>
    <n v="2574.25"/>
    <s v="Government 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5972"/>
    <n v="199.06666666666666"/>
    <x v="3"/>
    <x v="0"/>
    <s v="Overdue"/>
    <x v="0"/>
    <s v="USD"/>
    <n v="1865.57"/>
    <s v="Government 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5970"/>
    <n v="199"/>
    <x v="3"/>
    <x v="0"/>
    <s v="Overdue"/>
    <x v="0"/>
    <s v="USD"/>
    <n v="2951.36"/>
    <s v="Government 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027"/>
    <n v="200.9"/>
    <x v="3"/>
    <x v="0"/>
    <s v="Overdue"/>
    <x v="0"/>
    <s v="USD"/>
    <n v="864.46"/>
    <s v="Government 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119"/>
    <n v="203.96666666666667"/>
    <x v="3"/>
    <x v="0"/>
    <s v="Overdue"/>
    <x v="0"/>
    <s v="USD"/>
    <n v="842.09"/>
    <s v="Government 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062"/>
    <n v="202.06666666666666"/>
    <x v="3"/>
    <x v="0"/>
    <s v="Overdue"/>
    <x v="0"/>
    <s v="USD"/>
    <n v="1618.11"/>
    <s v="Government 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5938"/>
    <n v="197.93333333333334"/>
    <x v="3"/>
    <x v="0"/>
    <s v="Overdue"/>
    <x v="0"/>
    <s v="USD"/>
    <n v="1236.6400000000001"/>
    <s v="Government 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370"/>
    <n v="179"/>
    <x v="3"/>
    <x v="0"/>
    <s v="Overdue"/>
    <x v="0"/>
    <s v="USD"/>
    <n v="4041.91"/>
    <s v="Government 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5846"/>
    <n v="194.86666666666667"/>
    <x v="3"/>
    <x v="0"/>
    <s v="Overdue"/>
    <x v="0"/>
    <s v="USD"/>
    <n v="5279.45"/>
    <s v="Government 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5799"/>
    <n v="193.3"/>
    <x v="3"/>
    <x v="0"/>
    <s v="Overdue"/>
    <x v="0"/>
    <s v="USD"/>
    <n v="5683.44"/>
    <s v="Government 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5820"/>
    <n v="194"/>
    <x v="3"/>
    <x v="0"/>
    <s v="Overdue"/>
    <x v="0"/>
    <s v="USD"/>
    <n v="6231.32"/>
    <s v="Government 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5768"/>
    <n v="192.26666666666668"/>
    <x v="3"/>
    <x v="0"/>
    <s v="Overdue"/>
    <x v="0"/>
    <s v="USD"/>
    <n v="2588.19"/>
    <s v="Government 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336"/>
    <n v="177.86666666666667"/>
    <x v="3"/>
    <x v="0"/>
    <s v="Overdue"/>
    <x v="0"/>
    <s v="USD"/>
    <n v="882.2"/>
    <s v="Government 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5889"/>
    <n v="196.3"/>
    <x v="3"/>
    <x v="0"/>
    <s v="Overdue"/>
    <x v="0"/>
    <s v="USD"/>
    <n v="5399.98"/>
    <s v="Government 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5905"/>
    <n v="196.83333333333334"/>
    <x v="3"/>
    <x v="0"/>
    <s v="Overdue"/>
    <x v="0"/>
    <s v="USD"/>
    <n v="5134.2299999999996"/>
    <s v="Government 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1809"/>
    <n v="60.3"/>
    <x v="3"/>
    <x v="0"/>
    <s v="Overdue"/>
    <x v="0"/>
    <s v="USD"/>
    <n v="23890.73"/>
    <s v="Government 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450"/>
    <n v="181.66666666666666"/>
    <x v="3"/>
    <x v="0"/>
    <s v="Overdue"/>
    <x v="0"/>
    <s v="USD"/>
    <n v="4324.6899999999996"/>
    <s v="Government 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4729"/>
    <n v="157.63333333333333"/>
    <x v="3"/>
    <x v="0"/>
    <s v="Overdue"/>
    <x v="0"/>
    <s v="USD"/>
    <n v="1664.74"/>
    <s v="Government 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281"/>
    <n v="176.03333333333333"/>
    <x v="3"/>
    <x v="0"/>
    <s v="Overdue"/>
    <x v="0"/>
    <s v="USD"/>
    <n v="4264.5600000000004"/>
    <s v="Government 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310"/>
    <n v="177"/>
    <x v="3"/>
    <x v="0"/>
    <s v="Overdue"/>
    <x v="0"/>
    <s v="USD"/>
    <n v="662.92"/>
    <s v="Government 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397"/>
    <n v="179.9"/>
    <x v="3"/>
    <x v="0"/>
    <s v="Overdue"/>
    <x v="0"/>
    <s v="USD"/>
    <n v="4421.47"/>
    <s v="Government 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338"/>
    <n v="44.6"/>
    <x v="3"/>
    <x v="0"/>
    <s v="Overdue"/>
    <x v="0"/>
    <s v="USD"/>
    <n v="91251.41"/>
    <s v="Government 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325"/>
    <n v="44.166666666666664"/>
    <x v="3"/>
    <x v="0"/>
    <s v="Overdue"/>
    <x v="0"/>
    <s v="USD"/>
    <n v="72785.39"/>
    <s v="Government 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520"/>
    <n v="184"/>
    <x v="3"/>
    <x v="0"/>
    <s v="Overdue"/>
    <x v="0"/>
    <s v="USD"/>
    <n v="4855.51"/>
    <s v="Government 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541"/>
    <n v="184.7"/>
    <x v="3"/>
    <x v="0"/>
    <s v="Overdue"/>
    <x v="0"/>
    <s v="USD"/>
    <n v="3588.39"/>
    <s v="Government 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456"/>
    <n v="148.53333333333333"/>
    <x v="3"/>
    <x v="0"/>
    <s v="Overdue"/>
    <x v="0"/>
    <s v="USD"/>
    <n v="276.33"/>
    <s v="Government 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583"/>
    <n v="186.1"/>
    <x v="3"/>
    <x v="0"/>
    <s v="Overdue"/>
    <x v="0"/>
    <s v="USD"/>
    <n v="3386.12"/>
    <s v="Government 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484"/>
    <n v="149.46666666666667"/>
    <x v="3"/>
    <x v="0"/>
    <s v="Overdue"/>
    <x v="0"/>
    <s v="USD"/>
    <n v="215.21"/>
    <s v="Government 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733"/>
    <n v="24.433333333333334"/>
    <x v="3"/>
    <x v="0"/>
    <s v="Overdue"/>
    <x v="0"/>
    <s v="USD"/>
    <n v="27251.55"/>
    <s v="Non-government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397"/>
    <n v="146.56666666666666"/>
    <x v="3"/>
    <x v="0"/>
    <s v="Overdue"/>
    <x v="0"/>
    <s v="USD"/>
    <n v="13522.68"/>
    <s v="Non-government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241"/>
    <n v="141.36666666666667"/>
    <x v="3"/>
    <x v="0"/>
    <s v="Overdue"/>
    <x v="0"/>
    <s v="USD"/>
    <n v="-2092.9499999999998"/>
    <s v="Non-government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336"/>
    <n v="144.53333333333333"/>
    <x v="3"/>
    <x v="0"/>
    <s v="Overdue"/>
    <x v="0"/>
    <s v="USD"/>
    <n v="13857.77"/>
    <s v="Non-government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356"/>
    <n v="145.19999999999999"/>
    <x v="3"/>
    <x v="0"/>
    <s v="Overdue"/>
    <x v="0"/>
    <s v="USD"/>
    <n v="16711.150000000001"/>
    <s v="Non-government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305"/>
    <n v="143.5"/>
    <x v="3"/>
    <x v="0"/>
    <s v="Overdue"/>
    <x v="0"/>
    <s v="USD"/>
    <n v="940.03"/>
    <s v="Non-government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427"/>
    <n v="147.56666666666666"/>
    <x v="3"/>
    <x v="0"/>
    <s v="Overdue"/>
    <x v="0"/>
    <s v="USD"/>
    <n v="20522.87"/>
    <s v="Non-government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456"/>
    <n v="148.53333333333333"/>
    <x v="3"/>
    <x v="0"/>
    <s v="Overdue"/>
    <x v="0"/>
    <s v="USD"/>
    <n v="26869.77"/>
    <s v="Non-government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484"/>
    <n v="149.46666666666667"/>
    <x v="3"/>
    <x v="0"/>
    <s v="Overdue"/>
    <x v="0"/>
    <s v="USD"/>
    <n v="26747.45"/>
    <s v="Non-government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650"/>
    <n v="55"/>
    <x v="3"/>
    <x v="0"/>
    <s v="Overdue"/>
    <x v="0"/>
    <s v="USD"/>
    <n v="-115.72"/>
    <s v="Non-government"/>
  </r>
  <r>
    <s v="A2310000"/>
    <x v="9"/>
    <x v="9"/>
    <n v="103895167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8055625.439999998"/>
    <n v="340"/>
    <n v="11.333333333333334"/>
    <x v="0"/>
    <x v="0"/>
    <s v="Overdue"/>
    <x v="0"/>
    <s v="USD"/>
    <n v="105562.5"/>
    <s v="Non-government"/>
  </r>
  <r>
    <s v="A2310000"/>
    <x v="9"/>
    <x v="9"/>
    <n v="103895168"/>
    <x v="0"/>
    <x v="0"/>
    <x v="3"/>
    <x v="2"/>
    <n v="0"/>
    <s v="Legacy Debts (written on)"/>
    <s v=""/>
    <s v="AB"/>
    <s v=""/>
    <d v="2020-03-25T00:00:00"/>
    <d v="2020-03-25T00:00:00"/>
    <d v="2020-03-25T00:00:00"/>
    <s v="USD"/>
    <n v="1253575.07"/>
    <n v="340"/>
    <n v="11.333333333333334"/>
    <x v="0"/>
    <x v="0"/>
    <s v="Overdue"/>
    <x v="0"/>
    <s v="USD"/>
    <n v="1253575.07"/>
    <s v="Non-government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214"/>
    <n v="7.1333333333333337"/>
    <x v="2"/>
    <x v="2"/>
    <s v="Overdue"/>
    <x v="1"/>
    <s v="USD"/>
    <n v="367975.5"/>
    <s v="Non-government"/>
  </r>
  <r>
    <s v="A2310000"/>
    <x v="9"/>
    <x v="9"/>
    <n v="103895169"/>
    <x v="0"/>
    <x v="0"/>
    <x v="3"/>
    <x v="2"/>
    <s v="WHT Outstg"/>
    <s v="WHT on inv 1800003006"/>
    <s v=""/>
    <s v="AB"/>
    <s v=""/>
    <d v="2020-03-25T00:00:00"/>
    <d v="2020-03-25T00:00:00"/>
    <d v="2020-03-25T00:00:00"/>
    <s v="USD"/>
    <n v="106731.92"/>
    <n v="340"/>
    <n v="11.333333333333334"/>
    <x v="2"/>
    <x v="2"/>
    <s v="Overdue"/>
    <x v="1"/>
    <s v="USD"/>
    <n v="106731.92"/>
    <s v="Non-government"/>
  </r>
  <r>
    <s v="A2310000"/>
    <x v="9"/>
    <x v="9"/>
    <n v="103893910"/>
    <x v="0"/>
    <x v="0"/>
    <x v="3"/>
    <x v="2"/>
    <s v="WHT Outstg"/>
    <s v="WHT on inv 11800002822"/>
    <s v=""/>
    <s v="AB"/>
    <s v=""/>
    <d v="2020-03-23T00:00:00"/>
    <d v="2020-03-23T00:00:00"/>
    <d v="2020-03-23T00:00:00"/>
    <s v="USD"/>
    <n v="109105.75"/>
    <n v="342"/>
    <n v="11.4"/>
    <x v="2"/>
    <x v="2"/>
    <s v="Overdue"/>
    <x v="1"/>
    <s v="USD"/>
    <n v="109105.75"/>
    <s v="Non-government"/>
  </r>
  <r>
    <s v="A2310000"/>
    <x v="9"/>
    <x v="9"/>
    <n v="103893912"/>
    <x v="0"/>
    <x v="0"/>
    <x v="3"/>
    <x v="2"/>
    <s v="WHT Outstg"/>
    <s v="WHT on inv 1800002691"/>
    <s v=""/>
    <s v="AB"/>
    <s v=""/>
    <d v="2020-03-23T00:00:00"/>
    <d v="2020-03-23T00:00:00"/>
    <d v="2020-03-23T00:00:00"/>
    <s v="USD"/>
    <n v="96160.51"/>
    <n v="342"/>
    <n v="11.4"/>
    <x v="2"/>
    <x v="2"/>
    <s v="Overdue"/>
    <x v="1"/>
    <s v="USD"/>
    <n v="96160.51"/>
    <s v="Non-government"/>
  </r>
  <r>
    <s v="A2310000"/>
    <x v="9"/>
    <x v="9"/>
    <n v="103893909"/>
    <x v="0"/>
    <x v="0"/>
    <x v="3"/>
    <x v="2"/>
    <s v="WHT Outstg"/>
    <s v="WHT on inv 1800002771"/>
    <s v=""/>
    <s v="AB"/>
    <s v=""/>
    <d v="2020-03-23T00:00:00"/>
    <d v="2020-03-23T00:00:00"/>
    <d v="2020-03-23T00:00:00"/>
    <s v="USD"/>
    <n v="109066.07"/>
    <n v="342"/>
    <n v="11.4"/>
    <x v="2"/>
    <x v="2"/>
    <s v="Overdue"/>
    <x v="1"/>
    <s v="USD"/>
    <n v="109066.07"/>
    <s v="Non-government"/>
  </r>
  <r>
    <s v="A2310000"/>
    <x v="9"/>
    <x v="9"/>
    <n v="103893911"/>
    <x v="0"/>
    <x v="0"/>
    <x v="3"/>
    <x v="2"/>
    <s v="WHT Outstg"/>
    <s v="WHT on inv 1800002934"/>
    <s v=""/>
    <s v="AB"/>
    <s v=""/>
    <d v="2020-03-23T00:00:00"/>
    <d v="2020-03-23T00:00:00"/>
    <d v="2020-03-23T00:00:00"/>
    <s v="USD"/>
    <n v="104435"/>
    <n v="342"/>
    <n v="11.4"/>
    <x v="2"/>
    <x v="2"/>
    <s v="Overdue"/>
    <x v="1"/>
    <s v="USD"/>
    <n v="104435"/>
    <s v="Non-government"/>
  </r>
  <r>
    <s v="A2310000"/>
    <x v="9"/>
    <x v="9"/>
    <n v="103893886"/>
    <x v="0"/>
    <x v="0"/>
    <x v="3"/>
    <x v="2"/>
    <s v="WHT Outstg"/>
    <s v="WHT on inv 1800003079"/>
    <s v=""/>
    <s v="AB"/>
    <s v=""/>
    <d v="2020-03-23T00:00:00"/>
    <d v="2020-03-23T00:00:00"/>
    <d v="2020-03-23T00:00:00"/>
    <s v="NGN"/>
    <n v="2685910.22"/>
    <n v="342"/>
    <n v="11.4"/>
    <x v="2"/>
    <x v="2"/>
    <s v="Overdue"/>
    <x v="1"/>
    <s v="USD"/>
    <n v="8763.0499999999993"/>
    <s v="Non-government"/>
  </r>
  <r>
    <s v="A2310000"/>
    <x v="9"/>
    <x v="9"/>
    <n v="1600002886"/>
    <x v="0"/>
    <x v="0"/>
    <x v="3"/>
    <x v="2"/>
    <s v="WHT Outstg"/>
    <s v="CHEVRON - WHT RECEIPTS"/>
    <s v="454"/>
    <s v="DG"/>
    <s v=""/>
    <d v="2019-10-08T00:00:00"/>
    <d v="2019-10-08T00:00:00"/>
    <d v="2019-10-08T00:00:00"/>
    <s v="NGN"/>
    <n v="-997888.28"/>
    <n v="509"/>
    <n v="16.966666666666665"/>
    <x v="2"/>
    <x v="2"/>
    <s v="Overdue"/>
    <x v="1"/>
    <s v="USD"/>
    <n v="-3255.71"/>
    <s v="Non-government"/>
  </r>
  <r>
    <s v="A2310000"/>
    <x v="9"/>
    <x v="9"/>
    <n v="1600002887"/>
    <x v="0"/>
    <x v="0"/>
    <x v="3"/>
    <x v="2"/>
    <s v="WHT Outstg"/>
    <s v="CHEVRON - WHT RECEIPTS"/>
    <s v="468"/>
    <s v="DG"/>
    <s v=""/>
    <d v="2019-10-08T00:00:00"/>
    <d v="2019-10-08T00:00:00"/>
    <d v="2019-10-08T00:00:00"/>
    <s v="USD"/>
    <n v="-90654"/>
    <n v="509"/>
    <n v="16.966666666666665"/>
    <x v="2"/>
    <x v="2"/>
    <s v="Overdue"/>
    <x v="1"/>
    <s v="USD"/>
    <n v="-90654"/>
    <s v="Non-government"/>
  </r>
  <r>
    <s v="A2310000"/>
    <x v="9"/>
    <x v="9"/>
    <n v="103806731"/>
    <x v="0"/>
    <x v="0"/>
    <x v="3"/>
    <x v="2"/>
    <s v="WHT Outstg"/>
    <s v="WHT on Pmt"/>
    <s v=""/>
    <s v="AB"/>
    <s v=""/>
    <d v="2019-10-07T00:00:00"/>
    <d v="2019-10-07T00:00:00"/>
    <d v="2019-10-07T00:00:00"/>
    <s v="NGN"/>
    <n v="228795.83"/>
    <n v="510"/>
    <n v="17"/>
    <x v="2"/>
    <x v="2"/>
    <s v="Overdue"/>
    <x v="1"/>
    <s v="USD"/>
    <n v="746.47"/>
    <s v="Non-government"/>
  </r>
  <r>
    <s v="A2310000"/>
    <x v="9"/>
    <x v="9"/>
    <n v="103330371"/>
    <x v="0"/>
    <x v="0"/>
    <x v="3"/>
    <x v="2"/>
    <s v="WHT Outstg"/>
    <s v="WHT on Pmt"/>
    <s v=""/>
    <s v="AB"/>
    <s v=""/>
    <d v="2016-12-30T00:00:00"/>
    <d v="2016-12-30T00:00:00"/>
    <d v="2016-12-30T00:00:00"/>
    <s v="USD"/>
    <n v="9940.41"/>
    <n v="1521"/>
    <n v="50.7"/>
    <x v="0"/>
    <x v="2"/>
    <s v="Overdue"/>
    <x v="1"/>
    <s v="USD"/>
    <n v="9940.41"/>
    <s v="Non-government"/>
  </r>
  <r>
    <s v="A2310000"/>
    <x v="9"/>
    <x v="9"/>
    <n v="103268024"/>
    <x v="0"/>
    <x v="0"/>
    <x v="3"/>
    <x v="2"/>
    <s v="WHT Outstg"/>
    <s v="WHT on pmt 1800016423"/>
    <s v=""/>
    <s v="AB"/>
    <s v=""/>
    <d v="2016-08-18T00:00:00"/>
    <d v="2016-08-18T00:00:00"/>
    <d v="2016-08-18T00:00:00"/>
    <s v="USD"/>
    <n v="8928"/>
    <n v="1655"/>
    <n v="55.166666666666664"/>
    <x v="0"/>
    <x v="2"/>
    <s v="Overdue"/>
    <x v="1"/>
    <s v="USD"/>
    <n v="8928"/>
    <s v="Non-government"/>
  </r>
  <r>
    <s v="A2310000"/>
    <x v="9"/>
    <x v="9"/>
    <n v="103259981"/>
    <x v="0"/>
    <x v="0"/>
    <x v="3"/>
    <x v="2"/>
    <s v="WHT Outstg"/>
    <s v="WHT on 1800016227/16384/16382"/>
    <s v=""/>
    <s v="AB"/>
    <s v=""/>
    <d v="2016-07-31T00:00:00"/>
    <d v="2016-07-31T00:00:00"/>
    <d v="2016-07-31T00:00:00"/>
    <s v="USD"/>
    <n v="34412.18"/>
    <n v="1673"/>
    <n v="55.766666666666666"/>
    <x v="0"/>
    <x v="2"/>
    <s v="Overdue"/>
    <x v="1"/>
    <s v="USD"/>
    <n v="34412.18"/>
    <s v="Non-government"/>
  </r>
  <r>
    <s v="A2310000"/>
    <x v="9"/>
    <x v="9"/>
    <n v="103259982"/>
    <x v="0"/>
    <x v="0"/>
    <x v="3"/>
    <x v="2"/>
    <s v="WHT Outstg"/>
    <s v="WHT on 1800016437"/>
    <s v=""/>
    <s v="AB"/>
    <s v=""/>
    <d v="2016-07-31T00:00:00"/>
    <d v="2016-07-31T00:00:00"/>
    <d v="2016-07-31T00:00:00"/>
    <s v="USD"/>
    <n v="19389.759999999998"/>
    <n v="1673"/>
    <n v="55.766666666666666"/>
    <x v="0"/>
    <x v="2"/>
    <s v="Overdue"/>
    <x v="1"/>
    <s v="USD"/>
    <n v="19389.759999999998"/>
    <s v="Non-government"/>
  </r>
  <r>
    <s v="A2310000"/>
    <x v="10"/>
    <x v="10"/>
    <n v="103710322"/>
    <x v="0"/>
    <x v="0"/>
    <x v="3"/>
    <x v="2"/>
    <n v="0"/>
    <s v="Legacy Debt Balance"/>
    <s v=""/>
    <s v="AB"/>
    <s v=""/>
    <d v="2019-03-15T00:00:00"/>
    <d v="2019-03-15T00:00:00"/>
    <d v="2019-03-15T00:00:00"/>
    <s v="NGN"/>
    <n v="24014533.640000001"/>
    <n v="716"/>
    <n v="23.866666666666667"/>
    <x v="0"/>
    <x v="0"/>
    <s v="Overdue"/>
    <x v="0"/>
    <s v="USD"/>
    <n v="78376.23"/>
    <s v="Non-government"/>
  </r>
  <r>
    <s v="A2310000"/>
    <x v="10"/>
    <x v="10"/>
    <n v="1800021796"/>
    <x v="0"/>
    <x v="0"/>
    <x v="3"/>
    <x v="2"/>
    <n v="0"/>
    <s v="PAN OCEAN APR 2019 Crude Handling"/>
    <s v="468"/>
    <s v="DR"/>
    <s v=""/>
    <d v="2019-05-17T00:00:00"/>
    <d v="2019-05-17T00:00:00"/>
    <d v="2019-06-18T00:00:00"/>
    <s v="USD"/>
    <n v="201438.77"/>
    <n v="621"/>
    <n v="20.7"/>
    <x v="0"/>
    <x v="0"/>
    <s v="Overdue"/>
    <x v="0"/>
    <s v="USD"/>
    <n v="201438.77"/>
    <s v="Non-government"/>
  </r>
  <r>
    <s v="A2310000"/>
    <x v="10"/>
    <x v="10"/>
    <n v="1800021797"/>
    <x v="0"/>
    <x v="0"/>
    <x v="3"/>
    <x v="2"/>
    <n v="0"/>
    <s v="PAN OCEAN APR 2019 Crude Handling"/>
    <s v="454"/>
    <s v="DR"/>
    <s v=""/>
    <d v="2019-05-17T00:00:00"/>
    <d v="2019-05-17T00:00:00"/>
    <d v="2019-06-18T00:00:00"/>
    <s v="NGN"/>
    <n v="41155618.5"/>
    <n v="621"/>
    <n v="20.7"/>
    <x v="0"/>
    <x v="0"/>
    <s v="Overdue"/>
    <x v="0"/>
    <s v="USD"/>
    <n v="134299.01"/>
    <s v="Non-government"/>
  </r>
  <r>
    <s v="A2310000"/>
    <x v="10"/>
    <x v="10"/>
    <n v="1800024051"/>
    <x v="0"/>
    <x v="0"/>
    <x v="3"/>
    <x v="2"/>
    <n v="0"/>
    <s v="PAN OCEAN APR 2020 Crude Handling"/>
    <s v="468"/>
    <s v="DR"/>
    <s v=""/>
    <d v="2020-05-20T00:00:00"/>
    <d v="2020-05-20T00:00:00"/>
    <d v="2020-06-20T00:00:00"/>
    <s v="USD"/>
    <n v="229931.48"/>
    <n v="253"/>
    <n v="8.4333333333333336"/>
    <x v="2"/>
    <x v="0"/>
    <s v="Overdue"/>
    <x v="0"/>
    <s v="USD"/>
    <n v="229931.48"/>
    <s v="Non-government"/>
  </r>
  <r>
    <s v="A2310000"/>
    <x v="10"/>
    <x v="10"/>
    <n v="1800024052"/>
    <x v="0"/>
    <x v="0"/>
    <x v="3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253"/>
    <n v="8.4333333333333336"/>
    <x v="2"/>
    <x v="0"/>
    <s v="Overdue"/>
    <x v="0"/>
    <s v="USD"/>
    <n v="153286.26999999999"/>
    <s v="Non-government"/>
  </r>
  <r>
    <s v="A2310000"/>
    <x v="10"/>
    <x v="10"/>
    <n v="1800022533"/>
    <x v="0"/>
    <x v="0"/>
    <x v="3"/>
    <x v="2"/>
    <n v="0"/>
    <s v="PAN OCEAN AUG 2019 Crude Handling"/>
    <s v="468"/>
    <s v="DR"/>
    <s v=""/>
    <d v="2019-09-19T00:00:00"/>
    <d v="2019-09-19T00:00:00"/>
    <d v="2019-10-19T00:00:00"/>
    <s v="USD"/>
    <n v="261902.53"/>
    <n v="498"/>
    <n v="16.600000000000001"/>
    <x v="4"/>
    <x v="0"/>
    <s v="Overdue"/>
    <x v="0"/>
    <s v="USD"/>
    <n v="261902.53"/>
    <s v="Non-government"/>
  </r>
  <r>
    <s v="A2310000"/>
    <x v="10"/>
    <x v="10"/>
    <n v="1800022534"/>
    <x v="0"/>
    <x v="0"/>
    <x v="3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498"/>
    <n v="16.600000000000001"/>
    <x v="4"/>
    <x v="0"/>
    <s v="Overdue"/>
    <x v="0"/>
    <s v="USD"/>
    <n v="174622.28"/>
    <s v="Non-government"/>
  </r>
  <r>
    <s v="A2310000"/>
    <x v="10"/>
    <x v="10"/>
    <n v="1800024738"/>
    <x v="0"/>
    <x v="0"/>
    <x v="3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133"/>
    <n v="4.4333333333333336"/>
    <x v="3"/>
    <x v="0"/>
    <s v="Overdue"/>
    <x v="0"/>
    <s v="USD"/>
    <n v="100224.77"/>
    <s v="Non-government"/>
  </r>
  <r>
    <s v="A2310000"/>
    <x v="10"/>
    <x v="10"/>
    <n v="1800024739"/>
    <x v="0"/>
    <x v="0"/>
    <x v="3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133"/>
    <n v="4.4333333333333336"/>
    <x v="3"/>
    <x v="0"/>
    <s v="Overdue"/>
    <x v="0"/>
    <s v="USD"/>
    <n v="65811.789999999994"/>
    <s v="Non-government"/>
  </r>
  <r>
    <s v="A2310000"/>
    <x v="10"/>
    <x v="10"/>
    <n v="1800023361"/>
    <x v="0"/>
    <x v="0"/>
    <x v="3"/>
    <x v="2"/>
    <n v="0"/>
    <s v="PAN OCEAN DEC 2019 Crude Handling"/>
    <s v="468"/>
    <s v="DR"/>
    <s v=""/>
    <d v="2020-01-22T00:00:00"/>
    <d v="2020-01-22T00:00:00"/>
    <d v="2020-02-21T00:00:00"/>
    <s v="USD"/>
    <n v="196994.09"/>
    <n v="373"/>
    <n v="12.433333333333334"/>
    <x v="4"/>
    <x v="0"/>
    <s v="Overdue"/>
    <x v="0"/>
    <s v="USD"/>
    <n v="196994.09"/>
    <s v="Non-government"/>
  </r>
  <r>
    <s v="A2310000"/>
    <x v="10"/>
    <x v="10"/>
    <n v="1800023362"/>
    <x v="0"/>
    <x v="0"/>
    <x v="3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373"/>
    <n v="12.433333333333334"/>
    <x v="4"/>
    <x v="0"/>
    <s v="Overdue"/>
    <x v="0"/>
    <s v="USD"/>
    <n v="131330.4"/>
    <s v="Non-government"/>
  </r>
  <r>
    <s v="A2310000"/>
    <x v="10"/>
    <x v="10"/>
    <n v="1800025430"/>
    <x v="0"/>
    <x v="0"/>
    <x v="3"/>
    <x v="2"/>
    <n v="0"/>
    <s v="PAN OCEAN DEC 2020 Crude Handling"/>
    <s v="468"/>
    <s v="DR"/>
    <s v=""/>
    <d v="2021-01-19T00:00:00"/>
    <d v="2021-01-19T00:00:00"/>
    <d v="2021-02-18T00:00:00"/>
    <s v="USD"/>
    <n v="87440.01"/>
    <n v="10"/>
    <n v="0.33333333333333331"/>
    <x v="3"/>
    <x v="0"/>
    <s v="Overdue"/>
    <x v="0"/>
    <s v="USD"/>
    <n v="87440.01"/>
    <s v="Non-government"/>
  </r>
  <r>
    <s v="A2310000"/>
    <x v="10"/>
    <x v="10"/>
    <n v="1800025431"/>
    <x v="0"/>
    <x v="0"/>
    <x v="3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10"/>
    <n v="0.33333333333333331"/>
    <x v="3"/>
    <x v="0"/>
    <s v="Overdue"/>
    <x v="0"/>
    <s v="USD"/>
    <n v="58292.32"/>
    <s v="Non-government"/>
  </r>
  <r>
    <s v="A2310000"/>
    <x v="10"/>
    <x v="10"/>
    <n v="1800021507"/>
    <x v="0"/>
    <x v="0"/>
    <x v="3"/>
    <x v="2"/>
    <n v="0"/>
    <s v="PAN OCEAN FEB 2019 Crude Handling"/>
    <s v="468"/>
    <s v="DR"/>
    <s v=""/>
    <d v="2019-03-26T00:00:00"/>
    <d v="2019-03-26T00:00:00"/>
    <d v="2019-04-25T00:00:00"/>
    <s v="USD"/>
    <n v="144723.29"/>
    <n v="675"/>
    <n v="22.5"/>
    <x v="0"/>
    <x v="0"/>
    <s v="Overdue"/>
    <x v="0"/>
    <s v="USD"/>
    <n v="144723.29"/>
    <s v="Non-government"/>
  </r>
  <r>
    <s v="A2310000"/>
    <x v="10"/>
    <x v="10"/>
    <n v="1800021508"/>
    <x v="0"/>
    <x v="0"/>
    <x v="3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675"/>
    <n v="22.5"/>
    <x v="0"/>
    <x v="0"/>
    <s v="Overdue"/>
    <x v="0"/>
    <s v="USD"/>
    <n v="96441.03"/>
    <s v="Non-government"/>
  </r>
  <r>
    <s v="A2310000"/>
    <x v="10"/>
    <x v="10"/>
    <n v="1800024084"/>
    <x v="0"/>
    <x v="0"/>
    <x v="3"/>
    <x v="2"/>
    <n v="0"/>
    <s v="PAN OCEAN FEB 2020 Crude Handling"/>
    <s v="468"/>
    <s v="DR"/>
    <s v=""/>
    <d v="2020-05-20T00:00:00"/>
    <d v="2020-05-20T00:00:00"/>
    <d v="2020-06-20T00:00:00"/>
    <s v="USD"/>
    <n v="233207.71"/>
    <n v="253"/>
    <n v="8.4333333333333336"/>
    <x v="2"/>
    <x v="0"/>
    <s v="Overdue"/>
    <x v="0"/>
    <s v="USD"/>
    <n v="233207.71"/>
    <s v="Non-government"/>
  </r>
  <r>
    <s v="A2310000"/>
    <x v="10"/>
    <x v="10"/>
    <n v="1800024085"/>
    <x v="0"/>
    <x v="0"/>
    <x v="3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253"/>
    <n v="8.4333333333333336"/>
    <x v="2"/>
    <x v="0"/>
    <s v="Overdue"/>
    <x v="0"/>
    <s v="USD"/>
    <n v="132162.78"/>
    <s v="Non-government"/>
  </r>
  <r>
    <s v="A2310000"/>
    <x v="10"/>
    <x v="10"/>
    <n v="1800023591"/>
    <x v="0"/>
    <x v="0"/>
    <x v="3"/>
    <x v="2"/>
    <n v="0"/>
    <s v="PAN OCEAN JAN 2020 Crude Handling"/>
    <s v="468"/>
    <s v="DR"/>
    <s v=""/>
    <d v="2020-02-27T00:00:00"/>
    <d v="2020-02-27T00:00:00"/>
    <d v="2020-03-28T00:00:00"/>
    <s v="USD"/>
    <n v="337768.8"/>
    <n v="337"/>
    <n v="11.233333333333333"/>
    <x v="2"/>
    <x v="0"/>
    <s v="Overdue"/>
    <x v="0"/>
    <s v="USD"/>
    <n v="337768.8"/>
    <s v="Non-government"/>
  </r>
  <r>
    <s v="A2310000"/>
    <x v="10"/>
    <x v="10"/>
    <n v="1800023592"/>
    <x v="0"/>
    <x v="0"/>
    <x v="3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337"/>
    <n v="11.233333333333333"/>
    <x v="2"/>
    <x v="0"/>
    <s v="Overdue"/>
    <x v="0"/>
    <s v="USD"/>
    <n v="225186.17"/>
    <s v="Non-government"/>
  </r>
  <r>
    <s v="A2310000"/>
    <x v="10"/>
    <x v="10"/>
    <n v="1800025547"/>
    <x v="0"/>
    <x v="0"/>
    <x v="3"/>
    <x v="2"/>
    <n v="0"/>
    <s v="PAN OCEAN JAN 2021 Crude Handling"/>
    <s v="468"/>
    <s v="DR"/>
    <s v=""/>
    <d v="2021-02-11T00:00:00"/>
    <d v="2021-02-11T00:00:00"/>
    <d v="2021-03-13T00:00:00"/>
    <s v="USD"/>
    <n v="74261.2"/>
    <n v="-13"/>
    <n v="-0.43333333333333335"/>
    <x v="1"/>
    <x v="1"/>
    <s v="Not Overdue"/>
    <x v="0"/>
    <s v="USD"/>
    <n v="74261.2"/>
    <s v="Non-government"/>
  </r>
  <r>
    <s v="A2310000"/>
    <x v="10"/>
    <x v="10"/>
    <n v="1800025548"/>
    <x v="0"/>
    <x v="0"/>
    <x v="3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-13"/>
    <n v="-0.43333333333333335"/>
    <x v="1"/>
    <x v="1"/>
    <s v="Not Overdue"/>
    <x v="0"/>
    <s v="USD"/>
    <n v="49506.6"/>
    <s v="Non-government"/>
  </r>
  <r>
    <s v="A2310000"/>
    <x v="10"/>
    <x v="10"/>
    <n v="1800022756"/>
    <x v="0"/>
    <x v="0"/>
    <x v="3"/>
    <x v="2"/>
    <n v="0"/>
    <s v="PAN OCEAN JUL 2019 Crude Handling"/>
    <s v="468"/>
    <s v="DR"/>
    <s v=""/>
    <d v="2019-10-23T00:00:00"/>
    <d v="2019-10-23T00:00:00"/>
    <d v="2019-11-22T00:00:00"/>
    <s v="USD"/>
    <n v="218087.33"/>
    <n v="464"/>
    <n v="15.466666666666667"/>
    <x v="4"/>
    <x v="0"/>
    <s v="Overdue"/>
    <x v="0"/>
    <s v="USD"/>
    <n v="218087.33"/>
    <s v="Non-government"/>
  </r>
  <r>
    <s v="A2310000"/>
    <x v="10"/>
    <x v="10"/>
    <n v="1800022757"/>
    <x v="0"/>
    <x v="0"/>
    <x v="3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464"/>
    <n v="15.466666666666667"/>
    <x v="4"/>
    <x v="0"/>
    <s v="Overdue"/>
    <x v="0"/>
    <s v="USD"/>
    <n v="145385.75"/>
    <s v="Non-government"/>
  </r>
  <r>
    <s v="A2310000"/>
    <x v="10"/>
    <x v="10"/>
    <n v="1800024577"/>
    <x v="0"/>
    <x v="0"/>
    <x v="3"/>
    <x v="2"/>
    <n v="0"/>
    <s v="PAN OCEAN JULY 2020 Crude Handling"/>
    <s v="468"/>
    <s v="DR"/>
    <s v=""/>
    <d v="2020-08-18T00:00:00"/>
    <d v="2020-08-18T00:00:00"/>
    <d v="2020-09-17T00:00:00"/>
    <s v="USD"/>
    <n v="151412.06"/>
    <n v="164"/>
    <n v="5.4666666666666668"/>
    <x v="3"/>
    <x v="0"/>
    <s v="Overdue"/>
    <x v="0"/>
    <s v="USD"/>
    <n v="151412.06"/>
    <s v="Non-government"/>
  </r>
  <r>
    <s v="A2310000"/>
    <x v="10"/>
    <x v="10"/>
    <n v="1800024578"/>
    <x v="0"/>
    <x v="0"/>
    <x v="3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164"/>
    <n v="5.4666666666666668"/>
    <x v="3"/>
    <x v="0"/>
    <s v="Overdue"/>
    <x v="0"/>
    <s v="USD"/>
    <n v="95885.98"/>
    <s v="Non-government"/>
  </r>
  <r>
    <s v="A2310000"/>
    <x v="10"/>
    <x v="10"/>
    <n v="1800022148"/>
    <x v="0"/>
    <x v="0"/>
    <x v="3"/>
    <x v="2"/>
    <n v="0"/>
    <s v="PAN OCEAN JUN 2019 Crude Handling"/>
    <s v="468"/>
    <s v="DR"/>
    <s v=""/>
    <d v="2019-07-17T00:00:00"/>
    <d v="2019-07-17T00:00:00"/>
    <d v="2019-08-16T00:00:00"/>
    <s v="USD"/>
    <n v="184437.62"/>
    <n v="562"/>
    <n v="18.733333333333334"/>
    <x v="0"/>
    <x v="0"/>
    <s v="Overdue"/>
    <x v="0"/>
    <s v="USD"/>
    <n v="184437.62"/>
    <s v="Non-government"/>
  </r>
  <r>
    <s v="A2310000"/>
    <x v="10"/>
    <x v="10"/>
    <n v="1800022149"/>
    <x v="0"/>
    <x v="0"/>
    <x v="3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562"/>
    <n v="18.733333333333334"/>
    <x v="0"/>
    <x v="0"/>
    <s v="Overdue"/>
    <x v="0"/>
    <s v="USD"/>
    <n v="122955.34"/>
    <s v="Non-government"/>
  </r>
  <r>
    <s v="A2310000"/>
    <x v="10"/>
    <x v="10"/>
    <n v="1800024445"/>
    <x v="0"/>
    <x v="0"/>
    <x v="3"/>
    <x v="2"/>
    <n v="0"/>
    <s v="PAN OCEAN JUN 2020 Crude Handling"/>
    <s v="468"/>
    <s v="DR"/>
    <s v=""/>
    <d v="2020-07-21T00:00:00"/>
    <d v="2020-07-21T00:00:00"/>
    <d v="2020-08-20T00:00:00"/>
    <s v="USD"/>
    <n v="88884.24"/>
    <n v="192"/>
    <n v="6.4"/>
    <x v="2"/>
    <x v="0"/>
    <s v="Overdue"/>
    <x v="0"/>
    <s v="USD"/>
    <n v="88884.24"/>
    <s v="Non-government"/>
  </r>
  <r>
    <s v="A2310000"/>
    <x v="10"/>
    <x v="10"/>
    <n v="1800024446"/>
    <x v="0"/>
    <x v="0"/>
    <x v="3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192"/>
    <n v="6.4"/>
    <x v="2"/>
    <x v="0"/>
    <s v="Overdue"/>
    <x v="0"/>
    <s v="USD"/>
    <n v="59255.63"/>
    <s v="Non-government"/>
  </r>
  <r>
    <s v="A2310000"/>
    <x v="10"/>
    <x v="10"/>
    <n v="1800024087"/>
    <x v="0"/>
    <x v="0"/>
    <x v="3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253"/>
    <n v="8.4333333333333336"/>
    <x v="2"/>
    <x v="0"/>
    <s v="Overdue"/>
    <x v="0"/>
    <s v="USD"/>
    <n v="111321.21"/>
    <s v="Non-government"/>
  </r>
  <r>
    <s v="A2310000"/>
    <x v="10"/>
    <x v="10"/>
    <n v="1800021647"/>
    <x v="0"/>
    <x v="0"/>
    <x v="3"/>
    <x v="2"/>
    <n v="0"/>
    <s v="PAN OCEAN MARCH 2019 Crude Handling"/>
    <s v="468"/>
    <s v="DR"/>
    <s v=""/>
    <d v="2019-04-12T00:00:00"/>
    <d v="2019-04-12T00:00:00"/>
    <d v="2019-05-12T00:00:00"/>
    <s v="USD"/>
    <n v="174633.71"/>
    <n v="658"/>
    <n v="21.933333333333334"/>
    <x v="0"/>
    <x v="0"/>
    <s v="Overdue"/>
    <x v="0"/>
    <s v="USD"/>
    <n v="174633.71"/>
    <s v="Non-government"/>
  </r>
  <r>
    <s v="A2310000"/>
    <x v="10"/>
    <x v="10"/>
    <n v="1800021648"/>
    <x v="0"/>
    <x v="0"/>
    <x v="3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658"/>
    <n v="21.933333333333334"/>
    <x v="0"/>
    <x v="0"/>
    <s v="Overdue"/>
    <x v="0"/>
    <s v="USD"/>
    <n v="116392.01"/>
    <s v="Non-government"/>
  </r>
  <r>
    <s v="A2310000"/>
    <x v="10"/>
    <x v="10"/>
    <n v="1800024086"/>
    <x v="0"/>
    <x v="0"/>
    <x v="3"/>
    <x v="2"/>
    <n v="0"/>
    <s v="PAN OCEAN MARCH 2020 Crude Handling"/>
    <s v="468"/>
    <s v="DR"/>
    <s v=""/>
    <d v="2020-05-20T00:00:00"/>
    <d v="2020-05-20T00:00:00"/>
    <d v="2020-06-20T00:00:00"/>
    <s v="USD"/>
    <n v="196413.59"/>
    <n v="253"/>
    <n v="8.4333333333333336"/>
    <x v="2"/>
    <x v="0"/>
    <s v="Overdue"/>
    <x v="0"/>
    <s v="USD"/>
    <n v="196413.59"/>
    <s v="Non-government"/>
  </r>
  <r>
    <s v="A2310000"/>
    <x v="10"/>
    <x v="10"/>
    <n v="1800021939"/>
    <x v="0"/>
    <x v="0"/>
    <x v="3"/>
    <x v="2"/>
    <n v="0"/>
    <s v="PAN OCEAN MAY 2019 Crude Handling"/>
    <s v="468"/>
    <s v="DR"/>
    <s v=""/>
    <d v="2019-06-20T00:00:00"/>
    <d v="2019-06-20T00:00:00"/>
    <d v="2019-07-20T00:00:00"/>
    <s v="USD"/>
    <n v="206025.32"/>
    <n v="589"/>
    <n v="19.633333333333333"/>
    <x v="0"/>
    <x v="0"/>
    <s v="Overdue"/>
    <x v="0"/>
    <s v="USD"/>
    <n v="206025.32"/>
    <s v="Non-government"/>
  </r>
  <r>
    <s v="A2310000"/>
    <x v="10"/>
    <x v="10"/>
    <n v="1800021940"/>
    <x v="0"/>
    <x v="0"/>
    <x v="3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589"/>
    <n v="19.633333333333333"/>
    <x v="0"/>
    <x v="0"/>
    <s v="Overdue"/>
    <x v="0"/>
    <s v="USD"/>
    <n v="137350.15"/>
    <s v="Non-government"/>
  </r>
  <r>
    <s v="A2310000"/>
    <x v="10"/>
    <x v="10"/>
    <n v="1800024252"/>
    <x v="0"/>
    <x v="0"/>
    <x v="3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219"/>
    <n v="7.3"/>
    <x v="2"/>
    <x v="0"/>
    <s v="Overdue"/>
    <x v="0"/>
    <s v="USD"/>
    <n v="268966.03000000003"/>
    <s v="Non-government"/>
  </r>
  <r>
    <s v="A2310000"/>
    <x v="10"/>
    <x v="10"/>
    <n v="1800024253"/>
    <x v="0"/>
    <x v="0"/>
    <x v="3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219"/>
    <n v="7.3"/>
    <x v="2"/>
    <x v="0"/>
    <s v="Overdue"/>
    <x v="0"/>
    <s v="USD"/>
    <n v="179309.06"/>
    <s v="Non-government"/>
  </r>
  <r>
    <s v="A2310000"/>
    <x v="10"/>
    <x v="10"/>
    <n v="1800023122"/>
    <x v="0"/>
    <x v="0"/>
    <x v="3"/>
    <x v="2"/>
    <n v="0"/>
    <s v="PAN OCEAN NOV 2019 Crude Handling"/>
    <s v="468"/>
    <s v="DR"/>
    <s v=""/>
    <d v="2019-12-23T00:00:00"/>
    <d v="2019-12-23T00:00:00"/>
    <d v="2020-01-22T00:00:00"/>
    <s v="USD"/>
    <n v="192933.94"/>
    <n v="403"/>
    <n v="13.433333333333334"/>
    <x v="4"/>
    <x v="0"/>
    <s v="Overdue"/>
    <x v="0"/>
    <s v="USD"/>
    <n v="192933.94"/>
    <s v="Non-government"/>
  </r>
  <r>
    <s v="A2310000"/>
    <x v="10"/>
    <x v="10"/>
    <n v="1800023123"/>
    <x v="0"/>
    <x v="0"/>
    <x v="3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403"/>
    <n v="13.433333333333334"/>
    <x v="4"/>
    <x v="0"/>
    <s v="Overdue"/>
    <x v="0"/>
    <s v="USD"/>
    <n v="128622.56"/>
    <s v="Non-government"/>
  </r>
  <r>
    <s v="A2310000"/>
    <x v="10"/>
    <x v="10"/>
    <n v="1800025253"/>
    <x v="0"/>
    <x v="0"/>
    <x v="3"/>
    <x v="2"/>
    <n v="0"/>
    <s v="PAN OCEAN NOV 2020 Crude Handling"/>
    <s v="468"/>
    <s v="DR"/>
    <s v=""/>
    <d v="2020-12-17T00:00:00"/>
    <d v="2020-12-17T00:00:00"/>
    <d v="2021-01-16T00:00:00"/>
    <s v="USD"/>
    <n v="70402"/>
    <n v="43"/>
    <n v="1.4333333333333333"/>
    <x v="3"/>
    <x v="0"/>
    <s v="Overdue"/>
    <x v="0"/>
    <s v="USD"/>
    <n v="70402"/>
    <s v="Non-government"/>
  </r>
  <r>
    <s v="A2310000"/>
    <x v="10"/>
    <x v="10"/>
    <n v="1800025254"/>
    <x v="0"/>
    <x v="0"/>
    <x v="3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43"/>
    <n v="1.4333333333333333"/>
    <x v="3"/>
    <x v="0"/>
    <s v="Overdue"/>
    <x v="0"/>
    <s v="USD"/>
    <n v="46933.85"/>
    <s v="Non-government"/>
  </r>
  <r>
    <s v="A2310000"/>
    <x v="10"/>
    <x v="10"/>
    <n v="1800022911"/>
    <x v="0"/>
    <x v="0"/>
    <x v="3"/>
    <x v="2"/>
    <n v="0"/>
    <s v="PAN OCEAN OCT 2019 Crude Handling"/>
    <s v="468"/>
    <s v="DR"/>
    <s v=""/>
    <d v="2019-11-20T00:00:00"/>
    <d v="2019-11-20T00:00:00"/>
    <d v="2019-12-20T00:00:00"/>
    <s v="USD"/>
    <n v="206246.38"/>
    <n v="436"/>
    <n v="14.533333333333333"/>
    <x v="4"/>
    <x v="0"/>
    <s v="Overdue"/>
    <x v="0"/>
    <s v="USD"/>
    <n v="206246.38"/>
    <s v="Non-government"/>
  </r>
  <r>
    <s v="A2310000"/>
    <x v="10"/>
    <x v="10"/>
    <n v="1800022912"/>
    <x v="0"/>
    <x v="0"/>
    <x v="3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436"/>
    <n v="14.533333333333333"/>
    <x v="4"/>
    <x v="0"/>
    <s v="Overdue"/>
    <x v="0"/>
    <s v="USD"/>
    <n v="137504.75"/>
    <s v="Non-government"/>
  </r>
  <r>
    <s v="A2310000"/>
    <x v="10"/>
    <x v="10"/>
    <n v="1800025050"/>
    <x v="0"/>
    <x v="0"/>
    <x v="3"/>
    <x v="2"/>
    <n v="0"/>
    <s v="PAN OCEAN OCT 2020 Crude Handling"/>
    <s v="468"/>
    <s v="DR"/>
    <s v=""/>
    <d v="2020-11-13T00:00:00"/>
    <d v="2020-11-13T00:00:00"/>
    <d v="2020-12-13T00:00:00"/>
    <s v="USD"/>
    <n v="77684.78"/>
    <n v="77"/>
    <n v="2.5666666666666669"/>
    <x v="3"/>
    <x v="0"/>
    <s v="Overdue"/>
    <x v="0"/>
    <s v="USD"/>
    <n v="77684.78"/>
    <s v="Non-government"/>
  </r>
  <r>
    <s v="A2310000"/>
    <x v="10"/>
    <x v="10"/>
    <n v="1800025051"/>
    <x v="0"/>
    <x v="0"/>
    <x v="3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77"/>
    <n v="2.5666666666666669"/>
    <x v="3"/>
    <x v="0"/>
    <s v="Overdue"/>
    <x v="0"/>
    <s v="USD"/>
    <n v="51808.44"/>
    <s v="Non-government"/>
  </r>
  <r>
    <s v="A2310000"/>
    <x v="10"/>
    <x v="10"/>
    <n v="1800022777"/>
    <x v="0"/>
    <x v="0"/>
    <x v="3"/>
    <x v="2"/>
    <n v="0"/>
    <s v="PAN OCEAN SEP 2019 Crude Handling"/>
    <s v="468"/>
    <s v="DR"/>
    <s v=""/>
    <d v="2019-10-23T00:00:00"/>
    <d v="2019-10-23T00:00:00"/>
    <d v="2019-11-23T00:00:00"/>
    <s v="USD"/>
    <n v="206861.17"/>
    <n v="463"/>
    <n v="15.433333333333334"/>
    <x v="4"/>
    <x v="0"/>
    <s v="Overdue"/>
    <x v="0"/>
    <s v="USD"/>
    <n v="206861.17"/>
    <s v="Non-government"/>
  </r>
  <r>
    <s v="A2310000"/>
    <x v="10"/>
    <x v="10"/>
    <n v="1800022778"/>
    <x v="0"/>
    <x v="0"/>
    <x v="3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463"/>
    <n v="15.433333333333334"/>
    <x v="4"/>
    <x v="0"/>
    <s v="Overdue"/>
    <x v="0"/>
    <s v="USD"/>
    <n v="137894.54999999999"/>
    <s v="Non-government"/>
  </r>
  <r>
    <s v="A2310000"/>
    <x v="10"/>
    <x v="10"/>
    <n v="1800024912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104201.03"/>
    <n v="102"/>
    <n v="3.4"/>
    <x v="3"/>
    <x v="0"/>
    <s v="Overdue"/>
    <x v="0"/>
    <s v="USD"/>
    <n v="104201.03"/>
    <s v="Non-government"/>
  </r>
  <r>
    <s v="A2310000"/>
    <x v="10"/>
    <x v="10"/>
    <n v="1800024913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102"/>
    <n v="3.4"/>
    <x v="3"/>
    <x v="0"/>
    <s v="Overdue"/>
    <x v="0"/>
    <s v="USD"/>
    <n v="69466.14"/>
    <s v="Non-government"/>
  </r>
  <r>
    <s v="A2310000"/>
    <x v="10"/>
    <x v="10"/>
    <n v="1600002855"/>
    <x v="0"/>
    <x v="0"/>
    <x v="3"/>
    <x v="2"/>
    <n v="0"/>
    <s v="Panocean CR note 2019 CHB tarrif review"/>
    <s v="468"/>
    <s v="DG"/>
    <s v=""/>
    <d v="2019-08-08T00:00:00"/>
    <d v="2019-08-08T00:00:00"/>
    <d v="2019-08-08T00:00:00"/>
    <s v="USD"/>
    <n v="-6936"/>
    <n v="570"/>
    <n v="19"/>
    <x v="0"/>
    <x v="0"/>
    <s v="Overdue"/>
    <x v="0"/>
    <s v="USD"/>
    <n v="-6936"/>
    <s v="Non-government"/>
  </r>
  <r>
    <s v="A2310000"/>
    <x v="10"/>
    <x v="10"/>
    <n v="1600002856"/>
    <x v="0"/>
    <x v="0"/>
    <x v="3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570"/>
    <n v="19"/>
    <x v="0"/>
    <x v="0"/>
    <s v="Overdue"/>
    <x v="0"/>
    <s v="USD"/>
    <n v="-4623.04"/>
    <s v="Non-government"/>
  </r>
  <r>
    <s v="A2310000"/>
    <x v="10"/>
    <x v="10"/>
    <n v="103710324"/>
    <x v="0"/>
    <x v="0"/>
    <x v="3"/>
    <x v="2"/>
    <n v="0"/>
    <s v="Payments on A/C balance"/>
    <s v=""/>
    <s v="AB"/>
    <s v=""/>
    <d v="2019-03-15T00:00:00"/>
    <d v="2019-03-15T00:00:00"/>
    <d v="2019-03-15T00:00:00"/>
    <s v="USD"/>
    <n v="-4157624.69"/>
    <n v="716"/>
    <n v="23.866666666666667"/>
    <x v="0"/>
    <x v="0"/>
    <s v="Overdue"/>
    <x v="0"/>
    <s v="USD"/>
    <n v="-4157624.69"/>
    <s v="Non-government"/>
  </r>
  <r>
    <s v="A2310000"/>
    <x v="10"/>
    <x v="10"/>
    <n v="1800022323"/>
    <x v="0"/>
    <x v="0"/>
    <x v="3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540"/>
    <n v="18"/>
    <x v="4"/>
    <x v="0"/>
    <s v="Overdue"/>
    <x v="0"/>
    <s v="USD"/>
    <n v="4092"/>
    <s v="Non-government"/>
  </r>
  <r>
    <s v="A2310000"/>
    <x v="10"/>
    <x v="10"/>
    <n v="1800022324"/>
    <x v="0"/>
    <x v="0"/>
    <x v="3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540"/>
    <n v="18"/>
    <x v="4"/>
    <x v="0"/>
    <s v="Overdue"/>
    <x v="0"/>
    <s v="USD"/>
    <n v="2727.51"/>
    <s v="Non-government"/>
  </r>
  <r>
    <s v="A2310000"/>
    <x v="10"/>
    <x v="10"/>
    <n v="1600002786"/>
    <x v="0"/>
    <x v="0"/>
    <x v="3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642"/>
    <n v="21.4"/>
    <x v="0"/>
    <x v="2"/>
    <s v="Overdue"/>
    <x v="1"/>
    <s v="USD"/>
    <n v="-21553.75"/>
    <s v="Non-government"/>
  </r>
  <r>
    <s v="A2310000"/>
    <x v="10"/>
    <x v="10"/>
    <n v="103905912"/>
    <x v="0"/>
    <x v="0"/>
    <x v="3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716"/>
    <n v="23.866666666666667"/>
    <x v="0"/>
    <x v="2"/>
    <s v="Overdue"/>
    <x v="1"/>
    <s v="USD"/>
    <n v="16985.23"/>
    <s v="Non-government"/>
  </r>
  <r>
    <s v="A2310000"/>
    <x v="10"/>
    <x v="10"/>
    <n v="103905912"/>
    <x v="0"/>
    <x v="0"/>
    <x v="3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716"/>
    <n v="23.866666666666667"/>
    <x v="0"/>
    <x v="2"/>
    <s v="Overdue"/>
    <x v="1"/>
    <s v="USD"/>
    <n v="14987.33"/>
    <s v="Non-government"/>
  </r>
  <r>
    <s v="A2310000"/>
    <x v="10"/>
    <x v="10"/>
    <n v="103905912"/>
    <x v="0"/>
    <x v="0"/>
    <x v="3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716"/>
    <n v="23.866666666666667"/>
    <x v="0"/>
    <x v="2"/>
    <s v="Overdue"/>
    <x v="1"/>
    <s v="USD"/>
    <n v="12651.36"/>
    <s v="Non-government"/>
  </r>
  <r>
    <s v="A2310000"/>
    <x v="10"/>
    <x v="10"/>
    <n v="103905912"/>
    <x v="0"/>
    <x v="0"/>
    <x v="3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716"/>
    <n v="23.866666666666667"/>
    <x v="0"/>
    <x v="2"/>
    <s v="Overdue"/>
    <x v="1"/>
    <s v="USD"/>
    <n v="13674.78"/>
    <s v="Non-government"/>
  </r>
  <r>
    <s v="A2310000"/>
    <x v="10"/>
    <x v="10"/>
    <n v="103905912"/>
    <x v="0"/>
    <x v="0"/>
    <x v="3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716"/>
    <n v="23.866666666666667"/>
    <x v="0"/>
    <x v="2"/>
    <s v="Overdue"/>
    <x v="1"/>
    <s v="USD"/>
    <n v="12948.95"/>
    <s v="Non-government"/>
  </r>
  <r>
    <s v="A2310000"/>
    <x v="10"/>
    <x v="10"/>
    <n v="103905912"/>
    <x v="0"/>
    <x v="0"/>
    <x v="3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716"/>
    <n v="23.866666666666667"/>
    <x v="0"/>
    <x v="2"/>
    <s v="Overdue"/>
    <x v="1"/>
    <s v="USD"/>
    <n v="3449.69"/>
    <s v="Non-government"/>
  </r>
  <r>
    <s v="A2310000"/>
    <x v="10"/>
    <x v="10"/>
    <n v="103905912"/>
    <x v="0"/>
    <x v="0"/>
    <x v="3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716"/>
    <n v="23.866666666666667"/>
    <x v="0"/>
    <x v="2"/>
    <s v="Overdue"/>
    <x v="1"/>
    <s v="USD"/>
    <n v="1430.39"/>
    <s v="Non-government"/>
  </r>
  <r>
    <s v="A2310000"/>
    <x v="10"/>
    <x v="10"/>
    <n v="103905912"/>
    <x v="0"/>
    <x v="0"/>
    <x v="3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716"/>
    <n v="23.866666666666667"/>
    <x v="0"/>
    <x v="2"/>
    <s v="Overdue"/>
    <x v="1"/>
    <s v="USD"/>
    <n v="497.25"/>
    <s v="Non-government"/>
  </r>
  <r>
    <s v="A2310000"/>
    <x v="10"/>
    <x v="10"/>
    <n v="103905912"/>
    <x v="0"/>
    <x v="0"/>
    <x v="3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716"/>
    <n v="23.866666666666667"/>
    <x v="0"/>
    <x v="2"/>
    <s v="Overdue"/>
    <x v="1"/>
    <s v="USD"/>
    <n v="724.8"/>
    <s v="Non-government"/>
  </r>
  <r>
    <s v="A2310000"/>
    <x v="10"/>
    <x v="10"/>
    <n v="103905912"/>
    <x v="0"/>
    <x v="0"/>
    <x v="3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716"/>
    <n v="23.866666666666667"/>
    <x v="0"/>
    <x v="2"/>
    <s v="Overdue"/>
    <x v="1"/>
    <s v="USD"/>
    <n v="58049.2"/>
    <s v="Non-government"/>
  </r>
  <r>
    <s v="A2310000"/>
    <x v="10"/>
    <x v="10"/>
    <n v="103905912"/>
    <x v="0"/>
    <x v="0"/>
    <x v="3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716"/>
    <n v="23.866666666666667"/>
    <x v="0"/>
    <x v="2"/>
    <s v="Overdue"/>
    <x v="1"/>
    <s v="USD"/>
    <n v="10705.19"/>
    <s v="Non-government"/>
  </r>
  <r>
    <s v="A2310000"/>
    <x v="10"/>
    <x v="10"/>
    <n v="103905912"/>
    <x v="0"/>
    <x v="0"/>
    <x v="3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716"/>
    <n v="23.866666666666667"/>
    <x v="0"/>
    <x v="2"/>
    <s v="Overdue"/>
    <x v="1"/>
    <s v="USD"/>
    <n v="12114.58"/>
    <s v="Non-government"/>
  </r>
  <r>
    <s v="A2310000"/>
    <x v="10"/>
    <x v="10"/>
    <n v="103905912"/>
    <x v="0"/>
    <x v="0"/>
    <x v="3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716"/>
    <n v="23.866666666666667"/>
    <x v="0"/>
    <x v="2"/>
    <s v="Overdue"/>
    <x v="1"/>
    <s v="USD"/>
    <n v="11866.23"/>
    <s v="Non-government"/>
  </r>
  <r>
    <s v="A2310000"/>
    <x v="10"/>
    <x v="10"/>
    <n v="103905912"/>
    <x v="0"/>
    <x v="0"/>
    <x v="3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716"/>
    <n v="23.866666666666667"/>
    <x v="0"/>
    <x v="2"/>
    <s v="Overdue"/>
    <x v="1"/>
    <s v="USD"/>
    <n v="11815.72"/>
    <s v="Non-government"/>
  </r>
  <r>
    <s v="A2310000"/>
    <x v="10"/>
    <x v="10"/>
    <n v="103905912"/>
    <x v="0"/>
    <x v="0"/>
    <x v="3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716"/>
    <n v="23.866666666666667"/>
    <x v="0"/>
    <x v="2"/>
    <s v="Overdue"/>
    <x v="1"/>
    <s v="USD"/>
    <n v="10100.780000000001"/>
    <s v="Non-government"/>
  </r>
  <r>
    <s v="A2310000"/>
    <x v="10"/>
    <x v="10"/>
    <n v="103905912"/>
    <x v="0"/>
    <x v="0"/>
    <x v="3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716"/>
    <n v="23.866666666666667"/>
    <x v="0"/>
    <x v="2"/>
    <s v="Overdue"/>
    <x v="1"/>
    <s v="USD"/>
    <n v="1714.16"/>
    <s v="Non-government"/>
  </r>
  <r>
    <s v="A2310000"/>
    <x v="10"/>
    <x v="10"/>
    <n v="103905912"/>
    <x v="0"/>
    <x v="0"/>
    <x v="3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716"/>
    <n v="23.866666666666667"/>
    <x v="0"/>
    <x v="2"/>
    <s v="Overdue"/>
    <x v="1"/>
    <s v="USD"/>
    <n v="13574.99"/>
    <s v="Non-government"/>
  </r>
  <r>
    <s v="A2310000"/>
    <x v="10"/>
    <x v="10"/>
    <n v="103905912"/>
    <x v="0"/>
    <x v="0"/>
    <x v="3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716"/>
    <n v="23.866666666666667"/>
    <x v="0"/>
    <x v="2"/>
    <s v="Overdue"/>
    <x v="1"/>
    <s v="USD"/>
    <n v="5402.82"/>
    <s v="Non-government"/>
  </r>
  <r>
    <s v="A2310000"/>
    <x v="10"/>
    <x v="10"/>
    <n v="103905912"/>
    <x v="0"/>
    <x v="0"/>
    <x v="3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716"/>
    <n v="23.866666666666667"/>
    <x v="0"/>
    <x v="2"/>
    <s v="Overdue"/>
    <x v="1"/>
    <s v="USD"/>
    <n v="9988.36"/>
    <s v="Non-government"/>
  </r>
  <r>
    <s v="A2310000"/>
    <x v="10"/>
    <x v="10"/>
    <n v="103905912"/>
    <x v="0"/>
    <x v="0"/>
    <x v="3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716"/>
    <n v="23.866666666666667"/>
    <x v="0"/>
    <x v="2"/>
    <s v="Overdue"/>
    <x v="1"/>
    <s v="USD"/>
    <n v="10858.33"/>
    <s v="Non-government"/>
  </r>
  <r>
    <s v="A2310000"/>
    <x v="10"/>
    <x v="10"/>
    <n v="103905912"/>
    <x v="0"/>
    <x v="0"/>
    <x v="3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716"/>
    <n v="23.866666666666667"/>
    <x v="0"/>
    <x v="2"/>
    <s v="Overdue"/>
    <x v="1"/>
    <s v="USD"/>
    <n v="13738.17"/>
    <s v="Non-government"/>
  </r>
  <r>
    <s v="A2310000"/>
    <x v="10"/>
    <x v="10"/>
    <n v="103905912"/>
    <x v="0"/>
    <x v="0"/>
    <x v="3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716"/>
    <n v="23.866666666666667"/>
    <x v="0"/>
    <x v="2"/>
    <s v="Overdue"/>
    <x v="1"/>
    <s v="USD"/>
    <n v="8191.71"/>
    <s v="Non-government"/>
  </r>
  <r>
    <s v="A2310000"/>
    <x v="10"/>
    <x v="10"/>
    <n v="103905912"/>
    <x v="0"/>
    <x v="0"/>
    <x v="3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716"/>
    <n v="23.866666666666667"/>
    <x v="0"/>
    <x v="2"/>
    <s v="Overdue"/>
    <x v="1"/>
    <s v="USD"/>
    <n v="12308.69"/>
    <s v="Non-government"/>
  </r>
  <r>
    <s v="A2310000"/>
    <x v="10"/>
    <x v="10"/>
    <n v="103905912"/>
    <x v="0"/>
    <x v="0"/>
    <x v="3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716"/>
    <n v="23.866666666666667"/>
    <x v="0"/>
    <x v="2"/>
    <s v="Overdue"/>
    <x v="1"/>
    <s v="USD"/>
    <n v="6185.52"/>
    <s v="Non-government"/>
  </r>
  <r>
    <s v="A2310000"/>
    <x v="10"/>
    <x v="10"/>
    <n v="103905912"/>
    <x v="0"/>
    <x v="0"/>
    <x v="3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716"/>
    <n v="23.866666666666667"/>
    <x v="0"/>
    <x v="2"/>
    <s v="Overdue"/>
    <x v="1"/>
    <s v="USD"/>
    <n v="12622.76"/>
    <s v="Non-government"/>
  </r>
  <r>
    <s v="A2310000"/>
    <x v="10"/>
    <x v="10"/>
    <n v="103905912"/>
    <x v="0"/>
    <x v="0"/>
    <x v="3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716"/>
    <n v="23.866666666666667"/>
    <x v="0"/>
    <x v="2"/>
    <s v="Overdue"/>
    <x v="1"/>
    <s v="USD"/>
    <n v="12854.95"/>
    <s v="Non-government"/>
  </r>
  <r>
    <s v="A2310000"/>
    <x v="10"/>
    <x v="10"/>
    <n v="103710324"/>
    <x v="0"/>
    <x v="0"/>
    <x v="3"/>
    <x v="2"/>
    <s v="WHT Outstg"/>
    <s v="WHT on invs 1800019185/19268/19443/etc"/>
    <s v=""/>
    <s v="AB"/>
    <s v=""/>
    <d v="2019-03-15T00:00:00"/>
    <d v="2019-03-15T00:00:00"/>
    <d v="2019-03-15T00:00:00"/>
    <s v="USD"/>
    <n v="108863.79"/>
    <n v="716"/>
    <n v="23.866666666666667"/>
    <x v="0"/>
    <x v="2"/>
    <s v="Overdue"/>
    <x v="1"/>
    <s v="USD"/>
    <n v="108863.79"/>
    <s v="Non-government"/>
  </r>
  <r>
    <s v="A2310000"/>
    <x v="10"/>
    <x v="10"/>
    <n v="103710322"/>
    <x v="0"/>
    <x v="0"/>
    <x v="3"/>
    <x v="2"/>
    <s v="WHT Outstg"/>
    <s v="WHT on Legacy Debt Balance"/>
    <s v=""/>
    <s v="AB"/>
    <s v=""/>
    <d v="2019-03-15T00:00:00"/>
    <d v="2019-03-15T00:00:00"/>
    <d v="2019-03-15T00:00:00"/>
    <s v="NGN"/>
    <n v="27401889.25"/>
    <n v="716"/>
    <n v="23.866666666666667"/>
    <x v="0"/>
    <x v="2"/>
    <s v="Overdue"/>
    <x v="1"/>
    <s v="USD"/>
    <n v="89431.55"/>
    <s v="Non-government"/>
  </r>
  <r>
    <s v="A2310000"/>
    <x v="10"/>
    <x v="10"/>
    <n v="1600002677"/>
    <x v="0"/>
    <x v="0"/>
    <x v="3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794"/>
    <n v="26.466666666666665"/>
    <x v="0"/>
    <x v="2"/>
    <s v="Overdue"/>
    <x v="1"/>
    <s v="USD"/>
    <n v="-7054.27"/>
    <s v="Non-government"/>
  </r>
  <r>
    <s v="A2310000"/>
    <x v="10"/>
    <x v="10"/>
    <n v="103543605"/>
    <x v="0"/>
    <x v="0"/>
    <x v="3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067"/>
    <n v="35.56666666666667"/>
    <x v="0"/>
    <x v="2"/>
    <s v="Overdue"/>
    <x v="1"/>
    <s v="USD"/>
    <n v="21326.62"/>
    <s v="Non-government"/>
  </r>
  <r>
    <s v="A2310000"/>
    <x v="10"/>
    <x v="10"/>
    <n v="103543612"/>
    <x v="0"/>
    <x v="0"/>
    <x v="3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067"/>
    <n v="35.56666666666667"/>
    <x v="0"/>
    <x v="2"/>
    <s v="Overdue"/>
    <x v="1"/>
    <s v="USD"/>
    <n v="10758.88"/>
    <s v="Non-government"/>
  </r>
  <r>
    <s v="A2310000"/>
    <x v="10"/>
    <x v="10"/>
    <n v="103543609"/>
    <x v="0"/>
    <x v="0"/>
    <x v="3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067"/>
    <n v="35.56666666666667"/>
    <x v="0"/>
    <x v="2"/>
    <s v="Overdue"/>
    <x v="1"/>
    <s v="USD"/>
    <n v="11729.61"/>
    <s v="Non-government"/>
  </r>
  <r>
    <s v="A2310000"/>
    <x v="10"/>
    <x v="10"/>
    <n v="103543608"/>
    <x v="0"/>
    <x v="0"/>
    <x v="3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067"/>
    <n v="35.56666666666667"/>
    <x v="0"/>
    <x v="2"/>
    <s v="Overdue"/>
    <x v="1"/>
    <s v="USD"/>
    <n v="14472.64"/>
    <s v="Non-government"/>
  </r>
  <r>
    <s v="A2310000"/>
    <x v="10"/>
    <x v="10"/>
    <n v="103501724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158"/>
    <n v="38.6"/>
    <x v="0"/>
    <x v="2"/>
    <s v="Overdue"/>
    <x v="1"/>
    <s v="USD"/>
    <n v="2109926.2400000002"/>
    <s v="Non-government"/>
  </r>
  <r>
    <s v="A2310000"/>
    <x v="10"/>
    <x v="10"/>
    <n v="103501725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158"/>
    <n v="38.6"/>
    <x v="0"/>
    <x v="2"/>
    <s v="Overdue"/>
    <x v="1"/>
    <s v="USD"/>
    <n v="42895.21"/>
    <s v="Non-government"/>
  </r>
  <r>
    <s v="A2310000"/>
    <x v="10"/>
    <x v="10"/>
    <n v="102592954"/>
    <x v="0"/>
    <x v="0"/>
    <x v="3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2770"/>
    <n v="92.333333333333329"/>
    <x v="0"/>
    <x v="2"/>
    <s v="Overdue"/>
    <x v="1"/>
    <s v="USD"/>
    <n v="9872.27"/>
    <s v="Non-government"/>
  </r>
  <r>
    <s v="A2310000"/>
    <x v="10"/>
    <x v="10"/>
    <n v="102571963"/>
    <x v="0"/>
    <x v="0"/>
    <x v="3"/>
    <x v="2"/>
    <s v="WHT Outstg"/>
    <s v="5% WHT on inv. 1800008378"/>
    <s v=""/>
    <s v="AB"/>
    <s v=""/>
    <d v="2013-06-26T00:00:00"/>
    <d v="2013-06-26T00:00:00"/>
    <d v="2013-06-26T00:00:00"/>
    <s v="USD"/>
    <n v="79249.78"/>
    <n v="2804"/>
    <n v="93.466666666666669"/>
    <x v="0"/>
    <x v="2"/>
    <s v="Overdue"/>
    <x v="1"/>
    <s v="USD"/>
    <n v="79249.78"/>
    <s v="Non-government"/>
  </r>
  <r>
    <s v="A2310000"/>
    <x v="10"/>
    <x v="10"/>
    <n v="102571962"/>
    <x v="0"/>
    <x v="0"/>
    <x v="3"/>
    <x v="2"/>
    <s v="WHT Outstg"/>
    <s v="5% WHT on inv. 1800008379"/>
    <s v=""/>
    <s v="AB"/>
    <s v=""/>
    <d v="2013-06-26T00:00:00"/>
    <d v="2013-06-26T00:00:00"/>
    <d v="2013-06-26T00:00:00"/>
    <s v="NGN"/>
    <n v="3093535.05"/>
    <n v="2804"/>
    <n v="93.466666666666669"/>
    <x v="0"/>
    <x v="2"/>
    <s v="Overdue"/>
    <x v="1"/>
    <s v="USD"/>
    <n v="19322.53"/>
    <s v="Non-government"/>
  </r>
  <r>
    <s v="A2310000"/>
    <x v="10"/>
    <x v="10"/>
    <n v="102540500"/>
    <x v="0"/>
    <x v="0"/>
    <x v="3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2851"/>
    <n v="95.033333333333331"/>
    <x v="0"/>
    <x v="2"/>
    <s v="Overdue"/>
    <x v="1"/>
    <s v="USD"/>
    <n v="35597.699999999997"/>
    <s v="Non-government"/>
  </r>
  <r>
    <s v="A2310000"/>
    <x v="10"/>
    <x v="10"/>
    <n v="103905913"/>
    <x v="0"/>
    <x v="0"/>
    <x v="3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2851"/>
    <n v="95.033333333333331"/>
    <x v="0"/>
    <x v="2"/>
    <s v="Overdue"/>
    <x v="1"/>
    <s v="USD"/>
    <n v="3858.91"/>
    <s v="Non-government"/>
  </r>
  <r>
    <s v="A2310000"/>
    <x v="10"/>
    <x v="10"/>
    <n v="103905863"/>
    <x v="0"/>
    <x v="0"/>
    <x v="3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2851"/>
    <n v="95.033333333333331"/>
    <x v="0"/>
    <x v="2"/>
    <s v="Overdue"/>
    <x v="1"/>
    <s v="USD"/>
    <n v="33305.49"/>
    <s v="Non-government"/>
  </r>
  <r>
    <s v="A2310000"/>
    <x v="10"/>
    <x v="10"/>
    <n v="103905913"/>
    <x v="0"/>
    <x v="0"/>
    <x v="3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2851"/>
    <n v="95.033333333333331"/>
    <x v="0"/>
    <x v="2"/>
    <s v="Overdue"/>
    <x v="1"/>
    <s v="USD"/>
    <n v="3598.44"/>
    <s v="Non-government"/>
  </r>
  <r>
    <s v="A2310000"/>
    <x v="10"/>
    <x v="10"/>
    <n v="103905913"/>
    <x v="0"/>
    <x v="0"/>
    <x v="3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2851"/>
    <n v="95.033333333333331"/>
    <x v="0"/>
    <x v="2"/>
    <s v="Overdue"/>
    <x v="1"/>
    <s v="USD"/>
    <n v="3848.19"/>
    <s v="Non-government"/>
  </r>
  <r>
    <s v="A2310000"/>
    <x v="10"/>
    <x v="10"/>
    <n v="103905863"/>
    <x v="0"/>
    <x v="0"/>
    <x v="3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2851"/>
    <n v="95.033333333333331"/>
    <x v="0"/>
    <x v="2"/>
    <s v="Overdue"/>
    <x v="1"/>
    <s v="USD"/>
    <n v="35679.620000000003"/>
    <s v="Non-government"/>
  </r>
  <r>
    <s v="A2310000"/>
    <x v="10"/>
    <x v="10"/>
    <n v="103905863"/>
    <x v="0"/>
    <x v="0"/>
    <x v="3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2851"/>
    <n v="95.033333333333331"/>
    <x v="0"/>
    <x v="2"/>
    <s v="Overdue"/>
    <x v="1"/>
    <s v="USD"/>
    <n v="23876.47"/>
    <s v="Non-government"/>
  </r>
  <r>
    <s v="A2310000"/>
    <x v="10"/>
    <x v="10"/>
    <n v="103905913"/>
    <x v="0"/>
    <x v="0"/>
    <x v="3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2851"/>
    <n v="95.033333333333331"/>
    <x v="0"/>
    <x v="2"/>
    <s v="Overdue"/>
    <x v="1"/>
    <s v="USD"/>
    <n v="2570.9899999999998"/>
    <s v="Non-government"/>
  </r>
  <r>
    <s v="A2310000"/>
    <x v="10"/>
    <x v="10"/>
    <n v="103905863"/>
    <x v="0"/>
    <x v="0"/>
    <x v="3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2851"/>
    <n v="95.033333333333331"/>
    <x v="0"/>
    <x v="2"/>
    <s v="Overdue"/>
    <x v="1"/>
    <s v="USD"/>
    <n v="37156.839999999997"/>
    <s v="Non-government"/>
  </r>
  <r>
    <s v="A2310000"/>
    <x v="10"/>
    <x v="10"/>
    <n v="103905913"/>
    <x v="0"/>
    <x v="0"/>
    <x v="3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2851"/>
    <n v="95.033333333333331"/>
    <x v="0"/>
    <x v="2"/>
    <s v="Overdue"/>
    <x v="1"/>
    <s v="USD"/>
    <n v="3999.56"/>
    <s v="Non-government"/>
  </r>
  <r>
    <s v="A2310000"/>
    <x v="10"/>
    <x v="10"/>
    <n v="103905863"/>
    <x v="0"/>
    <x v="0"/>
    <x v="3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2851"/>
    <n v="95.033333333333331"/>
    <x v="0"/>
    <x v="2"/>
    <s v="Overdue"/>
    <x v="1"/>
    <s v="USD"/>
    <n v="35841.79"/>
    <s v="Non-government"/>
  </r>
  <r>
    <s v="A2310000"/>
    <x v="10"/>
    <x v="10"/>
    <n v="103905913"/>
    <x v="0"/>
    <x v="0"/>
    <x v="3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2851"/>
    <n v="95.033333333333331"/>
    <x v="0"/>
    <x v="2"/>
    <s v="Overdue"/>
    <x v="1"/>
    <s v="USD"/>
    <n v="3862.05"/>
    <s v="Non-government"/>
  </r>
  <r>
    <s v="A2310000"/>
    <x v="10"/>
    <x v="10"/>
    <n v="102539730"/>
    <x v="0"/>
    <x v="0"/>
    <x v="3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2852"/>
    <n v="95.066666666666663"/>
    <x v="0"/>
    <x v="2"/>
    <s v="Overdue"/>
    <x v="1"/>
    <s v="USD"/>
    <n v="106177.59"/>
    <s v="Non-government"/>
  </r>
  <r>
    <s v="A2310000"/>
    <x v="10"/>
    <x v="10"/>
    <n v="103905862"/>
    <x v="0"/>
    <x v="0"/>
    <x v="3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323"/>
    <n v="110.76666666666667"/>
    <x v="0"/>
    <x v="2"/>
    <s v="Overdue"/>
    <x v="1"/>
    <s v="USD"/>
    <n v="6028.23"/>
    <s v="Non-government"/>
  </r>
  <r>
    <s v="A2310000"/>
    <x v="10"/>
    <x v="10"/>
    <n v="103905862"/>
    <x v="0"/>
    <x v="0"/>
    <x v="3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323"/>
    <n v="110.76666666666667"/>
    <x v="0"/>
    <x v="2"/>
    <s v="Overdue"/>
    <x v="1"/>
    <s v="USD"/>
    <n v="76784.710000000006"/>
    <s v="Non-government"/>
  </r>
  <r>
    <s v="A2310000"/>
    <x v="10"/>
    <x v="10"/>
    <n v="103905861"/>
    <x v="0"/>
    <x v="0"/>
    <x v="3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347"/>
    <n v="111.56666666666666"/>
    <x v="0"/>
    <x v="2"/>
    <s v="Overdue"/>
    <x v="1"/>
    <s v="USD"/>
    <n v="79537.149999999994"/>
    <s v="Non-government"/>
  </r>
  <r>
    <s v="A2310000"/>
    <x v="10"/>
    <x v="10"/>
    <n v="103905861"/>
    <x v="0"/>
    <x v="0"/>
    <x v="3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347"/>
    <n v="111.56666666666666"/>
    <x v="0"/>
    <x v="2"/>
    <s v="Overdue"/>
    <x v="1"/>
    <s v="USD"/>
    <n v="11251.47"/>
    <s v="Non-government"/>
  </r>
  <r>
    <s v="A2310000"/>
    <x v="10"/>
    <x v="10"/>
    <n v="101817546"/>
    <x v="0"/>
    <x v="0"/>
    <x v="3"/>
    <x v="2"/>
    <s v="WHT Outstg"/>
    <s v="WHT on invoice 1800003488 (5%)"/>
    <s v=""/>
    <s v="AB"/>
    <s v=""/>
    <d v="2010-08-31T00:00:00"/>
    <d v="2010-08-31T00:00:00"/>
    <d v="2010-09-30T00:00:00"/>
    <s v="USD"/>
    <n v="62863.75"/>
    <n v="3804"/>
    <n v="126.8"/>
    <x v="0"/>
    <x v="2"/>
    <s v="Overdue"/>
    <x v="1"/>
    <s v="USD"/>
    <n v="62863.75"/>
    <s v="Non-government"/>
  </r>
  <r>
    <s v="A2310000"/>
    <x v="10"/>
    <x v="10"/>
    <n v="103905860"/>
    <x v="0"/>
    <x v="0"/>
    <x v="3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3805"/>
    <n v="126.83333333333333"/>
    <x v="0"/>
    <x v="2"/>
    <s v="Overdue"/>
    <x v="1"/>
    <s v="USD"/>
    <n v="96796.85"/>
    <s v="Non-government"/>
  </r>
  <r>
    <s v="A2310000"/>
    <x v="10"/>
    <x v="10"/>
    <n v="103905860"/>
    <x v="0"/>
    <x v="0"/>
    <x v="3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3805"/>
    <n v="126.83333333333333"/>
    <x v="0"/>
    <x v="2"/>
    <s v="Overdue"/>
    <x v="1"/>
    <s v="USD"/>
    <n v="103098.95"/>
    <s v="Non-government"/>
  </r>
  <r>
    <s v="A2310000"/>
    <x v="10"/>
    <x v="10"/>
    <n v="103905860"/>
    <x v="0"/>
    <x v="0"/>
    <x v="3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3805"/>
    <n v="126.83333333333333"/>
    <x v="0"/>
    <x v="2"/>
    <s v="Overdue"/>
    <x v="1"/>
    <s v="USD"/>
    <n v="36370.54"/>
    <s v="Non-government"/>
  </r>
  <r>
    <s v="A2310000"/>
    <x v="10"/>
    <x v="10"/>
    <n v="103905860"/>
    <x v="0"/>
    <x v="0"/>
    <x v="3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3805"/>
    <n v="126.83333333333333"/>
    <x v="0"/>
    <x v="2"/>
    <s v="Overdue"/>
    <x v="1"/>
    <s v="USD"/>
    <n v="101871.17"/>
    <s v="Non-government"/>
  </r>
  <r>
    <s v="A2310000"/>
    <x v="10"/>
    <x v="10"/>
    <n v="103905860"/>
    <x v="0"/>
    <x v="0"/>
    <x v="3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3805"/>
    <n v="126.83333333333333"/>
    <x v="0"/>
    <x v="2"/>
    <s v="Overdue"/>
    <x v="1"/>
    <s v="USD"/>
    <n v="243.64"/>
    <s v="Non-government"/>
  </r>
  <r>
    <s v="A2310000"/>
    <x v="10"/>
    <x v="10"/>
    <n v="103905860"/>
    <x v="0"/>
    <x v="0"/>
    <x v="3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3805"/>
    <n v="126.83333333333333"/>
    <x v="0"/>
    <x v="2"/>
    <s v="Overdue"/>
    <x v="1"/>
    <s v="USD"/>
    <n v="17457.72"/>
    <s v="Non-government"/>
  </r>
  <r>
    <s v="A2310000"/>
    <x v="10"/>
    <x v="10"/>
    <n v="103905860"/>
    <x v="0"/>
    <x v="0"/>
    <x v="3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3805"/>
    <n v="126.83333333333333"/>
    <x v="0"/>
    <x v="2"/>
    <s v="Overdue"/>
    <x v="1"/>
    <s v="USD"/>
    <n v="2422.3200000000002"/>
    <s v="Non-government"/>
  </r>
  <r>
    <s v="A2310000"/>
    <x v="10"/>
    <x v="10"/>
    <n v="103905860"/>
    <x v="0"/>
    <x v="0"/>
    <x v="3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3805"/>
    <n v="126.83333333333333"/>
    <x v="0"/>
    <x v="2"/>
    <s v="Overdue"/>
    <x v="1"/>
    <s v="USD"/>
    <n v="31065.72"/>
    <s v="Non-government"/>
  </r>
  <r>
    <s v="A2310000"/>
    <x v="10"/>
    <x v="10"/>
    <n v="101804765"/>
    <x v="0"/>
    <x v="0"/>
    <x v="3"/>
    <x v="2"/>
    <s v="WHT Outstg"/>
    <s v="WHT on invoice 1800003670 (5%)"/>
    <s v=""/>
    <s v="AB"/>
    <s v=""/>
    <d v="2010-08-13T00:00:00"/>
    <d v="2010-08-13T00:00:00"/>
    <d v="2010-09-12T00:00:00"/>
    <s v="USD"/>
    <n v="112311.9"/>
    <n v="3822"/>
    <n v="127.4"/>
    <x v="0"/>
    <x v="2"/>
    <s v="Overdue"/>
    <x v="1"/>
    <s v="USD"/>
    <n v="112311.9"/>
    <s v="Non-government"/>
  </r>
  <r>
    <s v="A2310000"/>
    <x v="10"/>
    <x v="10"/>
    <n v="101804764"/>
    <x v="0"/>
    <x v="0"/>
    <x v="3"/>
    <x v="2"/>
    <s v="WHT Outstg"/>
    <s v="WHT on invoice 1800003753 (5%)"/>
    <s v=""/>
    <s v="AB"/>
    <s v=""/>
    <d v="2010-08-13T00:00:00"/>
    <d v="2010-08-13T00:00:00"/>
    <d v="2010-09-12T00:00:00"/>
    <s v="USD"/>
    <n v="97542.35"/>
    <n v="3822"/>
    <n v="127.4"/>
    <x v="0"/>
    <x v="2"/>
    <s v="Overdue"/>
    <x v="1"/>
    <s v="USD"/>
    <n v="97542.35"/>
    <s v="Non-government"/>
  </r>
  <r>
    <s v="A2310000"/>
    <x v="10"/>
    <x v="10"/>
    <n v="103905859"/>
    <x v="0"/>
    <x v="0"/>
    <x v="3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3834"/>
    <n v="127.8"/>
    <x v="0"/>
    <x v="2"/>
    <s v="Overdue"/>
    <x v="1"/>
    <s v="USD"/>
    <n v="100344.31"/>
    <s v="Non-government"/>
  </r>
  <r>
    <s v="A2310000"/>
    <x v="10"/>
    <x v="10"/>
    <n v="103905859"/>
    <x v="0"/>
    <x v="0"/>
    <x v="3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3834"/>
    <n v="127.8"/>
    <x v="0"/>
    <x v="2"/>
    <s v="Overdue"/>
    <x v="1"/>
    <s v="USD"/>
    <n v="100334.36"/>
    <s v="Non-government"/>
  </r>
  <r>
    <s v="A2310000"/>
    <x v="10"/>
    <x v="10"/>
    <n v="101790199"/>
    <x v="0"/>
    <x v="0"/>
    <x v="3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3834"/>
    <n v="127.8"/>
    <x v="0"/>
    <x v="2"/>
    <s v="Overdue"/>
    <x v="1"/>
    <s v="USD"/>
    <n v="52104.74"/>
    <s v="Non-government"/>
  </r>
  <r>
    <s v="A2310000"/>
    <x v="10"/>
    <x v="10"/>
    <n v="101790200"/>
    <x v="0"/>
    <x v="0"/>
    <x v="3"/>
    <x v="2"/>
    <s v="WHT Outstg"/>
    <s v="WHT on invoice 1800003568 (5%)"/>
    <s v=""/>
    <s v="AB"/>
    <s v=""/>
    <d v="2010-07-31T00:00:00"/>
    <d v="2010-07-31T00:00:00"/>
    <d v="2010-08-30T00:00:00"/>
    <s v="USD"/>
    <n v="64769.96"/>
    <n v="3835"/>
    <n v="127.83333333333333"/>
    <x v="0"/>
    <x v="2"/>
    <s v="Overdue"/>
    <x v="1"/>
    <s v="USD"/>
    <n v="64769.96"/>
    <s v="Non-government"/>
  </r>
  <r>
    <s v="A2310000"/>
    <x v="10"/>
    <x v="10"/>
    <n v="103905858"/>
    <x v="0"/>
    <x v="0"/>
    <x v="3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3865"/>
    <n v="128.83333333333334"/>
    <x v="0"/>
    <x v="2"/>
    <s v="Overdue"/>
    <x v="1"/>
    <s v="USD"/>
    <n v="57419.4"/>
    <s v="Non-government"/>
  </r>
  <r>
    <s v="A2310000"/>
    <x v="10"/>
    <x v="10"/>
    <n v="103905858"/>
    <x v="0"/>
    <x v="0"/>
    <x v="3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3865"/>
    <n v="128.83333333333334"/>
    <x v="0"/>
    <x v="2"/>
    <s v="Overdue"/>
    <x v="1"/>
    <s v="USD"/>
    <n v="54776.07"/>
    <s v="Non-government"/>
  </r>
  <r>
    <s v="A2310000"/>
    <x v="10"/>
    <x v="10"/>
    <n v="103905858"/>
    <x v="0"/>
    <x v="0"/>
    <x v="3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3865"/>
    <n v="128.83333333333334"/>
    <x v="0"/>
    <x v="2"/>
    <s v="Overdue"/>
    <x v="1"/>
    <s v="USD"/>
    <n v="52170.41"/>
    <s v="Non-government"/>
  </r>
  <r>
    <s v="A2310000"/>
    <x v="10"/>
    <x v="10"/>
    <n v="103905858"/>
    <x v="0"/>
    <x v="0"/>
    <x v="3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3865"/>
    <n v="128.83333333333334"/>
    <x v="0"/>
    <x v="2"/>
    <s v="Overdue"/>
    <x v="1"/>
    <s v="USD"/>
    <n v="55309.59"/>
    <s v="Non-government"/>
  </r>
  <r>
    <s v="A2310000"/>
    <x v="10"/>
    <x v="10"/>
    <n v="103905858"/>
    <x v="0"/>
    <x v="0"/>
    <x v="3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3865"/>
    <n v="128.83333333333334"/>
    <x v="0"/>
    <x v="2"/>
    <s v="Overdue"/>
    <x v="1"/>
    <s v="USD"/>
    <n v="55792.639999999999"/>
    <s v="Non-government"/>
  </r>
  <r>
    <s v="A2310000"/>
    <x v="10"/>
    <x v="10"/>
    <n v="103905858"/>
    <x v="0"/>
    <x v="0"/>
    <x v="3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3865"/>
    <n v="128.83333333333334"/>
    <x v="0"/>
    <x v="2"/>
    <s v="Overdue"/>
    <x v="1"/>
    <s v="USD"/>
    <n v="57706.95"/>
    <s v="Non-government"/>
  </r>
  <r>
    <s v="A2310000"/>
    <x v="10"/>
    <x v="10"/>
    <n v="103905858"/>
    <x v="0"/>
    <x v="0"/>
    <x v="3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3865"/>
    <n v="128.83333333333334"/>
    <x v="0"/>
    <x v="2"/>
    <s v="Overdue"/>
    <x v="1"/>
    <s v="USD"/>
    <n v="55491.02"/>
    <s v="Non-government"/>
  </r>
  <r>
    <s v="A2310000"/>
    <x v="10"/>
    <x v="10"/>
    <n v="103905858"/>
    <x v="0"/>
    <x v="0"/>
    <x v="3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3865"/>
    <n v="128.83333333333334"/>
    <x v="0"/>
    <x v="2"/>
    <s v="Overdue"/>
    <x v="1"/>
    <s v="USD"/>
    <n v="57523.68"/>
    <s v="Non-government"/>
  </r>
  <r>
    <s v="A2310000"/>
    <x v="10"/>
    <x v="10"/>
    <n v="103905858"/>
    <x v="0"/>
    <x v="0"/>
    <x v="3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3865"/>
    <n v="128.83333333333334"/>
    <x v="0"/>
    <x v="2"/>
    <s v="Overdue"/>
    <x v="1"/>
    <s v="USD"/>
    <n v="56115.89"/>
    <s v="Non-government"/>
  </r>
  <r>
    <s v="A2310000"/>
    <x v="10"/>
    <x v="10"/>
    <n v="103905858"/>
    <x v="0"/>
    <x v="0"/>
    <x v="3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3865"/>
    <n v="128.83333333333334"/>
    <x v="0"/>
    <x v="2"/>
    <s v="Overdue"/>
    <x v="1"/>
    <s v="USD"/>
    <n v="55939.199999999997"/>
    <s v="Non-government"/>
  </r>
  <r>
    <s v="A2310000"/>
    <x v="10"/>
    <x v="10"/>
    <n v="103905858"/>
    <x v="0"/>
    <x v="0"/>
    <x v="3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3865"/>
    <n v="128.83333333333334"/>
    <x v="0"/>
    <x v="2"/>
    <s v="Overdue"/>
    <x v="1"/>
    <s v="USD"/>
    <n v="57381.8"/>
    <s v="Non-government"/>
  </r>
  <r>
    <s v="A2310000"/>
    <x v="10"/>
    <x v="10"/>
    <n v="103905858"/>
    <x v="0"/>
    <x v="0"/>
    <x v="3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3865"/>
    <n v="128.83333333333334"/>
    <x v="0"/>
    <x v="2"/>
    <s v="Overdue"/>
    <x v="1"/>
    <s v="USD"/>
    <n v="57405.33"/>
    <s v="Non-government"/>
  </r>
  <r>
    <s v="A2310000"/>
    <x v="10"/>
    <x v="10"/>
    <n v="1600000828"/>
    <x v="0"/>
    <x v="0"/>
    <x v="3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364"/>
    <n v="145.46666666666667"/>
    <x v="0"/>
    <x v="2"/>
    <s v="Overdue"/>
    <x v="1"/>
    <s v="USD"/>
    <n v="-2445.14"/>
    <s v="Non-government"/>
  </r>
  <r>
    <s v="A2310000"/>
    <x v="11"/>
    <x v="11"/>
    <n v="104040771"/>
    <x v="0"/>
    <x v="0"/>
    <x v="3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45"/>
    <n v="1.5"/>
    <x v="3"/>
    <x v="0"/>
    <s v="Overdue"/>
    <x v="0"/>
    <s v="USD"/>
    <n v="131999.96"/>
    <s v="Non-government"/>
  </r>
  <r>
    <s v="A2310000"/>
    <x v="11"/>
    <x v="11"/>
    <n v="104040772"/>
    <x v="0"/>
    <x v="0"/>
    <x v="3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45"/>
    <n v="1.5"/>
    <x v="3"/>
    <x v="0"/>
    <s v="Overdue"/>
    <x v="0"/>
    <s v="USD"/>
    <n v="195022.61"/>
    <s v="Non-government"/>
  </r>
  <r>
    <s v="A2310000"/>
    <x v="11"/>
    <x v="11"/>
    <n v="102108201"/>
    <x v="0"/>
    <x v="0"/>
    <x v="3"/>
    <x v="2"/>
    <n v="0"/>
    <s v="Balance (Short-Payment by TEPNG)"/>
    <s v=""/>
    <s v="AB"/>
    <s v=""/>
    <d v="2011-08-24T00:00:00"/>
    <d v="2011-08-24T00:00:00"/>
    <d v="2011-08-24T00:00:00"/>
    <s v="USD"/>
    <n v="4942530.28"/>
    <n v="3476"/>
    <n v="115.86666666666666"/>
    <x v="0"/>
    <x v="0"/>
    <s v="Overdue"/>
    <x v="0"/>
    <s v="USD"/>
    <n v="4942530.28"/>
    <s v="Non-government"/>
  </r>
  <r>
    <s v="A2310000"/>
    <x v="11"/>
    <x v="11"/>
    <n v="102223613"/>
    <x v="0"/>
    <x v="0"/>
    <x v="3"/>
    <x v="2"/>
    <n v="0"/>
    <s v="Balance (Short-Payment inv 1800007629)"/>
    <s v=""/>
    <s v="AB"/>
    <s v=""/>
    <d v="2012-02-03T00:00:00"/>
    <d v="2012-02-03T00:00:00"/>
    <d v="2012-02-03T00:00:00"/>
    <s v="NGN"/>
    <n v="82905482.439999998"/>
    <n v="3313"/>
    <n v="110.43333333333334"/>
    <x v="0"/>
    <x v="0"/>
    <s v="Overdue"/>
    <x v="0"/>
    <s v="USD"/>
    <n v="513698.95"/>
    <s v="Non-government"/>
  </r>
  <r>
    <s v="A2310000"/>
    <x v="11"/>
    <x v="11"/>
    <n v="103473021"/>
    <x v="0"/>
    <x v="0"/>
    <x v="3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221"/>
    <n v="40.700000000000003"/>
    <x v="0"/>
    <x v="0"/>
    <s v="Overdue"/>
    <x v="0"/>
    <s v="USD"/>
    <n v="61115.92"/>
    <s v="Non-government"/>
  </r>
  <r>
    <s v="A2310000"/>
    <x v="11"/>
    <x v="11"/>
    <n v="101923367"/>
    <x v="0"/>
    <x v="0"/>
    <x v="3"/>
    <x v="2"/>
    <n v="0"/>
    <s v="ELF pmt"/>
    <s v=""/>
    <s v="AB"/>
    <s v=""/>
    <d v="2010-12-29T00:00:00"/>
    <d v="2010-12-29T00:00:00"/>
    <d v="2010-12-29T00:00:00"/>
    <s v="USD"/>
    <n v="-6272453.2000000002"/>
    <n v="3714"/>
    <n v="123.8"/>
    <x v="0"/>
    <x v="0"/>
    <s v="Overdue"/>
    <x v="0"/>
    <s v="USD"/>
    <n v="-6272453.2000000002"/>
    <s v="Non-government"/>
  </r>
  <r>
    <s v="A2310000"/>
    <x v="11"/>
    <x v="11"/>
    <n v="101928207"/>
    <x v="0"/>
    <x v="0"/>
    <x v="3"/>
    <x v="2"/>
    <n v="0"/>
    <s v="ELF Pmt on A/C"/>
    <s v=""/>
    <s v="AB"/>
    <s v=""/>
    <d v="2010-12-30T00:00:00"/>
    <d v="2010-12-30T00:00:00"/>
    <d v="2010-12-30T00:00:00"/>
    <s v="USD"/>
    <n v="-3277996.3"/>
    <n v="3713"/>
    <n v="123.76666666666667"/>
    <x v="0"/>
    <x v="0"/>
    <s v="Overdue"/>
    <x v="0"/>
    <s v="USD"/>
    <n v="-3277996.3"/>
    <s v="Non-government"/>
  </r>
  <r>
    <s v="A2310000"/>
    <x v="11"/>
    <x v="11"/>
    <n v="1800017182"/>
    <x v="2"/>
    <x v="1"/>
    <x v="2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528"/>
    <n v="50.93333333333333"/>
    <x v="0"/>
    <x v="0"/>
    <s v="Overdue"/>
    <x v="0"/>
    <s v="USD"/>
    <n v="1104811.25"/>
    <s v="Non-government"/>
  </r>
  <r>
    <s v="A2310000"/>
    <x v="11"/>
    <x v="11"/>
    <n v="1800017775"/>
    <x v="0"/>
    <x v="0"/>
    <x v="3"/>
    <x v="2"/>
    <n v="0"/>
    <s v="FEBRUARY  2017 CRUDE HANDLING"/>
    <s v="454"/>
    <s v="DR"/>
    <s v=""/>
    <d v="2017-03-16T00:00:00"/>
    <d v="2017-03-16T00:00:00"/>
    <d v="2017-04-15T00:00:00"/>
    <s v="NGN"/>
    <n v="344670772.06"/>
    <n v="1415"/>
    <n v="47.166666666666664"/>
    <x v="0"/>
    <x v="0"/>
    <s v="Overdue"/>
    <x v="0"/>
    <s v="USD"/>
    <n v="1096121.99"/>
    <s v="Non-government"/>
  </r>
  <r>
    <s v="A2310000"/>
    <x v="11"/>
    <x v="11"/>
    <n v="1800018294"/>
    <x v="0"/>
    <x v="0"/>
    <x v="3"/>
    <x v="2"/>
    <n v="0"/>
    <s v="JUNE 2017 CRUDE HANDLING"/>
    <s v="454"/>
    <s v="DR"/>
    <s v=""/>
    <d v="2017-07-17T00:00:00"/>
    <d v="2017-07-17T00:00:00"/>
    <d v="2017-08-16T00:00:00"/>
    <s v="NGN"/>
    <n v="97709830.420000002"/>
    <n v="1292"/>
    <n v="43.06666666666667"/>
    <x v="0"/>
    <x v="0"/>
    <s v="Overdue"/>
    <x v="0"/>
    <s v="USD"/>
    <n v="309945.34999999998"/>
    <s v="Non-government"/>
  </r>
  <r>
    <s v="A2310000"/>
    <x v="11"/>
    <x v="11"/>
    <n v="1800002797"/>
    <x v="0"/>
    <x v="0"/>
    <x v="3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4908"/>
    <n v="163.6"/>
    <x v="0"/>
    <x v="0"/>
    <s v="Overdue"/>
    <x v="0"/>
    <s v="USD"/>
    <n v="150719.79999999999"/>
    <s v="Non-government"/>
  </r>
  <r>
    <s v="A2310000"/>
    <x v="11"/>
    <x v="11"/>
    <n v="1600001999"/>
    <x v="0"/>
    <x v="0"/>
    <x v="3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1970"/>
    <n v="65.666666666666671"/>
    <x v="0"/>
    <x v="0"/>
    <s v="Overdue"/>
    <x v="0"/>
    <s v="USD"/>
    <n v="-862533.27"/>
    <s v="Non-government"/>
  </r>
  <r>
    <s v="A2310000"/>
    <x v="11"/>
    <x v="11"/>
    <n v="103640642"/>
    <x v="0"/>
    <x v="0"/>
    <x v="3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851"/>
    <n v="28.366666666666667"/>
    <x v="0"/>
    <x v="0"/>
    <s v="Overdue"/>
    <x v="0"/>
    <s v="USD"/>
    <n v="-102255.55"/>
    <s v="Non-government"/>
  </r>
  <r>
    <s v="A2310000"/>
    <x v="11"/>
    <x v="11"/>
    <n v="1400002263"/>
    <x v="0"/>
    <x v="0"/>
    <x v="3"/>
    <x v="2"/>
    <n v="0"/>
    <s v="SUPPL BOOKING  REF 1400002255  dd 31/08/2007"/>
    <s v=""/>
    <s v="DZ"/>
    <s v=""/>
    <d v="2007-09-01T00:00:00"/>
    <d v="2007-09-01T00:00:00"/>
    <d v="2007-09-01T00:00:00"/>
    <s v="NGN"/>
    <n v="-3"/>
    <n v="4929"/>
    <n v="164.3"/>
    <x v="0"/>
    <x v="0"/>
    <s v="Overdue"/>
    <x v="0"/>
    <s v="USD"/>
    <n v="-0.02"/>
    <s v="Non-government"/>
  </r>
  <r>
    <s v="A2310000"/>
    <x v="11"/>
    <x v="11"/>
    <n v="1800020032"/>
    <x v="0"/>
    <x v="0"/>
    <x v="3"/>
    <x v="2"/>
    <n v="0"/>
    <s v="TEPNG  RPC Charge  -Jan To Dec 2017"/>
    <s v="468"/>
    <s v="DR"/>
    <s v=""/>
    <d v="2018-06-07T00:00:00"/>
    <d v="2018-06-07T00:00:00"/>
    <d v="2018-07-07T00:00:00"/>
    <s v="USD"/>
    <n v="647972.49"/>
    <n v="967"/>
    <n v="32.233333333333334"/>
    <x v="0"/>
    <x v="0"/>
    <s v="Overdue"/>
    <x v="0"/>
    <s v="USD"/>
    <n v="647972.49"/>
    <s v="Non-government"/>
  </r>
  <r>
    <s v="A2310000"/>
    <x v="11"/>
    <x v="11"/>
    <n v="1800021474"/>
    <x v="0"/>
    <x v="0"/>
    <x v="3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681"/>
    <n v="22.7"/>
    <x v="0"/>
    <x v="0"/>
    <s v="Overdue"/>
    <x v="0"/>
    <s v="USD"/>
    <n v="321299.92"/>
    <s v="Non-government"/>
  </r>
  <r>
    <s v="A2310000"/>
    <x v="11"/>
    <x v="11"/>
    <n v="1800021478"/>
    <x v="0"/>
    <x v="0"/>
    <x v="3"/>
    <x v="2"/>
    <n v="0"/>
    <s v="TEPNG 2018 Excess RPC Penalty Charge"/>
    <s v="468"/>
    <s v="DR"/>
    <s v=""/>
    <d v="2019-03-20T00:00:00"/>
    <d v="2019-03-20T00:00:00"/>
    <d v="2019-04-19T00:00:00"/>
    <s v="USD"/>
    <n v="75505.48"/>
    <n v="681"/>
    <n v="22.7"/>
    <x v="0"/>
    <x v="0"/>
    <s v="Overdue"/>
    <x v="0"/>
    <s v="USD"/>
    <n v="75505.48"/>
    <s v="Non-government"/>
  </r>
  <r>
    <s v="A2310000"/>
    <x v="11"/>
    <x v="11"/>
    <n v="1800021479"/>
    <x v="0"/>
    <x v="0"/>
    <x v="3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681"/>
    <n v="22.7"/>
    <x v="0"/>
    <x v="0"/>
    <s v="Overdue"/>
    <x v="0"/>
    <s v="USD"/>
    <n v="112920.97"/>
    <s v="Non-government"/>
  </r>
  <r>
    <s v="A2310000"/>
    <x v="11"/>
    <x v="11"/>
    <n v="1800021476"/>
    <x v="0"/>
    <x v="0"/>
    <x v="3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681"/>
    <n v="22.7"/>
    <x v="0"/>
    <x v="0"/>
    <s v="Overdue"/>
    <x v="0"/>
    <s v="USD"/>
    <n v="101209.47"/>
    <s v="Non-government"/>
  </r>
  <r>
    <s v="A2310000"/>
    <x v="11"/>
    <x v="11"/>
    <n v="1800021477"/>
    <x v="0"/>
    <x v="0"/>
    <x v="3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681"/>
    <n v="22.7"/>
    <x v="0"/>
    <x v="0"/>
    <s v="Overdue"/>
    <x v="0"/>
    <s v="USD"/>
    <n v="151362.16"/>
    <s v="Non-government"/>
  </r>
  <r>
    <s v="A2310000"/>
    <x v="11"/>
    <x v="11"/>
    <n v="1800021475"/>
    <x v="0"/>
    <x v="0"/>
    <x v="3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681"/>
    <n v="22.7"/>
    <x v="0"/>
    <x v="0"/>
    <s v="Overdue"/>
    <x v="0"/>
    <s v="USD"/>
    <n v="480514.78"/>
    <s v="Non-government"/>
  </r>
  <r>
    <s v="A2310000"/>
    <x v="11"/>
    <x v="11"/>
    <n v="1800020034"/>
    <x v="0"/>
    <x v="0"/>
    <x v="3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967"/>
    <n v="32.233333333333334"/>
    <x v="0"/>
    <x v="0"/>
    <s v="Overdue"/>
    <x v="0"/>
    <s v="USD"/>
    <n v="204970.89"/>
    <s v="Non-government"/>
  </r>
  <r>
    <s v="A2310000"/>
    <x v="11"/>
    <x v="11"/>
    <n v="1800020035"/>
    <x v="0"/>
    <x v="0"/>
    <x v="3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967"/>
    <n v="32.233333333333334"/>
    <x v="0"/>
    <x v="0"/>
    <s v="Overdue"/>
    <x v="0"/>
    <s v="USD"/>
    <n v="307189.76000000001"/>
    <s v="Non-government"/>
  </r>
  <r>
    <s v="A2310000"/>
    <x v="11"/>
    <x v="11"/>
    <n v="1800020033"/>
    <x v="0"/>
    <x v="0"/>
    <x v="3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967"/>
    <n v="32.233333333333334"/>
    <x v="0"/>
    <x v="0"/>
    <s v="Overdue"/>
    <x v="0"/>
    <s v="USD"/>
    <n v="971116.02"/>
    <s v="Non-government"/>
  </r>
  <r>
    <s v="A2310000"/>
    <x v="11"/>
    <x v="11"/>
    <n v="1600003357"/>
    <x v="0"/>
    <x v="0"/>
    <x v="3"/>
    <x v="2"/>
    <n v="0"/>
    <s v="TEPNG Jan - feb 2020 Crude Handling"/>
    <s v="468"/>
    <s v="DG"/>
    <s v=""/>
    <d v="2020-10-20T00:00:00"/>
    <d v="2020-10-20T00:00:00"/>
    <d v="2020-10-20T00:00:00"/>
    <s v="USD"/>
    <n v="-52269.26"/>
    <n v="131"/>
    <n v="4.3666666666666663"/>
    <x v="3"/>
    <x v="0"/>
    <s v="Overdue"/>
    <x v="0"/>
    <s v="USD"/>
    <n v="-52269.26"/>
    <s v="Non-government"/>
  </r>
  <r>
    <s v="A2310000"/>
    <x v="11"/>
    <x v="11"/>
    <n v="1600003358"/>
    <x v="0"/>
    <x v="0"/>
    <x v="3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131"/>
    <n v="4.3666666666666663"/>
    <x v="3"/>
    <x v="0"/>
    <s v="Overdue"/>
    <x v="0"/>
    <s v="USD"/>
    <n v="-78402.52"/>
    <s v="Non-government"/>
  </r>
  <r>
    <s v="A2310000"/>
    <x v="11"/>
    <x v="11"/>
    <n v="1800020036"/>
    <x v="0"/>
    <x v="0"/>
    <x v="3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967"/>
    <n v="32.233333333333334"/>
    <x v="0"/>
    <x v="0"/>
    <s v="Overdue"/>
    <x v="0"/>
    <s v="USD"/>
    <n v="155381.16"/>
    <s v="Non-government"/>
  </r>
  <r>
    <s v="A2310000"/>
    <x v="11"/>
    <x v="11"/>
    <n v="1800020037"/>
    <x v="0"/>
    <x v="0"/>
    <x v="3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967"/>
    <n v="32.233333333333334"/>
    <x v="0"/>
    <x v="0"/>
    <s v="Overdue"/>
    <x v="0"/>
    <s v="USD"/>
    <n v="232869.66"/>
    <s v="Non-government"/>
  </r>
  <r>
    <s v="A2310000"/>
    <x v="11"/>
    <x v="11"/>
    <n v="1400012798"/>
    <x v="0"/>
    <x v="0"/>
    <x v="3"/>
    <x v="2"/>
    <n v="0"/>
    <s v="TEPNG pmt"/>
    <s v=""/>
    <s v="DZ"/>
    <s v=""/>
    <d v="2018-09-28T00:00:00"/>
    <d v="2018-09-27T00:00:00"/>
    <d v="2018-09-28T00:00:00"/>
    <s v="USD"/>
    <n v="-68368.72"/>
    <n v="884"/>
    <n v="29.466666666666665"/>
    <x v="0"/>
    <x v="0"/>
    <s v="Overdue"/>
    <x v="0"/>
    <s v="USD"/>
    <n v="-68368.72"/>
    <s v="Non-government"/>
  </r>
  <r>
    <s v="A2310000"/>
    <x v="11"/>
    <x v="11"/>
    <n v="1400011626"/>
    <x v="0"/>
    <x v="0"/>
    <x v="3"/>
    <x v="2"/>
    <n v="0"/>
    <s v="TEPNL pmt"/>
    <s v=""/>
    <s v="DZ"/>
    <s v=""/>
    <d v="2017-08-21T00:00:00"/>
    <d v="2017-08-16T00:00:00"/>
    <d v="2017-08-21T00:00:00"/>
    <s v="NGN"/>
    <n v="-414400586.68000001"/>
    <n v="1287"/>
    <n v="42.9"/>
    <x v="0"/>
    <x v="0"/>
    <s v="Overdue"/>
    <x v="0"/>
    <s v="USD"/>
    <n v="-1133800.02"/>
    <s v="Non-government"/>
  </r>
  <r>
    <s v="A2310000"/>
    <x v="11"/>
    <x v="11"/>
    <n v="102530912"/>
    <x v="0"/>
    <x v="0"/>
    <x v="3"/>
    <x v="2"/>
    <n v="0"/>
    <s v="TEPNL Pmt on A/C"/>
    <s v=""/>
    <s v="AB"/>
    <s v=""/>
    <d v="2013-04-30T00:00:00"/>
    <d v="2013-04-30T00:00:00"/>
    <d v="2013-04-30T00:00:00"/>
    <s v="NGN"/>
    <n v="-12620085.970000001"/>
    <n v="2861"/>
    <n v="95.36666666666666"/>
    <x v="0"/>
    <x v="0"/>
    <s v="Overdue"/>
    <x v="0"/>
    <s v="USD"/>
    <n v="-79521.69"/>
    <s v="Non-government"/>
  </r>
  <r>
    <s v="A2310000"/>
    <x v="11"/>
    <x v="11"/>
    <n v="1600002788"/>
    <x v="0"/>
    <x v="0"/>
    <x v="3"/>
    <x v="2"/>
    <n v="0"/>
    <s v="TOTAL -   WHT RECEIPTS"/>
    <s v="454"/>
    <s v="DG"/>
    <s v=""/>
    <d v="2019-05-28T00:00:00"/>
    <d v="2019-05-28T00:00:00"/>
    <d v="2019-05-28T00:00:00"/>
    <s v="NGN"/>
    <n v="-70308710.25"/>
    <n v="642"/>
    <n v="21.4"/>
    <x v="0"/>
    <x v="0"/>
    <s v="Overdue"/>
    <x v="0"/>
    <s v="USD"/>
    <n v="-229431.38"/>
    <s v="Non-government"/>
  </r>
  <r>
    <s v="A2310000"/>
    <x v="11"/>
    <x v="11"/>
    <n v="1800025565"/>
    <x v="0"/>
    <x v="0"/>
    <x v="3"/>
    <x v="2"/>
    <n v="0"/>
    <s v="TOTAL  JAN 2021 Crude Handling"/>
    <s v="468"/>
    <s v="DR"/>
    <s v=""/>
    <d v="2021-02-11T00:00:00"/>
    <d v="2021-02-11T00:00:00"/>
    <d v="2021-03-13T00:00:00"/>
    <s v="USD"/>
    <n v="813984.53"/>
    <n v="-13"/>
    <n v="-0.43333333333333335"/>
    <x v="1"/>
    <x v="1"/>
    <s v="Not Overdue"/>
    <x v="0"/>
    <s v="USD"/>
    <n v="813984.53"/>
    <s v="Non-government"/>
  </r>
  <r>
    <s v="A2310000"/>
    <x v="11"/>
    <x v="11"/>
    <n v="1800025566"/>
    <x v="0"/>
    <x v="0"/>
    <x v="3"/>
    <x v="2"/>
    <n v="0"/>
    <s v="TOTAL  JAN 2021 Crude Handling"/>
    <s v="454"/>
    <s v="DR"/>
    <s v=""/>
    <d v="2021-02-11T00:00:00"/>
    <d v="2021-02-11T00:00:00"/>
    <d v="2021-03-13T00:00:00"/>
    <s v="NGN"/>
    <n v="463360691.06999999"/>
    <n v="-13"/>
    <n v="-0.43333333333333335"/>
    <x v="1"/>
    <x v="1"/>
    <s v="Not Overdue"/>
    <x v="0"/>
    <s v="USD"/>
    <n v="1220955.42"/>
    <s v="Non-government"/>
  </r>
  <r>
    <s v="A2310000"/>
    <x v="11"/>
    <x v="11"/>
    <n v="104037494"/>
    <x v="0"/>
    <x v="0"/>
    <x v="4"/>
    <x v="5"/>
    <s v="WHT Outstg"/>
    <s v="WHT (10%)on inv 1800025235  Rent APR 2021-MAR 2022"/>
    <s v=""/>
    <s v="AB"/>
    <s v=""/>
    <d v="2021-02-17T00:00:00"/>
    <d v="2021-02-17T00:00:00"/>
    <d v="2021-02-17T00:00:00"/>
    <s v="NGN"/>
    <n v="1242000"/>
    <n v="11"/>
    <n v="0.36666666666666664"/>
    <x v="1"/>
    <x v="1"/>
    <s v="Not Overdue"/>
    <x v="1"/>
    <s v="USD"/>
    <n v="3272.67"/>
    <s v="Non-government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396"/>
    <n v="13.2"/>
    <x v="0"/>
    <x v="0"/>
    <s v="Overdue"/>
    <x v="0"/>
    <s v="USD"/>
    <n v="7952911.0300000003"/>
    <s v="Government "/>
  </r>
  <r>
    <s v="A2680005"/>
    <x v="12"/>
    <x v="12"/>
    <n v="1800025586"/>
    <x v="0"/>
    <x v="1"/>
    <x v="5"/>
    <x v="3"/>
    <n v="0"/>
    <s v="2nd Half 2020 HR Shell People Support Services"/>
    <s v="467"/>
    <s v="DR"/>
    <s v=""/>
    <d v="2021-02-16T00:00:00"/>
    <d v="2021-02-16T00:00:00"/>
    <d v="2021-03-18T00:00:00"/>
    <s v="USD"/>
    <n v="42750"/>
    <n v="-18"/>
    <n v="-0.6"/>
    <x v="1"/>
    <x v="1"/>
    <s v="Not Overdue"/>
    <x v="0"/>
    <s v="USD"/>
    <n v="42750"/>
    <s v="Government "/>
  </r>
  <r>
    <s v="A2680005"/>
    <x v="12"/>
    <x v="12"/>
    <n v="1800025102"/>
    <x v="0"/>
    <x v="1"/>
    <x v="5"/>
    <x v="3"/>
    <n v="0"/>
    <s v="2nd Half 2020 International Tax Admin-Expat"/>
    <s v="467"/>
    <s v="DR"/>
    <s v=""/>
    <d v="2020-11-20T00:00:00"/>
    <d v="2020-11-20T00:00:00"/>
    <d v="2020-12-20T00:00:00"/>
    <s v="USD"/>
    <n v="33750"/>
    <n v="70"/>
    <n v="2.3333333333333335"/>
    <x v="3"/>
    <x v="0"/>
    <s v="Overdue"/>
    <x v="0"/>
    <s v="USD"/>
    <n v="33750"/>
    <s v="Government "/>
  </r>
  <r>
    <s v="A2680005"/>
    <x v="12"/>
    <x v="12"/>
    <n v="1800025100"/>
    <x v="0"/>
    <x v="1"/>
    <x v="5"/>
    <x v="3"/>
    <n v="0"/>
    <s v="2nd Half International Communication Fee-2020"/>
    <s v="467"/>
    <s v="DR"/>
    <s v=""/>
    <d v="2020-11-20T00:00:00"/>
    <d v="2020-11-20T00:00:00"/>
    <d v="2020-12-20T00:00:00"/>
    <s v="USD"/>
    <n v="7695"/>
    <n v="70"/>
    <n v="2.3333333333333335"/>
    <x v="3"/>
    <x v="0"/>
    <s v="Overdue"/>
    <x v="0"/>
    <s v="USD"/>
    <n v="7695"/>
    <s v="Government 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212"/>
    <n v="7.0666666666666664"/>
    <x v="2"/>
    <x v="0"/>
    <s v="Overdue"/>
    <x v="0"/>
    <s v="USD"/>
    <n v="63366.89"/>
    <s v="Government 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353"/>
    <n v="11.766666666666667"/>
    <x v="0"/>
    <x v="0"/>
    <s v="Overdue"/>
    <x v="0"/>
    <s v="USD"/>
    <n v="907472.6"/>
    <s v="Government "/>
  </r>
  <r>
    <s v="A2680005"/>
    <x v="12"/>
    <x v="12"/>
    <n v="1800025396"/>
    <x v="0"/>
    <x v="1"/>
    <x v="5"/>
    <x v="3"/>
    <n v="0"/>
    <s v="DECEMBER 2020 EXPAT TAX"/>
    <s v="473"/>
    <s v="DR"/>
    <s v=""/>
    <d v="2021-01-12T00:00:00"/>
    <d v="2021-01-12T00:00:00"/>
    <d v="2021-02-11T00:00:00"/>
    <s v="NGN"/>
    <n v="59011002.560000002"/>
    <n v="17"/>
    <n v="0.56666666666666665"/>
    <x v="1"/>
    <x v="1"/>
    <s v="Not Overdue"/>
    <x v="0"/>
    <s v="USD"/>
    <n v="155493.99"/>
    <s v="Government 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311"/>
    <n v="10.366666666666667"/>
    <x v="2"/>
    <x v="0"/>
    <s v="Overdue"/>
    <x v="0"/>
    <s v="USD"/>
    <n v="-90345.43"/>
    <s v="Government 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2"/>
    <n v="6.6666666666666666E-2"/>
    <x v="1"/>
    <x v="1"/>
    <s v="Not Overdue"/>
    <x v="0"/>
    <s v="USD"/>
    <n v="187245.53"/>
    <s v="Government 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619"/>
    <n v="53.966666666666669"/>
    <x v="0"/>
    <x v="0"/>
    <s v="Overdue"/>
    <x v="0"/>
    <s v="USD"/>
    <n v="189046.71"/>
    <s v="Government 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256"/>
    <n v="75.2"/>
    <x v="0"/>
    <x v="0"/>
    <s v="Overdue"/>
    <x v="0"/>
    <s v="USD"/>
    <n v="201898.37"/>
    <s v="Government "/>
  </r>
  <r>
    <s v="A2680005"/>
    <x v="12"/>
    <x v="12"/>
    <n v="1800025414"/>
    <x v="0"/>
    <x v="1"/>
    <x v="5"/>
    <x v="3"/>
    <n v="0"/>
    <s v="Falade Adeleye and family_Intl travel"/>
    <s v="467"/>
    <s v="DR"/>
    <s v=""/>
    <d v="2021-01-14T00:00:00"/>
    <d v="2021-01-14T00:00:00"/>
    <d v="2021-02-13T00:00:00"/>
    <s v="USD"/>
    <n v="19511.95"/>
    <n v="15"/>
    <n v="0.5"/>
    <x v="1"/>
    <x v="1"/>
    <s v="Not Overdue"/>
    <x v="0"/>
    <s v="USD"/>
    <n v="19511.95"/>
    <s v="Government "/>
  </r>
  <r>
    <s v="A2680005"/>
    <x v="12"/>
    <x v="12"/>
    <n v="1800025648"/>
    <x v="2"/>
    <x v="0"/>
    <x v="6"/>
    <x v="0"/>
    <n v="0"/>
    <s v="Gas Lost-EGGS-1GasLeak-Sep'18-May'19 REF1600003665"/>
    <s v="7707"/>
    <s v="DR"/>
    <s v=""/>
    <d v="2021-02-26T00:00:00"/>
    <d v="2021-02-26T00:00:00"/>
    <d v="2021-03-28T00:00:00"/>
    <s v="USD"/>
    <n v="680897.03"/>
    <n v="-28"/>
    <n v="-0.93333333333333335"/>
    <x v="1"/>
    <x v="1"/>
    <s v="Not Overdue"/>
    <x v="0"/>
    <s v="USD"/>
    <n v="680897.03"/>
    <s v="Government 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59"/>
    <n v="1.9666666666666666"/>
    <x v="3"/>
    <x v="0"/>
    <s v="Overdue"/>
    <x v="0"/>
    <s v="USD"/>
    <n v="12121.94"/>
    <s v="Government 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233"/>
    <n v="7.7666666666666666"/>
    <x v="2"/>
    <x v="0"/>
    <s v="Overdue"/>
    <x v="0"/>
    <s v="USD"/>
    <n v="28047.86"/>
    <s v="Government "/>
  </r>
  <r>
    <s v="A2680005"/>
    <x v="12"/>
    <x v="12"/>
    <n v="103928449"/>
    <x v="0"/>
    <x v="1"/>
    <x v="5"/>
    <x v="3"/>
    <n v="0"/>
    <s v="Holeboom Ronald rejected cost"/>
    <s v=""/>
    <s v="AB"/>
    <s v=""/>
    <d v="2020-06-09T00:00:00"/>
    <d v="2020-06-09T00:00:00"/>
    <d v="2020-06-09T00:00:00"/>
    <s v="USD"/>
    <n v="9116.01"/>
    <n v="264"/>
    <n v="8.8000000000000007"/>
    <x v="2"/>
    <x v="0"/>
    <s v="Overdue"/>
    <x v="0"/>
    <s v="USD"/>
    <n v="9116.01"/>
    <s v="Government "/>
  </r>
  <r>
    <s v="A2680005"/>
    <x v="12"/>
    <x v="12"/>
    <n v="1800025591"/>
    <x v="0"/>
    <x v="1"/>
    <x v="5"/>
    <x v="3"/>
    <n v="0"/>
    <s v="Ifeacho Pascal Onyib et-al Passthrough costs"/>
    <s v="467"/>
    <s v="DR"/>
    <s v=""/>
    <d v="2021-02-17T00:00:00"/>
    <d v="2021-02-17T00:00:00"/>
    <d v="2021-03-19T00:00:00"/>
    <s v="USD"/>
    <n v="22145.3"/>
    <n v="-19"/>
    <n v="-0.6333333333333333"/>
    <x v="1"/>
    <x v="1"/>
    <s v="Not Overdue"/>
    <x v="0"/>
    <s v="USD"/>
    <n v="22145.3"/>
    <s v="Government "/>
  </r>
  <r>
    <s v="A2680005"/>
    <x v="12"/>
    <x v="12"/>
    <n v="1800024904"/>
    <x v="0"/>
    <x v="1"/>
    <x v="5"/>
    <x v="3"/>
    <n v="0"/>
    <s v="Ifeacho Pascal OnyibTravel&amp; Expeses for 13/08/2020"/>
    <s v="467"/>
    <s v="DR"/>
    <s v=""/>
    <d v="2020-10-16T00:00:00"/>
    <d v="2020-10-16T00:00:00"/>
    <d v="2020-11-15T00:00:00"/>
    <s v="USD"/>
    <n v="390"/>
    <n v="105"/>
    <n v="3.5"/>
    <x v="3"/>
    <x v="0"/>
    <s v="Overdue"/>
    <x v="0"/>
    <s v="USD"/>
    <n v="390"/>
    <s v="Government 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258"/>
    <n v="8.6"/>
    <x v="2"/>
    <x v="0"/>
    <s v="Overdue"/>
    <x v="0"/>
    <s v="USD"/>
    <n v="-1970.92"/>
    <s v="Government "/>
  </r>
  <r>
    <s v="A2680005"/>
    <x v="12"/>
    <x v="12"/>
    <n v="1800025524"/>
    <x v="0"/>
    <x v="1"/>
    <x v="5"/>
    <x v="3"/>
    <n v="0"/>
    <s v="JANUARY 2021 EXPAT TAX"/>
    <s v="473"/>
    <s v="DR"/>
    <s v=""/>
    <d v="2021-02-08T00:00:00"/>
    <d v="2021-02-08T00:00:00"/>
    <d v="2021-03-10T00:00:00"/>
    <s v="NGN"/>
    <n v="57986673.609999999"/>
    <n v="-10"/>
    <n v="-0.33333333333333331"/>
    <x v="1"/>
    <x v="1"/>
    <s v="Not Overdue"/>
    <x v="0"/>
    <s v="USD"/>
    <n v="152794.88"/>
    <s v="Government 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2"/>
    <n v="6.6666666666666666E-2"/>
    <x v="1"/>
    <x v="1"/>
    <s v="Not Overdue"/>
    <x v="0"/>
    <s v="USD"/>
    <n v="7856.11"/>
    <s v="Government 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156"/>
    <n v="5.2"/>
    <x v="3"/>
    <x v="0"/>
    <s v="Overdue"/>
    <x v="0"/>
    <s v="USD"/>
    <n v="6040.57"/>
    <s v="Government 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156"/>
    <n v="5.2"/>
    <x v="3"/>
    <x v="0"/>
    <s v="Overdue"/>
    <x v="0"/>
    <s v="USD"/>
    <n v="251569.32"/>
    <s v="Government "/>
  </r>
  <r>
    <s v="A2680005"/>
    <x v="12"/>
    <x v="12"/>
    <n v="104037495"/>
    <x v="0"/>
    <x v="1"/>
    <x v="5"/>
    <x v="3"/>
    <n v="0"/>
    <s v="Kanani Ranjit David Dec20 Rejected cost_1800025334"/>
    <s v=""/>
    <s v="AB"/>
    <s v=""/>
    <d v="2021-02-17T00:00:00"/>
    <d v="2021-02-17T00:00:00"/>
    <d v="2021-02-17T00:00:00"/>
    <s v="NGN"/>
    <n v="191263.58"/>
    <n v="11"/>
    <n v="0.36666666666666664"/>
    <x v="1"/>
    <x v="1"/>
    <s v="Not Overdue"/>
    <x v="0"/>
    <s v="USD"/>
    <n v="503.98"/>
    <s v="Government "/>
  </r>
  <r>
    <s v="A2680005"/>
    <x v="12"/>
    <x v="12"/>
    <n v="104040737"/>
    <x v="0"/>
    <x v="1"/>
    <x v="5"/>
    <x v="3"/>
    <n v="0"/>
    <s v="KANANI RANJIT_Jan21_1800025519_Recjected Cost"/>
    <s v=""/>
    <s v="AB"/>
    <s v=""/>
    <d v="2021-02-26T00:00:00"/>
    <d v="2021-02-26T00:00:00"/>
    <d v="2021-02-26T00:00:00"/>
    <s v="USD"/>
    <n v="17413.240000000002"/>
    <n v="2"/>
    <n v="6.6666666666666666E-2"/>
    <x v="1"/>
    <x v="1"/>
    <s v="Not Overdue"/>
    <x v="0"/>
    <s v="USD"/>
    <n v="17413.240000000002"/>
    <s v="Government 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8"/>
    <n v="1.2666666666666666"/>
    <x v="1"/>
    <x v="1"/>
    <s v="Not Overdue"/>
    <x v="0"/>
    <s v="USD"/>
    <n v="555.27"/>
    <s v="Government "/>
  </r>
  <r>
    <s v="A2680005"/>
    <x v="12"/>
    <x v="12"/>
    <n v="104023759"/>
    <x v="0"/>
    <x v="1"/>
    <x v="5"/>
    <x v="3"/>
    <n v="0"/>
    <s v="KROHN ELLIOT's cost April 2020 rejected"/>
    <s v=""/>
    <s v="AB"/>
    <s v=""/>
    <d v="2021-01-21T00:00:00"/>
    <d v="2021-01-21T00:00:00"/>
    <d v="2021-01-21T00:00:00"/>
    <s v="NGN"/>
    <n v="291259.19"/>
    <n v="38"/>
    <n v="1.2666666666666666"/>
    <x v="1"/>
    <x v="1"/>
    <s v="Not Overdue"/>
    <x v="0"/>
    <s v="USD"/>
    <n v="767.47"/>
    <s v="Government "/>
  </r>
  <r>
    <s v="A2680005"/>
    <x v="12"/>
    <x v="12"/>
    <n v="104023759"/>
    <x v="0"/>
    <x v="1"/>
    <x v="5"/>
    <x v="3"/>
    <n v="0"/>
    <s v="KROHN ELLIOT's cost March 2020 rejected"/>
    <s v=""/>
    <s v="AB"/>
    <s v=""/>
    <d v="2021-01-21T00:00:00"/>
    <d v="2021-01-21T00:00:00"/>
    <d v="2021-01-21T00:00:00"/>
    <s v="NGN"/>
    <n v="190858.84"/>
    <n v="38"/>
    <n v="1.2666666666666666"/>
    <x v="1"/>
    <x v="1"/>
    <s v="Not Overdue"/>
    <x v="0"/>
    <s v="USD"/>
    <n v="502.91"/>
    <s v="Government "/>
  </r>
  <r>
    <s v="A2680005"/>
    <x v="12"/>
    <x v="12"/>
    <n v="104016150"/>
    <x v="0"/>
    <x v="1"/>
    <x v="5"/>
    <x v="3"/>
    <n v="0"/>
    <s v="KROHN ELLIOT's Rejected cost April 2020"/>
    <s v=""/>
    <s v="AB"/>
    <s v=""/>
    <d v="2020-12-31T00:00:00"/>
    <d v="2020-12-31T00:00:00"/>
    <d v="2020-06-30T00:00:00"/>
    <s v="USD"/>
    <n v="3749.19"/>
    <n v="243"/>
    <n v="8.1"/>
    <x v="1"/>
    <x v="1"/>
    <s v="Not Overdue"/>
    <x v="0"/>
    <s v="USD"/>
    <n v="3749.19"/>
    <s v="Government "/>
  </r>
  <r>
    <s v="A2680005"/>
    <x v="12"/>
    <x v="12"/>
    <n v="104016150"/>
    <x v="0"/>
    <x v="1"/>
    <x v="5"/>
    <x v="3"/>
    <n v="0"/>
    <s v="KROHN ELLIOT's Rejected cost March 2020"/>
    <s v=""/>
    <s v="AB"/>
    <s v=""/>
    <d v="2020-12-31T00:00:00"/>
    <d v="2020-12-31T00:00:00"/>
    <d v="2020-06-30T00:00:00"/>
    <s v="USD"/>
    <n v="2571.77"/>
    <n v="243"/>
    <n v="8.1"/>
    <x v="1"/>
    <x v="1"/>
    <s v="Not Overdue"/>
    <x v="0"/>
    <s v="USD"/>
    <n v="2571.77"/>
    <s v="Government "/>
  </r>
  <r>
    <s v="A2680005"/>
    <x v="12"/>
    <x v="12"/>
    <n v="1800024862"/>
    <x v="0"/>
    <x v="1"/>
    <x v="2"/>
    <x v="6"/>
    <n v="0"/>
    <s v="NLNG - 3HR 44MINS AT THE RATE OF $7200 PER HR"/>
    <s v="467"/>
    <s v="DR"/>
    <s v=""/>
    <d v="2020-10-07T00:00:00"/>
    <d v="2020-10-07T00:00:00"/>
    <d v="2020-11-06T00:00:00"/>
    <s v="USD"/>
    <n v="26880"/>
    <n v="114"/>
    <n v="3.8"/>
    <x v="3"/>
    <x v="0"/>
    <s v="Overdue"/>
    <x v="0"/>
    <s v="USD"/>
    <n v="26880"/>
    <s v="Government "/>
  </r>
  <r>
    <s v="A2680005"/>
    <x v="12"/>
    <x v="12"/>
    <n v="1800024613"/>
    <x v="0"/>
    <x v="1"/>
    <x v="2"/>
    <x v="6"/>
    <n v="0"/>
    <s v="NLNG - 4HR 17MINS AT THE RATE OF $7200 PER HR"/>
    <s v="467"/>
    <s v="DR"/>
    <s v=""/>
    <d v="2020-08-19T00:00:00"/>
    <d v="2020-08-19T00:00:00"/>
    <d v="2020-09-18T00:00:00"/>
    <s v="USD"/>
    <n v="30840"/>
    <n v="163"/>
    <n v="5.4333333333333336"/>
    <x v="3"/>
    <x v="0"/>
    <s v="Overdue"/>
    <x v="0"/>
    <s v="USD"/>
    <n v="30840"/>
    <s v="Government "/>
  </r>
  <r>
    <s v="A2680005"/>
    <x v="12"/>
    <x v="12"/>
    <n v="1800025177"/>
    <x v="0"/>
    <x v="1"/>
    <x v="5"/>
    <x v="3"/>
    <n v="0"/>
    <s v="NLNG - 5HR 50MINS AT THE RATE OF $7200 PER HR"/>
    <s v="467"/>
    <s v="DR"/>
    <s v=""/>
    <d v="2020-12-07T00:00:00"/>
    <d v="2020-12-07T00:00:00"/>
    <d v="2021-01-06T00:00:00"/>
    <s v="USD"/>
    <n v="42000"/>
    <n v="53"/>
    <n v="1.7666666666666666"/>
    <x v="3"/>
    <x v="0"/>
    <s v="Overdue"/>
    <x v="0"/>
    <s v="USD"/>
    <n v="42000"/>
    <s v="Government "/>
  </r>
  <r>
    <s v="A2680005"/>
    <x v="12"/>
    <x v="12"/>
    <n v="1800025341"/>
    <x v="0"/>
    <x v="1"/>
    <x v="5"/>
    <x v="3"/>
    <n v="0"/>
    <s v="NLNG - DEC 2020 ECP SALARY"/>
    <s v="467"/>
    <s v="DR"/>
    <s v=""/>
    <d v="2020-12-24T00:00:00"/>
    <d v="2020-12-24T00:00:00"/>
    <d v="2021-01-23T00:00:00"/>
    <s v="USD"/>
    <n v="599859.80000000005"/>
    <n v="36"/>
    <n v="1.2"/>
    <x v="1"/>
    <x v="1"/>
    <s v="Not Overdue"/>
    <x v="0"/>
    <s v="USD"/>
    <n v="599859.80000000005"/>
    <s v="Government 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588"/>
    <n v="19.600000000000001"/>
    <x v="0"/>
    <x v="0"/>
    <s v="Overdue"/>
    <x v="0"/>
    <s v="USD"/>
    <n v="1380612.38"/>
    <s v="Government "/>
  </r>
  <r>
    <s v="A2680005"/>
    <x v="12"/>
    <x v="12"/>
    <n v="1800025646"/>
    <x v="0"/>
    <x v="1"/>
    <x v="5"/>
    <x v="3"/>
    <n v="0"/>
    <s v="NLNG - FEB 2021 ECP SALARY"/>
    <s v="467"/>
    <s v="DR"/>
    <s v=""/>
    <d v="2021-02-25T00:00:00"/>
    <d v="2021-02-25T00:00:00"/>
    <d v="2021-03-27T00:00:00"/>
    <s v="USD"/>
    <n v="471179.97"/>
    <n v="-27"/>
    <n v="-0.9"/>
    <x v="1"/>
    <x v="1"/>
    <s v="Not Overdue"/>
    <x v="0"/>
    <s v="USD"/>
    <n v="471179.97"/>
    <s v="Government "/>
  </r>
  <r>
    <s v="A2680005"/>
    <x v="12"/>
    <x v="12"/>
    <n v="1800025638"/>
    <x v="0"/>
    <x v="1"/>
    <x v="5"/>
    <x v="3"/>
    <n v="0"/>
    <s v="NLNG - FEB 2021 SALARY"/>
    <s v="473"/>
    <s v="DR"/>
    <s v=""/>
    <d v="2021-02-24T00:00:00"/>
    <d v="2021-02-24T00:00:00"/>
    <d v="2021-03-26T00:00:00"/>
    <s v="NGN"/>
    <n v="253970121.96000001"/>
    <n v="-26"/>
    <n v="-0.8666666666666667"/>
    <x v="1"/>
    <x v="1"/>
    <s v="Not Overdue"/>
    <x v="0"/>
    <s v="USD"/>
    <n v="669211.25"/>
    <s v="Government 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246"/>
    <n v="8.1999999999999993"/>
    <x v="2"/>
    <x v="0"/>
    <s v="Overdue"/>
    <x v="0"/>
    <s v="USD"/>
    <n v="45324"/>
    <s v="Government "/>
  </r>
  <r>
    <s v="A2680005"/>
    <x v="12"/>
    <x v="12"/>
    <n v="1400015279"/>
    <x v="2"/>
    <x v="0"/>
    <x v="6"/>
    <x v="0"/>
    <n v="0"/>
    <s v="NLNG Export Gas Pmt"/>
    <s v=""/>
    <s v="DZ"/>
    <s v=""/>
    <d v="2021-02-28T00:00:00"/>
    <d v="2021-02-26T00:00:00"/>
    <d v="2021-02-28T00:00:00"/>
    <s v="USD"/>
    <n v="-20695714.57"/>
    <n v="0"/>
    <n v="0"/>
    <x v="1"/>
    <x v="1"/>
    <s v="Not Overdue"/>
    <x v="0"/>
    <s v="USD"/>
    <n v="-20695714.57"/>
    <s v="Government 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549"/>
    <n v="18.3"/>
    <x v="0"/>
    <x v="0"/>
    <s v="Overdue"/>
    <x v="0"/>
    <s v="USD"/>
    <n v="3000"/>
    <s v="Government 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233"/>
    <n v="7.7666666666666666"/>
    <x v="2"/>
    <x v="0"/>
    <s v="Overdue"/>
    <x v="0"/>
    <s v="USD"/>
    <n v="3637.09"/>
    <s v="Government 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233"/>
    <n v="7.7666666666666666"/>
    <x v="2"/>
    <x v="0"/>
    <s v="Overdue"/>
    <x v="0"/>
    <s v="USD"/>
    <n v="39898.75"/>
    <s v="Government "/>
  </r>
  <r>
    <s v="A2680005"/>
    <x v="12"/>
    <x v="12"/>
    <n v="1800023448"/>
    <x v="0"/>
    <x v="1"/>
    <x v="5"/>
    <x v="3"/>
    <n v="0"/>
    <s v="NLNG Secondee Ref 6026080023"/>
    <s v="467"/>
    <s v="DR"/>
    <s v=""/>
    <d v="2020-01-31T00:00:00"/>
    <d v="2020-01-31T00:00:00"/>
    <d v="2020-03-04T00:00:00"/>
    <s v="USD"/>
    <n v="122834.39"/>
    <n v="361"/>
    <n v="12.033333333333333"/>
    <x v="0"/>
    <x v="0"/>
    <s v="Overdue"/>
    <x v="0"/>
    <s v="USD"/>
    <n v="122834.39"/>
    <s v="Government 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354"/>
    <n v="11.8"/>
    <x v="1"/>
    <x v="1"/>
    <s v="Not Overdue"/>
    <x v="0"/>
    <s v="USD"/>
    <n v="26467.19"/>
    <s v="Government "/>
  </r>
  <r>
    <s v="A2680005"/>
    <x v="12"/>
    <x v="12"/>
    <n v="1800025101"/>
    <x v="0"/>
    <x v="1"/>
    <x v="5"/>
    <x v="3"/>
    <n v="0"/>
    <s v="Ogunseye Tolulope Oluwaseun Time writing"/>
    <s v="467"/>
    <s v="DR"/>
    <s v=""/>
    <d v="2020-11-20T00:00:00"/>
    <d v="2020-11-20T00:00:00"/>
    <d v="2020-12-20T00:00:00"/>
    <s v="USD"/>
    <n v="23598.75"/>
    <n v="70"/>
    <n v="2.3333333333333335"/>
    <x v="3"/>
    <x v="0"/>
    <s v="Overdue"/>
    <x v="0"/>
    <s v="USD"/>
    <n v="23598.75"/>
    <s v="Government 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157"/>
    <n v="5.2333333333333334"/>
    <x v="3"/>
    <x v="0"/>
    <s v="Overdue"/>
    <x v="0"/>
    <s v="USD"/>
    <n v="41352.15"/>
    <s v="Government "/>
  </r>
  <r>
    <s v="A2680005"/>
    <x v="12"/>
    <x v="12"/>
    <n v="1800023392"/>
    <x v="0"/>
    <x v="1"/>
    <x v="5"/>
    <x v="3"/>
    <n v="0"/>
    <s v="Pass Through cost- 6036156004"/>
    <s v="467"/>
    <s v="DR"/>
    <s v=""/>
    <d v="2020-01-22T00:00:00"/>
    <d v="2020-01-22T00:00:00"/>
    <d v="2020-02-21T00:00:00"/>
    <s v="USD"/>
    <n v="18053.330000000002"/>
    <n v="373"/>
    <n v="12.433333333333334"/>
    <x v="0"/>
    <x v="0"/>
    <s v="Overdue"/>
    <x v="0"/>
    <s v="USD"/>
    <n v="18053.330000000002"/>
    <s v="Government 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233"/>
    <n v="7.7666666666666666"/>
    <x v="2"/>
    <x v="0"/>
    <s v="Overdue"/>
    <x v="0"/>
    <s v="USD"/>
    <n v="37028.449999999997"/>
    <s v="Government 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252"/>
    <n v="8.4"/>
    <x v="2"/>
    <x v="0"/>
    <s v="Overdue"/>
    <x v="0"/>
    <s v="USD"/>
    <n v="3264.01"/>
    <s v="Government "/>
  </r>
  <r>
    <s v="A2680005"/>
    <x v="12"/>
    <x v="12"/>
    <n v="1600003643"/>
    <x v="2"/>
    <x v="0"/>
    <x v="6"/>
    <x v="0"/>
    <n v="0"/>
    <s v="PTSH Gas Sales to NLNG Jan  2021-REF1800025579"/>
    <s v="7707"/>
    <s v="DG"/>
    <s v=""/>
    <d v="2021-02-15T00:00:00"/>
    <d v="2021-02-15T00:00:00"/>
    <d v="2021-02-15T00:00:00"/>
    <s v="USD"/>
    <n v="-49221139.619999997"/>
    <n v="13"/>
    <n v="0.43333333333333335"/>
    <x v="1"/>
    <x v="1"/>
    <s v="Not Overdue"/>
    <x v="0"/>
    <s v="USD"/>
    <n v="-49221139.619999997"/>
    <s v="Government "/>
  </r>
  <r>
    <s v="A2680005"/>
    <x v="12"/>
    <x v="12"/>
    <n v="1800025582"/>
    <x v="2"/>
    <x v="0"/>
    <x v="6"/>
    <x v="0"/>
    <n v="0"/>
    <s v="PTShare SOKU Condensate  DEC 2020 REF  1600003644"/>
    <s v="7707"/>
    <s v="DR"/>
    <s v=""/>
    <d v="2021-02-15T00:00:00"/>
    <d v="2021-02-15T00:00:00"/>
    <d v="2021-03-17T00:00:00"/>
    <s v="USD"/>
    <n v="637350"/>
    <n v="-17"/>
    <n v="-0.56666666666666665"/>
    <x v="1"/>
    <x v="1"/>
    <s v="Not Overdue"/>
    <x v="0"/>
    <s v="USD"/>
    <n v="637350"/>
    <s v="Government 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354"/>
    <n v="11.8"/>
    <x v="0"/>
    <x v="0"/>
    <s v="Overdue"/>
    <x v="0"/>
    <s v="USD"/>
    <n v="34778.800000000003"/>
    <s v="Government 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990"/>
    <n v="33"/>
    <x v="0"/>
    <x v="0"/>
    <s v="Overdue"/>
    <x v="0"/>
    <s v="USD"/>
    <n v="299830.84000000003"/>
    <s v="Government 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354"/>
    <n v="11.8"/>
    <x v="0"/>
    <x v="0"/>
    <s v="Overdue"/>
    <x v="0"/>
    <s v="USD"/>
    <n v="65309"/>
    <s v="Government "/>
  </r>
  <r>
    <s v="A2680005"/>
    <x v="12"/>
    <x v="12"/>
    <n v="103890347"/>
    <x v="0"/>
    <x v="1"/>
    <x v="5"/>
    <x v="3"/>
    <n v="0"/>
    <s v="Q3 2010  Pass Rejected Pass Throu_ inv 1800006250"/>
    <s v=""/>
    <s v="AB"/>
    <s v=""/>
    <d v="2020-03-12T00:00:00"/>
    <d v="2020-03-12T00:00:00"/>
    <d v="2020-03-12T00:00:00"/>
    <s v="USD"/>
    <n v="61906.49"/>
    <n v="353"/>
    <n v="11.766666666666667"/>
    <x v="0"/>
    <x v="0"/>
    <s v="Overdue"/>
    <x v="0"/>
    <s v="USD"/>
    <n v="61906.49"/>
    <s v="Government 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353"/>
    <n v="11.766666666666667"/>
    <x v="0"/>
    <x v="0"/>
    <s v="Overdue"/>
    <x v="0"/>
    <s v="USD"/>
    <n v="2448886.7799999998"/>
    <s v="Government 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353"/>
    <n v="11.766666666666667"/>
    <x v="0"/>
    <x v="0"/>
    <s v="Overdue"/>
    <x v="0"/>
    <s v="USD"/>
    <n v="32185.32"/>
    <s v="Government "/>
  </r>
  <r>
    <s v="A2680005"/>
    <x v="12"/>
    <x v="12"/>
    <n v="103890350"/>
    <x v="0"/>
    <x v="1"/>
    <x v="5"/>
    <x v="3"/>
    <n v="0"/>
    <s v="Q4 2018 Rejected Items"/>
    <s v=""/>
    <s v="AB"/>
    <s v=""/>
    <d v="2020-03-12T00:00:00"/>
    <d v="2020-03-12T00:00:00"/>
    <d v="2020-03-12T00:00:00"/>
    <s v="NGN"/>
    <n v="727589.1"/>
    <n v="353"/>
    <n v="11.766666666666667"/>
    <x v="0"/>
    <x v="0"/>
    <s v="Overdue"/>
    <x v="0"/>
    <s v="USD"/>
    <n v="2374.27"/>
    <s v="Government "/>
  </r>
  <r>
    <s v="A2680005"/>
    <x v="12"/>
    <x v="12"/>
    <n v="104040737"/>
    <x v="0"/>
    <x v="1"/>
    <x v="5"/>
    <x v="3"/>
    <n v="0"/>
    <s v="RAIKAMO EKKU_Jan21_1800025519_Rejected Cost"/>
    <s v=""/>
    <s v="AB"/>
    <s v=""/>
    <d v="2021-02-26T00:00:00"/>
    <d v="2021-02-26T00:00:00"/>
    <d v="2021-02-26T00:00:00"/>
    <s v="USD"/>
    <n v="38254.81"/>
    <n v="2"/>
    <n v="6.6666666666666666E-2"/>
    <x v="1"/>
    <x v="1"/>
    <s v="Not Overdue"/>
    <x v="0"/>
    <s v="USD"/>
    <n v="38254.81"/>
    <s v="Government "/>
  </r>
  <r>
    <s v="A2680005"/>
    <x v="12"/>
    <x v="12"/>
    <n v="104026247"/>
    <x v="0"/>
    <x v="1"/>
    <x v="5"/>
    <x v="3"/>
    <n v="0"/>
    <s v="RAJ VARUN - Nov 2020 rejected ECP salary"/>
    <s v=""/>
    <s v="AB"/>
    <s v=""/>
    <d v="2021-01-25T00:00:00"/>
    <d v="2021-01-25T00:00:00"/>
    <d v="2021-01-25T00:00:00"/>
    <s v="USD"/>
    <n v="16494.439999999999"/>
    <n v="34"/>
    <n v="1.1333333333333333"/>
    <x v="1"/>
    <x v="1"/>
    <s v="Not Overdue"/>
    <x v="0"/>
    <s v="USD"/>
    <n v="16494.439999999999"/>
    <s v="Government "/>
  </r>
  <r>
    <s v="A2680005"/>
    <x v="12"/>
    <x v="12"/>
    <n v="104023762"/>
    <x v="0"/>
    <x v="1"/>
    <x v="5"/>
    <x v="3"/>
    <n v="0"/>
    <s v="RAJ VARUN - Nov 2020 rejected salary"/>
    <s v=""/>
    <s v="AB"/>
    <s v=""/>
    <d v="2021-01-21T00:00:00"/>
    <d v="2021-01-21T00:00:00"/>
    <d v="2021-01-21T00:00:00"/>
    <s v="NGN"/>
    <n v="987166.83"/>
    <n v="38"/>
    <n v="1.2666666666666666"/>
    <x v="1"/>
    <x v="1"/>
    <s v="Not Overdue"/>
    <x v="0"/>
    <s v="USD"/>
    <n v="2601.1799999999998"/>
    <s v="Government "/>
  </r>
  <r>
    <s v="A2680005"/>
    <x v="12"/>
    <x v="12"/>
    <n v="104025933"/>
    <x v="0"/>
    <x v="1"/>
    <x v="5"/>
    <x v="3"/>
    <n v="0"/>
    <s v="RAJ VARUN - Nov 2020 rejected Tax"/>
    <s v=""/>
    <s v="AB"/>
    <s v=""/>
    <d v="2021-01-24T00:00:00"/>
    <d v="2021-01-24T00:00:00"/>
    <d v="2021-01-24T00:00:00"/>
    <s v="NGN"/>
    <n v="1714165.14"/>
    <n v="35"/>
    <n v="1.1666666666666667"/>
    <x v="1"/>
    <x v="1"/>
    <s v="Not Overdue"/>
    <x v="0"/>
    <s v="USD"/>
    <n v="4516.83"/>
    <s v="Government "/>
  </r>
  <r>
    <s v="A2680005"/>
    <x v="12"/>
    <x v="12"/>
    <n v="104026247"/>
    <x v="0"/>
    <x v="1"/>
    <x v="5"/>
    <x v="3"/>
    <n v="0"/>
    <s v="Raj Varun - Oct 2020 rejected ECP salary"/>
    <s v=""/>
    <s v="AB"/>
    <s v=""/>
    <d v="2021-01-25T00:00:00"/>
    <d v="2021-01-25T00:00:00"/>
    <d v="2021-01-25T00:00:00"/>
    <s v="USD"/>
    <n v="18232.48"/>
    <n v="34"/>
    <n v="1.1333333333333333"/>
    <x v="1"/>
    <x v="1"/>
    <s v="Not Overdue"/>
    <x v="0"/>
    <s v="USD"/>
    <n v="18232.48"/>
    <s v="Government "/>
  </r>
  <r>
    <s v="A2680005"/>
    <x v="12"/>
    <x v="12"/>
    <n v="104023762"/>
    <x v="0"/>
    <x v="1"/>
    <x v="5"/>
    <x v="3"/>
    <n v="0"/>
    <s v="Raj Varun - Oct 2020 rejected salary"/>
    <s v=""/>
    <s v="AB"/>
    <s v=""/>
    <d v="2021-01-21T00:00:00"/>
    <d v="2021-01-21T00:00:00"/>
    <d v="2021-01-21T00:00:00"/>
    <s v="NGN"/>
    <n v="24679.17"/>
    <n v="38"/>
    <n v="1.2666666666666666"/>
    <x v="1"/>
    <x v="1"/>
    <s v="Not Overdue"/>
    <x v="0"/>
    <s v="USD"/>
    <n v="65.03"/>
    <s v="Government "/>
  </r>
  <r>
    <s v="A2680005"/>
    <x v="12"/>
    <x v="12"/>
    <n v="104025933"/>
    <x v="0"/>
    <x v="1"/>
    <x v="5"/>
    <x v="3"/>
    <n v="0"/>
    <s v="RAJ VARUN - Oct 2020 rejected Tax"/>
    <s v=""/>
    <s v="AB"/>
    <s v=""/>
    <d v="2021-01-24T00:00:00"/>
    <d v="2021-01-24T00:00:00"/>
    <d v="2021-01-24T00:00:00"/>
    <s v="NGN"/>
    <n v="1823219.07"/>
    <n v="35"/>
    <n v="1.1666666666666667"/>
    <x v="1"/>
    <x v="1"/>
    <s v="Not Overdue"/>
    <x v="0"/>
    <s v="USD"/>
    <n v="4804.18"/>
    <s v="Government "/>
  </r>
  <r>
    <s v="A2680005"/>
    <x v="12"/>
    <x v="12"/>
    <n v="104037495"/>
    <x v="0"/>
    <x v="1"/>
    <x v="5"/>
    <x v="3"/>
    <n v="0"/>
    <s v="Raj Varun Dec20 Rejected Cost_1800025334"/>
    <s v=""/>
    <s v="AB"/>
    <s v=""/>
    <d v="2021-02-17T00:00:00"/>
    <d v="2021-02-17T00:00:00"/>
    <d v="2021-02-17T00:00:00"/>
    <s v="NGN"/>
    <n v="10306.450000000001"/>
    <n v="11"/>
    <n v="0.36666666666666664"/>
    <x v="1"/>
    <x v="1"/>
    <s v="Not Overdue"/>
    <x v="0"/>
    <s v="USD"/>
    <n v="27.16"/>
    <s v="Government "/>
  </r>
  <r>
    <s v="A2680005"/>
    <x v="12"/>
    <x v="12"/>
    <n v="104040737"/>
    <x v="0"/>
    <x v="1"/>
    <x v="5"/>
    <x v="3"/>
    <n v="0"/>
    <s v="RAJ VARUN_Jan21_1800025519_Rejected Cost"/>
    <s v=""/>
    <s v="AB"/>
    <s v=""/>
    <d v="2021-02-26T00:00:00"/>
    <d v="2021-02-26T00:00:00"/>
    <d v="2021-02-26T00:00:00"/>
    <s v="USD"/>
    <n v="23865.01"/>
    <n v="2"/>
    <n v="6.6666666666666666E-2"/>
    <x v="1"/>
    <x v="1"/>
    <s v="Not Overdue"/>
    <x v="0"/>
    <s v="USD"/>
    <n v="23865.01"/>
    <s v="Government 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2"/>
    <n v="6.6666666666666666E-2"/>
    <x v="1"/>
    <x v="1"/>
    <s v="Not Overdue"/>
    <x v="0"/>
    <s v="USD"/>
    <n v="22611.33"/>
    <s v="Government 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2"/>
    <n v="6.6666666666666666E-2"/>
    <x v="1"/>
    <x v="1"/>
    <s v="Not Overdue"/>
    <x v="0"/>
    <s v="USD"/>
    <n v="0.26"/>
    <s v="Government 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121"/>
    <n v="4.0333333333333332"/>
    <x v="1"/>
    <x v="1"/>
    <s v="Not Overdue"/>
    <x v="0"/>
    <s v="USD"/>
    <n v="100.8"/>
    <s v="Government 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76"/>
    <n v="2.5333333333333332"/>
    <x v="1"/>
    <x v="1"/>
    <s v="Not Overdue"/>
    <x v="0"/>
    <s v="USD"/>
    <n v="515.4"/>
    <s v="Government 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212"/>
    <n v="7.0666666666666664"/>
    <x v="1"/>
    <x v="1"/>
    <s v="Not Overdue"/>
    <x v="0"/>
    <s v="USD"/>
    <n v="1992.06"/>
    <s v="Government "/>
  </r>
  <r>
    <s v="A2680005"/>
    <x v="12"/>
    <x v="12"/>
    <n v="1600003665"/>
    <x v="2"/>
    <x v="0"/>
    <x v="6"/>
    <x v="0"/>
    <n v="0"/>
    <s v="SEE SUPPORTING DOCUMENT FOR PAYMENT INSTRUCTIONS"/>
    <s v="000"/>
    <s v="DG"/>
    <s v=""/>
    <d v="2021-02-26T00:00:00"/>
    <d v="2021-02-26T00:00:00"/>
    <d v="2021-02-26T00:00:00"/>
    <s v="USD"/>
    <n v="-972710.04"/>
    <n v="2"/>
    <n v="6.6666666666666666E-2"/>
    <x v="1"/>
    <x v="1"/>
    <s v="Not Overdue"/>
    <x v="0"/>
    <s v="USD"/>
    <n v="-972710.04"/>
    <s v="Government "/>
  </r>
  <r>
    <s v="A2680005"/>
    <x v="12"/>
    <x v="12"/>
    <n v="1600003644"/>
    <x v="2"/>
    <x v="0"/>
    <x v="6"/>
    <x v="0"/>
    <n v="0"/>
    <s v="SEE SUPPORTING DOCUMENT FOR PAYMENT INSTRUCTIONS"/>
    <s v=""/>
    <s v="DG"/>
    <s v=""/>
    <d v="2021-02-15T00:00:00"/>
    <d v="2021-02-15T00:00:00"/>
    <d v="2021-02-15T00:00:00"/>
    <s v="USD"/>
    <n v="-910500"/>
    <n v="13"/>
    <n v="0.43333333333333335"/>
    <x v="1"/>
    <x v="1"/>
    <s v="Not Overdue"/>
    <x v="0"/>
    <s v="USD"/>
    <n v="-910500"/>
    <s v="Government "/>
  </r>
  <r>
    <s v="A2680005"/>
    <x v="12"/>
    <x v="12"/>
    <n v="1800025579"/>
    <x v="2"/>
    <x v="0"/>
    <x v="6"/>
    <x v="0"/>
    <n v="0"/>
    <s v="SEE SUPPORTING DOCUMENT FOR PAYMENT INSTRUCTIONS"/>
    <s v=""/>
    <s v="DR"/>
    <s v=""/>
    <d v="2021-02-15T00:00:00"/>
    <d v="2021-02-15T00:00:00"/>
    <d v="2021-02-15T00:00:00"/>
    <s v="USD"/>
    <n v="70190004.189999998"/>
    <n v="13"/>
    <n v="0.43333333333333335"/>
    <x v="1"/>
    <x v="1"/>
    <s v="Not Overdue"/>
    <x v="0"/>
    <s v="USD"/>
    <n v="70190004.189999998"/>
    <s v="Government 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243"/>
    <n v="8.1"/>
    <x v="2"/>
    <x v="0"/>
    <s v="Overdue"/>
    <x v="0"/>
    <s v="USD"/>
    <n v="103975.6"/>
    <s v="Government "/>
  </r>
  <r>
    <s v="A2680005"/>
    <x v="12"/>
    <x v="12"/>
    <n v="103909542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NGN"/>
    <n v="6438430.4199999999"/>
    <n v="304"/>
    <n v="10.133333333333333"/>
    <x v="2"/>
    <x v="0"/>
    <s v="Overdue"/>
    <x v="0"/>
    <s v="USD"/>
    <n v="17859.560000000001"/>
    <s v="Government "/>
  </r>
  <r>
    <s v="A2680005"/>
    <x v="12"/>
    <x v="12"/>
    <n v="103909543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USD"/>
    <n v="12400.77"/>
    <n v="304"/>
    <n v="10.133333333333333"/>
    <x v="2"/>
    <x v="0"/>
    <s v="Overdue"/>
    <x v="0"/>
    <s v="USD"/>
    <n v="12400.77"/>
    <s v="Government "/>
  </r>
  <r>
    <s v="A2680005"/>
    <x v="12"/>
    <x v="12"/>
    <n v="104040737"/>
    <x v="0"/>
    <x v="1"/>
    <x v="5"/>
    <x v="3"/>
    <n v="0"/>
    <s v="SMIT JACQUELINE_Jan21_1800025519_Rejected Cost"/>
    <s v=""/>
    <s v="AB"/>
    <s v=""/>
    <d v="2021-02-26T00:00:00"/>
    <d v="2021-02-26T00:00:00"/>
    <d v="2021-02-26T00:00:00"/>
    <s v="USD"/>
    <n v="11004.17"/>
    <n v="2"/>
    <n v="6.6666666666666666E-2"/>
    <x v="1"/>
    <x v="1"/>
    <s v="Not Overdue"/>
    <x v="0"/>
    <s v="USD"/>
    <n v="11004.17"/>
    <s v="Government "/>
  </r>
  <r>
    <s v="A2680005"/>
    <x v="12"/>
    <x v="12"/>
    <n v="1800025590"/>
    <x v="0"/>
    <x v="1"/>
    <x v="5"/>
    <x v="3"/>
    <n v="0"/>
    <s v="SOLIEMAN/BASSIL et-al Passthrough costs"/>
    <s v="467"/>
    <s v="DR"/>
    <s v=""/>
    <d v="2021-02-17T00:00:00"/>
    <d v="2021-02-17T00:00:00"/>
    <d v="2021-03-19T00:00:00"/>
    <s v="USD"/>
    <n v="36502.97"/>
    <n v="-19"/>
    <n v="-0.6333333333333333"/>
    <x v="1"/>
    <x v="1"/>
    <s v="Not Overdue"/>
    <x v="0"/>
    <s v="USD"/>
    <n v="36502.97"/>
    <s v="Government 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5"/>
    <n v="1.1666666666666667"/>
    <x v="3"/>
    <x v="0"/>
    <s v="Overdue"/>
    <x v="0"/>
    <s v="USD"/>
    <n v="-7388.36"/>
    <s v="Government "/>
  </r>
  <r>
    <s v="A2680005"/>
    <x v="12"/>
    <x v="12"/>
    <n v="104025933"/>
    <x v="0"/>
    <x v="1"/>
    <x v="5"/>
    <x v="3"/>
    <n v="0"/>
    <s v="Terrero Rafael Nov20 rejected Tax"/>
    <s v=""/>
    <s v="AB"/>
    <s v=""/>
    <d v="2021-01-24T00:00:00"/>
    <d v="2021-01-24T00:00:00"/>
    <d v="2021-01-24T00:00:00"/>
    <s v="NGN"/>
    <n v="433759.15"/>
    <n v="35"/>
    <n v="1.1666666666666667"/>
    <x v="1"/>
    <x v="1"/>
    <s v="Not Overdue"/>
    <x v="0"/>
    <s v="USD"/>
    <n v="1142.96"/>
    <s v="Government "/>
  </r>
  <r>
    <s v="A2680005"/>
    <x v="12"/>
    <x v="12"/>
    <n v="104037495"/>
    <x v="0"/>
    <x v="1"/>
    <x v="5"/>
    <x v="3"/>
    <n v="0"/>
    <s v="White Richard Dec20 Rejected cost_1800025334"/>
    <s v=""/>
    <s v="AB"/>
    <s v=""/>
    <d v="2021-02-17T00:00:00"/>
    <d v="2021-02-17T00:00:00"/>
    <d v="2021-02-17T00:00:00"/>
    <s v="NGN"/>
    <n v="172754.19"/>
    <n v="11"/>
    <n v="0.36666666666666664"/>
    <x v="3"/>
    <x v="0"/>
    <s v="Overdue"/>
    <x v="0"/>
    <s v="USD"/>
    <n v="455.21"/>
    <s v="Government 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544"/>
    <n v="18.133333333333333"/>
    <x v="0"/>
    <x v="2"/>
    <s v="Overdue"/>
    <x v="1"/>
    <s v="USD"/>
    <n v="897.38"/>
    <s v="Government 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769"/>
    <n v="25.633333333333333"/>
    <x v="0"/>
    <x v="2"/>
    <s v="Overdue"/>
    <x v="1"/>
    <s v="USD"/>
    <n v="760"/>
    <s v="Government "/>
  </r>
  <r>
    <s v="A2310000"/>
    <x v="13"/>
    <x v="13"/>
    <n v="1800025630"/>
    <x v="0"/>
    <x v="0"/>
    <x v="0"/>
    <x v="0"/>
    <n v="0"/>
    <s v=""/>
    <s v="454"/>
    <s v="DR"/>
    <s v=""/>
    <d v="2021-02-23T00:00:00"/>
    <d v="2021-02-23T00:00:00"/>
    <d v="2021-03-25T00:00:00"/>
    <s v="NGN"/>
    <n v="23288443"/>
    <n v="-25"/>
    <n v="-0.83333333333333337"/>
    <x v="1"/>
    <x v="1"/>
    <s v="Not Overdue"/>
    <x v="0"/>
    <s v="USD"/>
    <n v="61365.05"/>
    <s v="Non-government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962"/>
    <n v="32.06666666666667"/>
    <x v="0"/>
    <x v="0"/>
    <s v="Overdue"/>
    <x v="0"/>
    <s v="USD"/>
    <n v="33.880000000000003"/>
    <s v="Non-government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650"/>
    <n v="55"/>
    <x v="0"/>
    <x v="0"/>
    <s v="Overdue"/>
    <x v="0"/>
    <s v="USD"/>
    <n v="-356.6"/>
    <s v="Non-government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1722"/>
    <n v="57.4"/>
    <x v="0"/>
    <x v="0"/>
    <s v="Overdue"/>
    <x v="0"/>
    <s v="USD"/>
    <n v="142619.93"/>
    <s v="Non-government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1943"/>
    <n v="64.766666666666666"/>
    <x v="0"/>
    <x v="0"/>
    <s v="Overdue"/>
    <x v="0"/>
    <s v="USD"/>
    <n v="114880.6"/>
    <s v="Non-government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1704"/>
    <n v="56.8"/>
    <x v="0"/>
    <x v="0"/>
    <s v="Overdue"/>
    <x v="0"/>
    <s v="USD"/>
    <n v="24464.42"/>
    <s v="Non-government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1988"/>
    <n v="66.266666666666666"/>
    <x v="0"/>
    <x v="0"/>
    <s v="Overdue"/>
    <x v="0"/>
    <s v="USD"/>
    <n v="111783.78"/>
    <s v="Non-government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018"/>
    <n v="67.266666666666666"/>
    <x v="0"/>
    <x v="0"/>
    <s v="Overdue"/>
    <x v="0"/>
    <s v="USD"/>
    <n v="153193.51"/>
    <s v="Non-government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653"/>
    <n v="55.1"/>
    <x v="0"/>
    <x v="0"/>
    <s v="Overdue"/>
    <x v="0"/>
    <s v="USD"/>
    <n v="62381.97"/>
    <s v="Non-government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1751"/>
    <n v="58.366666666666667"/>
    <x v="0"/>
    <x v="0"/>
    <s v="Overdue"/>
    <x v="0"/>
    <s v="USD"/>
    <n v="80367.69"/>
    <s v="Non-government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044"/>
    <n v="68.13333333333334"/>
    <x v="0"/>
    <x v="0"/>
    <s v="Overdue"/>
    <x v="0"/>
    <s v="USD"/>
    <n v="142575.82999999999"/>
    <s v="Non-government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691"/>
    <n v="56.366666666666667"/>
    <x v="0"/>
    <x v="0"/>
    <s v="Overdue"/>
    <x v="0"/>
    <s v="USD"/>
    <n v="152460.92000000001"/>
    <s v="Non-government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1892"/>
    <n v="63.06666666666667"/>
    <x v="0"/>
    <x v="0"/>
    <s v="Overdue"/>
    <x v="0"/>
    <s v="USD"/>
    <n v="117813.12"/>
    <s v="Non-government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650"/>
    <n v="55"/>
    <x v="0"/>
    <x v="0"/>
    <s v="Overdue"/>
    <x v="0"/>
    <s v="USD"/>
    <n v="-235.83"/>
    <s v="Non-government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1925"/>
    <n v="64.166666666666671"/>
    <x v="0"/>
    <x v="0"/>
    <s v="Overdue"/>
    <x v="0"/>
    <s v="USD"/>
    <n v="112161.44"/>
    <s v="Non-government"/>
  </r>
  <r>
    <s v="A2310000"/>
    <x v="15"/>
    <x v="15"/>
    <n v="1800010960"/>
    <x v="0"/>
    <x v="0"/>
    <x v="3"/>
    <x v="2"/>
    <n v="0"/>
    <s v="2013 ESCALATION COST"/>
    <s v="468"/>
    <s v="DR"/>
    <s v=""/>
    <d v="2013-07-02T00:00:00"/>
    <d v="2013-07-02T00:00:00"/>
    <d v="2013-08-01T00:00:00"/>
    <s v="USD"/>
    <n v="3136.24"/>
    <n v="2768"/>
    <n v="92.266666666666666"/>
    <x v="0"/>
    <x v="0"/>
    <s v="Overdue"/>
    <x v="0"/>
    <s v="USD"/>
    <n v="3136.24"/>
    <s v="Non-government"/>
  </r>
  <r>
    <s v="A2310000"/>
    <x v="15"/>
    <x v="15"/>
    <n v="1800021999"/>
    <x v="0"/>
    <x v="0"/>
    <x v="3"/>
    <x v="2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582"/>
    <n v="19.399999999999999"/>
    <x v="0"/>
    <x v="0"/>
    <s v="Overdue"/>
    <x v="0"/>
    <s v="USD"/>
    <n v="36554.620000000003"/>
    <s v="Non-government"/>
  </r>
  <r>
    <s v="A2310000"/>
    <x v="15"/>
    <x v="15"/>
    <n v="1600000137"/>
    <x v="0"/>
    <x v="0"/>
    <x v="3"/>
    <x v="2"/>
    <n v="0"/>
    <s v="AGIP payment on a/c"/>
    <s v="OT"/>
    <s v="DG"/>
    <s v=""/>
    <d v="2005-07-21T00:00:00"/>
    <d v="2005-07-21T00:00:00"/>
    <d v="2005-07-21T00:00:00"/>
    <s v="USD"/>
    <n v="-27000"/>
    <n v="5701"/>
    <n v="190.03333333333333"/>
    <x v="0"/>
    <x v="0"/>
    <s v="Overdue"/>
    <x v="0"/>
    <s v="USD"/>
    <n v="-27000"/>
    <s v="Non-government"/>
  </r>
  <r>
    <s v="A2310000"/>
    <x v="15"/>
    <x v="15"/>
    <n v="1600000063"/>
    <x v="0"/>
    <x v="0"/>
    <x v="3"/>
    <x v="2"/>
    <n v="0"/>
    <s v="AGIP pmt on a/c"/>
    <s v="GU"/>
    <s v="DG"/>
    <s v=""/>
    <d v="2005-01-24T00:00:00"/>
    <d v="2005-01-24T00:00:00"/>
    <d v="2005-01-24T00:00:00"/>
    <s v="NGN"/>
    <n v="-34993824.25"/>
    <n v="5879"/>
    <n v="195.96666666666667"/>
    <x v="0"/>
    <x v="0"/>
    <s v="Overdue"/>
    <x v="0"/>
    <s v="USD"/>
    <n v="-263349.52"/>
    <s v="Non-government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492"/>
    <n v="83.066666666666663"/>
    <x v="0"/>
    <x v="0"/>
    <s v="Overdue"/>
    <x v="0"/>
    <s v="USD"/>
    <n v="145649.10999999999"/>
    <s v="Non-government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492"/>
    <n v="83.066666666666663"/>
    <x v="0"/>
    <x v="0"/>
    <s v="Overdue"/>
    <x v="0"/>
    <s v="USD"/>
    <n v="76948.22"/>
    <s v="Non-government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107"/>
    <n v="70.233333333333334"/>
    <x v="0"/>
    <x v="0"/>
    <s v="Overdue"/>
    <x v="0"/>
    <s v="USD"/>
    <n v="350829.33"/>
    <s v="Non-government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107"/>
    <n v="70.233333333333334"/>
    <x v="0"/>
    <x v="0"/>
    <s v="Overdue"/>
    <x v="0"/>
    <s v="USD"/>
    <n v="129840.69"/>
    <s v="Non-government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388"/>
    <n v="79.599999999999994"/>
    <x v="0"/>
    <x v="0"/>
    <s v="Overdue"/>
    <x v="0"/>
    <s v="USD"/>
    <n v="243958.04"/>
    <s v="Non-government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388"/>
    <n v="79.599999999999994"/>
    <x v="0"/>
    <x v="0"/>
    <s v="Overdue"/>
    <x v="0"/>
    <s v="USD"/>
    <n v="2004165.52"/>
    <s v="Non-government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1886"/>
    <n v="62.866666666666667"/>
    <x v="0"/>
    <x v="0"/>
    <s v="Overdue"/>
    <x v="0"/>
    <s v="USD"/>
    <n v="884603.54"/>
    <s v="Non-government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1886"/>
    <n v="62.866666666666667"/>
    <x v="0"/>
    <x v="0"/>
    <s v="Overdue"/>
    <x v="0"/>
    <s v="USD"/>
    <n v="143790.5"/>
    <s v="Non-government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297"/>
    <n v="76.566666666666663"/>
    <x v="0"/>
    <x v="0"/>
    <s v="Overdue"/>
    <x v="0"/>
    <s v="USD"/>
    <n v="215082.23999999999"/>
    <s v="Non-government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297"/>
    <n v="76.566666666666663"/>
    <x v="0"/>
    <x v="0"/>
    <s v="Overdue"/>
    <x v="0"/>
    <s v="USD"/>
    <n v="247451.78"/>
    <s v="Non-government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1886"/>
    <n v="62.866666666666667"/>
    <x v="0"/>
    <x v="0"/>
    <s v="Overdue"/>
    <x v="0"/>
    <s v="USD"/>
    <n v="316627.96000000002"/>
    <s v="Non-government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1886"/>
    <n v="62.866666666666667"/>
    <x v="0"/>
    <x v="0"/>
    <s v="Overdue"/>
    <x v="0"/>
    <s v="USD"/>
    <n v="131734.60999999999"/>
    <s v="Non-government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186"/>
    <n v="72.86666666666666"/>
    <x v="0"/>
    <x v="0"/>
    <s v="Overdue"/>
    <x v="0"/>
    <s v="USD"/>
    <n v="214230.42"/>
    <s v="Non-government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186"/>
    <n v="72.86666666666666"/>
    <x v="0"/>
    <x v="0"/>
    <s v="Overdue"/>
    <x v="0"/>
    <s v="USD"/>
    <n v="1751713.39"/>
    <s v="Non-government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1827"/>
    <n v="60.9"/>
    <x v="0"/>
    <x v="0"/>
    <s v="Overdue"/>
    <x v="0"/>
    <s v="USD"/>
    <n v="185486.29"/>
    <s v="Non-government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1836"/>
    <n v="61.2"/>
    <x v="0"/>
    <x v="0"/>
    <s v="Overdue"/>
    <x v="0"/>
    <s v="USD"/>
    <n v="1911442.24"/>
    <s v="Non-government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1730"/>
    <n v="57.666666666666664"/>
    <x v="0"/>
    <x v="0"/>
    <s v="Overdue"/>
    <x v="0"/>
    <s v="USD"/>
    <n v="75600"/>
    <s v="Non-government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1808"/>
    <n v="60.266666666666666"/>
    <x v="0"/>
    <x v="0"/>
    <s v="Overdue"/>
    <x v="0"/>
    <s v="USD"/>
    <n v="229320"/>
    <s v="Non-government"/>
  </r>
  <r>
    <s v="A2310000"/>
    <x v="15"/>
    <x v="15"/>
    <n v="1800003205"/>
    <x v="0"/>
    <x v="0"/>
    <x v="3"/>
    <x v="2"/>
    <n v="0"/>
    <s v="December 2007 Crude Handling Charge"/>
    <s v="468"/>
    <s v="DR"/>
    <s v=""/>
    <d v="2008-01-09T00:00:00"/>
    <d v="2008-01-09T00:00:00"/>
    <d v="2008-02-08T00:00:00"/>
    <s v="USD"/>
    <n v="375538.88"/>
    <n v="4769"/>
    <n v="158.96666666666667"/>
    <x v="0"/>
    <x v="0"/>
    <s v="Overdue"/>
    <x v="0"/>
    <s v="USD"/>
    <n v="375538.88"/>
    <s v="Non-government"/>
  </r>
  <r>
    <s v="A2310000"/>
    <x v="15"/>
    <x v="15"/>
    <n v="1800024091"/>
    <x v="0"/>
    <x v="0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252"/>
    <n v="8.4"/>
    <x v="2"/>
    <x v="0"/>
    <s v="Overdue"/>
    <x v="0"/>
    <s v="USD"/>
    <n v="96878.81"/>
    <s v="Non-government"/>
  </r>
  <r>
    <s v="A2310000"/>
    <x v="15"/>
    <x v="15"/>
    <n v="1800025589"/>
    <x v="0"/>
    <x v="0"/>
    <x v="4"/>
    <x v="7"/>
    <n v="0"/>
    <s v="Demurrage BACALARIOS BL 25/04/2020 -CLAIM: 1947961"/>
    <s v="467"/>
    <s v="DR"/>
    <s v=""/>
    <d v="2021-02-16T00:00:00"/>
    <d v="2021-02-16T00:00:00"/>
    <d v="2021-04-02T00:00:00"/>
    <s v="USD"/>
    <n v="64995.13"/>
    <n v="-33"/>
    <n v="-1.1000000000000001"/>
    <x v="1"/>
    <x v="1"/>
    <s v="Not Overdue"/>
    <x v="0"/>
    <s v="USD"/>
    <n v="64995.13"/>
    <s v="Non-government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1886"/>
    <n v="62.866666666666667"/>
    <x v="0"/>
    <x v="0"/>
    <s v="Overdue"/>
    <x v="0"/>
    <s v="USD"/>
    <n v="312480"/>
    <s v="Non-government"/>
  </r>
  <r>
    <s v="A2310000"/>
    <x v="15"/>
    <x v="15"/>
    <n v="1800019275"/>
    <x v="0"/>
    <x v="0"/>
    <x v="3"/>
    <x v="2"/>
    <n v="0"/>
    <s v="NIG AGIP O DEC 2017 Crude Handling"/>
    <s v="468"/>
    <s v="DR"/>
    <s v=""/>
    <d v="2018-01-11T00:00:00"/>
    <d v="2018-01-11T00:00:00"/>
    <d v="2018-02-10T00:00:00"/>
    <s v="USD"/>
    <n v="68982.06"/>
    <n v="1114"/>
    <n v="37.133333333333333"/>
    <x v="0"/>
    <x v="0"/>
    <s v="Overdue"/>
    <x v="0"/>
    <s v="USD"/>
    <n v="68982.06"/>
    <s v="Non-government"/>
  </r>
  <r>
    <s v="A2310000"/>
    <x v="15"/>
    <x v="15"/>
    <n v="1800019276"/>
    <x v="0"/>
    <x v="0"/>
    <x v="3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114"/>
    <n v="37.133333333333333"/>
    <x v="0"/>
    <x v="0"/>
    <s v="Overdue"/>
    <x v="0"/>
    <s v="USD"/>
    <n v="37194.589999999997"/>
    <s v="Non-government"/>
  </r>
  <r>
    <s v="A2310000"/>
    <x v="15"/>
    <x v="15"/>
    <n v="1800019192"/>
    <x v="0"/>
    <x v="0"/>
    <x v="4"/>
    <x v="7"/>
    <n v="0"/>
    <s v="NIG AGIP O NOV 2017 Crude Handling"/>
    <s v="468"/>
    <s v="DR"/>
    <s v=""/>
    <d v="2017-12-28T00:00:00"/>
    <d v="2017-12-28T00:00:00"/>
    <d v="2018-01-27T00:00:00"/>
    <s v="USD"/>
    <n v="68982.06"/>
    <n v="1128"/>
    <n v="37.6"/>
    <x v="0"/>
    <x v="0"/>
    <s v="Overdue"/>
    <x v="0"/>
    <s v="USD"/>
    <n v="68982.06"/>
    <s v="Non-government"/>
  </r>
  <r>
    <s v="A2310000"/>
    <x v="15"/>
    <x v="15"/>
    <n v="1800019193"/>
    <x v="0"/>
    <x v="0"/>
    <x v="3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128"/>
    <n v="37.6"/>
    <x v="0"/>
    <x v="0"/>
    <s v="Overdue"/>
    <x v="0"/>
    <s v="USD"/>
    <n v="37114.78"/>
    <s v="Non-government"/>
  </r>
  <r>
    <s v="A2310000"/>
    <x v="15"/>
    <x v="15"/>
    <n v="1800003084"/>
    <x v="0"/>
    <x v="0"/>
    <x v="3"/>
    <x v="2"/>
    <n v="0"/>
    <s v="November 2007 Crude Handling Charge"/>
    <s v="468"/>
    <s v="DR"/>
    <s v=""/>
    <d v="2007-12-13T00:00:00"/>
    <d v="2007-12-13T00:00:00"/>
    <d v="2008-01-12T00:00:00"/>
    <s v="USD"/>
    <n v="361204.65"/>
    <n v="4796"/>
    <n v="159.86666666666667"/>
    <x v="0"/>
    <x v="0"/>
    <s v="Overdue"/>
    <x v="0"/>
    <s v="USD"/>
    <n v="361204.65"/>
    <s v="Non-government"/>
  </r>
  <r>
    <s v="A2310000"/>
    <x v="15"/>
    <x v="15"/>
    <n v="1800018862"/>
    <x v="0"/>
    <x v="0"/>
    <x v="4"/>
    <x v="7"/>
    <n v="0"/>
    <s v="PART PYT-RENTAL OF EMERGENCY RESP.EQUIP-AUG 2017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3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4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5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140000"/>
    <n v="1193"/>
    <n v="39.766666666666666"/>
    <x v="0"/>
    <x v="0"/>
    <s v="Overdue"/>
    <x v="0"/>
    <s v="USD"/>
    <n v="140000"/>
    <s v="Non-government"/>
  </r>
  <r>
    <s v="A2310000"/>
    <x v="15"/>
    <x v="15"/>
    <n v="1800024727"/>
    <x v="0"/>
    <x v="0"/>
    <x v="4"/>
    <x v="7"/>
    <n v="0"/>
    <s v="RENTAL-WELL CONTROL EQUIPMENT-OBRIKOM 6 EMERGENCY"/>
    <s v="467"/>
    <s v="DR"/>
    <s v=""/>
    <d v="2020-09-16T00:00:00"/>
    <d v="2020-09-16T00:00:00"/>
    <d v="2020-10-16T00:00:00"/>
    <s v="USD"/>
    <n v="1182499"/>
    <n v="135"/>
    <n v="4.5"/>
    <x v="3"/>
    <x v="0"/>
    <s v="Overdue"/>
    <x v="0"/>
    <s v="USD"/>
    <n v="1182499"/>
    <s v="Non-government"/>
  </r>
  <r>
    <s v="A2310000"/>
    <x v="15"/>
    <x v="15"/>
    <n v="103921642"/>
    <x v="0"/>
    <x v="0"/>
    <x v="3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276"/>
    <n v="9.1999999999999993"/>
    <x v="2"/>
    <x v="2"/>
    <s v="Overdue"/>
    <x v="1"/>
    <s v="USD"/>
    <n v="58.75"/>
    <s v="Non-government"/>
  </r>
  <r>
    <s v="A2310000"/>
    <x v="15"/>
    <x v="15"/>
    <n v="103913288"/>
    <x v="0"/>
    <x v="0"/>
    <x v="3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297"/>
    <n v="9.9"/>
    <x v="2"/>
    <x v="2"/>
    <s v="Overdue"/>
    <x v="1"/>
    <s v="USD"/>
    <n v="4993.08"/>
    <s v="Non-government"/>
  </r>
  <r>
    <s v="A2310000"/>
    <x v="15"/>
    <x v="15"/>
    <n v="103894218"/>
    <x v="0"/>
    <x v="0"/>
    <x v="3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342"/>
    <n v="11.4"/>
    <x v="2"/>
    <x v="2"/>
    <s v="Overdue"/>
    <x v="1"/>
    <s v="USD"/>
    <n v="7070.24"/>
    <s v="Non-government"/>
  </r>
  <r>
    <s v="A2310000"/>
    <x v="15"/>
    <x v="15"/>
    <n v="103894219"/>
    <x v="0"/>
    <x v="0"/>
    <x v="3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342"/>
    <n v="11.4"/>
    <x v="2"/>
    <x v="2"/>
    <s v="Overdue"/>
    <x v="1"/>
    <s v="USD"/>
    <n v="7285.98"/>
    <s v="Non-government"/>
  </r>
  <r>
    <s v="A2310000"/>
    <x v="15"/>
    <x v="15"/>
    <n v="103894217"/>
    <x v="0"/>
    <x v="0"/>
    <x v="3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342"/>
    <n v="11.4"/>
    <x v="2"/>
    <x v="2"/>
    <s v="Overdue"/>
    <x v="1"/>
    <s v="USD"/>
    <n v="6387.25"/>
    <s v="Non-government"/>
  </r>
  <r>
    <s v="A2310000"/>
    <x v="15"/>
    <x v="15"/>
    <n v="103893918"/>
    <x v="0"/>
    <x v="0"/>
    <x v="3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342"/>
    <n v="11.4"/>
    <x v="2"/>
    <x v="2"/>
    <s v="Overdue"/>
    <x v="1"/>
    <s v="USD"/>
    <n v="11292.63"/>
    <s v="Non-government"/>
  </r>
  <r>
    <s v="A2310000"/>
    <x v="15"/>
    <x v="15"/>
    <n v="103870550"/>
    <x v="0"/>
    <x v="0"/>
    <x v="3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389"/>
    <n v="12.966666666666667"/>
    <x v="4"/>
    <x v="2"/>
    <s v="Overdue"/>
    <x v="1"/>
    <s v="USD"/>
    <n v="243980.6"/>
    <s v="Non-government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426"/>
    <n v="14.2"/>
    <x v="4"/>
    <x v="2"/>
    <s v="Overdue"/>
    <x v="1"/>
    <s v="USD"/>
    <n v="32485.919999999998"/>
    <s v="Non-government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426"/>
    <n v="14.2"/>
    <x v="4"/>
    <x v="2"/>
    <s v="Overdue"/>
    <x v="1"/>
    <s v="USD"/>
    <n v="9035.42"/>
    <s v="Non-government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426"/>
    <n v="14.2"/>
    <x v="4"/>
    <x v="2"/>
    <s v="Overdue"/>
    <x v="1"/>
    <s v="USD"/>
    <n v="631.51"/>
    <s v="Non-government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426"/>
    <n v="14.2"/>
    <x v="4"/>
    <x v="2"/>
    <s v="Overdue"/>
    <x v="1"/>
    <s v="USD"/>
    <n v="43505.19"/>
    <s v="Non-government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426"/>
    <n v="14.2"/>
    <x v="4"/>
    <x v="2"/>
    <s v="Overdue"/>
    <x v="1"/>
    <s v="USD"/>
    <n v="5741.12"/>
    <s v="Non-government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426"/>
    <n v="14.2"/>
    <x v="4"/>
    <x v="2"/>
    <s v="Overdue"/>
    <x v="1"/>
    <s v="USD"/>
    <n v="37376.79"/>
    <s v="Non-government"/>
  </r>
  <r>
    <s v="A2310000"/>
    <x v="15"/>
    <x v="15"/>
    <n v="103913328"/>
    <x v="0"/>
    <x v="0"/>
    <x v="3"/>
    <x v="2"/>
    <s v="WHT Outstg"/>
    <s v="WHT RECEIPT NO - 00953366"/>
    <s v=""/>
    <s v="AB"/>
    <s v=""/>
    <d v="2020-05-07T00:00:00"/>
    <d v="2020-05-07T00:00:00"/>
    <d v="2019-05-28T00:00:00"/>
    <s v="NGN"/>
    <n v="-556325.1"/>
    <n v="642"/>
    <n v="21.4"/>
    <x v="0"/>
    <x v="2"/>
    <s v="Overdue"/>
    <x v="1"/>
    <s v="USD"/>
    <n v="-1543.19"/>
    <s v="Non-government"/>
  </r>
  <r>
    <s v="A2310000"/>
    <x v="15"/>
    <x v="15"/>
    <n v="103913328"/>
    <x v="0"/>
    <x v="0"/>
    <x v="3"/>
    <x v="2"/>
    <s v="WHT Outstg"/>
    <s v="WHT RECEIPT NO - 0095C3DA"/>
    <s v=""/>
    <s v="AB"/>
    <s v=""/>
    <d v="2020-05-07T00:00:00"/>
    <d v="2020-05-07T00:00:00"/>
    <d v="2019-05-28T00:00:00"/>
    <s v="NGN"/>
    <n v="-431336.11"/>
    <n v="642"/>
    <n v="21.4"/>
    <x v="0"/>
    <x v="2"/>
    <s v="Overdue"/>
    <x v="1"/>
    <s v="USD"/>
    <n v="-1196.48"/>
    <s v="Non-government"/>
  </r>
  <r>
    <s v="A2310000"/>
    <x v="15"/>
    <x v="15"/>
    <n v="103913328"/>
    <x v="0"/>
    <x v="0"/>
    <x v="3"/>
    <x v="2"/>
    <s v="WHT Outstg"/>
    <s v="WHT RECEIPT NO - 0095C654"/>
    <s v=""/>
    <s v="AB"/>
    <s v=""/>
    <d v="2020-05-07T00:00:00"/>
    <d v="2020-05-07T00:00:00"/>
    <d v="2019-05-28T00:00:00"/>
    <s v="NGN"/>
    <n v="-876710.47"/>
    <n v="642"/>
    <n v="21.4"/>
    <x v="0"/>
    <x v="2"/>
    <s v="Overdue"/>
    <x v="1"/>
    <s v="USD"/>
    <n v="-2431.91"/>
    <s v="Non-government"/>
  </r>
  <r>
    <s v="A2310000"/>
    <x v="15"/>
    <x v="15"/>
    <n v="103913328"/>
    <x v="0"/>
    <x v="0"/>
    <x v="3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642"/>
    <n v="21.4"/>
    <x v="0"/>
    <x v="2"/>
    <s v="Overdue"/>
    <x v="1"/>
    <s v="USD"/>
    <n v="-12488.95"/>
    <s v="Non-government"/>
  </r>
  <r>
    <s v="A2310000"/>
    <x v="15"/>
    <x v="15"/>
    <n v="103913328"/>
    <x v="0"/>
    <x v="0"/>
    <x v="3"/>
    <x v="2"/>
    <s v="WHT Outstg"/>
    <s v="WHT RECEIPT NO - 00EDBDAA"/>
    <s v=""/>
    <s v="AB"/>
    <s v=""/>
    <d v="2020-05-07T00:00:00"/>
    <d v="2020-05-07T00:00:00"/>
    <d v="2019-05-28T00:00:00"/>
    <s v="NGN"/>
    <n v="-22868"/>
    <n v="642"/>
    <n v="21.4"/>
    <x v="0"/>
    <x v="2"/>
    <s v="Overdue"/>
    <x v="1"/>
    <s v="USD"/>
    <n v="-63.43"/>
    <s v="Non-government"/>
  </r>
  <r>
    <s v="A2310000"/>
    <x v="15"/>
    <x v="15"/>
    <n v="103913327"/>
    <x v="0"/>
    <x v="0"/>
    <x v="3"/>
    <x v="2"/>
    <s v="WHT Outstg"/>
    <s v="WHT RECEIPT NO - 00952EF3"/>
    <s v=""/>
    <s v="AB"/>
    <s v=""/>
    <d v="2020-05-07T00:00:00"/>
    <d v="2020-05-07T00:00:00"/>
    <d v="2018-12-27T00:00:00"/>
    <s v="NGN"/>
    <n v="-1620853.65"/>
    <n v="794"/>
    <n v="26.466666666666665"/>
    <x v="0"/>
    <x v="2"/>
    <s v="Overdue"/>
    <x v="1"/>
    <s v="USD"/>
    <n v="-4496.09"/>
    <s v="Non-government"/>
  </r>
  <r>
    <s v="A2310000"/>
    <x v="15"/>
    <x v="15"/>
    <n v="103913327"/>
    <x v="0"/>
    <x v="0"/>
    <x v="3"/>
    <x v="2"/>
    <s v="WHT Outstg"/>
    <s v="WHT RECEIPT NO - 00E30952"/>
    <s v=""/>
    <s v="AB"/>
    <s v=""/>
    <d v="2020-05-07T00:00:00"/>
    <d v="2020-05-07T00:00:00"/>
    <d v="2018-12-27T00:00:00"/>
    <s v="NGN"/>
    <n v="-163471.03"/>
    <n v="794"/>
    <n v="26.466666666666665"/>
    <x v="0"/>
    <x v="2"/>
    <s v="Overdue"/>
    <x v="1"/>
    <s v="USD"/>
    <n v="-453.45"/>
    <s v="Non-government"/>
  </r>
  <r>
    <s v="A2310000"/>
    <x v="15"/>
    <x v="15"/>
    <n v="103921430"/>
    <x v="0"/>
    <x v="0"/>
    <x v="3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227"/>
    <n v="40.9"/>
    <x v="0"/>
    <x v="2"/>
    <s v="Overdue"/>
    <x v="1"/>
    <s v="USD"/>
    <n v="342.05"/>
    <s v="Non-government"/>
  </r>
  <r>
    <s v="A2310000"/>
    <x v="15"/>
    <x v="15"/>
    <n v="103921430"/>
    <x v="0"/>
    <x v="0"/>
    <x v="3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227"/>
    <n v="40.9"/>
    <x v="0"/>
    <x v="2"/>
    <s v="Overdue"/>
    <x v="1"/>
    <s v="USD"/>
    <n v="339.57"/>
    <s v="Non-government"/>
  </r>
  <r>
    <s v="A2310000"/>
    <x v="15"/>
    <x v="15"/>
    <n v="103921430"/>
    <x v="0"/>
    <x v="0"/>
    <x v="3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227"/>
    <n v="40.9"/>
    <x v="0"/>
    <x v="2"/>
    <s v="Overdue"/>
    <x v="1"/>
    <s v="USD"/>
    <n v="386.37"/>
    <s v="Non-government"/>
  </r>
  <r>
    <s v="A2310000"/>
    <x v="15"/>
    <x v="15"/>
    <n v="103921430"/>
    <x v="0"/>
    <x v="0"/>
    <x v="3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227"/>
    <n v="40.9"/>
    <x v="0"/>
    <x v="2"/>
    <s v="Overdue"/>
    <x v="1"/>
    <s v="USD"/>
    <n v="611.75"/>
    <s v="Non-government"/>
  </r>
  <r>
    <s v="A2310000"/>
    <x v="15"/>
    <x v="15"/>
    <n v="103913324"/>
    <x v="0"/>
    <x v="0"/>
    <x v="3"/>
    <x v="2"/>
    <s v="WHT Outstg"/>
    <s v="WHT RECEIPT NO -  6074426693"/>
    <s v=""/>
    <s v="AB"/>
    <s v=""/>
    <d v="2020-05-07T00:00:00"/>
    <d v="2020-05-07T00:00:00"/>
    <d v="2017-05-31T00:00:00"/>
    <s v="USD"/>
    <n v="-61399.1"/>
    <n v="1369"/>
    <n v="45.633333333333333"/>
    <x v="0"/>
    <x v="2"/>
    <s v="Overdue"/>
    <x v="1"/>
    <s v="USD"/>
    <n v="-61399.1"/>
    <s v="Non-government"/>
  </r>
  <r>
    <s v="A2310000"/>
    <x v="15"/>
    <x v="15"/>
    <n v="103913324"/>
    <x v="0"/>
    <x v="0"/>
    <x v="3"/>
    <x v="2"/>
    <s v="WHT Outstg"/>
    <s v="WHT RECEIPT NO - 6076271070"/>
    <s v=""/>
    <s v="AB"/>
    <s v=""/>
    <d v="2020-05-07T00:00:00"/>
    <d v="2020-05-07T00:00:00"/>
    <d v="2017-05-31T00:00:00"/>
    <s v="USD"/>
    <n v="-44545.75"/>
    <n v="1369"/>
    <n v="45.633333333333333"/>
    <x v="0"/>
    <x v="2"/>
    <s v="Overdue"/>
    <x v="1"/>
    <s v="USD"/>
    <n v="-44545.75"/>
    <s v="Non-government"/>
  </r>
  <r>
    <s v="A2310000"/>
    <x v="15"/>
    <x v="15"/>
    <n v="103913322"/>
    <x v="0"/>
    <x v="0"/>
    <x v="3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648"/>
    <n v="88.266666666666666"/>
    <x v="0"/>
    <x v="2"/>
    <s v="Overdue"/>
    <x v="1"/>
    <s v="USD"/>
    <n v="3360.94"/>
    <s v="Non-government"/>
  </r>
  <r>
    <s v="A2310000"/>
    <x v="15"/>
    <x v="15"/>
    <n v="103913322"/>
    <x v="0"/>
    <x v="0"/>
    <x v="3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648"/>
    <n v="88.266666666666666"/>
    <x v="0"/>
    <x v="2"/>
    <s v="Overdue"/>
    <x v="1"/>
    <s v="USD"/>
    <n v="1798.74"/>
    <s v="Non-government"/>
  </r>
  <r>
    <s v="A2310000"/>
    <x v="15"/>
    <x v="15"/>
    <n v="103921642"/>
    <x v="0"/>
    <x v="0"/>
    <x v="3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649"/>
    <n v="88.3"/>
    <x v="0"/>
    <x v="2"/>
    <s v="Overdue"/>
    <x v="1"/>
    <s v="USD"/>
    <n v="85.98"/>
    <s v="Non-government"/>
  </r>
  <r>
    <s v="A2310000"/>
    <x v="15"/>
    <x v="15"/>
    <n v="103921642"/>
    <x v="0"/>
    <x v="0"/>
    <x v="3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649"/>
    <n v="88.3"/>
    <x v="0"/>
    <x v="2"/>
    <s v="Overdue"/>
    <x v="1"/>
    <s v="USD"/>
    <n v="11.4"/>
    <s v="Non-government"/>
  </r>
  <r>
    <s v="A2310000"/>
    <x v="15"/>
    <x v="15"/>
    <n v="103921642"/>
    <x v="0"/>
    <x v="0"/>
    <x v="3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649"/>
    <n v="88.3"/>
    <x v="0"/>
    <x v="2"/>
    <s v="Overdue"/>
    <x v="1"/>
    <s v="USD"/>
    <n v="120.27"/>
    <s v="Non-government"/>
  </r>
  <r>
    <s v="A2310000"/>
    <x v="15"/>
    <x v="15"/>
    <n v="103921642"/>
    <x v="0"/>
    <x v="0"/>
    <x v="3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649"/>
    <n v="88.3"/>
    <x v="0"/>
    <x v="2"/>
    <s v="Overdue"/>
    <x v="1"/>
    <s v="USD"/>
    <n v="1132.5899999999999"/>
    <s v="Non-government"/>
  </r>
  <r>
    <s v="A2310000"/>
    <x v="15"/>
    <x v="15"/>
    <n v="103921642"/>
    <x v="0"/>
    <x v="0"/>
    <x v="3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649"/>
    <n v="88.3"/>
    <x v="0"/>
    <x v="2"/>
    <s v="Overdue"/>
    <x v="1"/>
    <s v="USD"/>
    <n v="129.04"/>
    <s v="Non-government"/>
  </r>
  <r>
    <s v="A2310000"/>
    <x v="15"/>
    <x v="15"/>
    <n v="103921642"/>
    <x v="0"/>
    <x v="0"/>
    <x v="3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649"/>
    <n v="88.3"/>
    <x v="0"/>
    <x v="2"/>
    <s v="Overdue"/>
    <x v="1"/>
    <s v="USD"/>
    <n v="28.53"/>
    <s v="Non-government"/>
  </r>
  <r>
    <s v="A2310000"/>
    <x v="15"/>
    <x v="15"/>
    <n v="103921642"/>
    <x v="0"/>
    <x v="0"/>
    <x v="3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649"/>
    <n v="88.3"/>
    <x v="0"/>
    <x v="2"/>
    <s v="Overdue"/>
    <x v="1"/>
    <s v="USD"/>
    <n v="779.36"/>
    <s v="Non-government"/>
  </r>
  <r>
    <s v="A2310000"/>
    <x v="15"/>
    <x v="15"/>
    <n v="103921642"/>
    <x v="0"/>
    <x v="0"/>
    <x v="3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649"/>
    <n v="88.3"/>
    <x v="0"/>
    <x v="2"/>
    <s v="Overdue"/>
    <x v="1"/>
    <s v="USD"/>
    <n v="417.13"/>
    <s v="Non-government"/>
  </r>
  <r>
    <s v="A2310000"/>
    <x v="15"/>
    <x v="15"/>
    <n v="103913321"/>
    <x v="0"/>
    <x v="0"/>
    <x v="3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2775"/>
    <n v="92.5"/>
    <x v="0"/>
    <x v="2"/>
    <s v="Overdue"/>
    <x v="1"/>
    <s v="USD"/>
    <n v="3085.77"/>
    <s v="Non-government"/>
  </r>
  <r>
    <s v="A2310000"/>
    <x v="15"/>
    <x v="15"/>
    <n v="103913321"/>
    <x v="0"/>
    <x v="0"/>
    <x v="3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2775"/>
    <n v="92.5"/>
    <x v="0"/>
    <x v="2"/>
    <s v="Overdue"/>
    <x v="1"/>
    <s v="USD"/>
    <n v="3569.32"/>
    <s v="Non-government"/>
  </r>
  <r>
    <s v="A2310000"/>
    <x v="15"/>
    <x v="15"/>
    <n v="103913320"/>
    <x v="0"/>
    <x v="0"/>
    <x v="3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2826"/>
    <n v="94.2"/>
    <x v="0"/>
    <x v="2"/>
    <s v="Overdue"/>
    <x v="1"/>
    <s v="USD"/>
    <n v="4452.82"/>
    <s v="Non-government"/>
  </r>
  <r>
    <s v="A2310000"/>
    <x v="15"/>
    <x v="15"/>
    <n v="103913320"/>
    <x v="0"/>
    <x v="0"/>
    <x v="3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2826"/>
    <n v="94.2"/>
    <x v="0"/>
    <x v="2"/>
    <s v="Overdue"/>
    <x v="1"/>
    <s v="USD"/>
    <n v="1589.85"/>
    <s v="Non-government"/>
  </r>
  <r>
    <s v="A2310000"/>
    <x v="15"/>
    <x v="15"/>
    <n v="103913320"/>
    <x v="0"/>
    <x v="0"/>
    <x v="3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2826"/>
    <n v="94.2"/>
    <x v="0"/>
    <x v="2"/>
    <s v="Overdue"/>
    <x v="1"/>
    <s v="USD"/>
    <n v="4444.51"/>
    <s v="Non-government"/>
  </r>
  <r>
    <s v="A2310000"/>
    <x v="15"/>
    <x v="15"/>
    <n v="103913294"/>
    <x v="0"/>
    <x v="0"/>
    <x v="3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2872"/>
    <n v="95.733333333333334"/>
    <x v="0"/>
    <x v="2"/>
    <s v="Overdue"/>
    <x v="1"/>
    <s v="USD"/>
    <n v="566.86"/>
    <s v="Non-government"/>
  </r>
  <r>
    <s v="A2310000"/>
    <x v="15"/>
    <x v="15"/>
    <n v="103913294"/>
    <x v="0"/>
    <x v="0"/>
    <x v="3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2872"/>
    <n v="95.733333333333334"/>
    <x v="0"/>
    <x v="2"/>
    <s v="Overdue"/>
    <x v="1"/>
    <s v="USD"/>
    <n v="5147.05"/>
    <s v="Non-government"/>
  </r>
  <r>
    <s v="A2310000"/>
    <x v="15"/>
    <x v="15"/>
    <n v="103913294"/>
    <x v="0"/>
    <x v="0"/>
    <x v="3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2872"/>
    <n v="95.733333333333334"/>
    <x v="0"/>
    <x v="2"/>
    <s v="Overdue"/>
    <x v="1"/>
    <s v="USD"/>
    <n v="5256.39"/>
    <s v="Non-government"/>
  </r>
  <r>
    <s v="A2310000"/>
    <x v="15"/>
    <x v="15"/>
    <n v="103913294"/>
    <x v="0"/>
    <x v="0"/>
    <x v="3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2872"/>
    <n v="95.733333333333334"/>
    <x v="0"/>
    <x v="2"/>
    <s v="Overdue"/>
    <x v="1"/>
    <s v="USD"/>
    <n v="4612.47"/>
    <s v="Non-government"/>
  </r>
  <r>
    <s v="A2310000"/>
    <x v="15"/>
    <x v="15"/>
    <n v="103913294"/>
    <x v="0"/>
    <x v="0"/>
    <x v="3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2872"/>
    <n v="95.733333333333334"/>
    <x v="0"/>
    <x v="2"/>
    <s v="Overdue"/>
    <x v="1"/>
    <s v="USD"/>
    <n v="4350.8"/>
    <s v="Non-government"/>
  </r>
  <r>
    <s v="A2310000"/>
    <x v="15"/>
    <x v="15"/>
    <n v="103913294"/>
    <x v="0"/>
    <x v="0"/>
    <x v="3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2872"/>
    <n v="95.733333333333334"/>
    <x v="0"/>
    <x v="2"/>
    <s v="Overdue"/>
    <x v="1"/>
    <s v="USD"/>
    <n v="1475.52"/>
    <s v="Non-government"/>
  </r>
  <r>
    <s v="A2310000"/>
    <x v="15"/>
    <x v="15"/>
    <n v="103913294"/>
    <x v="0"/>
    <x v="0"/>
    <x v="3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2872"/>
    <n v="95.733333333333334"/>
    <x v="0"/>
    <x v="2"/>
    <s v="Overdue"/>
    <x v="1"/>
    <s v="USD"/>
    <n v="1464.24"/>
    <s v="Non-government"/>
  </r>
  <r>
    <s v="A2310000"/>
    <x v="15"/>
    <x v="15"/>
    <n v="103913294"/>
    <x v="0"/>
    <x v="0"/>
    <x v="3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2872"/>
    <n v="95.733333333333334"/>
    <x v="0"/>
    <x v="2"/>
    <s v="Overdue"/>
    <x v="1"/>
    <s v="USD"/>
    <n v="1666.25"/>
    <s v="Non-government"/>
  </r>
  <r>
    <s v="A2310000"/>
    <x v="15"/>
    <x v="15"/>
    <n v="103913289"/>
    <x v="0"/>
    <x v="0"/>
    <x v="3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042"/>
    <n v="101.4"/>
    <x v="0"/>
    <x v="2"/>
    <s v="Overdue"/>
    <x v="1"/>
    <s v="USD"/>
    <n v="437.25"/>
    <s v="Non-government"/>
  </r>
  <r>
    <s v="A2310000"/>
    <x v="15"/>
    <x v="15"/>
    <n v="103913289"/>
    <x v="0"/>
    <x v="0"/>
    <x v="3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042"/>
    <n v="101.4"/>
    <x v="0"/>
    <x v="2"/>
    <s v="Overdue"/>
    <x v="1"/>
    <s v="USD"/>
    <n v="4284.01"/>
    <s v="Non-government"/>
  </r>
  <r>
    <s v="A2310000"/>
    <x v="15"/>
    <x v="15"/>
    <n v="103913289"/>
    <x v="0"/>
    <x v="0"/>
    <x v="3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042"/>
    <n v="101.4"/>
    <x v="0"/>
    <x v="2"/>
    <s v="Overdue"/>
    <x v="1"/>
    <s v="USD"/>
    <n v="3569.96"/>
    <s v="Non-government"/>
  </r>
  <r>
    <s v="A2310000"/>
    <x v="15"/>
    <x v="15"/>
    <n v="103913289"/>
    <x v="0"/>
    <x v="0"/>
    <x v="3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042"/>
    <n v="101.4"/>
    <x v="0"/>
    <x v="2"/>
    <s v="Overdue"/>
    <x v="1"/>
    <s v="USD"/>
    <n v="3419.95"/>
    <s v="Non-government"/>
  </r>
  <r>
    <s v="A2310000"/>
    <x v="15"/>
    <x v="15"/>
    <n v="103913289"/>
    <x v="0"/>
    <x v="0"/>
    <x v="3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042"/>
    <n v="101.4"/>
    <x v="0"/>
    <x v="2"/>
    <s v="Overdue"/>
    <x v="1"/>
    <s v="USD"/>
    <n v="3430.17"/>
    <s v="Non-government"/>
  </r>
  <r>
    <s v="A2310000"/>
    <x v="15"/>
    <x v="15"/>
    <n v="103913289"/>
    <x v="0"/>
    <x v="0"/>
    <x v="3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042"/>
    <n v="101.4"/>
    <x v="0"/>
    <x v="2"/>
    <s v="Overdue"/>
    <x v="1"/>
    <s v="USD"/>
    <n v="3464.49"/>
    <s v="Non-government"/>
  </r>
  <r>
    <s v="A2310000"/>
    <x v="15"/>
    <x v="15"/>
    <n v="103913289"/>
    <x v="0"/>
    <x v="0"/>
    <x v="3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042"/>
    <n v="101.4"/>
    <x v="0"/>
    <x v="2"/>
    <s v="Overdue"/>
    <x v="1"/>
    <s v="USD"/>
    <n v="4351.8999999999996"/>
    <s v="Non-government"/>
  </r>
  <r>
    <s v="A2310000"/>
    <x v="15"/>
    <x v="15"/>
    <n v="103921413"/>
    <x v="0"/>
    <x v="0"/>
    <x v="3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042"/>
    <n v="101.4"/>
    <x v="0"/>
    <x v="2"/>
    <s v="Overdue"/>
    <x v="1"/>
    <s v="USD"/>
    <n v="5802.49"/>
    <s v="Non-government"/>
  </r>
  <r>
    <s v="A2310000"/>
    <x v="15"/>
    <x v="15"/>
    <n v="103921413"/>
    <x v="0"/>
    <x v="0"/>
    <x v="3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042"/>
    <n v="101.4"/>
    <x v="0"/>
    <x v="2"/>
    <s v="Overdue"/>
    <x v="1"/>
    <s v="USD"/>
    <n v="5110.3"/>
    <s v="Non-government"/>
  </r>
  <r>
    <s v="A2310000"/>
    <x v="15"/>
    <x v="15"/>
    <n v="103921413"/>
    <x v="0"/>
    <x v="0"/>
    <x v="3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042"/>
    <n v="101.4"/>
    <x v="0"/>
    <x v="2"/>
    <s v="Overdue"/>
    <x v="1"/>
    <s v="USD"/>
    <n v="5437.06"/>
    <s v="Non-government"/>
  </r>
  <r>
    <s v="A2310000"/>
    <x v="15"/>
    <x v="15"/>
    <n v="103921413"/>
    <x v="0"/>
    <x v="0"/>
    <x v="3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042"/>
    <n v="101.4"/>
    <x v="0"/>
    <x v="2"/>
    <s v="Overdue"/>
    <x v="1"/>
    <s v="USD"/>
    <n v="5099.53"/>
    <s v="Non-government"/>
  </r>
  <r>
    <s v="A2310000"/>
    <x v="15"/>
    <x v="15"/>
    <n v="103921413"/>
    <x v="0"/>
    <x v="0"/>
    <x v="3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042"/>
    <n v="101.4"/>
    <x v="0"/>
    <x v="2"/>
    <s v="Overdue"/>
    <x v="1"/>
    <s v="USD"/>
    <n v="4784.84"/>
    <s v="Non-government"/>
  </r>
  <r>
    <s v="A2310000"/>
    <x v="15"/>
    <x v="15"/>
    <n v="102211778"/>
    <x v="0"/>
    <x v="0"/>
    <x v="3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317"/>
    <n v="110.56666666666666"/>
    <x v="0"/>
    <x v="2"/>
    <s v="Overdue"/>
    <x v="1"/>
    <s v="USD"/>
    <n v="2857.51"/>
    <s v="Non-government"/>
  </r>
  <r>
    <s v="A2310000"/>
    <x v="15"/>
    <x v="15"/>
    <n v="103921429"/>
    <x v="0"/>
    <x v="0"/>
    <x v="3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330"/>
    <n v="111"/>
    <x v="0"/>
    <x v="2"/>
    <s v="Overdue"/>
    <x v="1"/>
    <s v="USD"/>
    <n v="8052.63"/>
    <s v="Non-government"/>
  </r>
  <r>
    <s v="A2310000"/>
    <x v="15"/>
    <x v="15"/>
    <n v="103921429"/>
    <x v="0"/>
    <x v="0"/>
    <x v="3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330"/>
    <n v="111"/>
    <x v="0"/>
    <x v="2"/>
    <s v="Overdue"/>
    <x v="1"/>
    <s v="USD"/>
    <n v="8771.56"/>
    <s v="Non-government"/>
  </r>
  <r>
    <s v="A2310000"/>
    <x v="15"/>
    <x v="15"/>
    <n v="103913288"/>
    <x v="0"/>
    <x v="0"/>
    <x v="3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330"/>
    <n v="111"/>
    <x v="0"/>
    <x v="2"/>
    <s v="Overdue"/>
    <x v="1"/>
    <s v="USD"/>
    <n v="7726.65"/>
    <s v="Non-government"/>
  </r>
  <r>
    <s v="A2310000"/>
    <x v="15"/>
    <x v="15"/>
    <n v="103921429"/>
    <x v="0"/>
    <x v="0"/>
    <x v="3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330"/>
    <n v="111"/>
    <x v="0"/>
    <x v="2"/>
    <s v="Overdue"/>
    <x v="1"/>
    <s v="USD"/>
    <n v="6591.89"/>
    <s v="Non-government"/>
  </r>
  <r>
    <s v="A2310000"/>
    <x v="15"/>
    <x v="15"/>
    <n v="103921429"/>
    <x v="0"/>
    <x v="0"/>
    <x v="3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330"/>
    <n v="111"/>
    <x v="0"/>
    <x v="2"/>
    <s v="Overdue"/>
    <x v="1"/>
    <s v="USD"/>
    <n v="6338.36"/>
    <s v="Non-government"/>
  </r>
  <r>
    <s v="A2310000"/>
    <x v="15"/>
    <x v="15"/>
    <n v="103913288"/>
    <x v="0"/>
    <x v="0"/>
    <x v="3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330"/>
    <n v="111"/>
    <x v="0"/>
    <x v="2"/>
    <s v="Overdue"/>
    <x v="1"/>
    <s v="USD"/>
    <n v="6580.06"/>
    <s v="Non-government"/>
  </r>
  <r>
    <s v="A2310000"/>
    <x v="15"/>
    <x v="15"/>
    <n v="103921429"/>
    <x v="0"/>
    <x v="0"/>
    <x v="3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330"/>
    <n v="111"/>
    <x v="0"/>
    <x v="2"/>
    <s v="Overdue"/>
    <x v="1"/>
    <s v="USD"/>
    <n v="7733.1"/>
    <s v="Non-government"/>
  </r>
  <r>
    <s v="A2310000"/>
    <x v="15"/>
    <x v="15"/>
    <n v="103921429"/>
    <x v="0"/>
    <x v="0"/>
    <x v="3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330"/>
    <n v="111"/>
    <x v="0"/>
    <x v="2"/>
    <s v="Overdue"/>
    <x v="1"/>
    <s v="USD"/>
    <n v="618.52"/>
    <s v="Non-government"/>
  </r>
  <r>
    <s v="A2310000"/>
    <x v="15"/>
    <x v="15"/>
    <n v="103921429"/>
    <x v="0"/>
    <x v="0"/>
    <x v="3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330"/>
    <n v="111"/>
    <x v="0"/>
    <x v="2"/>
    <s v="Overdue"/>
    <x v="1"/>
    <s v="USD"/>
    <n v="382.44"/>
    <s v="Non-government"/>
  </r>
  <r>
    <s v="A2310000"/>
    <x v="15"/>
    <x v="15"/>
    <n v="103921429"/>
    <x v="0"/>
    <x v="0"/>
    <x v="3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330"/>
    <n v="111"/>
    <x v="0"/>
    <x v="2"/>
    <s v="Overdue"/>
    <x v="1"/>
    <s v="USD"/>
    <n v="263.07"/>
    <s v="Non-government"/>
  </r>
  <r>
    <s v="A2310000"/>
    <x v="15"/>
    <x v="15"/>
    <n v="103913288"/>
    <x v="0"/>
    <x v="0"/>
    <x v="3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330"/>
    <n v="111"/>
    <x v="0"/>
    <x v="2"/>
    <s v="Overdue"/>
    <x v="1"/>
    <s v="USD"/>
    <n v="50.89"/>
    <s v="Non-government"/>
  </r>
  <r>
    <s v="A2310000"/>
    <x v="15"/>
    <x v="15"/>
    <n v="103913288"/>
    <x v="0"/>
    <x v="0"/>
    <x v="3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330"/>
    <n v="111"/>
    <x v="0"/>
    <x v="2"/>
    <s v="Overdue"/>
    <x v="1"/>
    <s v="USD"/>
    <n v="440.53"/>
    <s v="Non-government"/>
  </r>
  <r>
    <s v="A2310000"/>
    <x v="15"/>
    <x v="15"/>
    <n v="103913288"/>
    <x v="0"/>
    <x v="0"/>
    <x v="3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330"/>
    <n v="111"/>
    <x v="0"/>
    <x v="2"/>
    <s v="Overdue"/>
    <x v="1"/>
    <s v="USD"/>
    <n v="535.04"/>
    <s v="Non-government"/>
  </r>
  <r>
    <s v="A2310000"/>
    <x v="15"/>
    <x v="15"/>
    <n v="103921429"/>
    <x v="0"/>
    <x v="0"/>
    <x v="3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330"/>
    <n v="111"/>
    <x v="0"/>
    <x v="2"/>
    <s v="Overdue"/>
    <x v="1"/>
    <s v="USD"/>
    <n v="5749.38"/>
    <s v="Non-government"/>
  </r>
  <r>
    <s v="A2310000"/>
    <x v="15"/>
    <x v="15"/>
    <n v="103921429"/>
    <x v="0"/>
    <x v="0"/>
    <x v="3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330"/>
    <n v="111"/>
    <x v="0"/>
    <x v="2"/>
    <s v="Overdue"/>
    <x v="1"/>
    <s v="USD"/>
    <n v="4705.45"/>
    <s v="Non-government"/>
  </r>
  <r>
    <s v="A2310000"/>
    <x v="15"/>
    <x v="15"/>
    <n v="103921429"/>
    <x v="0"/>
    <x v="0"/>
    <x v="3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330"/>
    <n v="111"/>
    <x v="0"/>
    <x v="2"/>
    <s v="Overdue"/>
    <x v="1"/>
    <s v="USD"/>
    <n v="3493.69"/>
    <s v="Non-government"/>
  </r>
  <r>
    <s v="A2310000"/>
    <x v="15"/>
    <x v="15"/>
    <n v="103921415"/>
    <x v="0"/>
    <x v="0"/>
    <x v="3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484"/>
    <n v="116.13333333333334"/>
    <x v="0"/>
    <x v="2"/>
    <s v="Overdue"/>
    <x v="1"/>
    <s v="USD"/>
    <n v="2048.44"/>
    <s v="Non-government"/>
  </r>
  <r>
    <s v="A2310000"/>
    <x v="15"/>
    <x v="15"/>
    <n v="103921415"/>
    <x v="0"/>
    <x v="0"/>
    <x v="3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484"/>
    <n v="116.13333333333334"/>
    <x v="0"/>
    <x v="2"/>
    <s v="Overdue"/>
    <x v="1"/>
    <s v="USD"/>
    <n v="5378.85"/>
    <s v="Non-government"/>
  </r>
  <r>
    <s v="A2310000"/>
    <x v="15"/>
    <x v="15"/>
    <n v="103921415"/>
    <x v="0"/>
    <x v="0"/>
    <x v="3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484"/>
    <n v="116.13333333333334"/>
    <x v="0"/>
    <x v="2"/>
    <s v="Overdue"/>
    <x v="1"/>
    <s v="USD"/>
    <n v="8027.75"/>
    <s v="Non-government"/>
  </r>
  <r>
    <s v="A2310000"/>
    <x v="15"/>
    <x v="15"/>
    <n v="103921415"/>
    <x v="0"/>
    <x v="0"/>
    <x v="3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484"/>
    <n v="116.13333333333334"/>
    <x v="0"/>
    <x v="2"/>
    <s v="Overdue"/>
    <x v="1"/>
    <s v="USD"/>
    <n v="7441.05"/>
    <s v="Non-government"/>
  </r>
  <r>
    <s v="A2310000"/>
    <x v="15"/>
    <x v="15"/>
    <n v="103921415"/>
    <x v="0"/>
    <x v="0"/>
    <x v="3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484"/>
    <n v="116.13333333333334"/>
    <x v="0"/>
    <x v="2"/>
    <s v="Overdue"/>
    <x v="1"/>
    <s v="USD"/>
    <n v="886.24"/>
    <s v="Non-government"/>
  </r>
  <r>
    <s v="A2310000"/>
    <x v="15"/>
    <x v="15"/>
    <n v="103921415"/>
    <x v="0"/>
    <x v="0"/>
    <x v="3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484"/>
    <n v="116.13333333333334"/>
    <x v="0"/>
    <x v="2"/>
    <s v="Overdue"/>
    <x v="1"/>
    <s v="USD"/>
    <n v="6641.61"/>
    <s v="Non-government"/>
  </r>
  <r>
    <s v="A2310000"/>
    <x v="15"/>
    <x v="15"/>
    <n v="103921415"/>
    <x v="0"/>
    <x v="0"/>
    <x v="3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484"/>
    <n v="116.13333333333334"/>
    <x v="0"/>
    <x v="2"/>
    <s v="Overdue"/>
    <x v="1"/>
    <s v="USD"/>
    <n v="7333.94"/>
    <s v="Non-government"/>
  </r>
  <r>
    <s v="A2310000"/>
    <x v="15"/>
    <x v="15"/>
    <n v="103921415"/>
    <x v="0"/>
    <x v="0"/>
    <x v="3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484"/>
    <n v="116.13333333333334"/>
    <x v="0"/>
    <x v="2"/>
    <s v="Overdue"/>
    <x v="1"/>
    <s v="USD"/>
    <n v="7350.48"/>
    <s v="Non-government"/>
  </r>
  <r>
    <s v="A2310000"/>
    <x v="15"/>
    <x v="15"/>
    <n v="103921415"/>
    <x v="0"/>
    <x v="0"/>
    <x v="3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484"/>
    <n v="116.13333333333334"/>
    <x v="0"/>
    <x v="2"/>
    <s v="Overdue"/>
    <x v="1"/>
    <s v="USD"/>
    <n v="8695.6"/>
    <s v="Non-government"/>
  </r>
  <r>
    <s v="A2310000"/>
    <x v="15"/>
    <x v="15"/>
    <n v="103921415"/>
    <x v="0"/>
    <x v="0"/>
    <x v="3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484"/>
    <n v="116.13333333333334"/>
    <x v="0"/>
    <x v="2"/>
    <s v="Overdue"/>
    <x v="1"/>
    <s v="USD"/>
    <n v="6561.83"/>
    <s v="Non-government"/>
  </r>
  <r>
    <s v="A2310000"/>
    <x v="15"/>
    <x v="15"/>
    <n v="103921404"/>
    <x v="0"/>
    <x v="0"/>
    <x v="3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3863"/>
    <n v="128.76666666666668"/>
    <x v="0"/>
    <x v="2"/>
    <s v="Overdue"/>
    <x v="1"/>
    <s v="USD"/>
    <n v="9465.5300000000007"/>
    <s v="Non-government"/>
  </r>
  <r>
    <s v="A2310000"/>
    <x v="15"/>
    <x v="15"/>
    <n v="103921404"/>
    <x v="0"/>
    <x v="0"/>
    <x v="3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3863"/>
    <n v="128.76666666666668"/>
    <x v="0"/>
    <x v="2"/>
    <s v="Overdue"/>
    <x v="1"/>
    <s v="USD"/>
    <n v="8321.7099999999991"/>
    <s v="Non-government"/>
  </r>
  <r>
    <s v="A2310000"/>
    <x v="15"/>
    <x v="15"/>
    <n v="103921404"/>
    <x v="0"/>
    <x v="0"/>
    <x v="3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3863"/>
    <n v="128.76666666666668"/>
    <x v="0"/>
    <x v="2"/>
    <s v="Overdue"/>
    <x v="1"/>
    <s v="USD"/>
    <n v="8096.54"/>
    <s v="Non-government"/>
  </r>
  <r>
    <s v="A2310000"/>
    <x v="15"/>
    <x v="15"/>
    <n v="103921404"/>
    <x v="0"/>
    <x v="0"/>
    <x v="3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3863"/>
    <n v="128.76666666666668"/>
    <x v="0"/>
    <x v="2"/>
    <s v="Overdue"/>
    <x v="1"/>
    <s v="USD"/>
    <n v="8280.16"/>
    <s v="Non-government"/>
  </r>
  <r>
    <s v="A2310000"/>
    <x v="15"/>
    <x v="15"/>
    <n v="103921404"/>
    <x v="0"/>
    <x v="0"/>
    <x v="3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3863"/>
    <n v="128.76666666666668"/>
    <x v="0"/>
    <x v="2"/>
    <s v="Overdue"/>
    <x v="1"/>
    <s v="USD"/>
    <n v="7874.53"/>
    <s v="Non-government"/>
  </r>
  <r>
    <s v="A2310000"/>
    <x v="15"/>
    <x v="15"/>
    <n v="103921404"/>
    <x v="0"/>
    <x v="0"/>
    <x v="3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3863"/>
    <n v="128.76666666666668"/>
    <x v="0"/>
    <x v="2"/>
    <s v="Overdue"/>
    <x v="1"/>
    <s v="USD"/>
    <n v="750.29"/>
    <s v="Non-government"/>
  </r>
  <r>
    <s v="A2680005"/>
    <x v="16"/>
    <x v="16"/>
    <n v="1800025640"/>
    <x v="0"/>
    <x v="1"/>
    <x v="7"/>
    <x v="8"/>
    <n v="0"/>
    <s v="SHELL EXCLUSIVE - FEB 2021 90% TAX TEAM SALARY"/>
    <s v="473"/>
    <s v="DR"/>
    <s v=""/>
    <d v="2021-02-24T00:00:00"/>
    <d v="2021-02-24T00:00:00"/>
    <d v="2021-03-26T00:00:00"/>
    <s v="NGN"/>
    <n v="41187963.200000003"/>
    <n v="-26"/>
    <n v="-0.8666666666666667"/>
    <x v="1"/>
    <x v="1"/>
    <s v="Not Overdue"/>
    <x v="0"/>
    <s v="USD"/>
    <n v="108530.28"/>
    <s v="Non-government"/>
  </r>
  <r>
    <s v="A2680005"/>
    <x v="16"/>
    <x v="16"/>
    <n v="1800025639"/>
    <x v="0"/>
    <x v="1"/>
    <x v="7"/>
    <x v="8"/>
    <n v="0"/>
    <s v="SHELL EXCLUSIVE - FEB 2021 SALARY"/>
    <s v="473"/>
    <s v="DR"/>
    <s v=""/>
    <d v="2021-02-24T00:00:00"/>
    <d v="2021-02-24T00:00:00"/>
    <d v="2021-03-26T00:00:00"/>
    <s v="NGN"/>
    <n v="50917113.090000004"/>
    <n v="-26"/>
    <n v="-0.8666666666666667"/>
    <x v="1"/>
    <x v="1"/>
    <s v="Not Overdue"/>
    <x v="0"/>
    <s v="USD"/>
    <n v="134166.6"/>
    <s v="Non-government"/>
  </r>
  <r>
    <s v="A2680005"/>
    <x v="16"/>
    <x v="16"/>
    <n v="1800025641"/>
    <x v="0"/>
    <x v="1"/>
    <x v="7"/>
    <x v="8"/>
    <n v="0"/>
    <s v="SHELL EXCLUSIVE - FEB 2021 SALARY USD"/>
    <s v="467"/>
    <s v="DR"/>
    <s v=""/>
    <d v="2021-02-24T00:00:00"/>
    <d v="2021-02-24T00:00:00"/>
    <d v="2021-03-26T00:00:00"/>
    <s v="USD"/>
    <n v="73327.91"/>
    <n v="-26"/>
    <n v="-0.8666666666666667"/>
    <x v="1"/>
    <x v="1"/>
    <s v="Not Overdue"/>
    <x v="0"/>
    <s v="USD"/>
    <n v="73327.91"/>
    <s v="Non-government"/>
  </r>
  <r>
    <s v="A2680005"/>
    <x v="16"/>
    <x v="16"/>
    <n v="1800025504"/>
    <x v="0"/>
    <x v="1"/>
    <x v="7"/>
    <x v="8"/>
    <n v="0"/>
    <s v="SHELL EXCLUSIVE - JAN 2021 90% TAX TEAM SALARY"/>
    <s v="473"/>
    <s v="DR"/>
    <s v=""/>
    <d v="2021-01-28T00:00:00"/>
    <d v="2021-01-28T00:00:00"/>
    <d v="2021-02-27T00:00:00"/>
    <s v="NGN"/>
    <n v="28089256.43"/>
    <n v="1"/>
    <n v="3.3333333333333333E-2"/>
    <x v="2"/>
    <x v="0"/>
    <s v="Overdue"/>
    <x v="0"/>
    <s v="USD"/>
    <n v="74015.19"/>
    <s v="Non-government"/>
  </r>
  <r>
    <s v="A2310000"/>
    <x v="17"/>
    <x v="17"/>
    <n v="104016090"/>
    <x v="0"/>
    <x v="0"/>
    <x v="3"/>
    <x v="2"/>
    <n v="0"/>
    <s v="Bal of inv 1800023359 NIG DELTA DEC 2019 CHA"/>
    <s v=""/>
    <s v="AB"/>
    <s v=""/>
    <d v="2021-01-01T00:00:00"/>
    <d v="2021-01-01T00:00:00"/>
    <d v="2020-01-02T00:00:00"/>
    <s v="USD"/>
    <n v="914.17"/>
    <n v="423"/>
    <n v="14.1"/>
    <x v="2"/>
    <x v="0"/>
    <s v="Overdue"/>
    <x v="0"/>
    <s v="USD"/>
    <n v="914.17"/>
    <s v="Non-government"/>
  </r>
  <r>
    <s v="A2310000"/>
    <x v="17"/>
    <x v="17"/>
    <n v="103921888"/>
    <x v="0"/>
    <x v="0"/>
    <x v="3"/>
    <x v="2"/>
    <n v="0"/>
    <s v="Bal of pmt on inv 1800008504 Tech Ass. Pipe laying"/>
    <s v=""/>
    <s v="AB"/>
    <s v=""/>
    <d v="2020-05-30T00:00:00"/>
    <d v="2020-05-30T00:00:00"/>
    <d v="2020-05-30T00:00:00"/>
    <s v="NGN"/>
    <n v="-1922398"/>
    <n v="274"/>
    <n v="9.1333333333333329"/>
    <x v="2"/>
    <x v="0"/>
    <s v="Overdue"/>
    <x v="0"/>
    <s v="USD"/>
    <n v="-5332.54"/>
    <s v="Non-government"/>
  </r>
  <r>
    <s v="A2310000"/>
    <x v="17"/>
    <x v="17"/>
    <n v="103838503"/>
    <x v="0"/>
    <x v="0"/>
    <x v="3"/>
    <x v="2"/>
    <n v="0"/>
    <s v="Balance on Pmt on A/C"/>
    <s v=""/>
    <s v="AB"/>
    <s v=""/>
    <d v="2019-11-30T00:00:00"/>
    <d v="2019-11-30T00:00:00"/>
    <d v="2019-11-30T00:00:00"/>
    <s v="NGN"/>
    <n v="-134515139.19999999"/>
    <n v="456"/>
    <n v="15.2"/>
    <x v="2"/>
    <x v="0"/>
    <s v="Overdue"/>
    <x v="0"/>
    <s v="USD"/>
    <n v="-438869.09"/>
    <s v="Non-government"/>
  </r>
  <r>
    <s v="A2310000"/>
    <x v="17"/>
    <x v="17"/>
    <n v="1600002613"/>
    <x v="0"/>
    <x v="0"/>
    <x v="3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893"/>
    <n v="29.766666666666666"/>
    <x v="0"/>
    <x v="0"/>
    <s v="Overdue"/>
    <x v="0"/>
    <s v="USD"/>
    <n v="-15061.72"/>
    <s v="Non-government"/>
  </r>
  <r>
    <s v="A2310000"/>
    <x v="17"/>
    <x v="17"/>
    <n v="1800021755"/>
    <x v="0"/>
    <x v="0"/>
    <x v="3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632"/>
    <n v="21.066666666666666"/>
    <x v="0"/>
    <x v="0"/>
    <s v="Overdue"/>
    <x v="0"/>
    <s v="USD"/>
    <n v="60329.31"/>
    <s v="Non-government"/>
  </r>
  <r>
    <s v="A2310000"/>
    <x v="17"/>
    <x v="17"/>
    <n v="1600002757"/>
    <x v="0"/>
    <x v="0"/>
    <x v="3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670"/>
    <n v="22.333333333333332"/>
    <x v="0"/>
    <x v="0"/>
    <s v="Overdue"/>
    <x v="0"/>
    <s v="USD"/>
    <n v="-1153767.72"/>
    <s v="Non-government"/>
  </r>
  <r>
    <s v="A2310000"/>
    <x v="17"/>
    <x v="17"/>
    <n v="1600003363"/>
    <x v="0"/>
    <x v="0"/>
    <x v="3"/>
    <x v="2"/>
    <n v="0"/>
    <s v="NDPR Jan - feb 2020 Crude Handling"/>
    <s v="468"/>
    <s v="DG"/>
    <s v=""/>
    <d v="2020-10-20T00:00:00"/>
    <d v="2020-10-20T00:00:00"/>
    <d v="2020-10-20T00:00:00"/>
    <s v="USD"/>
    <n v="-36516.78"/>
    <n v="131"/>
    <n v="4.3666666666666663"/>
    <x v="3"/>
    <x v="0"/>
    <s v="Overdue"/>
    <x v="0"/>
    <s v="USD"/>
    <n v="-36516.78"/>
    <s v="Non-government"/>
  </r>
  <r>
    <s v="A2310000"/>
    <x v="17"/>
    <x v="17"/>
    <n v="1600003364"/>
    <x v="0"/>
    <x v="0"/>
    <x v="3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131"/>
    <n v="4.3666666666666663"/>
    <x v="3"/>
    <x v="0"/>
    <s v="Overdue"/>
    <x v="0"/>
    <s v="USD"/>
    <n v="-15649.77"/>
    <s v="Non-government"/>
  </r>
  <r>
    <s v="A2310000"/>
    <x v="17"/>
    <x v="17"/>
    <n v="1600003540"/>
    <x v="0"/>
    <x v="0"/>
    <x v="3"/>
    <x v="2"/>
    <n v="0"/>
    <s v="NDPR July Aug 2020 WHT Payments"/>
    <s v="454"/>
    <s v="DG"/>
    <s v=""/>
    <d v="2021-01-29T00:00:00"/>
    <d v="2021-01-29T00:00:00"/>
    <d v="2021-01-29T00:00:00"/>
    <s v="NGN"/>
    <n v="-23485756.100000001"/>
    <n v="30"/>
    <n v="1"/>
    <x v="3"/>
    <x v="2"/>
    <s v="Overdue"/>
    <x v="1"/>
    <s v="USD"/>
    <n v="-61884.97"/>
    <s v="Non-government"/>
  </r>
  <r>
    <s v="A2310000"/>
    <x v="17"/>
    <x v="17"/>
    <n v="1400015176"/>
    <x v="0"/>
    <x v="0"/>
    <x v="3"/>
    <x v="2"/>
    <n v="0"/>
    <s v="NDPR pmt"/>
    <s v=""/>
    <s v="DZ"/>
    <s v=""/>
    <d v="2021-01-27T00:00:00"/>
    <d v="2021-01-26T00:00:00"/>
    <d v="2021-01-27T00:00:00"/>
    <s v="USD"/>
    <n v="-1017152.4"/>
    <n v="32"/>
    <n v="1.0666666666666667"/>
    <x v="3"/>
    <x v="0"/>
    <s v="Overdue"/>
    <x v="0"/>
    <s v="USD"/>
    <n v="-1017152.4"/>
    <s v="Non-government"/>
  </r>
  <r>
    <s v="A2310000"/>
    <x v="17"/>
    <x v="17"/>
    <n v="1400015129"/>
    <x v="0"/>
    <x v="0"/>
    <x v="3"/>
    <x v="2"/>
    <n v="0"/>
    <s v="NDPR Pmt"/>
    <s v=""/>
    <s v="DZ"/>
    <s v=""/>
    <d v="2021-01-20T00:00:00"/>
    <d v="2021-01-19T00:00:00"/>
    <d v="2021-01-20T00:00:00"/>
    <s v="NGN"/>
    <n v="-165464921.25999999"/>
    <n v="39"/>
    <n v="1.3"/>
    <x v="3"/>
    <x v="0"/>
    <s v="Overdue"/>
    <x v="0"/>
    <s v="USD"/>
    <n v="-436000.07"/>
    <s v="Non-government"/>
  </r>
  <r>
    <s v="A2310000"/>
    <x v="17"/>
    <x v="17"/>
    <n v="1400012992"/>
    <x v="0"/>
    <x v="0"/>
    <x v="3"/>
    <x v="2"/>
    <n v="0"/>
    <s v="NDPR pmt"/>
    <s v=""/>
    <s v="DZ"/>
    <s v=""/>
    <d v="2018-12-05T00:00:00"/>
    <d v="2018-12-04T00:00:00"/>
    <d v="2018-12-05T00:00:00"/>
    <s v="NGN"/>
    <n v="-50678887.729999997"/>
    <n v="816"/>
    <n v="27.2"/>
    <x v="0"/>
    <x v="0"/>
    <s v="Overdue"/>
    <x v="0"/>
    <s v="USD"/>
    <n v="-165426.04"/>
    <s v="Non-government"/>
  </r>
  <r>
    <s v="A2310000"/>
    <x v="17"/>
    <x v="17"/>
    <n v="1800019816"/>
    <x v="0"/>
    <x v="0"/>
    <x v="3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014"/>
    <n v="33.799999999999997"/>
    <x v="0"/>
    <x v="0"/>
    <s v="Overdue"/>
    <x v="0"/>
    <s v="USD"/>
    <n v="8137.55"/>
    <s v="Non-government"/>
  </r>
  <r>
    <s v="A2310000"/>
    <x v="17"/>
    <x v="17"/>
    <n v="1800019817"/>
    <x v="0"/>
    <x v="0"/>
    <x v="3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014"/>
    <n v="33.799999999999997"/>
    <x v="0"/>
    <x v="0"/>
    <s v="Overdue"/>
    <x v="0"/>
    <s v="USD"/>
    <n v="18976.68"/>
    <s v="Non-government"/>
  </r>
  <r>
    <s v="A2310000"/>
    <x v="17"/>
    <x v="17"/>
    <n v="180002233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540"/>
    <n v="18"/>
    <x v="4"/>
    <x v="0"/>
    <s v="Overdue"/>
    <x v="0"/>
    <s v="USD"/>
    <n v="9114"/>
    <s v="Non-government"/>
  </r>
  <r>
    <s v="A2310000"/>
    <x v="17"/>
    <x v="17"/>
    <n v="180002234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540"/>
    <n v="18"/>
    <x v="4"/>
    <x v="0"/>
    <s v="Overdue"/>
    <x v="0"/>
    <s v="USD"/>
    <n v="29039.63"/>
    <s v="Non-government"/>
  </r>
  <r>
    <s v="A2310000"/>
    <x v="17"/>
    <x v="17"/>
    <n v="1800025428"/>
    <x v="0"/>
    <x v="0"/>
    <x v="3"/>
    <x v="2"/>
    <n v="0"/>
    <s v="NIG DELTA DEC 2020 Crude Handling"/>
    <s v="468"/>
    <s v="DR"/>
    <s v=""/>
    <d v="2021-01-19T00:00:00"/>
    <d v="2021-01-19T00:00:00"/>
    <d v="2021-02-18T00:00:00"/>
    <s v="USD"/>
    <n v="542438.82999999996"/>
    <n v="10"/>
    <n v="0.33333333333333331"/>
    <x v="3"/>
    <x v="0"/>
    <s v="Overdue"/>
    <x v="0"/>
    <s v="USD"/>
    <n v="542438.82999999996"/>
    <s v="Non-government"/>
  </r>
  <r>
    <s v="A2310000"/>
    <x v="17"/>
    <x v="17"/>
    <n v="1800025429"/>
    <x v="0"/>
    <x v="0"/>
    <x v="3"/>
    <x v="2"/>
    <n v="0"/>
    <s v="NIG DELTA DEC 2020 Crude Handling"/>
    <s v="454"/>
    <s v="DR"/>
    <s v=""/>
    <d v="2021-01-19T00:00:00"/>
    <d v="2021-01-19T00:00:00"/>
    <d v="2021-02-18T00:00:00"/>
    <s v="NGN"/>
    <n v="88223801.590000004"/>
    <n v="10"/>
    <n v="0.33333333333333331"/>
    <x v="3"/>
    <x v="0"/>
    <s v="Overdue"/>
    <x v="0"/>
    <s v="USD"/>
    <n v="232469.72"/>
    <s v="Non-government"/>
  </r>
  <r>
    <s v="A2310000"/>
    <x v="17"/>
    <x v="17"/>
    <n v="1800025545"/>
    <x v="0"/>
    <x v="0"/>
    <x v="3"/>
    <x v="2"/>
    <n v="0"/>
    <s v="NIG DELTA JAN 2021 Crude Handling"/>
    <s v="468"/>
    <s v="DR"/>
    <s v=""/>
    <d v="2021-02-11T00:00:00"/>
    <d v="2021-02-11T00:00:00"/>
    <d v="2021-03-13T00:00:00"/>
    <s v="USD"/>
    <n v="517217.28000000003"/>
    <n v="-13"/>
    <n v="-0.43333333333333335"/>
    <x v="1"/>
    <x v="1"/>
    <s v="Not Overdue"/>
    <x v="0"/>
    <s v="USD"/>
    <n v="517217.28000000003"/>
    <s v="Non-government"/>
  </r>
  <r>
    <s v="A2310000"/>
    <x v="17"/>
    <x v="17"/>
    <n v="1800025546"/>
    <x v="0"/>
    <x v="0"/>
    <x v="3"/>
    <x v="2"/>
    <n v="0"/>
    <s v="NIG DELTA JAN 2021 Crude Handling"/>
    <s v="454"/>
    <s v="DR"/>
    <s v=""/>
    <d v="2021-02-11T00:00:00"/>
    <d v="2021-02-11T00:00:00"/>
    <d v="2021-03-13T00:00:00"/>
    <s v="NGN"/>
    <n v="84121695.540000007"/>
    <n v="-13"/>
    <n v="-0.43333333333333335"/>
    <x v="1"/>
    <x v="1"/>
    <s v="Not Overdue"/>
    <x v="0"/>
    <s v="USD"/>
    <n v="221660.67"/>
    <s v="Non-government"/>
  </r>
  <r>
    <s v="A2310000"/>
    <x v="17"/>
    <x v="17"/>
    <n v="1800025251"/>
    <x v="0"/>
    <x v="0"/>
    <x v="3"/>
    <x v="2"/>
    <n v="0"/>
    <s v="NIG DELTA NOV 2020 Crude Handling"/>
    <s v="468"/>
    <s v="DR"/>
    <s v=""/>
    <d v="2020-12-17T00:00:00"/>
    <d v="2020-12-17T00:00:00"/>
    <d v="2021-01-16T00:00:00"/>
    <s v="USD"/>
    <n v="500038.12"/>
    <n v="43"/>
    <n v="1.4333333333333333"/>
    <x v="3"/>
    <x v="0"/>
    <s v="Overdue"/>
    <x v="0"/>
    <s v="USD"/>
    <n v="500038.12"/>
    <s v="Non-government"/>
  </r>
  <r>
    <s v="A2310000"/>
    <x v="17"/>
    <x v="17"/>
    <n v="1800025252"/>
    <x v="0"/>
    <x v="0"/>
    <x v="3"/>
    <x v="2"/>
    <n v="0"/>
    <s v="NIG DELTA NOV 2020 Crude Handling"/>
    <s v="454"/>
    <s v="DR"/>
    <s v=""/>
    <d v="2020-12-17T00:00:00"/>
    <d v="2020-12-17T00:00:00"/>
    <d v="2021-01-16T00:00:00"/>
    <s v="NGN"/>
    <n v="81327628.480000004"/>
    <n v="43"/>
    <n v="1.4333333333333333"/>
    <x v="3"/>
    <x v="0"/>
    <s v="Overdue"/>
    <x v="0"/>
    <s v="USD"/>
    <n v="214298.3"/>
    <s v="Non-government"/>
  </r>
  <r>
    <s v="A2310000"/>
    <x v="17"/>
    <x v="17"/>
    <n v="1800025048"/>
    <x v="0"/>
    <x v="0"/>
    <x v="3"/>
    <x v="2"/>
    <n v="0"/>
    <s v="NIG DELTA OCT 2020 Crude Handling"/>
    <s v="468"/>
    <s v="DR"/>
    <s v=""/>
    <d v="2020-11-13T00:00:00"/>
    <d v="2020-11-13T00:00:00"/>
    <d v="2020-12-13T00:00:00"/>
    <s v="USD"/>
    <n v="556188.78"/>
    <n v="77"/>
    <n v="2.5666666666666669"/>
    <x v="3"/>
    <x v="0"/>
    <s v="Overdue"/>
    <x v="0"/>
    <s v="USD"/>
    <n v="556188.78"/>
    <s v="Non-government"/>
  </r>
  <r>
    <s v="A2310000"/>
    <x v="17"/>
    <x v="17"/>
    <n v="1800025049"/>
    <x v="0"/>
    <x v="0"/>
    <x v="3"/>
    <x v="2"/>
    <n v="0"/>
    <s v="NIG DELTA OCT 2020 Crude Handling"/>
    <s v="454"/>
    <s v="DR"/>
    <s v=""/>
    <d v="2020-11-13T00:00:00"/>
    <d v="2020-11-13T00:00:00"/>
    <d v="2020-12-13T00:00:00"/>
    <s v="NGN"/>
    <n v="90494184.030000001"/>
    <n v="77"/>
    <n v="2.5666666666666669"/>
    <x v="3"/>
    <x v="0"/>
    <s v="Overdue"/>
    <x v="0"/>
    <s v="USD"/>
    <n v="238452.17"/>
    <s v="Non-government"/>
  </r>
  <r>
    <s v="A2310000"/>
    <x v="17"/>
    <x v="17"/>
    <n v="1800024910"/>
    <x v="0"/>
    <x v="0"/>
    <x v="3"/>
    <x v="2"/>
    <n v="0"/>
    <s v="NIG DELTA SEPT 2020 Crude Handling"/>
    <s v="468"/>
    <s v="DR"/>
    <s v=""/>
    <d v="2020-10-19T00:00:00"/>
    <d v="2020-10-19T00:00:00"/>
    <d v="2020-11-18T00:00:00"/>
    <s v="USD"/>
    <n v="514497.95"/>
    <n v="102"/>
    <n v="3.4"/>
    <x v="3"/>
    <x v="0"/>
    <s v="Overdue"/>
    <x v="0"/>
    <s v="USD"/>
    <n v="514497.95"/>
    <s v="Non-government"/>
  </r>
  <r>
    <s v="A2310000"/>
    <x v="17"/>
    <x v="17"/>
    <n v="1800024911"/>
    <x v="0"/>
    <x v="0"/>
    <x v="3"/>
    <x v="2"/>
    <n v="0"/>
    <s v="NIG DELTA SEPT 2020 Crude Handling"/>
    <s v="454"/>
    <s v="DR"/>
    <s v=""/>
    <d v="2020-10-19T00:00:00"/>
    <d v="2020-10-19T00:00:00"/>
    <d v="2020-11-18T00:00:00"/>
    <s v="NGN"/>
    <n v="83679417.290000007"/>
    <n v="102"/>
    <n v="3.4"/>
    <x v="3"/>
    <x v="0"/>
    <s v="Overdue"/>
    <x v="0"/>
    <s v="USD"/>
    <n v="220495.26"/>
    <s v="Non-government"/>
  </r>
  <r>
    <s v="A2310000"/>
    <x v="17"/>
    <x v="17"/>
    <n v="1800020640"/>
    <x v="0"/>
    <x v="0"/>
    <x v="3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837"/>
    <n v="27.9"/>
    <x v="0"/>
    <x v="0"/>
    <s v="Overdue"/>
    <x v="0"/>
    <s v="USD"/>
    <n v="191001.07"/>
    <s v="Non-government"/>
  </r>
  <r>
    <s v="A2310000"/>
    <x v="17"/>
    <x v="17"/>
    <n v="1600003662"/>
    <x v="0"/>
    <x v="0"/>
    <x v="3"/>
    <x v="2"/>
    <s v="WHT Outstg"/>
    <s v="WHT on contract-NDPR-Receipt No-421360957432"/>
    <s v="454"/>
    <s v="DG"/>
    <s v=""/>
    <d v="2021-02-24T00:00:00"/>
    <d v="2021-02-24T00:00:00"/>
    <d v="2021-02-24T00:00:00"/>
    <s v="NGN"/>
    <n v="-3205276.73"/>
    <n v="4"/>
    <n v="0.13333333333333333"/>
    <x v="3"/>
    <x v="2"/>
    <s v="Overdue"/>
    <x v="1"/>
    <s v="USD"/>
    <n v="-8445.9"/>
    <s v="Non-government"/>
  </r>
  <r>
    <s v="A2310000"/>
    <x v="17"/>
    <x v="17"/>
    <n v="1600003636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19"/>
    <n v="0.6333333333333333"/>
    <x v="3"/>
    <x v="2"/>
    <s v="Overdue"/>
    <x v="1"/>
    <s v="USD"/>
    <n v="-28392.880000000001"/>
    <s v="Non-government"/>
  </r>
  <r>
    <s v="A2310000"/>
    <x v="17"/>
    <x v="17"/>
    <n v="1600003637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3902188.83"/>
    <n v="19"/>
    <n v="0.6333333333333333"/>
    <x v="3"/>
    <x v="2"/>
    <s v="Overdue"/>
    <x v="1"/>
    <s v="USD"/>
    <n v="-10282.27"/>
    <s v="Non-government"/>
  </r>
  <r>
    <s v="A2310000"/>
    <x v="17"/>
    <x v="17"/>
    <n v="1600003530"/>
    <x v="0"/>
    <x v="0"/>
    <x v="3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2"/>
    <n v="1.0666666666666667"/>
    <x v="3"/>
    <x v="2"/>
    <s v="Overdue"/>
    <x v="1"/>
    <s v="USD"/>
    <n v="-20225.39"/>
    <s v="Non-government"/>
  </r>
  <r>
    <s v="A2310000"/>
    <x v="17"/>
    <x v="17"/>
    <n v="1600003531"/>
    <x v="0"/>
    <x v="0"/>
    <x v="3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2"/>
    <n v="1.0666666666666667"/>
    <x v="3"/>
    <x v="2"/>
    <s v="Overdue"/>
    <x v="1"/>
    <s v="USD"/>
    <n v="-29614.51"/>
    <s v="Non-government"/>
  </r>
  <r>
    <s v="A2310000"/>
    <x v="17"/>
    <x v="17"/>
    <n v="1600003529"/>
    <x v="0"/>
    <x v="0"/>
    <x v="3"/>
    <x v="2"/>
    <s v="WHT Outstg"/>
    <s v="2020 WHT- CONTRACT Payment- 420594527432"/>
    <s v="454"/>
    <s v="DG"/>
    <s v=""/>
    <d v="2021-01-27T00:00:00"/>
    <d v="2021-01-27T00:00:00"/>
    <d v="2021-01-27T00:00:00"/>
    <s v="NGN"/>
    <n v="-2111657.11"/>
    <n v="32"/>
    <n v="1.0666666666666667"/>
    <x v="3"/>
    <x v="2"/>
    <s v="Overdue"/>
    <x v="1"/>
    <s v="USD"/>
    <n v="-5564.22"/>
    <s v="Non-government"/>
  </r>
  <r>
    <s v="A2310000"/>
    <x v="17"/>
    <x v="17"/>
    <n v="1600003499"/>
    <x v="0"/>
    <x v="0"/>
    <x v="3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44"/>
    <n v="1.4666666666666666"/>
    <x v="3"/>
    <x v="2"/>
    <s v="Overdue"/>
    <x v="1"/>
    <s v="USD"/>
    <n v="-21540.28"/>
    <s v="Non-government"/>
  </r>
  <r>
    <s v="A2310000"/>
    <x v="17"/>
    <x v="17"/>
    <n v="1600003498"/>
    <x v="0"/>
    <x v="0"/>
    <x v="3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44"/>
    <n v="1.4666666666666666"/>
    <x v="3"/>
    <x v="2"/>
    <s v="Overdue"/>
    <x v="1"/>
    <s v="USD"/>
    <n v="-50603.33"/>
    <s v="Non-government"/>
  </r>
  <r>
    <s v="A2310000"/>
    <x v="17"/>
    <x v="17"/>
    <n v="103998594"/>
    <x v="0"/>
    <x v="0"/>
    <x v="3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97"/>
    <n v="3.2333333333333334"/>
    <x v="3"/>
    <x v="2"/>
    <s v="Overdue"/>
    <x v="1"/>
    <s v="USD"/>
    <n v="25256.87"/>
    <s v="Non-government"/>
  </r>
  <r>
    <s v="A2310000"/>
    <x v="17"/>
    <x v="17"/>
    <n v="103998594"/>
    <x v="0"/>
    <x v="0"/>
    <x v="3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97"/>
    <n v="3.2333333333333334"/>
    <x v="3"/>
    <x v="2"/>
    <s v="Overdue"/>
    <x v="1"/>
    <s v="USD"/>
    <n v="24517.11"/>
    <s v="Non-government"/>
  </r>
  <r>
    <s v="A2310000"/>
    <x v="17"/>
    <x v="17"/>
    <n v="103998593"/>
    <x v="0"/>
    <x v="0"/>
    <x v="3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97"/>
    <n v="3.2333333333333334"/>
    <x v="3"/>
    <x v="2"/>
    <s v="Overdue"/>
    <x v="1"/>
    <s v="USD"/>
    <n v="9981.1"/>
    <s v="Non-government"/>
  </r>
  <r>
    <s v="A2310000"/>
    <x v="17"/>
    <x v="17"/>
    <n v="103998593"/>
    <x v="0"/>
    <x v="0"/>
    <x v="3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97"/>
    <n v="3.2333333333333334"/>
    <x v="3"/>
    <x v="2"/>
    <s v="Overdue"/>
    <x v="1"/>
    <s v="USD"/>
    <n v="11559.18"/>
    <s v="Non-government"/>
  </r>
  <r>
    <s v="A2310000"/>
    <x v="17"/>
    <x v="17"/>
    <n v="103981428"/>
    <x v="0"/>
    <x v="0"/>
    <x v="3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145"/>
    <n v="4.833333333333333"/>
    <x v="3"/>
    <x v="2"/>
    <s v="Overdue"/>
    <x v="1"/>
    <s v="USD"/>
    <n v="13667.68"/>
    <s v="Non-government"/>
  </r>
  <r>
    <s v="A2310000"/>
    <x v="17"/>
    <x v="17"/>
    <n v="103981427"/>
    <x v="0"/>
    <x v="0"/>
    <x v="3"/>
    <x v="2"/>
    <s v="WHT Outstg"/>
    <s v="WHT on inv 1800024251NIG DELTA MAY 2020 CHA"/>
    <s v=""/>
    <s v="AB"/>
    <s v=""/>
    <d v="2020-10-06T00:00:00"/>
    <d v="2020-10-06T00:00:00"/>
    <d v="2020-10-06T00:00:00"/>
    <s v="NGN"/>
    <n v="2111657.1"/>
    <n v="145"/>
    <n v="4.833333333333333"/>
    <x v="3"/>
    <x v="2"/>
    <s v="Overdue"/>
    <x v="1"/>
    <s v="USD"/>
    <n v="5564.22"/>
    <s v="Non-government"/>
  </r>
  <r>
    <s v="A2310000"/>
    <x v="17"/>
    <x v="17"/>
    <n v="104016090"/>
    <x v="0"/>
    <x v="0"/>
    <x v="3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163"/>
    <n v="5.4333333333333336"/>
    <x v="3"/>
    <x v="2"/>
    <s v="Overdue"/>
    <x v="1"/>
    <s v="USD"/>
    <n v="27383.19"/>
    <s v="Non-government"/>
  </r>
  <r>
    <s v="A2310000"/>
    <x v="17"/>
    <x v="17"/>
    <n v="103962406"/>
    <x v="0"/>
    <x v="0"/>
    <x v="3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181"/>
    <n v="6.0333333333333332"/>
    <x v="3"/>
    <x v="2"/>
    <s v="Overdue"/>
    <x v="1"/>
    <s v="USD"/>
    <n v="9752.34"/>
    <s v="Non-government"/>
  </r>
  <r>
    <s v="A2310000"/>
    <x v="17"/>
    <x v="17"/>
    <n v="103962398"/>
    <x v="0"/>
    <x v="0"/>
    <x v="3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181"/>
    <n v="6.0333333333333332"/>
    <x v="3"/>
    <x v="2"/>
    <s v="Overdue"/>
    <x v="1"/>
    <s v="USD"/>
    <n v="16351.2"/>
    <s v="Non-government"/>
  </r>
  <r>
    <s v="A2310000"/>
    <x v="17"/>
    <x v="17"/>
    <n v="103962406"/>
    <x v="0"/>
    <x v="0"/>
    <x v="3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181"/>
    <n v="6.0333333333333332"/>
    <x v="3"/>
    <x v="2"/>
    <s v="Overdue"/>
    <x v="1"/>
    <s v="USD"/>
    <n v="6656.69"/>
    <s v="Non-government"/>
  </r>
  <r>
    <s v="A2310000"/>
    <x v="17"/>
    <x v="17"/>
    <n v="103950524"/>
    <x v="0"/>
    <x v="0"/>
    <x v="3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209"/>
    <n v="6.9666666666666668"/>
    <x v="2"/>
    <x v="2"/>
    <s v="Overdue"/>
    <x v="1"/>
    <s v="USD"/>
    <n v="28177.23"/>
    <s v="Non-government"/>
  </r>
  <r>
    <s v="A2310000"/>
    <x v="17"/>
    <x v="17"/>
    <n v="104016089"/>
    <x v="0"/>
    <x v="0"/>
    <x v="3"/>
    <x v="2"/>
    <s v="WHT Outstg"/>
    <s v="WHT on inv 1800024430 NIG DELTA JUN 2020 CHA"/>
    <s v=""/>
    <s v="AB"/>
    <s v=""/>
    <d v="2020-12-31T00:00:00"/>
    <d v="2020-12-31T00:00:00"/>
    <d v="2020-07-21T00:00:00"/>
    <s v="NGN"/>
    <n v="3902188.83"/>
    <n v="222"/>
    <n v="7.4"/>
    <x v="2"/>
    <x v="2"/>
    <s v="Overdue"/>
    <x v="1"/>
    <s v="USD"/>
    <n v="10282.27"/>
    <s v="Non-government"/>
  </r>
  <r>
    <s v="A2310000"/>
    <x v="17"/>
    <x v="17"/>
    <n v="103922128"/>
    <x v="0"/>
    <x v="0"/>
    <x v="3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273"/>
    <n v="9.1"/>
    <x v="2"/>
    <x v="2"/>
    <s v="Overdue"/>
    <x v="1"/>
    <s v="USD"/>
    <n v="10720.35"/>
    <s v="Non-government"/>
  </r>
  <r>
    <s v="A2310000"/>
    <x v="17"/>
    <x v="17"/>
    <n v="103922129"/>
    <x v="0"/>
    <x v="0"/>
    <x v="3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273"/>
    <n v="9.1"/>
    <x v="2"/>
    <x v="2"/>
    <s v="Overdue"/>
    <x v="1"/>
    <s v="USD"/>
    <n v="29016.35"/>
    <s v="Non-government"/>
  </r>
  <r>
    <s v="A2310000"/>
    <x v="17"/>
    <x v="17"/>
    <n v="103922128"/>
    <x v="0"/>
    <x v="0"/>
    <x v="3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273"/>
    <n v="9.1"/>
    <x v="2"/>
    <x v="2"/>
    <s v="Overdue"/>
    <x v="1"/>
    <s v="USD"/>
    <n v="10571.18"/>
    <s v="Non-government"/>
  </r>
  <r>
    <s v="A2310000"/>
    <x v="17"/>
    <x v="17"/>
    <n v="1600003174"/>
    <x v="0"/>
    <x v="0"/>
    <x v="3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277"/>
    <n v="9.2333333333333325"/>
    <x v="2"/>
    <x v="2"/>
    <s v="Overdue"/>
    <x v="1"/>
    <s v="USD"/>
    <n v="-9135.4500000000007"/>
    <s v="Non-government"/>
  </r>
  <r>
    <s v="A2310000"/>
    <x v="17"/>
    <x v="17"/>
    <n v="1600003136"/>
    <x v="0"/>
    <x v="0"/>
    <x v="3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310"/>
    <n v="10.333333333333334"/>
    <x v="2"/>
    <x v="2"/>
    <s v="Overdue"/>
    <x v="1"/>
    <s v="USD"/>
    <n v="-9944.98"/>
    <s v="Non-government"/>
  </r>
  <r>
    <s v="A2310000"/>
    <x v="17"/>
    <x v="17"/>
    <n v="104016090"/>
    <x v="0"/>
    <x v="0"/>
    <x v="3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327"/>
    <n v="10.9"/>
    <x v="2"/>
    <x v="2"/>
    <s v="Overdue"/>
    <x v="1"/>
    <s v="USD"/>
    <n v="24406.21"/>
    <s v="Non-government"/>
  </r>
  <r>
    <s v="A2310000"/>
    <x v="17"/>
    <x v="17"/>
    <n v="104016089"/>
    <x v="0"/>
    <x v="0"/>
    <x v="3"/>
    <x v="2"/>
    <s v="WHT Outstg"/>
    <s v="WHT on inv 1800023813 Excess RPC charges for 2019"/>
    <s v=""/>
    <s v="AB"/>
    <s v=""/>
    <d v="2020-12-31T00:00:00"/>
    <d v="2020-12-31T00:00:00"/>
    <d v="2020-04-07T00:00:00"/>
    <s v="NGN"/>
    <n v="3205276.72"/>
    <n v="327"/>
    <n v="10.9"/>
    <x v="2"/>
    <x v="2"/>
    <s v="Overdue"/>
    <x v="1"/>
    <s v="USD"/>
    <n v="8445.9"/>
    <s v="Non-government"/>
  </r>
  <r>
    <s v="A2310000"/>
    <x v="17"/>
    <x v="17"/>
    <n v="103896310"/>
    <x v="0"/>
    <x v="0"/>
    <x v="3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336"/>
    <n v="11.2"/>
    <x v="2"/>
    <x v="2"/>
    <s v="Overdue"/>
    <x v="1"/>
    <s v="USD"/>
    <n v="3099.94"/>
    <s v="Non-government"/>
  </r>
  <r>
    <s v="A2310000"/>
    <x v="17"/>
    <x v="17"/>
    <n v="103896310"/>
    <x v="0"/>
    <x v="0"/>
    <x v="3"/>
    <x v="2"/>
    <s v="WHT Outstg"/>
    <s v="WHT on inv 1800020474"/>
    <s v=""/>
    <s v="AB"/>
    <s v=""/>
    <d v="2020-03-29T00:00:00"/>
    <d v="2020-03-29T00:00:00"/>
    <d v="2020-03-29T00:00:00"/>
    <s v="NGN"/>
    <n v="3797758.07"/>
    <n v="336"/>
    <n v="11.2"/>
    <x v="2"/>
    <x v="2"/>
    <s v="Overdue"/>
    <x v="1"/>
    <s v="USD"/>
    <n v="10534.6"/>
    <s v="Non-government"/>
  </r>
  <r>
    <s v="A2310000"/>
    <x v="17"/>
    <x v="17"/>
    <n v="103896312"/>
    <x v="0"/>
    <x v="0"/>
    <x v="3"/>
    <x v="2"/>
    <s v="WHT Outstg"/>
    <s v="WHT on inv 1800023120"/>
    <s v=""/>
    <s v="AB"/>
    <s v=""/>
    <d v="2020-03-29T00:00:00"/>
    <d v="2020-03-29T00:00:00"/>
    <d v="2020-03-29T00:00:00"/>
    <s v="USD"/>
    <n v="24560.29"/>
    <n v="336"/>
    <n v="11.2"/>
    <x v="2"/>
    <x v="2"/>
    <s v="Overdue"/>
    <x v="1"/>
    <s v="USD"/>
    <n v="24560.29"/>
    <s v="Non-government"/>
  </r>
  <r>
    <s v="A2310000"/>
    <x v="17"/>
    <x v="17"/>
    <n v="103896313"/>
    <x v="0"/>
    <x v="0"/>
    <x v="3"/>
    <x v="2"/>
    <s v="WHT Outstg"/>
    <s v="WHT on inv 1800023360"/>
    <s v=""/>
    <s v="AB"/>
    <s v=""/>
    <d v="2020-03-29T00:00:00"/>
    <d v="2020-03-29T00:00:00"/>
    <d v="2020-03-29T00:00:00"/>
    <s v="NGN"/>
    <n v="3203698.97"/>
    <n v="336"/>
    <n v="11.2"/>
    <x v="2"/>
    <x v="2"/>
    <s v="Overdue"/>
    <x v="1"/>
    <s v="USD"/>
    <n v="8886.74"/>
    <s v="Non-government"/>
  </r>
  <r>
    <s v="A2310000"/>
    <x v="17"/>
    <x v="17"/>
    <n v="103896309"/>
    <x v="0"/>
    <x v="0"/>
    <x v="3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336"/>
    <n v="11.2"/>
    <x v="2"/>
    <x v="2"/>
    <s v="Overdue"/>
    <x v="1"/>
    <s v="USD"/>
    <n v="29425.599999999999"/>
    <s v="Non-government"/>
  </r>
  <r>
    <s v="A2310000"/>
    <x v="17"/>
    <x v="17"/>
    <n v="1600003046"/>
    <x v="0"/>
    <x v="0"/>
    <x v="3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366"/>
    <n v="12.2"/>
    <x v="2"/>
    <x v="2"/>
    <s v="Overdue"/>
    <x v="1"/>
    <s v="USD"/>
    <n v="-27734.36"/>
    <s v="Non-government"/>
  </r>
  <r>
    <s v="A2310000"/>
    <x v="17"/>
    <x v="17"/>
    <n v="1600003047"/>
    <x v="0"/>
    <x v="0"/>
    <x v="3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366"/>
    <n v="12.2"/>
    <x v="2"/>
    <x v="2"/>
    <s v="Overdue"/>
    <x v="1"/>
    <s v="USD"/>
    <n v="-10187.44"/>
    <s v="Non-government"/>
  </r>
  <r>
    <s v="A2310000"/>
    <x v="17"/>
    <x v="17"/>
    <n v="103868536"/>
    <x v="0"/>
    <x v="0"/>
    <x v="3"/>
    <x v="2"/>
    <s v="WHT Outstg"/>
    <s v="WHT on Inv 1800022921"/>
    <s v=""/>
    <s v="AB"/>
    <s v=""/>
    <d v="2020-01-30T00:00:00"/>
    <d v="2020-01-30T00:00:00"/>
    <d v="2020-01-30T00:00:00"/>
    <s v="USD"/>
    <n v="21647.5"/>
    <n v="395"/>
    <n v="13.166666666666666"/>
    <x v="2"/>
    <x v="2"/>
    <s v="Overdue"/>
    <x v="1"/>
    <s v="USD"/>
    <n v="21647.5"/>
    <s v="Non-government"/>
  </r>
  <r>
    <s v="A2310000"/>
    <x v="17"/>
    <x v="17"/>
    <n v="103868535"/>
    <x v="0"/>
    <x v="0"/>
    <x v="3"/>
    <x v="2"/>
    <s v="WHT Outstg"/>
    <s v="WHT on Inv 1800022922"/>
    <s v=""/>
    <s v="AB"/>
    <s v=""/>
    <d v="2020-01-30T00:00:00"/>
    <d v="2020-01-30T00:00:00"/>
    <d v="2020-01-30T00:00:00"/>
    <s v="NGN"/>
    <n v="3004020.92"/>
    <n v="395"/>
    <n v="13.166666666666666"/>
    <x v="2"/>
    <x v="2"/>
    <s v="Overdue"/>
    <x v="1"/>
    <s v="USD"/>
    <n v="9800.92"/>
    <s v="Non-government"/>
  </r>
  <r>
    <s v="A2310000"/>
    <x v="17"/>
    <x v="17"/>
    <n v="104016090"/>
    <x v="0"/>
    <x v="0"/>
    <x v="3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403"/>
    <n v="13.433333333333334"/>
    <x v="2"/>
    <x v="2"/>
    <s v="Overdue"/>
    <x v="1"/>
    <s v="USD"/>
    <n v="24393.21"/>
    <s v="Non-government"/>
  </r>
  <r>
    <s v="A2310000"/>
    <x v="17"/>
    <x v="17"/>
    <n v="103838504"/>
    <x v="0"/>
    <x v="0"/>
    <x v="3"/>
    <x v="2"/>
    <s v="WHT Outstg"/>
    <s v="WHT on inv 1800021645"/>
    <s v=""/>
    <s v="AB"/>
    <s v=""/>
    <d v="2019-11-30T00:00:00"/>
    <d v="2019-11-30T00:00:00"/>
    <d v="2019-11-30T00:00:00"/>
    <s v="USD"/>
    <n v="21641.98"/>
    <n v="456"/>
    <n v="15.2"/>
    <x v="2"/>
    <x v="2"/>
    <s v="Overdue"/>
    <x v="1"/>
    <s v="USD"/>
    <n v="21641.98"/>
    <s v="Non-government"/>
  </r>
  <r>
    <s v="A2310000"/>
    <x v="17"/>
    <x v="17"/>
    <n v="103838503"/>
    <x v="0"/>
    <x v="0"/>
    <x v="3"/>
    <x v="2"/>
    <s v="WHT Outstg"/>
    <s v="WHT on inv 1800021646"/>
    <s v=""/>
    <s v="AB"/>
    <s v=""/>
    <d v="2019-11-30T00:00:00"/>
    <d v="2019-11-30T00:00:00"/>
    <d v="2019-11-30T00:00:00"/>
    <s v="NGN"/>
    <n v="2960544.03"/>
    <n v="456"/>
    <n v="15.2"/>
    <x v="2"/>
    <x v="2"/>
    <s v="Overdue"/>
    <x v="1"/>
    <s v="USD"/>
    <n v="9659.07"/>
    <s v="Non-government"/>
  </r>
  <r>
    <s v="A2310000"/>
    <x v="17"/>
    <x v="17"/>
    <n v="103838503"/>
    <x v="0"/>
    <x v="0"/>
    <x v="3"/>
    <x v="2"/>
    <s v="WHT Outstg"/>
    <s v="WHT on inv 1800021756"/>
    <s v=""/>
    <s v="AB"/>
    <s v=""/>
    <d v="2019-11-30T00:00:00"/>
    <d v="2019-11-30T00:00:00"/>
    <d v="2019-11-30T00:00:00"/>
    <s v="NGN"/>
    <n v="328905.19"/>
    <n v="456"/>
    <n v="15.2"/>
    <x v="2"/>
    <x v="2"/>
    <s v="Overdue"/>
    <x v="1"/>
    <s v="USD"/>
    <n v="1073.0899999999999"/>
    <s v="Non-government"/>
  </r>
  <r>
    <s v="A2310000"/>
    <x v="17"/>
    <x v="17"/>
    <n v="103838504"/>
    <x v="0"/>
    <x v="0"/>
    <x v="3"/>
    <x v="2"/>
    <s v="WHT Outstg"/>
    <s v="WHT on inv 1800022146"/>
    <s v=""/>
    <s v="AB"/>
    <s v=""/>
    <d v="2019-11-30T00:00:00"/>
    <d v="2019-11-30T00:00:00"/>
    <d v="2019-11-30T00:00:00"/>
    <s v="USD"/>
    <n v="24131.3"/>
    <n v="456"/>
    <n v="15.2"/>
    <x v="2"/>
    <x v="2"/>
    <s v="Overdue"/>
    <x v="1"/>
    <s v="USD"/>
    <n v="24131.3"/>
    <s v="Non-government"/>
  </r>
  <r>
    <s v="A2310000"/>
    <x v="17"/>
    <x v="17"/>
    <n v="103838503"/>
    <x v="0"/>
    <x v="0"/>
    <x v="3"/>
    <x v="2"/>
    <s v="WHT Outstg"/>
    <s v="WHT on inv 1800022147"/>
    <s v=""/>
    <s v="AB"/>
    <s v=""/>
    <d v="2019-11-30T00:00:00"/>
    <d v="2019-11-30T00:00:00"/>
    <d v="2019-11-30T00:00:00"/>
    <s v="NGN"/>
    <n v="3301248.4"/>
    <n v="456"/>
    <n v="15.2"/>
    <x v="2"/>
    <x v="2"/>
    <s v="Overdue"/>
    <x v="1"/>
    <s v="USD"/>
    <n v="10770.65"/>
    <s v="Non-government"/>
  </r>
  <r>
    <s v="A2310000"/>
    <x v="17"/>
    <x v="17"/>
    <n v="103838503"/>
    <x v="0"/>
    <x v="0"/>
    <x v="3"/>
    <x v="2"/>
    <s v="WHT Outstg"/>
    <s v="WHT on inv 1800022334"/>
    <s v=""/>
    <s v="AB"/>
    <s v=""/>
    <d v="2019-11-30T00:00:00"/>
    <d v="2019-11-30T00:00:00"/>
    <d v="2019-11-30T00:00:00"/>
    <s v="NGN"/>
    <n v="49857.72"/>
    <n v="456"/>
    <n v="15.2"/>
    <x v="2"/>
    <x v="2"/>
    <s v="Overdue"/>
    <x v="1"/>
    <s v="USD"/>
    <n v="162.66999999999999"/>
    <s v="Non-government"/>
  </r>
  <r>
    <s v="A2310000"/>
    <x v="17"/>
    <x v="17"/>
    <n v="103838503"/>
    <x v="0"/>
    <x v="0"/>
    <x v="3"/>
    <x v="2"/>
    <s v="WHT Outstg"/>
    <s v="WHT on inv 1800022344"/>
    <s v=""/>
    <s v="AB"/>
    <s v=""/>
    <d v="2019-11-30T00:00:00"/>
    <d v="2019-11-30T00:00:00"/>
    <d v="2019-11-30T00:00:00"/>
    <s v="NGN"/>
    <n v="158859.97"/>
    <n v="456"/>
    <n v="15.2"/>
    <x v="2"/>
    <x v="2"/>
    <s v="Overdue"/>
    <x v="1"/>
    <s v="USD"/>
    <n v="518.29999999999995"/>
    <s v="Non-government"/>
  </r>
  <r>
    <s v="A2310000"/>
    <x v="17"/>
    <x v="17"/>
    <n v="103838504"/>
    <x v="0"/>
    <x v="0"/>
    <x v="3"/>
    <x v="2"/>
    <s v="WHT Outstg"/>
    <s v="WHT on inv 1800022404"/>
    <s v=""/>
    <s v="AB"/>
    <s v=""/>
    <d v="2019-11-30T00:00:00"/>
    <d v="2019-11-30T00:00:00"/>
    <d v="2019-11-30T00:00:00"/>
    <s v="USD"/>
    <n v="21839.41"/>
    <n v="456"/>
    <n v="15.2"/>
    <x v="2"/>
    <x v="2"/>
    <s v="Overdue"/>
    <x v="1"/>
    <s v="USD"/>
    <n v="21839.41"/>
    <s v="Non-government"/>
  </r>
  <r>
    <s v="A2310000"/>
    <x v="17"/>
    <x v="17"/>
    <n v="103838503"/>
    <x v="0"/>
    <x v="0"/>
    <x v="3"/>
    <x v="2"/>
    <s v="WHT Outstg"/>
    <s v="WHT on inv 1800022405"/>
    <s v=""/>
    <s v="AB"/>
    <s v=""/>
    <d v="2019-11-30T00:00:00"/>
    <d v="2019-11-30T00:00:00"/>
    <d v="2019-11-30T00:00:00"/>
    <s v="NGN"/>
    <n v="2987665"/>
    <n v="456"/>
    <n v="15.2"/>
    <x v="2"/>
    <x v="2"/>
    <s v="Overdue"/>
    <x v="1"/>
    <s v="USD"/>
    <n v="9747.56"/>
    <s v="Non-government"/>
  </r>
  <r>
    <s v="A2310000"/>
    <x v="17"/>
    <x v="17"/>
    <n v="103838503"/>
    <x v="0"/>
    <x v="0"/>
    <x v="3"/>
    <x v="2"/>
    <s v="WHT Outstg"/>
    <s v="WHT on inv 1800022532"/>
    <s v=""/>
    <s v="AB"/>
    <s v=""/>
    <d v="2019-11-30T00:00:00"/>
    <d v="2019-11-30T00:00:00"/>
    <d v="2019-11-30T00:00:00"/>
    <s v="NGN"/>
    <n v="3541304.5"/>
    <n v="456"/>
    <n v="15.2"/>
    <x v="2"/>
    <x v="2"/>
    <s v="Overdue"/>
    <x v="1"/>
    <s v="USD"/>
    <n v="11553.86"/>
    <s v="Non-government"/>
  </r>
  <r>
    <s v="A2310000"/>
    <x v="17"/>
    <x v="17"/>
    <n v="103838504"/>
    <x v="0"/>
    <x v="0"/>
    <x v="3"/>
    <x v="2"/>
    <s v="WHT Outstg"/>
    <s v="WHT on inv 1800022775"/>
    <s v=""/>
    <s v="AB"/>
    <s v=""/>
    <d v="2019-11-30T00:00:00"/>
    <d v="2019-11-30T00:00:00"/>
    <d v="2019-11-30T00:00:00"/>
    <s v="USD"/>
    <n v="24109.77"/>
    <n v="456"/>
    <n v="15.2"/>
    <x v="2"/>
    <x v="2"/>
    <s v="Overdue"/>
    <x v="1"/>
    <s v="USD"/>
    <n v="24109.77"/>
    <s v="Non-government"/>
  </r>
  <r>
    <s v="A2310000"/>
    <x v="17"/>
    <x v="17"/>
    <n v="103838504"/>
    <x v="0"/>
    <x v="0"/>
    <x v="3"/>
    <x v="2"/>
    <s v="WHT Outstg"/>
    <s v="WHT on inv1800021794"/>
    <s v=""/>
    <s v="AB"/>
    <s v=""/>
    <d v="2019-11-30T00:00:00"/>
    <d v="2019-11-30T00:00:00"/>
    <d v="2019-11-30T00:00:00"/>
    <s v="USD"/>
    <n v="19015.64"/>
    <n v="456"/>
    <n v="15.2"/>
    <x v="2"/>
    <x v="2"/>
    <s v="Overdue"/>
    <x v="1"/>
    <s v="USD"/>
    <n v="19015.64"/>
    <s v="Non-government"/>
  </r>
  <r>
    <s v="A2310000"/>
    <x v="17"/>
    <x v="17"/>
    <n v="103838503"/>
    <x v="0"/>
    <x v="0"/>
    <x v="3"/>
    <x v="2"/>
    <s v="WHT Outstg"/>
    <s v="WHT on inv1800021795"/>
    <s v=""/>
    <s v="AB"/>
    <s v=""/>
    <d v="2019-11-30T00:00:00"/>
    <d v="2019-11-30T00:00:00"/>
    <d v="2019-11-30T00:00:00"/>
    <s v="NGN"/>
    <n v="2601598.64"/>
    <n v="456"/>
    <n v="15.2"/>
    <x v="2"/>
    <x v="2"/>
    <s v="Overdue"/>
    <x v="1"/>
    <s v="USD"/>
    <n v="8487.98"/>
    <s v="Non-government"/>
  </r>
  <r>
    <s v="A2310000"/>
    <x v="17"/>
    <x v="17"/>
    <n v="103838504"/>
    <x v="0"/>
    <x v="0"/>
    <x v="3"/>
    <x v="2"/>
    <s v="WHT Outstg"/>
    <s v="WHT on inv1800021937"/>
    <s v=""/>
    <s v="AB"/>
    <s v=""/>
    <d v="2019-11-30T00:00:00"/>
    <d v="2019-11-30T00:00:00"/>
    <d v="2019-11-30T00:00:00"/>
    <s v="USD"/>
    <n v="30140.53"/>
    <n v="456"/>
    <n v="15.2"/>
    <x v="2"/>
    <x v="2"/>
    <s v="Overdue"/>
    <x v="1"/>
    <s v="USD"/>
    <n v="30140.53"/>
    <s v="Non-government"/>
  </r>
  <r>
    <s v="A2310000"/>
    <x v="17"/>
    <x v="17"/>
    <n v="103838503"/>
    <x v="0"/>
    <x v="0"/>
    <x v="3"/>
    <x v="2"/>
    <s v="WHT Outstg"/>
    <s v="WHT on inv1800021938"/>
    <s v=""/>
    <s v="AB"/>
    <s v=""/>
    <d v="2019-11-30T00:00:00"/>
    <d v="2019-11-30T00:00:00"/>
    <d v="2019-11-30T00:00:00"/>
    <s v="NGN"/>
    <n v="3298746.56"/>
    <n v="456"/>
    <n v="15.2"/>
    <x v="2"/>
    <x v="2"/>
    <s v="Overdue"/>
    <x v="1"/>
    <s v="USD"/>
    <n v="10762.49"/>
    <s v="Non-government"/>
  </r>
  <r>
    <s v="A2310000"/>
    <x v="17"/>
    <x v="17"/>
    <n v="103838504"/>
    <x v="0"/>
    <x v="0"/>
    <x v="3"/>
    <x v="2"/>
    <s v="WHT Outstg"/>
    <s v="WHT on inv1800022531"/>
    <s v=""/>
    <s v="AB"/>
    <s v=""/>
    <d v="2019-11-30T00:00:00"/>
    <d v="2019-11-30T00:00:00"/>
    <d v="2019-11-30T00:00:00"/>
    <s v="USD"/>
    <n v="25886.32"/>
    <n v="456"/>
    <n v="15.2"/>
    <x v="2"/>
    <x v="2"/>
    <s v="Overdue"/>
    <x v="1"/>
    <s v="USD"/>
    <n v="25886.32"/>
    <s v="Non-government"/>
  </r>
  <r>
    <s v="A2310000"/>
    <x v="17"/>
    <x v="17"/>
    <n v="103838503"/>
    <x v="0"/>
    <x v="0"/>
    <x v="3"/>
    <x v="2"/>
    <s v="WHT Outstg"/>
    <s v="WHT on inv1800022776"/>
    <s v=""/>
    <s v="AB"/>
    <s v=""/>
    <d v="2019-11-30T00:00:00"/>
    <d v="2019-11-30T00:00:00"/>
    <d v="2019-11-30T00:00:00"/>
    <s v="NGN"/>
    <n v="3298076.97"/>
    <n v="456"/>
    <n v="15.2"/>
    <x v="2"/>
    <x v="2"/>
    <s v="Overdue"/>
    <x v="1"/>
    <s v="USD"/>
    <n v="10760.31"/>
    <s v="Non-government"/>
  </r>
  <r>
    <s v="A2310000"/>
    <x v="17"/>
    <x v="17"/>
    <n v="103771415"/>
    <x v="0"/>
    <x v="0"/>
    <x v="3"/>
    <x v="2"/>
    <s v="WHT Outstg"/>
    <s v="WHT 1800013244"/>
    <s v=""/>
    <s v="AB"/>
    <s v=""/>
    <d v="2019-07-18T00:00:00"/>
    <d v="2019-07-18T00:00:00"/>
    <d v="2019-07-18T00:00:00"/>
    <s v="NGN"/>
    <n v="83582.759999999995"/>
    <n v="591"/>
    <n v="19.7"/>
    <x v="2"/>
    <x v="2"/>
    <s v="Overdue"/>
    <x v="1"/>
    <s v="USD"/>
    <n v="272.75"/>
    <s v="Non-government"/>
  </r>
  <r>
    <s v="A2310000"/>
    <x v="17"/>
    <x v="17"/>
    <n v="1600002781"/>
    <x v="0"/>
    <x v="0"/>
    <x v="3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642"/>
    <n v="21.4"/>
    <x v="2"/>
    <x v="2"/>
    <s v="Overdue"/>
    <x v="1"/>
    <s v="USD"/>
    <n v="-125581.24"/>
    <s v="Non-government"/>
  </r>
  <r>
    <s v="A2310000"/>
    <x v="17"/>
    <x v="17"/>
    <n v="103731776"/>
    <x v="0"/>
    <x v="0"/>
    <x v="3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670"/>
    <n v="22.333333333333332"/>
    <x v="2"/>
    <x v="2"/>
    <s v="Overdue"/>
    <x v="1"/>
    <s v="USD"/>
    <n v="79187.649999999994"/>
    <s v="Non-government"/>
  </r>
  <r>
    <s v="A2310000"/>
    <x v="17"/>
    <x v="17"/>
    <n v="103705174"/>
    <x v="0"/>
    <x v="0"/>
    <x v="3"/>
    <x v="2"/>
    <s v="WHT Outstg"/>
    <s v="WHT on 1800020040/1800020198"/>
    <s v=""/>
    <s v="AB"/>
    <s v=""/>
    <d v="2019-03-04T00:00:00"/>
    <d v="2019-03-04T00:00:00"/>
    <d v="2019-03-04T00:00:00"/>
    <s v="USD"/>
    <n v="44920.78"/>
    <n v="727"/>
    <n v="24.233333333333334"/>
    <x v="2"/>
    <x v="2"/>
    <s v="Overdue"/>
    <x v="1"/>
    <s v="USD"/>
    <n v="44920.78"/>
    <s v="Non-government"/>
  </r>
  <r>
    <s v="A2310000"/>
    <x v="17"/>
    <x v="17"/>
    <n v="103705175"/>
    <x v="0"/>
    <x v="0"/>
    <x v="3"/>
    <x v="2"/>
    <s v="WHT Outstg"/>
    <s v="WHT on 1800020344"/>
    <s v=""/>
    <s v="AB"/>
    <s v=""/>
    <d v="2019-03-04T00:00:00"/>
    <d v="2019-03-04T00:00:00"/>
    <d v="2019-03-04T00:00:00"/>
    <s v="USD"/>
    <n v="8540.8700000000008"/>
    <n v="727"/>
    <n v="24.233333333333334"/>
    <x v="2"/>
    <x v="2"/>
    <s v="Overdue"/>
    <x v="1"/>
    <s v="USD"/>
    <n v="8540.8700000000008"/>
    <s v="Non-government"/>
  </r>
  <r>
    <s v="A2310000"/>
    <x v="17"/>
    <x v="17"/>
    <n v="103705176"/>
    <x v="0"/>
    <x v="0"/>
    <x v="3"/>
    <x v="2"/>
    <s v="WHT Outstg"/>
    <s v="WHT on 1800020473"/>
    <s v=""/>
    <s v="AB"/>
    <s v=""/>
    <d v="2019-03-04T00:00:00"/>
    <d v="2019-03-04T00:00:00"/>
    <d v="2019-03-04T00:00:00"/>
    <s v="USD"/>
    <n v="30761.759999999998"/>
    <n v="727"/>
    <n v="24.233333333333334"/>
    <x v="2"/>
    <x v="2"/>
    <s v="Overdue"/>
    <x v="1"/>
    <s v="USD"/>
    <n v="30761.759999999998"/>
    <s v="Non-government"/>
  </r>
  <r>
    <s v="A2310000"/>
    <x v="17"/>
    <x v="17"/>
    <n v="103705177"/>
    <x v="0"/>
    <x v="0"/>
    <x v="3"/>
    <x v="2"/>
    <s v="WHT Outstg"/>
    <s v="WHT on 1800020639"/>
    <s v=""/>
    <s v="AB"/>
    <s v=""/>
    <d v="2019-03-04T00:00:00"/>
    <d v="2019-03-04T00:00:00"/>
    <d v="2019-03-04T00:00:00"/>
    <s v="USD"/>
    <n v="22305.93"/>
    <n v="727"/>
    <n v="24.233333333333334"/>
    <x v="2"/>
    <x v="2"/>
    <s v="Overdue"/>
    <x v="1"/>
    <s v="USD"/>
    <n v="22305.93"/>
    <s v="Non-government"/>
  </r>
  <r>
    <s v="A2310000"/>
    <x v="17"/>
    <x v="17"/>
    <n v="103705179"/>
    <x v="0"/>
    <x v="0"/>
    <x v="3"/>
    <x v="2"/>
    <s v="WHT Outstg"/>
    <s v="WHT on 1800020791/1800020976"/>
    <s v=""/>
    <s v="AB"/>
    <s v=""/>
    <d v="2019-03-04T00:00:00"/>
    <d v="2019-03-04T00:00:00"/>
    <d v="2019-03-04T00:00:00"/>
    <s v="USD"/>
    <n v="47062.43"/>
    <n v="727"/>
    <n v="24.233333333333334"/>
    <x v="2"/>
    <x v="2"/>
    <s v="Overdue"/>
    <x v="1"/>
    <s v="USD"/>
    <n v="47062.43"/>
    <s v="Non-government"/>
  </r>
  <r>
    <s v="A2310000"/>
    <x v="17"/>
    <x v="17"/>
    <n v="103586526"/>
    <x v="0"/>
    <x v="0"/>
    <x v="3"/>
    <x v="2"/>
    <s v="WHT Outstg"/>
    <s v="WHT on inv 1800019746"/>
    <s v=""/>
    <s v="AB"/>
    <s v=""/>
    <d v="2018-07-16T00:00:00"/>
    <d v="2018-07-16T00:00:00"/>
    <d v="2018-07-16T00:00:00"/>
    <s v="USD"/>
    <n v="17165.21"/>
    <n v="958"/>
    <n v="31.933333333333334"/>
    <x v="2"/>
    <x v="2"/>
    <s v="Overdue"/>
    <x v="1"/>
    <s v="USD"/>
    <n v="17165.21"/>
    <s v="Non-government"/>
  </r>
  <r>
    <s v="A2310000"/>
    <x v="17"/>
    <x v="17"/>
    <n v="103586528"/>
    <x v="0"/>
    <x v="0"/>
    <x v="3"/>
    <x v="2"/>
    <s v="WHT Outstg"/>
    <s v="WHT on inv 1800019906"/>
    <s v=""/>
    <s v="AB"/>
    <s v=""/>
    <d v="2018-07-16T00:00:00"/>
    <d v="2018-07-16T00:00:00"/>
    <d v="2018-07-16T00:00:00"/>
    <s v="USD"/>
    <n v="22630.1"/>
    <n v="958"/>
    <n v="31.933333333333334"/>
    <x v="2"/>
    <x v="2"/>
    <s v="Overdue"/>
    <x v="1"/>
    <s v="USD"/>
    <n v="22630.1"/>
    <s v="Non-government"/>
  </r>
  <r>
    <s v="A2310000"/>
    <x v="17"/>
    <x v="17"/>
    <n v="1600002522"/>
    <x v="0"/>
    <x v="0"/>
    <x v="3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003"/>
    <n v="33.43333333333333"/>
    <x v="2"/>
    <x v="2"/>
    <s v="Overdue"/>
    <x v="1"/>
    <s v="USD"/>
    <n v="-40700.879999999997"/>
    <s v="Non-government"/>
  </r>
  <r>
    <s v="A2310000"/>
    <x v="17"/>
    <x v="17"/>
    <n v="103554458"/>
    <x v="0"/>
    <x v="0"/>
    <x v="3"/>
    <x v="2"/>
    <s v="WHT Outstg"/>
    <s v="WHT on inv 1800019440"/>
    <s v=""/>
    <s v="AB"/>
    <s v=""/>
    <d v="2018-04-30T00:00:00"/>
    <d v="2018-04-30T00:00:00"/>
    <d v="2018-04-30T00:00:00"/>
    <s v="USD"/>
    <n v="25172.21"/>
    <n v="1035"/>
    <n v="34.5"/>
    <x v="2"/>
    <x v="2"/>
    <s v="Overdue"/>
    <x v="1"/>
    <s v="USD"/>
    <n v="25172.21"/>
    <s v="Non-government"/>
  </r>
  <r>
    <s v="A2310000"/>
    <x v="17"/>
    <x v="17"/>
    <n v="103554703"/>
    <x v="0"/>
    <x v="0"/>
    <x v="3"/>
    <x v="2"/>
    <s v="WHT Outstg"/>
    <s v="WHT on inv 1800019553"/>
    <s v=""/>
    <s v="AB"/>
    <s v=""/>
    <d v="2018-04-30T00:00:00"/>
    <d v="2018-04-30T00:00:00"/>
    <d v="2018-04-30T00:00:00"/>
    <s v="USD"/>
    <n v="19421.11"/>
    <n v="1035"/>
    <n v="34.5"/>
    <x v="2"/>
    <x v="2"/>
    <s v="Overdue"/>
    <x v="1"/>
    <s v="USD"/>
    <n v="19421.11"/>
    <s v="Non-government"/>
  </r>
  <r>
    <s v="A2310000"/>
    <x v="17"/>
    <x v="17"/>
    <n v="103543516"/>
    <x v="0"/>
    <x v="0"/>
    <x v="3"/>
    <x v="2"/>
    <s v="WHT Outstg"/>
    <s v="WHT on inv 1800018634"/>
    <s v=""/>
    <s v="AB"/>
    <s v=""/>
    <d v="2018-03-29T00:00:00"/>
    <d v="2018-03-29T00:00:00"/>
    <d v="2018-03-29T00:00:00"/>
    <s v="USD"/>
    <n v="20097.89"/>
    <n v="1067"/>
    <n v="35.56666666666667"/>
    <x v="2"/>
    <x v="2"/>
    <s v="Overdue"/>
    <x v="1"/>
    <s v="USD"/>
    <n v="20097.89"/>
    <s v="Non-government"/>
  </r>
  <r>
    <s v="A2310000"/>
    <x v="17"/>
    <x v="17"/>
    <n v="103543517"/>
    <x v="0"/>
    <x v="0"/>
    <x v="3"/>
    <x v="2"/>
    <s v="WHT Outstg"/>
    <s v="WHT on inv 1800018816"/>
    <s v=""/>
    <s v="AB"/>
    <s v=""/>
    <d v="2018-03-29T00:00:00"/>
    <d v="2018-03-29T00:00:00"/>
    <d v="2018-03-29T00:00:00"/>
    <s v="USD"/>
    <n v="24334.18"/>
    <n v="1067"/>
    <n v="35.56666666666667"/>
    <x v="2"/>
    <x v="2"/>
    <s v="Overdue"/>
    <x v="1"/>
    <s v="USD"/>
    <n v="24334.18"/>
    <s v="Non-government"/>
  </r>
  <r>
    <s v="A2310000"/>
    <x v="17"/>
    <x v="17"/>
    <n v="103543514"/>
    <x v="0"/>
    <x v="0"/>
    <x v="3"/>
    <x v="2"/>
    <s v="WHT Outstg"/>
    <s v="WHT on inv 1800018943"/>
    <s v=""/>
    <s v="AB"/>
    <s v=""/>
    <d v="2018-03-29T00:00:00"/>
    <d v="2018-03-29T00:00:00"/>
    <d v="2018-03-29T00:00:00"/>
    <s v="USD"/>
    <n v="27986.3"/>
    <n v="1067"/>
    <n v="35.56666666666667"/>
    <x v="2"/>
    <x v="2"/>
    <s v="Overdue"/>
    <x v="1"/>
    <s v="USD"/>
    <n v="27986.3"/>
    <s v="Non-government"/>
  </r>
  <r>
    <s v="A2310000"/>
    <x v="17"/>
    <x v="17"/>
    <n v="103543515"/>
    <x v="0"/>
    <x v="0"/>
    <x v="3"/>
    <x v="2"/>
    <s v="WHT Outstg"/>
    <s v="WHT on invs 1800019182/19265"/>
    <s v=""/>
    <s v="AB"/>
    <s v=""/>
    <d v="2018-03-29T00:00:00"/>
    <d v="2018-03-29T00:00:00"/>
    <d v="2018-03-29T00:00:00"/>
    <s v="USD"/>
    <n v="47988.62"/>
    <n v="1067"/>
    <n v="35.56666666666667"/>
    <x v="2"/>
    <x v="2"/>
    <s v="Overdue"/>
    <x v="1"/>
    <s v="USD"/>
    <n v="47988.62"/>
    <s v="Non-government"/>
  </r>
  <r>
    <s v="A2310000"/>
    <x v="17"/>
    <x v="17"/>
    <n v="103480483"/>
    <x v="0"/>
    <x v="0"/>
    <x v="3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206"/>
    <n v="40.200000000000003"/>
    <x v="2"/>
    <x v="2"/>
    <s v="Overdue"/>
    <x v="1"/>
    <s v="USD"/>
    <n v="61280.9"/>
    <s v="Non-government"/>
  </r>
  <r>
    <s v="A2310000"/>
    <x v="17"/>
    <x v="17"/>
    <n v="103480480"/>
    <x v="0"/>
    <x v="0"/>
    <x v="3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206"/>
    <n v="40.200000000000003"/>
    <x v="2"/>
    <x v="2"/>
    <s v="Overdue"/>
    <x v="1"/>
    <s v="USD"/>
    <n v="19100.189999999999"/>
    <s v="Non-government"/>
  </r>
  <r>
    <s v="A2310000"/>
    <x v="17"/>
    <x v="17"/>
    <n v="103445972"/>
    <x v="0"/>
    <x v="0"/>
    <x v="3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285"/>
    <n v="42.833333333333336"/>
    <x v="2"/>
    <x v="2"/>
    <s v="Overdue"/>
    <x v="1"/>
    <s v="USD"/>
    <n v="62547.3"/>
    <s v="Non-government"/>
  </r>
  <r>
    <s v="A2310000"/>
    <x v="17"/>
    <x v="17"/>
    <n v="103445971"/>
    <x v="0"/>
    <x v="0"/>
    <x v="3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285"/>
    <n v="42.833333333333336"/>
    <x v="2"/>
    <x v="2"/>
    <s v="Overdue"/>
    <x v="1"/>
    <s v="USD"/>
    <n v="44208.81"/>
    <s v="Non-government"/>
  </r>
  <r>
    <s v="A2310000"/>
    <x v="17"/>
    <x v="17"/>
    <n v="103426739"/>
    <x v="0"/>
    <x v="0"/>
    <x v="3"/>
    <x v="2"/>
    <s v="WHT Outstg"/>
    <s v="WHT on inv 1800002775"/>
    <s v=""/>
    <s v="AB"/>
    <s v=""/>
    <d v="2017-07-13T00:00:00"/>
    <d v="2017-07-13T00:00:00"/>
    <d v="2017-07-13T00:00:00"/>
    <s v="USD"/>
    <n v="10073.9"/>
    <n v="1326"/>
    <n v="44.2"/>
    <x v="2"/>
    <x v="2"/>
    <s v="Overdue"/>
    <x v="1"/>
    <s v="USD"/>
    <n v="10073.9"/>
    <s v="Non-government"/>
  </r>
  <r>
    <s v="A2310000"/>
    <x v="17"/>
    <x v="17"/>
    <n v="103426741"/>
    <x v="0"/>
    <x v="0"/>
    <x v="3"/>
    <x v="2"/>
    <s v="WHT Outstg"/>
    <s v="WHT on Inv 1800018076"/>
    <s v=""/>
    <s v="AB"/>
    <s v=""/>
    <d v="2017-07-13T00:00:00"/>
    <d v="2017-07-13T00:00:00"/>
    <d v="2017-07-13T00:00:00"/>
    <s v="USD"/>
    <n v="42305.84"/>
    <n v="1326"/>
    <n v="44.2"/>
    <x v="2"/>
    <x v="2"/>
    <s v="Overdue"/>
    <x v="1"/>
    <s v="USD"/>
    <n v="42305.84"/>
    <s v="Non-government"/>
  </r>
  <r>
    <s v="A2310000"/>
    <x v="17"/>
    <x v="17"/>
    <n v="103416934"/>
    <x v="0"/>
    <x v="0"/>
    <x v="3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347"/>
    <n v="44.9"/>
    <x v="2"/>
    <x v="2"/>
    <s v="Overdue"/>
    <x v="1"/>
    <s v="USD"/>
    <n v="57153.42"/>
    <s v="Non-government"/>
  </r>
  <r>
    <s v="A2310000"/>
    <x v="17"/>
    <x v="17"/>
    <n v="103416931"/>
    <x v="0"/>
    <x v="0"/>
    <x v="3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347"/>
    <n v="44.9"/>
    <x v="2"/>
    <x v="2"/>
    <s v="Overdue"/>
    <x v="1"/>
    <s v="USD"/>
    <n v="34674.620000000003"/>
    <s v="Non-government"/>
  </r>
  <r>
    <s v="A2310000"/>
    <x v="17"/>
    <x v="17"/>
    <n v="103416787"/>
    <x v="0"/>
    <x v="0"/>
    <x v="3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348"/>
    <n v="44.93333333333333"/>
    <x v="2"/>
    <x v="2"/>
    <s v="Overdue"/>
    <x v="1"/>
    <s v="USD"/>
    <n v="38032.550000000003"/>
    <s v="Non-government"/>
  </r>
  <r>
    <s v="A2310000"/>
    <x v="17"/>
    <x v="17"/>
    <n v="103416775"/>
    <x v="0"/>
    <x v="0"/>
    <x v="3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348"/>
    <n v="44.93333333333333"/>
    <x v="2"/>
    <x v="2"/>
    <s v="Overdue"/>
    <x v="1"/>
    <s v="USD"/>
    <n v="38901.019999999997"/>
    <s v="Non-government"/>
  </r>
  <r>
    <s v="A2310000"/>
    <x v="17"/>
    <x v="17"/>
    <n v="103362311"/>
    <x v="0"/>
    <x v="0"/>
    <x v="3"/>
    <x v="2"/>
    <s v="WHT Outstg"/>
    <s v="WHT on inv 1800017329"/>
    <s v=""/>
    <s v="AB"/>
    <s v=""/>
    <d v="2017-03-06T00:00:00"/>
    <d v="2017-03-06T00:00:00"/>
    <d v="2017-03-06T00:00:00"/>
    <s v="USD"/>
    <n v="22123.4"/>
    <n v="1455"/>
    <n v="48.5"/>
    <x v="2"/>
    <x v="2"/>
    <s v="Overdue"/>
    <x v="1"/>
    <s v="USD"/>
    <n v="22123.4"/>
    <s v="Non-government"/>
  </r>
  <r>
    <s v="A2310000"/>
    <x v="17"/>
    <x v="17"/>
    <n v="103353856"/>
    <x v="0"/>
    <x v="0"/>
    <x v="3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488"/>
    <n v="49.6"/>
    <x v="2"/>
    <x v="2"/>
    <s v="Overdue"/>
    <x v="1"/>
    <s v="USD"/>
    <n v="32589.85"/>
    <s v="Non-government"/>
  </r>
  <r>
    <s v="A2310000"/>
    <x v="17"/>
    <x v="17"/>
    <n v="103343424"/>
    <x v="0"/>
    <x v="0"/>
    <x v="3"/>
    <x v="2"/>
    <s v="WHT Outstg"/>
    <s v="WHT on 1800016913 (10%)"/>
    <s v=""/>
    <s v="AB"/>
    <s v=""/>
    <d v="2017-01-17T00:00:00"/>
    <d v="2017-01-17T00:00:00"/>
    <d v="2017-01-17T00:00:00"/>
    <s v="USD"/>
    <n v="18293.38"/>
    <n v="1503"/>
    <n v="50.1"/>
    <x v="2"/>
    <x v="2"/>
    <s v="Overdue"/>
    <x v="1"/>
    <s v="USD"/>
    <n v="18293.38"/>
    <s v="Non-government"/>
  </r>
  <r>
    <s v="A2310000"/>
    <x v="17"/>
    <x v="17"/>
    <n v="103343423"/>
    <x v="0"/>
    <x v="0"/>
    <x v="3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503"/>
    <n v="50.1"/>
    <x v="2"/>
    <x v="2"/>
    <s v="Overdue"/>
    <x v="1"/>
    <s v="USD"/>
    <n v="54276.98"/>
    <s v="Non-government"/>
  </r>
  <r>
    <s v="A2310000"/>
    <x v="17"/>
    <x v="17"/>
    <n v="103330291"/>
    <x v="0"/>
    <x v="0"/>
    <x v="3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520"/>
    <n v="50.666666666666664"/>
    <x v="2"/>
    <x v="2"/>
    <s v="Overdue"/>
    <x v="1"/>
    <s v="USD"/>
    <n v="66801.679999999993"/>
    <s v="Non-government"/>
  </r>
  <r>
    <s v="A2310000"/>
    <x v="17"/>
    <x v="17"/>
    <n v="103177015"/>
    <x v="0"/>
    <x v="0"/>
    <x v="3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1787"/>
    <n v="59.56666666666667"/>
    <x v="2"/>
    <x v="2"/>
    <s v="Overdue"/>
    <x v="1"/>
    <s v="USD"/>
    <n v="18795.47"/>
    <s v="Non-government"/>
  </r>
  <r>
    <s v="A2310000"/>
    <x v="17"/>
    <x v="17"/>
    <n v="103150195"/>
    <x v="0"/>
    <x v="0"/>
    <x v="3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1847"/>
    <n v="61.56666666666667"/>
    <x v="2"/>
    <x v="2"/>
    <s v="Overdue"/>
    <x v="1"/>
    <s v="USD"/>
    <n v="27008.31"/>
    <s v="Non-government"/>
  </r>
  <r>
    <s v="A2310000"/>
    <x v="17"/>
    <x v="17"/>
    <n v="103050873"/>
    <x v="0"/>
    <x v="0"/>
    <x v="3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040"/>
    <n v="68"/>
    <x v="2"/>
    <x v="2"/>
    <s v="Overdue"/>
    <x v="1"/>
    <s v="USD"/>
    <n v="13566.57"/>
    <s v="Non-government"/>
  </r>
  <r>
    <s v="A2310000"/>
    <x v="17"/>
    <x v="17"/>
    <n v="103027955"/>
    <x v="0"/>
    <x v="0"/>
    <x v="3"/>
    <x v="2"/>
    <s v="WHT Outstg"/>
    <s v="WHT 1800013825/13787"/>
    <s v=""/>
    <s v="AB"/>
    <s v=""/>
    <d v="2015-06-24T00:00:00"/>
    <d v="2015-06-24T00:00:00"/>
    <d v="2015-06-24T00:00:00"/>
    <s v="USD"/>
    <n v="16917.75"/>
    <n v="2076"/>
    <n v="69.2"/>
    <x v="2"/>
    <x v="2"/>
    <s v="Overdue"/>
    <x v="1"/>
    <s v="USD"/>
    <n v="16917.75"/>
    <s v="Non-government"/>
  </r>
  <r>
    <s v="A2310000"/>
    <x v="17"/>
    <x v="17"/>
    <n v="103027954"/>
    <x v="0"/>
    <x v="0"/>
    <x v="3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076"/>
    <n v="69.2"/>
    <x v="2"/>
    <x v="2"/>
    <s v="Overdue"/>
    <x v="1"/>
    <s v="USD"/>
    <n v="12752.63"/>
    <s v="Non-government"/>
  </r>
  <r>
    <s v="A2310000"/>
    <x v="17"/>
    <x v="17"/>
    <n v="102861181"/>
    <x v="0"/>
    <x v="0"/>
    <x v="3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374"/>
    <n v="79.13333333333334"/>
    <x v="2"/>
    <x v="2"/>
    <s v="Overdue"/>
    <x v="1"/>
    <s v="USD"/>
    <n v="11062.46"/>
    <s v="Non-government"/>
  </r>
  <r>
    <s v="A2310000"/>
    <x v="17"/>
    <x v="17"/>
    <n v="102861045"/>
    <x v="0"/>
    <x v="0"/>
    <x v="3"/>
    <x v="2"/>
    <s v="WHT Outstg"/>
    <s v="Short pmt 1800012311/12455"/>
    <s v=""/>
    <s v="AB"/>
    <s v=""/>
    <d v="2014-08-15T00:00:00"/>
    <d v="2014-08-15T00:00:00"/>
    <d v="2014-08-15T00:00:00"/>
    <s v="USD"/>
    <n v="16877.18"/>
    <n v="2389"/>
    <n v="79.63333333333334"/>
    <x v="2"/>
    <x v="2"/>
    <s v="Overdue"/>
    <x v="1"/>
    <s v="USD"/>
    <n v="16877.18"/>
    <s v="Non-government"/>
  </r>
  <r>
    <s v="A2310000"/>
    <x v="17"/>
    <x v="17"/>
    <n v="102752666"/>
    <x v="0"/>
    <x v="0"/>
    <x v="3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540"/>
    <n v="84.666666666666671"/>
    <x v="2"/>
    <x v="2"/>
    <s v="Overdue"/>
    <x v="1"/>
    <s v="USD"/>
    <n v="10268.870000000001"/>
    <s v="Non-government"/>
  </r>
  <r>
    <s v="A2310000"/>
    <x v="17"/>
    <x v="17"/>
    <n v="102718645"/>
    <x v="0"/>
    <x v="0"/>
    <x v="3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585"/>
    <n v="86.166666666666671"/>
    <x v="2"/>
    <x v="2"/>
    <s v="Overdue"/>
    <x v="1"/>
    <s v="USD"/>
    <n v="10052.41"/>
    <s v="Non-government"/>
  </r>
  <r>
    <s v="A2310000"/>
    <x v="17"/>
    <x v="17"/>
    <n v="102660655"/>
    <x v="0"/>
    <x v="0"/>
    <x v="3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676"/>
    <n v="89.2"/>
    <x v="2"/>
    <x v="2"/>
    <s v="Overdue"/>
    <x v="1"/>
    <s v="USD"/>
    <n v="19096.41"/>
    <s v="Non-government"/>
  </r>
  <r>
    <s v="A2310000"/>
    <x v="17"/>
    <x v="17"/>
    <n v="102469557"/>
    <x v="0"/>
    <x v="0"/>
    <x v="3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2950"/>
    <n v="98.333333333333329"/>
    <x v="2"/>
    <x v="2"/>
    <s v="Overdue"/>
    <x v="1"/>
    <s v="USD"/>
    <n v="10103.799999999999"/>
    <s v="Non-government"/>
  </r>
  <r>
    <s v="A2650000"/>
    <x v="18"/>
    <x v="18"/>
    <n v="1400015147"/>
    <x v="0"/>
    <x v="1"/>
    <x v="2"/>
    <x v="6"/>
    <n v="0"/>
    <s v="Julius Berger pmt"/>
    <s v=""/>
    <s v="DZ"/>
    <s v=""/>
    <d v="2021-01-21T00:00:00"/>
    <d v="2021-01-20T00:00:00"/>
    <d v="2021-01-21T00:00:00"/>
    <s v="NGN"/>
    <n v="-16477610.300000001"/>
    <n v="38"/>
    <n v="1.2666666666666666"/>
    <x v="3"/>
    <x v="0"/>
    <s v="Overdue"/>
    <x v="0"/>
    <s v="USD"/>
    <n v="-43418.5"/>
    <s v="Non-government"/>
  </r>
  <r>
    <s v="A2650000"/>
    <x v="18"/>
    <x v="18"/>
    <n v="1400013867"/>
    <x v="0"/>
    <x v="0"/>
    <x v="4"/>
    <x v="3"/>
    <n v="0"/>
    <s v="Julius Berger Pmt"/>
    <s v=""/>
    <s v="DZ"/>
    <s v=""/>
    <d v="2019-10-17T00:00:00"/>
    <d v="2019-10-15T00:00:00"/>
    <d v="2019-10-17T00:00:00"/>
    <s v="NGN"/>
    <n v="-350000"/>
    <n v="500"/>
    <n v="16.666666666666668"/>
    <x v="4"/>
    <x v="0"/>
    <s v="Overdue"/>
    <x v="0"/>
    <s v="USD"/>
    <n v="-1142.1199999999999"/>
    <s v="Non-government"/>
  </r>
  <r>
    <s v="A2650000"/>
    <x v="18"/>
    <x v="18"/>
    <n v="1800025294"/>
    <x v="0"/>
    <x v="1"/>
    <x v="2"/>
    <x v="6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42"/>
    <n v="1.4"/>
    <x v="3"/>
    <x v="0"/>
    <s v="Overdue"/>
    <x v="0"/>
    <s v="USD"/>
    <n v="45703.69"/>
    <s v="Non-government"/>
  </r>
  <r>
    <s v="A2650000"/>
    <x v="18"/>
    <x v="18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541"/>
    <n v="18.033333333333335"/>
    <x v="4"/>
    <x v="2"/>
    <s v="Overdue"/>
    <x v="1"/>
    <s v="USD"/>
    <n v="28720.560000000001"/>
    <s v="Non-government"/>
  </r>
  <r>
    <s v="A2310000"/>
    <x v="19"/>
    <x v="19"/>
    <n v="103779207"/>
    <x v="0"/>
    <x v="0"/>
    <x v="3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578"/>
    <n v="19.266666666666666"/>
    <x v="0"/>
    <x v="0"/>
    <s v="Overdue"/>
    <x v="0"/>
    <s v="USD"/>
    <n v="-14227.52"/>
    <s v="Non-government"/>
  </r>
  <r>
    <s v="A2310000"/>
    <x v="19"/>
    <x v="19"/>
    <n v="103779210"/>
    <x v="0"/>
    <x v="0"/>
    <x v="3"/>
    <x v="2"/>
    <n v="0"/>
    <s v="Balance on Payment on Account"/>
    <s v=""/>
    <s v="AB"/>
    <s v=""/>
    <d v="2019-07-31T00:00:00"/>
    <d v="2019-07-31T00:00:00"/>
    <d v="2019-07-31T00:00:00"/>
    <s v="USD"/>
    <n v="-57048.85"/>
    <n v="578"/>
    <n v="19.266666666666666"/>
    <x v="0"/>
    <x v="0"/>
    <s v="Overdue"/>
    <x v="0"/>
    <s v="USD"/>
    <n v="-57048.85"/>
    <s v="Non-government"/>
  </r>
  <r>
    <s v="A2310000"/>
    <x v="19"/>
    <x v="19"/>
    <n v="1400015272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000000"/>
    <n v="3"/>
    <n v="0.1"/>
    <x v="3"/>
    <x v="0"/>
    <s v="Overdue"/>
    <x v="0"/>
    <s v="USD"/>
    <n v="-1000000"/>
    <s v="Non-government"/>
  </r>
  <r>
    <s v="A2310000"/>
    <x v="19"/>
    <x v="19"/>
    <n v="1400015273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31064.85"/>
    <n v="3"/>
    <n v="0.1"/>
    <x v="3"/>
    <x v="0"/>
    <s v="Overdue"/>
    <x v="0"/>
    <s v="USD"/>
    <n v="-131064.85"/>
    <s v="Non-government"/>
  </r>
  <r>
    <s v="A2310000"/>
    <x v="19"/>
    <x v="19"/>
    <n v="1400015270"/>
    <x v="0"/>
    <x v="0"/>
    <x v="3"/>
    <x v="2"/>
    <n v="0"/>
    <s v="Walter Smith Pmt"/>
    <s v=""/>
    <s v="DZ"/>
    <s v=""/>
    <d v="2021-02-23T00:00:00"/>
    <d v="2021-02-22T00:00:00"/>
    <d v="2021-02-23T00:00:00"/>
    <s v="NGN"/>
    <n v="-107350172.43000001"/>
    <n v="5"/>
    <n v="0.16666666666666666"/>
    <x v="3"/>
    <x v="0"/>
    <s v="Overdue"/>
    <x v="0"/>
    <s v="USD"/>
    <n v="-282867.7"/>
    <s v="Non-government"/>
  </r>
  <r>
    <s v="A2310000"/>
    <x v="19"/>
    <x v="19"/>
    <n v="1400015184"/>
    <x v="0"/>
    <x v="0"/>
    <x v="3"/>
    <x v="2"/>
    <n v="0"/>
    <s v="Walter Smith pmt"/>
    <s v=""/>
    <s v="DZ"/>
    <s v=""/>
    <d v="2021-01-30T00:00:00"/>
    <d v="2021-02-01T00:00:00"/>
    <d v="2021-01-30T00:00:00"/>
    <s v="NGN"/>
    <n v="-104579753.44"/>
    <n v="29"/>
    <n v="0.96666666666666667"/>
    <x v="3"/>
    <x v="0"/>
    <s v="Overdue"/>
    <x v="0"/>
    <s v="USD"/>
    <n v="-275567.65000000002"/>
    <s v="Non-government"/>
  </r>
  <r>
    <s v="A2310000"/>
    <x v="19"/>
    <x v="19"/>
    <n v="1400015179"/>
    <x v="0"/>
    <x v="0"/>
    <x v="3"/>
    <x v="2"/>
    <n v="0"/>
    <s v="Walter Smith pmt"/>
    <s v=""/>
    <s v="DZ"/>
    <s v=""/>
    <d v="2021-01-28T00:00:00"/>
    <d v="2021-01-27T00:00:00"/>
    <d v="2021-01-28T00:00:00"/>
    <s v="USD"/>
    <n v="-1005189.28"/>
    <n v="31"/>
    <n v="1.0333333333333334"/>
    <x v="3"/>
    <x v="0"/>
    <s v="Overdue"/>
    <x v="0"/>
    <s v="USD"/>
    <n v="-1005189.28"/>
    <s v="Non-government"/>
  </r>
  <r>
    <s v="A2310000"/>
    <x v="19"/>
    <x v="19"/>
    <n v="1800025446"/>
    <x v="0"/>
    <x v="0"/>
    <x v="3"/>
    <x v="2"/>
    <n v="0"/>
    <s v="WSPOL DEC 2020 Crude Handling"/>
    <s v="468"/>
    <s v="DR"/>
    <s v=""/>
    <d v="2021-01-19T00:00:00"/>
    <d v="2021-01-19T00:00:00"/>
    <d v="2021-02-18T00:00:00"/>
    <s v="USD"/>
    <n v="1078062.32"/>
    <n v="10"/>
    <n v="0.33333333333333331"/>
    <x v="3"/>
    <x v="0"/>
    <s v="Overdue"/>
    <x v="0"/>
    <s v="USD"/>
    <n v="1078062.32"/>
    <s v="Non-government"/>
  </r>
  <r>
    <s v="A2310000"/>
    <x v="19"/>
    <x v="19"/>
    <n v="1800025447"/>
    <x v="0"/>
    <x v="0"/>
    <x v="3"/>
    <x v="2"/>
    <n v="0"/>
    <s v="WSPOL DEC 2020 Crude Handling"/>
    <s v="454"/>
    <s v="DR"/>
    <s v=""/>
    <d v="2021-01-19T00:00:00"/>
    <d v="2021-01-19T00:00:00"/>
    <d v="2021-02-18T00:00:00"/>
    <s v="NGN"/>
    <n v="102281162.53"/>
    <n v="10"/>
    <n v="0.33333333333333331"/>
    <x v="3"/>
    <x v="0"/>
    <s v="Overdue"/>
    <x v="0"/>
    <s v="USD"/>
    <n v="269510.86"/>
    <s v="Non-government"/>
  </r>
  <r>
    <s v="A2310000"/>
    <x v="19"/>
    <x v="19"/>
    <n v="1600003361"/>
    <x v="0"/>
    <x v="0"/>
    <x v="3"/>
    <x v="2"/>
    <n v="0"/>
    <s v="WSPOL Jan - feb 2020 Crude Handling"/>
    <s v="468"/>
    <s v="DG"/>
    <s v=""/>
    <d v="2020-10-20T00:00:00"/>
    <d v="2020-10-20T00:00:00"/>
    <d v="2020-10-20T00:00:00"/>
    <s v="USD"/>
    <n v="-54709.3"/>
    <n v="131"/>
    <n v="4.3666666666666663"/>
    <x v="3"/>
    <x v="0"/>
    <s v="Overdue"/>
    <x v="0"/>
    <s v="USD"/>
    <n v="-54709.3"/>
    <s v="Non-government"/>
  </r>
  <r>
    <s v="A2310000"/>
    <x v="19"/>
    <x v="19"/>
    <n v="1600003362"/>
    <x v="0"/>
    <x v="0"/>
    <x v="3"/>
    <x v="2"/>
    <n v="0"/>
    <s v="WSPOL Jan - feb 2020 Crude Handling"/>
    <s v="454"/>
    <s v="DG"/>
    <s v=""/>
    <d v="2020-10-20T00:00:00"/>
    <d v="2020-10-20T00:00:00"/>
    <d v="2020-10-20T00:00:00"/>
    <s v="NGN"/>
    <n v="-5190544.43"/>
    <n v="131"/>
    <n v="4.3666666666666663"/>
    <x v="3"/>
    <x v="0"/>
    <s v="Overdue"/>
    <x v="0"/>
    <s v="USD"/>
    <n v="-13677.08"/>
    <s v="Non-government"/>
  </r>
  <r>
    <s v="A2310000"/>
    <x v="19"/>
    <x v="19"/>
    <n v="1800025563"/>
    <x v="0"/>
    <x v="0"/>
    <x v="3"/>
    <x v="2"/>
    <n v="0"/>
    <s v="WSPOL JAN 2021 Crude Handling"/>
    <s v="468"/>
    <s v="DR"/>
    <s v=""/>
    <d v="2021-02-11T00:00:00"/>
    <d v="2021-02-11T00:00:00"/>
    <d v="2021-03-13T00:00:00"/>
    <s v="USD"/>
    <n v="704491.82"/>
    <n v="-13"/>
    <n v="-0.43333333333333335"/>
    <x v="1"/>
    <x v="1"/>
    <s v="Not Overdue"/>
    <x v="0"/>
    <s v="USD"/>
    <n v="704491.82"/>
    <s v="Non-government"/>
  </r>
  <r>
    <s v="A2310000"/>
    <x v="19"/>
    <x v="19"/>
    <n v="1800025564"/>
    <x v="0"/>
    <x v="0"/>
    <x v="3"/>
    <x v="2"/>
    <n v="0"/>
    <s v="WSPOL JAN 2021 Crude Handling"/>
    <s v="454"/>
    <s v="DR"/>
    <s v=""/>
    <d v="2021-02-11T00:00:00"/>
    <d v="2021-02-11T00:00:00"/>
    <d v="2021-03-13T00:00:00"/>
    <s v="NGN"/>
    <n v="66838661.159999996"/>
    <n v="-13"/>
    <n v="-0.43333333333333335"/>
    <x v="1"/>
    <x v="1"/>
    <s v="Not Overdue"/>
    <x v="0"/>
    <s v="USD"/>
    <n v="176119.87"/>
    <s v="Non-government"/>
  </r>
  <r>
    <s v="A2310000"/>
    <x v="19"/>
    <x v="19"/>
    <n v="1800024436"/>
    <x v="0"/>
    <x v="0"/>
    <x v="3"/>
    <x v="2"/>
    <n v="0"/>
    <s v="WSPOL JUN 2020 Crude Handling"/>
    <s v="454"/>
    <s v="DR"/>
    <s v=""/>
    <d v="2020-07-21T00:00:00"/>
    <d v="2020-07-21T00:00:00"/>
    <d v="2020-08-20T00:00:00"/>
    <s v="NGN"/>
    <n v="111255056.86"/>
    <n v="192"/>
    <n v="6.4"/>
    <x v="2"/>
    <x v="0"/>
    <s v="Overdue"/>
    <x v="0"/>
    <s v="USD"/>
    <n v="308610.40000000002"/>
    <s v="Non-government"/>
  </r>
  <r>
    <s v="A2310000"/>
    <x v="19"/>
    <x v="19"/>
    <n v="1800025269"/>
    <x v="0"/>
    <x v="0"/>
    <x v="3"/>
    <x v="2"/>
    <n v="0"/>
    <s v="WSPOL NOV 2020 Crude Handling"/>
    <s v="468"/>
    <s v="DR"/>
    <s v=""/>
    <d v="2020-12-17T00:00:00"/>
    <d v="2020-12-17T00:00:00"/>
    <d v="2021-01-16T00:00:00"/>
    <s v="USD"/>
    <n v="1012467.42"/>
    <n v="43"/>
    <n v="1.4333333333333333"/>
    <x v="3"/>
    <x v="0"/>
    <s v="Overdue"/>
    <x v="0"/>
    <s v="USD"/>
    <n v="1012467.42"/>
    <s v="Non-government"/>
  </r>
  <r>
    <s v="A2310000"/>
    <x v="19"/>
    <x v="19"/>
    <n v="1800025270"/>
    <x v="0"/>
    <x v="0"/>
    <x v="3"/>
    <x v="2"/>
    <n v="0"/>
    <s v="WSPOL NOV 2020 Crude Handling"/>
    <s v="454"/>
    <s v="DR"/>
    <s v=""/>
    <d v="2020-12-17T00:00:00"/>
    <d v="2020-12-17T00:00:00"/>
    <d v="2021-01-16T00:00:00"/>
    <s v="NGN"/>
    <n v="96057846.909999996"/>
    <n v="43"/>
    <n v="1.4333333333333333"/>
    <x v="3"/>
    <x v="0"/>
    <s v="Overdue"/>
    <x v="0"/>
    <s v="USD"/>
    <n v="253112.43"/>
    <s v="Non-government"/>
  </r>
  <r>
    <s v="A2310000"/>
    <x v="19"/>
    <x v="19"/>
    <n v="1800025066"/>
    <x v="0"/>
    <x v="0"/>
    <x v="3"/>
    <x v="2"/>
    <n v="0"/>
    <s v="WSPOL OCT 2020 Crude Handling"/>
    <s v="468"/>
    <s v="DR"/>
    <s v=""/>
    <d v="2020-11-13T00:00:00"/>
    <d v="2020-11-13T00:00:00"/>
    <d v="2020-12-13T00:00:00"/>
    <s v="USD"/>
    <n v="1203260.47"/>
    <n v="77"/>
    <n v="2.5666666666666669"/>
    <x v="3"/>
    <x v="0"/>
    <s v="Overdue"/>
    <x v="0"/>
    <s v="USD"/>
    <n v="1203260.47"/>
    <s v="Non-government"/>
  </r>
  <r>
    <s v="A2310000"/>
    <x v="19"/>
    <x v="19"/>
    <n v="1800025067"/>
    <x v="0"/>
    <x v="0"/>
    <x v="3"/>
    <x v="2"/>
    <n v="0"/>
    <s v="WSPOL OCT 2020 Crude Handling"/>
    <s v="454"/>
    <s v="DR"/>
    <s v=""/>
    <d v="2020-11-13T00:00:00"/>
    <d v="2020-11-13T00:00:00"/>
    <d v="2020-12-13T00:00:00"/>
    <s v="NGN"/>
    <n v="114202311.09999999"/>
    <n v="77"/>
    <n v="2.5666666666666669"/>
    <x v="3"/>
    <x v="0"/>
    <s v="Overdue"/>
    <x v="0"/>
    <s v="USD"/>
    <n v="300923.09000000003"/>
    <s v="Non-government"/>
  </r>
  <r>
    <s v="A2310000"/>
    <x v="19"/>
    <x v="19"/>
    <n v="1800024928"/>
    <x v="0"/>
    <x v="0"/>
    <x v="3"/>
    <x v="2"/>
    <n v="0"/>
    <s v="WSPOL SEPT 2020 Crude Handling"/>
    <s v="468"/>
    <s v="DR"/>
    <s v=""/>
    <d v="2020-10-19T00:00:00"/>
    <d v="2020-10-19T00:00:00"/>
    <d v="2020-11-18T00:00:00"/>
    <s v="USD"/>
    <n v="1069350.3"/>
    <n v="102"/>
    <n v="3.4"/>
    <x v="3"/>
    <x v="0"/>
    <s v="Overdue"/>
    <x v="0"/>
    <s v="USD"/>
    <n v="1069350.3"/>
    <s v="Non-government"/>
  </r>
  <r>
    <s v="A2310000"/>
    <x v="19"/>
    <x v="19"/>
    <n v="180002232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540"/>
    <n v="18"/>
    <x v="4"/>
    <x v="0"/>
    <s v="Overdue"/>
    <x v="0"/>
    <s v="USD"/>
    <n v="12152"/>
    <s v="Non-government"/>
  </r>
  <r>
    <s v="A2310000"/>
    <x v="19"/>
    <x v="19"/>
    <n v="180002233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540"/>
    <n v="18"/>
    <x v="4"/>
    <x v="0"/>
    <s v="Overdue"/>
    <x v="0"/>
    <s v="USD"/>
    <n v="3037.45"/>
    <s v="Non-government"/>
  </r>
  <r>
    <s v="A2310000"/>
    <x v="19"/>
    <x v="19"/>
    <n v="180002233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540"/>
    <n v="18"/>
    <x v="4"/>
    <x v="0"/>
    <s v="Overdue"/>
    <x v="0"/>
    <s v="USD"/>
    <n v="31491.24"/>
    <s v="Non-government"/>
  </r>
  <r>
    <s v="A2310000"/>
    <x v="19"/>
    <x v="19"/>
    <n v="180002234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540"/>
    <n v="18"/>
    <x v="4"/>
    <x v="0"/>
    <s v="Overdue"/>
    <x v="0"/>
    <s v="USD"/>
    <n v="7871.39"/>
    <s v="Non-government"/>
  </r>
  <r>
    <s v="A2310000"/>
    <x v="19"/>
    <x v="19"/>
    <n v="1600003661"/>
    <x v="0"/>
    <x v="0"/>
    <x v="3"/>
    <x v="2"/>
    <s v="WHT Outstg"/>
    <s v="WHT on Crude Handling Charges- 421552047432"/>
    <s v="454"/>
    <s v="DG"/>
    <s v=""/>
    <d v="2021-02-24T00:00:00"/>
    <d v="2021-02-24T00:00:00"/>
    <d v="2021-02-24T00:00:00"/>
    <s v="NGN"/>
    <n v="-5562752.8399999999"/>
    <n v="4"/>
    <n v="0.13333333333333333"/>
    <x v="3"/>
    <x v="2"/>
    <s v="Overdue"/>
    <x v="1"/>
    <s v="USD"/>
    <n v="-14657.85"/>
    <s v="Non-government"/>
  </r>
  <r>
    <s v="A2310000"/>
    <x v="19"/>
    <x v="19"/>
    <n v="103998592"/>
    <x v="0"/>
    <x v="0"/>
    <x v="3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97"/>
    <n v="3.2333333333333334"/>
    <x v="3"/>
    <x v="2"/>
    <s v="Overdue"/>
    <x v="1"/>
    <s v="USD"/>
    <n v="61722.64"/>
    <s v="Non-government"/>
  </r>
  <r>
    <s v="A2310000"/>
    <x v="19"/>
    <x v="19"/>
    <n v="103998591"/>
    <x v="0"/>
    <x v="0"/>
    <x v="3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97"/>
    <n v="3.2333333333333334"/>
    <x v="3"/>
    <x v="2"/>
    <s v="Overdue"/>
    <x v="1"/>
    <s v="USD"/>
    <n v="12696.99"/>
    <s v="Non-government"/>
  </r>
  <r>
    <s v="A2310000"/>
    <x v="19"/>
    <x v="19"/>
    <n v="103998591"/>
    <x v="0"/>
    <x v="0"/>
    <x v="3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97"/>
    <n v="3.2333333333333334"/>
    <x v="3"/>
    <x v="2"/>
    <s v="Overdue"/>
    <x v="1"/>
    <s v="USD"/>
    <n v="13803.21"/>
    <s v="Non-government"/>
  </r>
  <r>
    <s v="A2310000"/>
    <x v="19"/>
    <x v="19"/>
    <n v="103998588"/>
    <x v="0"/>
    <x v="0"/>
    <x v="3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97"/>
    <n v="3.2333333333333334"/>
    <x v="3"/>
    <x v="2"/>
    <s v="Overdue"/>
    <x v="1"/>
    <s v="USD"/>
    <n v="13366.64"/>
    <s v="Non-government"/>
  </r>
  <r>
    <s v="A2310000"/>
    <x v="19"/>
    <x v="19"/>
    <n v="103975439"/>
    <x v="0"/>
    <x v="0"/>
    <x v="3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152"/>
    <n v="5.0666666666666664"/>
    <x v="3"/>
    <x v="2"/>
    <s v="Overdue"/>
    <x v="1"/>
    <s v="USD"/>
    <n v="12099.72"/>
    <s v="Non-government"/>
  </r>
  <r>
    <s v="A2310000"/>
    <x v="19"/>
    <x v="19"/>
    <n v="103975456"/>
    <x v="0"/>
    <x v="0"/>
    <x v="3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152"/>
    <n v="5.0666666666666664"/>
    <x v="3"/>
    <x v="2"/>
    <s v="Overdue"/>
    <x v="1"/>
    <s v="USD"/>
    <n v="50950.6"/>
    <s v="Non-government"/>
  </r>
  <r>
    <s v="A2310000"/>
    <x v="19"/>
    <x v="19"/>
    <n v="103975442"/>
    <x v="0"/>
    <x v="0"/>
    <x v="3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152"/>
    <n v="5.0666666666666664"/>
    <x v="3"/>
    <x v="2"/>
    <s v="Overdue"/>
    <x v="1"/>
    <s v="USD"/>
    <n v="58759.89"/>
    <s v="Non-government"/>
  </r>
  <r>
    <s v="A2310000"/>
    <x v="19"/>
    <x v="19"/>
    <n v="103975436"/>
    <x v="0"/>
    <x v="0"/>
    <x v="3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152"/>
    <n v="5.0666666666666664"/>
    <x v="3"/>
    <x v="2"/>
    <s v="Overdue"/>
    <x v="1"/>
    <s v="USD"/>
    <n v="11862.28"/>
    <s v="Non-government"/>
  </r>
  <r>
    <s v="A2310000"/>
    <x v="19"/>
    <x v="19"/>
    <n v="103975442"/>
    <x v="0"/>
    <x v="0"/>
    <x v="3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152"/>
    <n v="5.0666666666666664"/>
    <x v="3"/>
    <x v="2"/>
    <s v="Overdue"/>
    <x v="1"/>
    <s v="USD"/>
    <n v="59283.18"/>
    <s v="Non-government"/>
  </r>
  <r>
    <s v="A2310000"/>
    <x v="19"/>
    <x v="19"/>
    <n v="103975437"/>
    <x v="0"/>
    <x v="0"/>
    <x v="3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152"/>
    <n v="5.0666666666666664"/>
    <x v="3"/>
    <x v="2"/>
    <s v="Overdue"/>
    <x v="1"/>
    <s v="USD"/>
    <n v="11969.03"/>
    <s v="Non-government"/>
  </r>
  <r>
    <s v="A2310000"/>
    <x v="19"/>
    <x v="19"/>
    <n v="103975456"/>
    <x v="0"/>
    <x v="0"/>
    <x v="3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152"/>
    <n v="5.0666666666666664"/>
    <x v="3"/>
    <x v="2"/>
    <s v="Overdue"/>
    <x v="1"/>
    <s v="USD"/>
    <n v="64995.31"/>
    <s v="Non-government"/>
  </r>
  <r>
    <s v="A2310000"/>
    <x v="19"/>
    <x v="19"/>
    <n v="103975439"/>
    <x v="0"/>
    <x v="0"/>
    <x v="3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152"/>
    <n v="5.0666666666666664"/>
    <x v="3"/>
    <x v="2"/>
    <s v="Overdue"/>
    <x v="1"/>
    <s v="USD"/>
    <n v="15435.04"/>
    <s v="Non-government"/>
  </r>
  <r>
    <s v="A2310000"/>
    <x v="19"/>
    <x v="19"/>
    <n v="104016092"/>
    <x v="0"/>
    <x v="0"/>
    <x v="3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163"/>
    <n v="5.4333333333333336"/>
    <x v="3"/>
    <x v="2"/>
    <s v="Overdue"/>
    <x v="1"/>
    <s v="USD"/>
    <n v="56055.73"/>
    <s v="Non-government"/>
  </r>
  <r>
    <s v="A2310000"/>
    <x v="19"/>
    <x v="19"/>
    <n v="104016092"/>
    <x v="0"/>
    <x v="0"/>
    <x v="3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194"/>
    <n v="6.4666666666666668"/>
    <x v="2"/>
    <x v="2"/>
    <s v="Overdue"/>
    <x v="1"/>
    <s v="USD"/>
    <n v="53465.64"/>
    <s v="Non-government"/>
  </r>
  <r>
    <s v="A2310000"/>
    <x v="19"/>
    <x v="19"/>
    <n v="103950523"/>
    <x v="0"/>
    <x v="0"/>
    <x v="3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209"/>
    <n v="6.9666666666666668"/>
    <x v="2"/>
    <x v="2"/>
    <s v="Overdue"/>
    <x v="1"/>
    <s v="USD"/>
    <n v="61996.19"/>
    <s v="Non-government"/>
  </r>
  <r>
    <s v="A2310000"/>
    <x v="19"/>
    <x v="19"/>
    <n v="103950522"/>
    <x v="0"/>
    <x v="0"/>
    <x v="3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209"/>
    <n v="6.9666666666666668"/>
    <x v="2"/>
    <x v="2"/>
    <s v="Overdue"/>
    <x v="1"/>
    <s v="USD"/>
    <n v="13175.45"/>
    <s v="Non-government"/>
  </r>
  <r>
    <s v="A2310000"/>
    <x v="19"/>
    <x v="19"/>
    <n v="103934343"/>
    <x v="0"/>
    <x v="0"/>
    <x v="3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248"/>
    <n v="8.2666666666666675"/>
    <x v="2"/>
    <x v="2"/>
    <s v="Overdue"/>
    <x v="1"/>
    <s v="USD"/>
    <n v="57759.38"/>
    <s v="Non-government"/>
  </r>
  <r>
    <s v="A2310000"/>
    <x v="19"/>
    <x v="19"/>
    <n v="103931818"/>
    <x v="0"/>
    <x v="0"/>
    <x v="3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254"/>
    <n v="8.4666666666666668"/>
    <x v="2"/>
    <x v="2"/>
    <s v="Overdue"/>
    <x v="1"/>
    <s v="USD"/>
    <n v="12274.76"/>
    <s v="Non-government"/>
  </r>
  <r>
    <s v="A2310000"/>
    <x v="19"/>
    <x v="19"/>
    <n v="103931817"/>
    <x v="0"/>
    <x v="0"/>
    <x v="3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254"/>
    <n v="8.4666666666666668"/>
    <x v="2"/>
    <x v="2"/>
    <s v="Overdue"/>
    <x v="1"/>
    <s v="USD"/>
    <n v="57430.73"/>
    <s v="Non-government"/>
  </r>
  <r>
    <s v="A2310000"/>
    <x v="19"/>
    <x v="19"/>
    <n v="103925549"/>
    <x v="0"/>
    <x v="0"/>
    <x v="3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265"/>
    <n v="8.8333333333333339"/>
    <x v="2"/>
    <x v="2"/>
    <s v="Overdue"/>
    <x v="1"/>
    <s v="USD"/>
    <n v="333.98"/>
    <s v="Non-government"/>
  </r>
  <r>
    <s v="A2310000"/>
    <x v="19"/>
    <x v="19"/>
    <n v="103924217"/>
    <x v="0"/>
    <x v="0"/>
    <x v="3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265"/>
    <n v="8.8333333333333339"/>
    <x v="2"/>
    <x v="2"/>
    <s v="Overdue"/>
    <x v="1"/>
    <s v="USD"/>
    <n v="10947.03"/>
    <s v="Non-government"/>
  </r>
  <r>
    <s v="A2310000"/>
    <x v="19"/>
    <x v="19"/>
    <n v="103925546"/>
    <x v="0"/>
    <x v="0"/>
    <x v="3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265"/>
    <n v="8.8333333333333339"/>
    <x v="2"/>
    <x v="2"/>
    <s v="Overdue"/>
    <x v="1"/>
    <s v="USD"/>
    <n v="5930.5"/>
    <s v="Non-government"/>
  </r>
  <r>
    <s v="A2310000"/>
    <x v="19"/>
    <x v="19"/>
    <n v="103921783"/>
    <x v="0"/>
    <x v="0"/>
    <x v="3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275"/>
    <n v="9.1666666666666661"/>
    <x v="2"/>
    <x v="2"/>
    <s v="Overdue"/>
    <x v="1"/>
    <s v="USD"/>
    <n v="4683.84"/>
    <s v="Non-government"/>
  </r>
  <r>
    <s v="A2310000"/>
    <x v="19"/>
    <x v="19"/>
    <n v="103921771"/>
    <x v="0"/>
    <x v="0"/>
    <x v="3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275"/>
    <n v="9.1666666666666661"/>
    <x v="2"/>
    <x v="2"/>
    <s v="Overdue"/>
    <x v="1"/>
    <s v="USD"/>
    <n v="3037.83"/>
    <s v="Non-government"/>
  </r>
  <r>
    <s v="A2310000"/>
    <x v="19"/>
    <x v="19"/>
    <n v="1400014242"/>
    <x v="0"/>
    <x v="0"/>
    <x v="3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367"/>
    <n v="12.233333333333333"/>
    <x v="4"/>
    <x v="2"/>
    <s v="Overdue"/>
    <x v="1"/>
    <s v="USD"/>
    <n v="14357.67"/>
    <s v="Non-government"/>
  </r>
  <r>
    <s v="A2310000"/>
    <x v="19"/>
    <x v="19"/>
    <n v="103868330"/>
    <x v="0"/>
    <x v="0"/>
    <x v="3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395"/>
    <n v="13.166666666666666"/>
    <x v="4"/>
    <x v="2"/>
    <s v="Overdue"/>
    <x v="1"/>
    <s v="USD"/>
    <n v="62441.45"/>
    <s v="Non-government"/>
  </r>
  <r>
    <s v="A2310000"/>
    <x v="19"/>
    <x v="19"/>
    <n v="103868329"/>
    <x v="0"/>
    <x v="0"/>
    <x v="3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395"/>
    <n v="13.166666666666666"/>
    <x v="4"/>
    <x v="2"/>
    <s v="Overdue"/>
    <x v="1"/>
    <s v="USD"/>
    <n v="15606.03"/>
    <s v="Non-government"/>
  </r>
  <r>
    <s v="A2310000"/>
    <x v="19"/>
    <x v="19"/>
    <n v="103868330"/>
    <x v="0"/>
    <x v="0"/>
    <x v="3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395"/>
    <n v="13.166666666666666"/>
    <x v="4"/>
    <x v="2"/>
    <s v="Overdue"/>
    <x v="1"/>
    <s v="USD"/>
    <n v="62321.99"/>
    <s v="Non-government"/>
  </r>
  <r>
    <s v="A2310000"/>
    <x v="19"/>
    <x v="19"/>
    <n v="103868329"/>
    <x v="0"/>
    <x v="0"/>
    <x v="3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395"/>
    <n v="13.166666666666666"/>
    <x v="4"/>
    <x v="2"/>
    <s v="Overdue"/>
    <x v="1"/>
    <s v="USD"/>
    <n v="15578.45"/>
    <s v="Non-government"/>
  </r>
  <r>
    <s v="A2310000"/>
    <x v="19"/>
    <x v="19"/>
    <n v="103838500"/>
    <x v="0"/>
    <x v="0"/>
    <x v="3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456"/>
    <n v="15.2"/>
    <x v="4"/>
    <x v="2"/>
    <s v="Overdue"/>
    <x v="1"/>
    <s v="USD"/>
    <n v="59451.28"/>
    <s v="Non-government"/>
  </r>
  <r>
    <s v="A2310000"/>
    <x v="19"/>
    <x v="19"/>
    <n v="103830122"/>
    <x v="0"/>
    <x v="0"/>
    <x v="3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472"/>
    <n v="15.733333333333333"/>
    <x v="4"/>
    <x v="2"/>
    <s v="Overdue"/>
    <x v="1"/>
    <s v="USD"/>
    <n v="14864.57"/>
    <s v="Non-government"/>
  </r>
  <r>
    <s v="A2310000"/>
    <x v="19"/>
    <x v="19"/>
    <n v="103815865"/>
    <x v="0"/>
    <x v="0"/>
    <x v="3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496"/>
    <n v="16.533333333333335"/>
    <x v="4"/>
    <x v="2"/>
    <s v="Overdue"/>
    <x v="1"/>
    <s v="USD"/>
    <n v="10665.56"/>
    <s v="Non-government"/>
  </r>
  <r>
    <s v="A2310000"/>
    <x v="19"/>
    <x v="19"/>
    <n v="103815858"/>
    <x v="0"/>
    <x v="0"/>
    <x v="3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496"/>
    <n v="16.533333333333335"/>
    <x v="4"/>
    <x v="2"/>
    <s v="Overdue"/>
    <x v="1"/>
    <s v="USD"/>
    <n v="55069.73"/>
    <s v="Non-government"/>
  </r>
  <r>
    <s v="A2310000"/>
    <x v="19"/>
    <x v="19"/>
    <n v="103815863"/>
    <x v="0"/>
    <x v="0"/>
    <x v="3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496"/>
    <n v="16.533333333333335"/>
    <x v="4"/>
    <x v="2"/>
    <s v="Overdue"/>
    <x v="1"/>
    <s v="USD"/>
    <n v="13768.99"/>
    <s v="Non-government"/>
  </r>
  <r>
    <s v="A2310000"/>
    <x v="19"/>
    <x v="19"/>
    <n v="103791869"/>
    <x v="0"/>
    <x v="0"/>
    <x v="3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548"/>
    <n v="18.266666666666666"/>
    <x v="0"/>
    <x v="2"/>
    <s v="Overdue"/>
    <x v="1"/>
    <s v="USD"/>
    <n v="42656.78"/>
    <s v="Non-government"/>
  </r>
  <r>
    <s v="A2310000"/>
    <x v="19"/>
    <x v="19"/>
    <n v="103917068"/>
    <x v="0"/>
    <x v="0"/>
    <x v="3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578"/>
    <n v="19.266666666666666"/>
    <x v="0"/>
    <x v="2"/>
    <s v="Overdue"/>
    <x v="1"/>
    <s v="USD"/>
    <n v="5940.44"/>
    <s v="Non-government"/>
  </r>
  <r>
    <s v="A2310000"/>
    <x v="19"/>
    <x v="19"/>
    <n v="103922301"/>
    <x v="0"/>
    <x v="0"/>
    <x v="3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578"/>
    <n v="19.266666666666666"/>
    <x v="0"/>
    <x v="2"/>
    <s v="Overdue"/>
    <x v="1"/>
    <s v="USD"/>
    <n v="29455.08"/>
    <s v="Non-government"/>
  </r>
  <r>
    <s v="A2310000"/>
    <x v="19"/>
    <x v="19"/>
    <n v="103917068"/>
    <x v="0"/>
    <x v="0"/>
    <x v="3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578"/>
    <n v="19.266666666666666"/>
    <x v="0"/>
    <x v="2"/>
    <s v="Overdue"/>
    <x v="1"/>
    <s v="USD"/>
    <n v="6259.12"/>
    <s v="Non-government"/>
  </r>
  <r>
    <s v="A2310000"/>
    <x v="19"/>
    <x v="19"/>
    <n v="103922301"/>
    <x v="0"/>
    <x v="0"/>
    <x v="3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578"/>
    <n v="19.266666666666666"/>
    <x v="0"/>
    <x v="2"/>
    <s v="Overdue"/>
    <x v="1"/>
    <s v="USD"/>
    <n v="15155.13"/>
    <s v="Non-government"/>
  </r>
  <r>
    <s v="A2310000"/>
    <x v="19"/>
    <x v="19"/>
    <n v="103917068"/>
    <x v="0"/>
    <x v="0"/>
    <x v="3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578"/>
    <n v="19.266666666666666"/>
    <x v="0"/>
    <x v="2"/>
    <s v="Overdue"/>
    <x v="1"/>
    <s v="USD"/>
    <n v="3208.88"/>
    <s v="Non-government"/>
  </r>
  <r>
    <s v="A2310000"/>
    <x v="19"/>
    <x v="19"/>
    <n v="103922301"/>
    <x v="0"/>
    <x v="0"/>
    <x v="3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578"/>
    <n v="19.266666666666666"/>
    <x v="0"/>
    <x v="2"/>
    <s v="Overdue"/>
    <x v="1"/>
    <s v="USD"/>
    <n v="27951.82"/>
    <s v="Non-government"/>
  </r>
  <r>
    <s v="A2310000"/>
    <x v="19"/>
    <x v="19"/>
    <n v="103922301"/>
    <x v="0"/>
    <x v="0"/>
    <x v="3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578"/>
    <n v="19.266666666666666"/>
    <x v="0"/>
    <x v="2"/>
    <s v="Overdue"/>
    <x v="1"/>
    <s v="USD"/>
    <n v="53177.52"/>
    <s v="Non-government"/>
  </r>
  <r>
    <s v="A2310000"/>
    <x v="19"/>
    <x v="19"/>
    <n v="103917068"/>
    <x v="0"/>
    <x v="0"/>
    <x v="3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578"/>
    <n v="19.266666666666666"/>
    <x v="0"/>
    <x v="2"/>
    <s v="Overdue"/>
    <x v="1"/>
    <s v="USD"/>
    <n v="11300.95"/>
    <s v="Non-government"/>
  </r>
  <r>
    <s v="A2310000"/>
    <x v="19"/>
    <x v="19"/>
    <n v="103918323"/>
    <x v="0"/>
    <x v="0"/>
    <x v="3"/>
    <x v="2"/>
    <s v="WHT Outstg"/>
    <s v="WHT RECEIPT NO 00C06F16"/>
    <s v=""/>
    <s v="AB"/>
    <s v=""/>
    <d v="2020-05-18T00:00:00"/>
    <d v="2020-05-18T00:00:00"/>
    <d v="2019-05-28T00:00:00"/>
    <s v="NGN"/>
    <n v="-385386.74"/>
    <n v="642"/>
    <n v="21.4"/>
    <x v="0"/>
    <x v="2"/>
    <s v="Overdue"/>
    <x v="1"/>
    <s v="USD"/>
    <n v="-1069.02"/>
    <s v="Non-government"/>
  </r>
  <r>
    <s v="A2310000"/>
    <x v="19"/>
    <x v="19"/>
    <n v="103918323"/>
    <x v="0"/>
    <x v="0"/>
    <x v="3"/>
    <x v="2"/>
    <s v="WHT Outstg"/>
    <s v="WHT RECEIPT NO 00C0F9D3"/>
    <s v=""/>
    <s v="AB"/>
    <s v=""/>
    <d v="2020-05-18T00:00:00"/>
    <d v="2020-05-18T00:00:00"/>
    <d v="2019-05-28T00:00:00"/>
    <s v="NGN"/>
    <n v="-633596"/>
    <n v="642"/>
    <n v="21.4"/>
    <x v="0"/>
    <x v="2"/>
    <s v="Overdue"/>
    <x v="1"/>
    <s v="USD"/>
    <n v="-1757.53"/>
    <s v="Non-government"/>
  </r>
  <r>
    <s v="A2310000"/>
    <x v="19"/>
    <x v="19"/>
    <n v="103918323"/>
    <x v="0"/>
    <x v="0"/>
    <x v="3"/>
    <x v="2"/>
    <s v="WHT Outstg"/>
    <s v="WHT RECEIPT NO 00CDAE38"/>
    <s v=""/>
    <s v="AB"/>
    <s v=""/>
    <d v="2020-05-18T00:00:00"/>
    <d v="2020-05-18T00:00:00"/>
    <d v="2019-05-28T00:00:00"/>
    <s v="NGN"/>
    <n v="-723527.76"/>
    <n v="642"/>
    <n v="21.4"/>
    <x v="0"/>
    <x v="2"/>
    <s v="Overdue"/>
    <x v="1"/>
    <s v="USD"/>
    <n v="-2006.99"/>
    <s v="Non-government"/>
  </r>
  <r>
    <s v="A2310000"/>
    <x v="19"/>
    <x v="19"/>
    <n v="103918323"/>
    <x v="0"/>
    <x v="0"/>
    <x v="3"/>
    <x v="2"/>
    <s v="WHT Outstg"/>
    <s v="WHT RECEIPT NO 00D5B494"/>
    <s v=""/>
    <s v="AB"/>
    <s v=""/>
    <d v="2020-05-18T00:00:00"/>
    <d v="2020-05-18T00:00:00"/>
    <d v="2019-05-28T00:00:00"/>
    <s v="NGN"/>
    <n v="-14500"/>
    <n v="642"/>
    <n v="21.4"/>
    <x v="0"/>
    <x v="2"/>
    <s v="Overdue"/>
    <x v="1"/>
    <s v="USD"/>
    <n v="-40.22"/>
    <s v="Non-government"/>
  </r>
  <r>
    <s v="A2310000"/>
    <x v="19"/>
    <x v="19"/>
    <n v="103918323"/>
    <x v="0"/>
    <x v="0"/>
    <x v="3"/>
    <x v="2"/>
    <s v="WHT Outstg"/>
    <s v="WHT RECEIPT NO 00D5B49A"/>
    <s v=""/>
    <s v="AB"/>
    <s v=""/>
    <d v="2020-05-18T00:00:00"/>
    <d v="2020-05-18T00:00:00"/>
    <d v="2019-05-28T00:00:00"/>
    <s v="NGN"/>
    <n v="-661790.25"/>
    <n v="642"/>
    <n v="21.4"/>
    <x v="0"/>
    <x v="2"/>
    <s v="Overdue"/>
    <x v="1"/>
    <s v="USD"/>
    <n v="-1835.74"/>
    <s v="Non-government"/>
  </r>
  <r>
    <s v="A2310000"/>
    <x v="19"/>
    <x v="19"/>
    <n v="103918323"/>
    <x v="0"/>
    <x v="0"/>
    <x v="3"/>
    <x v="2"/>
    <s v="WHT Outstg"/>
    <s v="WHT RECEIPT NO 00EC622E"/>
    <s v=""/>
    <s v="AB"/>
    <s v=""/>
    <d v="2020-05-18T00:00:00"/>
    <d v="2020-05-18T00:00:00"/>
    <d v="2019-05-28T00:00:00"/>
    <s v="NGN"/>
    <n v="-466389.77"/>
    <n v="642"/>
    <n v="21.4"/>
    <x v="0"/>
    <x v="2"/>
    <s v="Overdue"/>
    <x v="1"/>
    <s v="USD"/>
    <n v="-1293.72"/>
    <s v="Non-government"/>
  </r>
  <r>
    <s v="A2310000"/>
    <x v="19"/>
    <x v="19"/>
    <n v="103918323"/>
    <x v="0"/>
    <x v="0"/>
    <x v="3"/>
    <x v="2"/>
    <s v="WHT Outstg"/>
    <s v="WHT RECEIPT NO 00EF3F44"/>
    <s v=""/>
    <s v="AB"/>
    <s v=""/>
    <d v="2020-05-18T00:00:00"/>
    <d v="2020-05-18T00:00:00"/>
    <d v="2019-05-28T00:00:00"/>
    <s v="NGN"/>
    <n v="-265171.62"/>
    <n v="642"/>
    <n v="21.4"/>
    <x v="0"/>
    <x v="2"/>
    <s v="Overdue"/>
    <x v="1"/>
    <s v="USD"/>
    <n v="-735.56"/>
    <s v="Non-government"/>
  </r>
  <r>
    <s v="A2310000"/>
    <x v="19"/>
    <x v="19"/>
    <n v="103918323"/>
    <x v="0"/>
    <x v="0"/>
    <x v="3"/>
    <x v="2"/>
    <s v="WHT Outstg"/>
    <s v="WHT RECEIPT NO 00F2805P"/>
    <s v=""/>
    <s v="AB"/>
    <s v=""/>
    <d v="2020-05-18T00:00:00"/>
    <d v="2020-05-18T00:00:00"/>
    <d v="2019-05-28T00:00:00"/>
    <s v="NGN"/>
    <n v="-309353"/>
    <n v="642"/>
    <n v="21.4"/>
    <x v="0"/>
    <x v="2"/>
    <s v="Overdue"/>
    <x v="1"/>
    <s v="USD"/>
    <n v="-858.11"/>
    <s v="Non-government"/>
  </r>
  <r>
    <s v="A2310000"/>
    <x v="19"/>
    <x v="19"/>
    <n v="103918323"/>
    <x v="0"/>
    <x v="0"/>
    <x v="3"/>
    <x v="2"/>
    <s v="WHT Outstg"/>
    <s v="WHT RECEIPT NO 00F28060"/>
    <s v=""/>
    <s v="AB"/>
    <s v=""/>
    <d v="2020-05-18T00:00:00"/>
    <d v="2020-05-18T00:00:00"/>
    <d v="2019-05-28T00:00:00"/>
    <s v="NGN"/>
    <n v="-294091.11"/>
    <n v="642"/>
    <n v="21.4"/>
    <x v="0"/>
    <x v="2"/>
    <s v="Overdue"/>
    <x v="1"/>
    <s v="USD"/>
    <n v="-815.78"/>
    <s v="Non-government"/>
  </r>
  <r>
    <s v="A2310000"/>
    <x v="19"/>
    <x v="19"/>
    <n v="103918323"/>
    <x v="0"/>
    <x v="0"/>
    <x v="3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642"/>
    <n v="21.4"/>
    <x v="0"/>
    <x v="2"/>
    <s v="Overdue"/>
    <x v="1"/>
    <s v="USD"/>
    <n v="-123092.9"/>
    <s v="Non-government"/>
  </r>
  <r>
    <s v="A2310000"/>
    <x v="19"/>
    <x v="19"/>
    <n v="103918323"/>
    <x v="0"/>
    <x v="0"/>
    <x v="3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642"/>
    <n v="21.4"/>
    <x v="0"/>
    <x v="2"/>
    <s v="Overdue"/>
    <x v="1"/>
    <s v="USD"/>
    <n v="-29342.06"/>
    <s v="Non-government"/>
  </r>
  <r>
    <s v="A2310000"/>
    <x v="19"/>
    <x v="19"/>
    <n v="103918323"/>
    <x v="0"/>
    <x v="0"/>
    <x v="3"/>
    <x v="2"/>
    <s v="WHT Outstg"/>
    <s v="WHT RECEIPT NO OOC5CB97"/>
    <s v=""/>
    <s v="AB"/>
    <s v=""/>
    <d v="2020-05-18T00:00:00"/>
    <d v="2020-05-18T00:00:00"/>
    <d v="2019-05-28T00:00:00"/>
    <s v="NGN"/>
    <n v="-559966.84"/>
    <n v="642"/>
    <n v="21.4"/>
    <x v="0"/>
    <x v="2"/>
    <s v="Overdue"/>
    <x v="1"/>
    <s v="USD"/>
    <n v="-1553.29"/>
    <s v="Non-government"/>
  </r>
  <r>
    <s v="A2310000"/>
    <x v="19"/>
    <x v="19"/>
    <n v="103922296"/>
    <x v="0"/>
    <x v="0"/>
    <x v="3"/>
    <x v="2"/>
    <s v="WHT Outstg"/>
    <s v="WHT on 1800019574 - FEB 2018 Crude Handling"/>
    <s v=""/>
    <s v="AB"/>
    <s v=""/>
    <d v="2020-06-01T00:00:00"/>
    <d v="2020-06-01T00:00:00"/>
    <d v="2019-05-27T00:00:00"/>
    <s v="USD"/>
    <n v="10544.15"/>
    <n v="643"/>
    <n v="21.433333333333334"/>
    <x v="0"/>
    <x v="2"/>
    <s v="Overdue"/>
    <x v="1"/>
    <s v="USD"/>
    <n v="10544.15"/>
    <s v="Non-government"/>
  </r>
  <r>
    <s v="A2310000"/>
    <x v="19"/>
    <x v="19"/>
    <n v="103917067"/>
    <x v="0"/>
    <x v="0"/>
    <x v="3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643"/>
    <n v="21.433333333333334"/>
    <x v="0"/>
    <x v="2"/>
    <s v="Overdue"/>
    <x v="1"/>
    <s v="USD"/>
    <n v="7450.29"/>
    <s v="Non-government"/>
  </r>
  <r>
    <s v="A2310000"/>
    <x v="19"/>
    <x v="19"/>
    <n v="103922296"/>
    <x v="0"/>
    <x v="0"/>
    <x v="3"/>
    <x v="2"/>
    <s v="WHT Outstg"/>
    <s v="WHT on 1800019767 -  MAR 2018 Crude Handling"/>
    <s v=""/>
    <s v="AB"/>
    <s v=""/>
    <d v="2020-06-01T00:00:00"/>
    <d v="2020-06-01T00:00:00"/>
    <d v="2019-05-27T00:00:00"/>
    <s v="USD"/>
    <n v="12837.47"/>
    <n v="643"/>
    <n v="21.433333333333334"/>
    <x v="0"/>
    <x v="2"/>
    <s v="Overdue"/>
    <x v="1"/>
    <s v="USD"/>
    <n v="12837.47"/>
    <s v="Non-government"/>
  </r>
  <r>
    <s v="A2310000"/>
    <x v="19"/>
    <x v="19"/>
    <n v="103917067"/>
    <x v="0"/>
    <x v="0"/>
    <x v="3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643"/>
    <n v="21.433333333333334"/>
    <x v="0"/>
    <x v="2"/>
    <s v="Overdue"/>
    <x v="1"/>
    <s v="USD"/>
    <n v="7961.67"/>
    <s v="Non-government"/>
  </r>
  <r>
    <s v="A2310000"/>
    <x v="19"/>
    <x v="19"/>
    <n v="103917067"/>
    <x v="0"/>
    <x v="0"/>
    <x v="3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643"/>
    <n v="21.433333333333334"/>
    <x v="0"/>
    <x v="2"/>
    <s v="Overdue"/>
    <x v="1"/>
    <s v="USD"/>
    <n v="59.59"/>
    <s v="Non-government"/>
  </r>
  <r>
    <s v="A2310000"/>
    <x v="19"/>
    <x v="19"/>
    <n v="103922296"/>
    <x v="0"/>
    <x v="0"/>
    <x v="3"/>
    <x v="2"/>
    <s v="WHT Outstg"/>
    <s v="WHT on 1800019809 -Jan 2018 Supplementary"/>
    <s v=""/>
    <s v="AB"/>
    <s v=""/>
    <d v="2020-06-01T00:00:00"/>
    <d v="2020-06-01T00:00:00"/>
    <d v="2019-05-27T00:00:00"/>
    <s v="USD"/>
    <n v="164.2"/>
    <n v="643"/>
    <n v="21.433333333333334"/>
    <x v="0"/>
    <x v="2"/>
    <s v="Overdue"/>
    <x v="1"/>
    <s v="USD"/>
    <n v="164.2"/>
    <s v="Non-government"/>
  </r>
  <r>
    <s v="A2310000"/>
    <x v="19"/>
    <x v="19"/>
    <n v="103922296"/>
    <x v="0"/>
    <x v="0"/>
    <x v="3"/>
    <x v="2"/>
    <s v="WHT Outstg"/>
    <s v="WHT on 1800019927 - APR 2018 Crude Handling"/>
    <s v=""/>
    <s v="AB"/>
    <s v=""/>
    <d v="2020-06-01T00:00:00"/>
    <d v="2020-06-01T00:00:00"/>
    <d v="2019-05-27T00:00:00"/>
    <s v="USD"/>
    <n v="11903.15"/>
    <n v="643"/>
    <n v="21.433333333333334"/>
    <x v="0"/>
    <x v="2"/>
    <s v="Overdue"/>
    <x v="1"/>
    <s v="USD"/>
    <n v="11903.15"/>
    <s v="Non-government"/>
  </r>
  <r>
    <s v="A2310000"/>
    <x v="19"/>
    <x v="19"/>
    <n v="103917067"/>
    <x v="0"/>
    <x v="0"/>
    <x v="3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643"/>
    <n v="21.433333333333334"/>
    <x v="0"/>
    <x v="2"/>
    <s v="Overdue"/>
    <x v="1"/>
    <s v="USD"/>
    <n v="8789.16"/>
    <s v="Non-government"/>
  </r>
  <r>
    <s v="A2310000"/>
    <x v="19"/>
    <x v="19"/>
    <n v="103922296"/>
    <x v="0"/>
    <x v="0"/>
    <x v="3"/>
    <x v="2"/>
    <s v="WHT Outstg"/>
    <s v="WHT on 1800020061 -  MAY 2018 Crude Handling"/>
    <s v=""/>
    <s v="AB"/>
    <s v=""/>
    <d v="2020-06-01T00:00:00"/>
    <d v="2020-06-01T00:00:00"/>
    <d v="2019-05-27T00:00:00"/>
    <s v="USD"/>
    <n v="26224.62"/>
    <n v="643"/>
    <n v="21.433333333333334"/>
    <x v="0"/>
    <x v="2"/>
    <s v="Overdue"/>
    <x v="1"/>
    <s v="USD"/>
    <n v="26224.62"/>
    <s v="Non-government"/>
  </r>
  <r>
    <s v="A2310000"/>
    <x v="19"/>
    <x v="19"/>
    <n v="103917067"/>
    <x v="0"/>
    <x v="0"/>
    <x v="3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643"/>
    <n v="21.433333333333334"/>
    <x v="0"/>
    <x v="2"/>
    <s v="Overdue"/>
    <x v="1"/>
    <s v="USD"/>
    <n v="17014.37"/>
    <s v="Non-government"/>
  </r>
  <r>
    <s v="A2310000"/>
    <x v="19"/>
    <x v="19"/>
    <n v="103922296"/>
    <x v="0"/>
    <x v="0"/>
    <x v="3"/>
    <x v="2"/>
    <s v="WHT Outstg"/>
    <s v="WHT on 1800020219 - JUN 2018 Crude Handling"/>
    <s v=""/>
    <s v="AB"/>
    <s v=""/>
    <d v="2020-06-01T00:00:00"/>
    <d v="2020-06-01T00:00:00"/>
    <d v="2019-05-27T00:00:00"/>
    <s v="USD"/>
    <n v="22216.31"/>
    <n v="643"/>
    <n v="21.433333333333334"/>
    <x v="0"/>
    <x v="2"/>
    <s v="Overdue"/>
    <x v="1"/>
    <s v="USD"/>
    <n v="22216.31"/>
    <s v="Non-government"/>
  </r>
  <r>
    <s v="A2310000"/>
    <x v="19"/>
    <x v="19"/>
    <n v="103922296"/>
    <x v="0"/>
    <x v="0"/>
    <x v="3"/>
    <x v="2"/>
    <s v="WHT Outstg"/>
    <s v="WHT on 1800020364 -  JULY  2018 Crude Handling"/>
    <s v=""/>
    <s v="AB"/>
    <s v=""/>
    <d v="2020-06-01T00:00:00"/>
    <d v="2020-06-01T00:00:00"/>
    <d v="2019-05-27T00:00:00"/>
    <s v="USD"/>
    <n v="13087.46"/>
    <n v="643"/>
    <n v="21.433333333333334"/>
    <x v="0"/>
    <x v="2"/>
    <s v="Overdue"/>
    <x v="1"/>
    <s v="USD"/>
    <n v="13087.46"/>
    <s v="Non-government"/>
  </r>
  <r>
    <s v="A2310000"/>
    <x v="19"/>
    <x v="19"/>
    <n v="103917067"/>
    <x v="0"/>
    <x v="0"/>
    <x v="3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643"/>
    <n v="21.433333333333334"/>
    <x v="0"/>
    <x v="2"/>
    <s v="Overdue"/>
    <x v="1"/>
    <s v="USD"/>
    <n v="2770.91"/>
    <s v="Non-government"/>
  </r>
  <r>
    <s v="A2310000"/>
    <x v="19"/>
    <x v="19"/>
    <n v="103922296"/>
    <x v="0"/>
    <x v="0"/>
    <x v="3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643"/>
    <n v="21.433333333333334"/>
    <x v="0"/>
    <x v="2"/>
    <s v="Overdue"/>
    <x v="1"/>
    <s v="USD"/>
    <n v="46291.67"/>
    <s v="Non-government"/>
  </r>
  <r>
    <s v="A2310000"/>
    <x v="19"/>
    <x v="19"/>
    <n v="103917067"/>
    <x v="0"/>
    <x v="0"/>
    <x v="3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643"/>
    <n v="21.433333333333334"/>
    <x v="0"/>
    <x v="2"/>
    <s v="Overdue"/>
    <x v="1"/>
    <s v="USD"/>
    <n v="9809.0300000000007"/>
    <s v="Non-government"/>
  </r>
  <r>
    <s v="A2310000"/>
    <x v="19"/>
    <x v="19"/>
    <n v="103922296"/>
    <x v="0"/>
    <x v="0"/>
    <x v="3"/>
    <x v="2"/>
    <s v="WHT Outstg"/>
    <s v="WHT on 1800020658 - SEPTEMBER 2018 Crude Handling"/>
    <s v=""/>
    <s v="AB"/>
    <s v=""/>
    <d v="2020-06-01T00:00:00"/>
    <d v="2020-06-01T00:00:00"/>
    <d v="2019-05-27T00:00:00"/>
    <s v="USD"/>
    <n v="32617.64"/>
    <n v="643"/>
    <n v="21.433333333333334"/>
    <x v="0"/>
    <x v="2"/>
    <s v="Overdue"/>
    <x v="1"/>
    <s v="USD"/>
    <n v="32617.64"/>
    <s v="Non-government"/>
  </r>
  <r>
    <s v="A2310000"/>
    <x v="19"/>
    <x v="19"/>
    <n v="103917067"/>
    <x v="0"/>
    <x v="0"/>
    <x v="3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643"/>
    <n v="21.433333333333334"/>
    <x v="0"/>
    <x v="2"/>
    <s v="Overdue"/>
    <x v="1"/>
    <s v="USD"/>
    <n v="6913.49"/>
    <s v="Non-government"/>
  </r>
  <r>
    <s v="A2310000"/>
    <x v="19"/>
    <x v="19"/>
    <n v="103922292"/>
    <x v="0"/>
    <x v="0"/>
    <x v="3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643"/>
    <n v="21.433333333333334"/>
    <x v="0"/>
    <x v="2"/>
    <s v="Overdue"/>
    <x v="1"/>
    <s v="USD"/>
    <n v="6315.86"/>
    <s v="Non-government"/>
  </r>
  <r>
    <s v="A2310000"/>
    <x v="19"/>
    <x v="19"/>
    <n v="103922292"/>
    <x v="0"/>
    <x v="0"/>
    <x v="3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643"/>
    <n v="21.433333333333334"/>
    <x v="0"/>
    <x v="2"/>
    <s v="Overdue"/>
    <x v="1"/>
    <s v="USD"/>
    <n v="2242.13"/>
    <s v="Non-government"/>
  </r>
  <r>
    <s v="A2310000"/>
    <x v="19"/>
    <x v="19"/>
    <n v="103922292"/>
    <x v="0"/>
    <x v="0"/>
    <x v="3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643"/>
    <n v="21.433333333333334"/>
    <x v="0"/>
    <x v="2"/>
    <s v="Overdue"/>
    <x v="1"/>
    <s v="USD"/>
    <n v="1484.23"/>
    <s v="Non-government"/>
  </r>
  <r>
    <s v="A2310000"/>
    <x v="19"/>
    <x v="19"/>
    <n v="103917066"/>
    <x v="0"/>
    <x v="0"/>
    <x v="3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643"/>
    <n v="21.433333333333334"/>
    <x v="0"/>
    <x v="2"/>
    <s v="Overdue"/>
    <x v="1"/>
    <s v="USD"/>
    <n v="1338.27"/>
    <s v="Non-government"/>
  </r>
  <r>
    <s v="A2310000"/>
    <x v="19"/>
    <x v="19"/>
    <n v="103917066"/>
    <x v="0"/>
    <x v="0"/>
    <x v="3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643"/>
    <n v="21.433333333333334"/>
    <x v="0"/>
    <x v="2"/>
    <s v="Overdue"/>
    <x v="1"/>
    <s v="USD"/>
    <n v="475.09"/>
    <s v="Non-government"/>
  </r>
  <r>
    <s v="A2310000"/>
    <x v="19"/>
    <x v="19"/>
    <n v="103917066"/>
    <x v="0"/>
    <x v="0"/>
    <x v="3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643"/>
    <n v="21.433333333333334"/>
    <x v="0"/>
    <x v="2"/>
    <s v="Overdue"/>
    <x v="1"/>
    <s v="USD"/>
    <n v="314.49"/>
    <s v="Non-government"/>
  </r>
  <r>
    <s v="A2310000"/>
    <x v="19"/>
    <x v="19"/>
    <n v="103922292"/>
    <x v="0"/>
    <x v="0"/>
    <x v="3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643"/>
    <n v="21.433333333333334"/>
    <x v="0"/>
    <x v="2"/>
    <s v="Overdue"/>
    <x v="1"/>
    <s v="USD"/>
    <n v="41558.699999999997"/>
    <s v="Non-government"/>
  </r>
  <r>
    <s v="A2310000"/>
    <x v="19"/>
    <x v="19"/>
    <n v="103922292"/>
    <x v="0"/>
    <x v="0"/>
    <x v="3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643"/>
    <n v="21.433333333333334"/>
    <x v="0"/>
    <x v="2"/>
    <s v="Overdue"/>
    <x v="1"/>
    <s v="USD"/>
    <n v="32302.01"/>
    <s v="Non-government"/>
  </r>
  <r>
    <s v="A2310000"/>
    <x v="19"/>
    <x v="19"/>
    <n v="103917066"/>
    <x v="0"/>
    <x v="0"/>
    <x v="3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643"/>
    <n v="21.433333333333334"/>
    <x v="0"/>
    <x v="2"/>
    <s v="Overdue"/>
    <x v="1"/>
    <s v="USD"/>
    <n v="6860.65"/>
    <s v="Non-government"/>
  </r>
  <r>
    <s v="A2310000"/>
    <x v="19"/>
    <x v="19"/>
    <n v="103917065"/>
    <x v="0"/>
    <x v="0"/>
    <x v="3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670"/>
    <n v="22.333333333333332"/>
    <x v="0"/>
    <x v="2"/>
    <s v="Overdue"/>
    <x v="1"/>
    <s v="USD"/>
    <n v="7724.5"/>
    <s v="Non-government"/>
  </r>
  <r>
    <s v="A2310000"/>
    <x v="19"/>
    <x v="19"/>
    <n v="103917065"/>
    <x v="0"/>
    <x v="0"/>
    <x v="3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670"/>
    <n v="22.333333333333332"/>
    <x v="0"/>
    <x v="2"/>
    <s v="Overdue"/>
    <x v="1"/>
    <s v="USD"/>
    <n v="6642.78"/>
    <s v="Non-government"/>
  </r>
  <r>
    <s v="A2310000"/>
    <x v="19"/>
    <x v="19"/>
    <n v="103917065"/>
    <x v="0"/>
    <x v="0"/>
    <x v="3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670"/>
    <n v="22.333333333333332"/>
    <x v="0"/>
    <x v="2"/>
    <s v="Overdue"/>
    <x v="1"/>
    <s v="USD"/>
    <n v="8828.85"/>
    <s v="Non-government"/>
  </r>
  <r>
    <s v="A2310000"/>
    <x v="19"/>
    <x v="19"/>
    <n v="103917069"/>
    <x v="0"/>
    <x v="0"/>
    <x v="3"/>
    <x v="2"/>
    <s v="WHT Outstg"/>
    <s v="WHT RECEIPT NO 0097195A"/>
    <s v=""/>
    <s v="AB"/>
    <s v=""/>
    <d v="2020-05-13T00:00:00"/>
    <d v="2020-05-13T00:00:00"/>
    <d v="2018-12-27T00:00:00"/>
    <s v="NGN"/>
    <n v="-1409809"/>
    <n v="794"/>
    <n v="26.466666666666665"/>
    <x v="0"/>
    <x v="2"/>
    <s v="Overdue"/>
    <x v="1"/>
    <s v="USD"/>
    <n v="-3910.67"/>
    <s v="Non-government"/>
  </r>
  <r>
    <s v="A2310000"/>
    <x v="19"/>
    <x v="19"/>
    <n v="103917069"/>
    <x v="0"/>
    <x v="0"/>
    <x v="3"/>
    <x v="2"/>
    <s v="WHT Outstg"/>
    <s v="WHT RECEIPT NO 00B8DAAA13"/>
    <s v=""/>
    <s v="AB"/>
    <s v=""/>
    <d v="2020-05-13T00:00:00"/>
    <d v="2020-05-13T00:00:00"/>
    <d v="2018-12-27T00:00:00"/>
    <s v="NGN"/>
    <n v="-521577.73"/>
    <n v="794"/>
    <n v="26.466666666666665"/>
    <x v="0"/>
    <x v="2"/>
    <s v="Overdue"/>
    <x v="1"/>
    <s v="USD"/>
    <n v="-1446.8"/>
    <s v="Non-government"/>
  </r>
  <r>
    <s v="A2310000"/>
    <x v="19"/>
    <x v="19"/>
    <n v="103917069"/>
    <x v="0"/>
    <x v="0"/>
    <x v="3"/>
    <x v="2"/>
    <s v="WHT Outstg"/>
    <s v="WHT RECEIPT NO 00D5439B"/>
    <s v=""/>
    <s v="AB"/>
    <s v=""/>
    <d v="2020-05-13T00:00:00"/>
    <d v="2020-05-13T00:00:00"/>
    <d v="2018-12-27T00:00:00"/>
    <s v="NGN"/>
    <n v="-713971.54"/>
    <n v="794"/>
    <n v="26.466666666666665"/>
    <x v="0"/>
    <x v="2"/>
    <s v="Overdue"/>
    <x v="1"/>
    <s v="USD"/>
    <n v="-1980.49"/>
    <s v="Non-government"/>
  </r>
  <r>
    <s v="A2310000"/>
    <x v="19"/>
    <x v="19"/>
    <n v="103917069"/>
    <x v="0"/>
    <x v="0"/>
    <x v="3"/>
    <x v="2"/>
    <s v="WHT Outstg"/>
    <s v="WHT RECEIPT NO 00D7FD76"/>
    <s v=""/>
    <s v="AB"/>
    <s v=""/>
    <d v="2020-05-13T00:00:00"/>
    <d v="2020-05-13T00:00:00"/>
    <d v="2018-12-27T00:00:00"/>
    <s v="NGN"/>
    <n v="-176334.37"/>
    <n v="794"/>
    <n v="26.466666666666665"/>
    <x v="0"/>
    <x v="2"/>
    <s v="Overdue"/>
    <x v="1"/>
    <s v="USD"/>
    <n v="-489.13"/>
    <s v="Non-government"/>
  </r>
  <r>
    <s v="A2310000"/>
    <x v="19"/>
    <x v="19"/>
    <n v="103917069"/>
    <x v="0"/>
    <x v="0"/>
    <x v="3"/>
    <x v="2"/>
    <s v="WHT Outstg"/>
    <s v="WHT RECEIPT NO 00DACF5F"/>
    <s v=""/>
    <s v="AB"/>
    <s v=""/>
    <d v="2020-05-13T00:00:00"/>
    <d v="2020-05-13T00:00:00"/>
    <d v="2018-12-27T00:00:00"/>
    <s v="NGN"/>
    <n v="-176688.98"/>
    <n v="794"/>
    <n v="26.466666666666665"/>
    <x v="0"/>
    <x v="2"/>
    <s v="Overdue"/>
    <x v="1"/>
    <s v="USD"/>
    <n v="-490.12"/>
    <s v="Non-government"/>
  </r>
  <r>
    <s v="A2310000"/>
    <x v="19"/>
    <x v="19"/>
    <n v="103917069"/>
    <x v="0"/>
    <x v="0"/>
    <x v="3"/>
    <x v="2"/>
    <s v="WHT Outstg"/>
    <s v="WHT RECEIPT NO 00DBC148"/>
    <s v=""/>
    <s v="AB"/>
    <s v=""/>
    <d v="2020-05-13T00:00:00"/>
    <d v="2020-05-13T00:00:00"/>
    <d v="2018-12-27T00:00:00"/>
    <s v="NGN"/>
    <n v="-366861.67"/>
    <n v="794"/>
    <n v="26.466666666666665"/>
    <x v="0"/>
    <x v="2"/>
    <s v="Overdue"/>
    <x v="1"/>
    <s v="USD"/>
    <n v="-1017.64"/>
    <s v="Non-government"/>
  </r>
  <r>
    <s v="A2310000"/>
    <x v="19"/>
    <x v="19"/>
    <n v="103917069"/>
    <x v="0"/>
    <x v="0"/>
    <x v="3"/>
    <x v="2"/>
    <s v="WHT Outstg"/>
    <s v="WHT RECEIPT NO 00DDA069"/>
    <s v=""/>
    <s v="AB"/>
    <s v=""/>
    <d v="2020-05-13T00:00:00"/>
    <d v="2020-05-13T00:00:00"/>
    <d v="2018-12-27T00:00:00"/>
    <s v="NGN"/>
    <n v="-566491.14"/>
    <n v="794"/>
    <n v="26.466666666666665"/>
    <x v="0"/>
    <x v="2"/>
    <s v="Overdue"/>
    <x v="1"/>
    <s v="USD"/>
    <n v="-1571.39"/>
    <s v="Non-government"/>
  </r>
  <r>
    <s v="A2310000"/>
    <x v="19"/>
    <x v="19"/>
    <n v="103917069"/>
    <x v="0"/>
    <x v="0"/>
    <x v="3"/>
    <x v="2"/>
    <s v="WHT Outstg"/>
    <s v="WHT RECEIPT NO 00E18CA1"/>
    <s v=""/>
    <s v="AB"/>
    <s v=""/>
    <d v="2020-05-13T00:00:00"/>
    <d v="2020-05-13T00:00:00"/>
    <d v="2018-12-27T00:00:00"/>
    <s v="NGN"/>
    <n v="-536028.15"/>
    <n v="794"/>
    <n v="26.466666666666665"/>
    <x v="0"/>
    <x v="2"/>
    <s v="Overdue"/>
    <x v="1"/>
    <s v="USD"/>
    <n v="-1486.89"/>
    <s v="Non-government"/>
  </r>
  <r>
    <s v="A2310000"/>
    <x v="19"/>
    <x v="19"/>
    <n v="103917069"/>
    <x v="0"/>
    <x v="0"/>
    <x v="3"/>
    <x v="2"/>
    <s v="WHT Outstg"/>
    <s v="WHT RECEIPT NO 00E1E38D"/>
    <s v=""/>
    <s v="AB"/>
    <s v=""/>
    <d v="2020-05-13T00:00:00"/>
    <d v="2020-05-13T00:00:00"/>
    <d v="2018-12-27T00:00:00"/>
    <s v="NGN"/>
    <n v="-135294"/>
    <n v="794"/>
    <n v="26.466666666666665"/>
    <x v="0"/>
    <x v="2"/>
    <s v="Overdue"/>
    <x v="1"/>
    <s v="USD"/>
    <n v="-375.29"/>
    <s v="Non-government"/>
  </r>
  <r>
    <s v="A2310000"/>
    <x v="19"/>
    <x v="19"/>
    <n v="103917069"/>
    <x v="0"/>
    <x v="0"/>
    <x v="3"/>
    <x v="2"/>
    <s v="WHT Outstg"/>
    <s v="WHT RECEIPT NO 00E1E38E"/>
    <s v=""/>
    <s v="AB"/>
    <s v=""/>
    <d v="2020-05-13T00:00:00"/>
    <d v="2020-05-13T00:00:00"/>
    <d v="2018-12-27T00:00:00"/>
    <s v="NGN"/>
    <n v="-551221.31999999995"/>
    <n v="794"/>
    <n v="26.466666666666665"/>
    <x v="0"/>
    <x v="2"/>
    <s v="Overdue"/>
    <x v="1"/>
    <s v="USD"/>
    <n v="-1529.03"/>
    <s v="Non-government"/>
  </r>
  <r>
    <s v="A2310000"/>
    <x v="19"/>
    <x v="19"/>
    <n v="103917069"/>
    <x v="0"/>
    <x v="0"/>
    <x v="3"/>
    <x v="2"/>
    <s v="WHT Outstg"/>
    <s v="WHT RECEIPT NO 00E34A8B"/>
    <s v=""/>
    <s v="AB"/>
    <s v=""/>
    <d v="2020-05-13T00:00:00"/>
    <d v="2020-05-13T00:00:00"/>
    <d v="2018-12-27T00:00:00"/>
    <s v="NGN"/>
    <n v="-347280.01"/>
    <n v="794"/>
    <n v="26.466666666666665"/>
    <x v="0"/>
    <x v="2"/>
    <s v="Overdue"/>
    <x v="1"/>
    <s v="USD"/>
    <n v="-963.32"/>
    <s v="Non-government"/>
  </r>
  <r>
    <s v="A2310000"/>
    <x v="19"/>
    <x v="19"/>
    <n v="103917069"/>
    <x v="0"/>
    <x v="0"/>
    <x v="3"/>
    <x v="2"/>
    <s v="WHT Outstg"/>
    <s v="WHT RECEIPT NO009736EF"/>
    <s v=""/>
    <s v="AB"/>
    <s v=""/>
    <d v="2020-05-13T00:00:00"/>
    <d v="2020-05-13T00:00:00"/>
    <d v="2018-12-27T00:00:00"/>
    <s v="NGN"/>
    <n v="-1689256.17"/>
    <n v="794"/>
    <n v="26.466666666666665"/>
    <x v="0"/>
    <x v="2"/>
    <s v="Overdue"/>
    <x v="1"/>
    <s v="USD"/>
    <n v="-4685.83"/>
    <s v="Non-government"/>
  </r>
  <r>
    <s v="A2310000"/>
    <x v="19"/>
    <x v="19"/>
    <n v="103543520"/>
    <x v="0"/>
    <x v="0"/>
    <x v="3"/>
    <x v="2"/>
    <s v="WHT Outstg"/>
    <s v="WHT on 1800019205 -  NOV 2017 Crude Handling"/>
    <s v=""/>
    <s v="AB"/>
    <s v=""/>
    <d v="2018-03-29T00:00:00"/>
    <d v="2018-03-29T00:00:00"/>
    <d v="2018-03-29T00:00:00"/>
    <s v="USD"/>
    <n v="21378.93"/>
    <n v="1067"/>
    <n v="35.56666666666667"/>
    <x v="0"/>
    <x v="2"/>
    <s v="Overdue"/>
    <x v="1"/>
    <s v="USD"/>
    <n v="21378.93"/>
    <s v="Non-government"/>
  </r>
  <r>
    <s v="A2310000"/>
    <x v="19"/>
    <x v="19"/>
    <n v="103543521"/>
    <x v="0"/>
    <x v="0"/>
    <x v="3"/>
    <x v="2"/>
    <s v="WHT Outstg"/>
    <s v="WHT on 1800019461 -JAN 2018 Crude Handling"/>
    <s v=""/>
    <s v="AB"/>
    <s v=""/>
    <d v="2018-03-29T00:00:00"/>
    <d v="2018-03-29T00:00:00"/>
    <d v="2018-03-29T00:00:00"/>
    <s v="USD"/>
    <n v="1087.8499999999999"/>
    <n v="1067"/>
    <n v="35.56666666666667"/>
    <x v="0"/>
    <x v="2"/>
    <s v="Overdue"/>
    <x v="1"/>
    <s v="USD"/>
    <n v="1087.8499999999999"/>
    <s v="Non-government"/>
  </r>
  <r>
    <s v="A2310000"/>
    <x v="19"/>
    <x v="19"/>
    <n v="103543519"/>
    <x v="0"/>
    <x v="0"/>
    <x v="3"/>
    <x v="2"/>
    <s v="WHT Outstg"/>
    <s v="WHT on 1800019462 -JAN 2018 Crude Handling"/>
    <s v=""/>
    <s v="AB"/>
    <s v=""/>
    <d v="2018-03-29T00:00:00"/>
    <d v="2018-03-29T00:00:00"/>
    <d v="2018-03-29T00:00:00"/>
    <s v="NGN"/>
    <n v="368870.41"/>
    <n v="1067"/>
    <n v="35.56666666666667"/>
    <x v="0"/>
    <x v="2"/>
    <s v="Overdue"/>
    <x v="1"/>
    <s v="USD"/>
    <n v="1208.83"/>
    <s v="Non-government"/>
  </r>
  <r>
    <s v="A2310000"/>
    <x v="19"/>
    <x v="19"/>
    <n v="103536597"/>
    <x v="0"/>
    <x v="0"/>
    <x v="3"/>
    <x v="2"/>
    <s v="WHT Outstg"/>
    <s v="WHT on 1800018654 - AUG 2017 Crude Handling"/>
    <s v=""/>
    <s v="AB"/>
    <s v=""/>
    <d v="2018-03-13T00:00:00"/>
    <d v="2018-03-13T00:00:00"/>
    <d v="2018-03-13T00:00:00"/>
    <s v="USD"/>
    <n v="16876.900000000001"/>
    <n v="1083"/>
    <n v="36.1"/>
    <x v="0"/>
    <x v="2"/>
    <s v="Overdue"/>
    <x v="1"/>
    <s v="USD"/>
    <n v="16876.900000000001"/>
    <s v="Non-government"/>
  </r>
  <r>
    <s v="A2310000"/>
    <x v="19"/>
    <x v="19"/>
    <n v="103536598"/>
    <x v="0"/>
    <x v="0"/>
    <x v="3"/>
    <x v="2"/>
    <s v="WHT Outstg"/>
    <s v="WHT on 1800018836 - SEP 2017 Crude Handling"/>
    <s v=""/>
    <s v="AB"/>
    <s v=""/>
    <d v="2018-03-13T00:00:00"/>
    <d v="2018-03-13T00:00:00"/>
    <d v="2018-03-13T00:00:00"/>
    <s v="USD"/>
    <n v="19312.43"/>
    <n v="1083"/>
    <n v="36.1"/>
    <x v="0"/>
    <x v="2"/>
    <s v="Overdue"/>
    <x v="1"/>
    <s v="USD"/>
    <n v="19312.43"/>
    <s v="Non-government"/>
  </r>
  <r>
    <s v="A2310000"/>
    <x v="19"/>
    <x v="19"/>
    <n v="103536541"/>
    <x v="0"/>
    <x v="0"/>
    <x v="3"/>
    <x v="2"/>
    <s v="WHT Outstg"/>
    <s v="WHT on 1800018964 - OCT 2017 Crude Handling Charge"/>
    <s v=""/>
    <s v="AB"/>
    <s v=""/>
    <d v="2018-03-13T00:00:00"/>
    <d v="2018-03-13T00:00:00"/>
    <d v="2018-03-13T00:00:00"/>
    <s v="USD"/>
    <n v="7568.42"/>
    <n v="1083"/>
    <n v="36.1"/>
    <x v="0"/>
    <x v="2"/>
    <s v="Overdue"/>
    <x v="1"/>
    <s v="USD"/>
    <n v="7568.42"/>
    <s v="Non-government"/>
  </r>
  <r>
    <s v="A2310000"/>
    <x v="19"/>
    <x v="19"/>
    <n v="103536537"/>
    <x v="0"/>
    <x v="0"/>
    <x v="3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083"/>
    <n v="36.1"/>
    <x v="0"/>
    <x v="2"/>
    <s v="Overdue"/>
    <x v="1"/>
    <s v="USD"/>
    <n v="5687.3"/>
    <s v="Non-government"/>
  </r>
  <r>
    <s v="A2310000"/>
    <x v="19"/>
    <x v="19"/>
    <n v="103536540"/>
    <x v="0"/>
    <x v="0"/>
    <x v="3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083"/>
    <n v="36.1"/>
    <x v="0"/>
    <x v="2"/>
    <s v="Overdue"/>
    <x v="1"/>
    <s v="USD"/>
    <n v="16642.87"/>
    <s v="Non-government"/>
  </r>
  <r>
    <s v="A2310000"/>
    <x v="19"/>
    <x v="19"/>
    <n v="103536599"/>
    <x v="0"/>
    <x v="0"/>
    <x v="3"/>
    <x v="2"/>
    <s v="WHT Outstg"/>
    <s v="WHT on 1800019288 - DEC 2017 Crude Handling"/>
    <s v=""/>
    <s v="AB"/>
    <s v=""/>
    <d v="2018-03-13T00:00:00"/>
    <d v="2018-03-13T00:00:00"/>
    <d v="2018-03-13T00:00:00"/>
    <s v="USD"/>
    <n v="21226.639999999999"/>
    <n v="1083"/>
    <n v="36.1"/>
    <x v="0"/>
    <x v="2"/>
    <s v="Overdue"/>
    <x v="1"/>
    <s v="USD"/>
    <n v="21226.639999999999"/>
    <s v="Non-government"/>
  </r>
  <r>
    <s v="A2310000"/>
    <x v="19"/>
    <x v="19"/>
    <n v="103525939"/>
    <x v="0"/>
    <x v="0"/>
    <x v="3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108"/>
    <n v="36.93333333333333"/>
    <x v="0"/>
    <x v="2"/>
    <s v="Overdue"/>
    <x v="1"/>
    <s v="USD"/>
    <n v="16300.92"/>
    <s v="Non-government"/>
  </r>
  <r>
    <s v="A2310000"/>
    <x v="19"/>
    <x v="19"/>
    <n v="103480484"/>
    <x v="0"/>
    <x v="0"/>
    <x v="3"/>
    <x v="2"/>
    <s v="WHT Outstg"/>
    <s v="WHT on 1800018177 -MAY 2017 CRUDE HANDLING"/>
    <s v=""/>
    <s v="AB"/>
    <s v=""/>
    <d v="2017-11-10T00:00:00"/>
    <d v="2017-11-10T00:00:00"/>
    <d v="2017-11-10T00:00:00"/>
    <s v="USD"/>
    <n v="11488.07"/>
    <n v="1206"/>
    <n v="40.200000000000003"/>
    <x v="0"/>
    <x v="2"/>
    <s v="Overdue"/>
    <x v="1"/>
    <s v="USD"/>
    <n v="11488.07"/>
    <s v="Non-government"/>
  </r>
  <r>
    <s v="A2310000"/>
    <x v="19"/>
    <x v="19"/>
    <n v="103480485"/>
    <x v="0"/>
    <x v="0"/>
    <x v="3"/>
    <x v="2"/>
    <s v="WHT Outstg"/>
    <s v="WHT on 1800018291 - JUNE 2017 CRUDE HANDLING"/>
    <s v=""/>
    <s v="AB"/>
    <s v=""/>
    <d v="2017-11-10T00:00:00"/>
    <d v="2017-11-10T00:00:00"/>
    <d v="2017-11-10T00:00:00"/>
    <s v="USD"/>
    <n v="2906.28"/>
    <n v="1206"/>
    <n v="40.200000000000003"/>
    <x v="0"/>
    <x v="2"/>
    <s v="Overdue"/>
    <x v="1"/>
    <s v="USD"/>
    <n v="2906.28"/>
    <s v="Non-government"/>
  </r>
  <r>
    <s v="A2310000"/>
    <x v="19"/>
    <x v="19"/>
    <n v="103480486"/>
    <x v="0"/>
    <x v="0"/>
    <x v="3"/>
    <x v="2"/>
    <s v="WHT Outstg"/>
    <s v="WHT on 1800018477 - Jul2017CrudeHandling"/>
    <s v=""/>
    <s v="AB"/>
    <s v=""/>
    <d v="2017-11-10T00:00:00"/>
    <d v="2017-11-10T00:00:00"/>
    <d v="2017-11-10T00:00:00"/>
    <s v="USD"/>
    <n v="16780.41"/>
    <n v="1206"/>
    <n v="40.200000000000003"/>
    <x v="0"/>
    <x v="2"/>
    <s v="Overdue"/>
    <x v="1"/>
    <s v="USD"/>
    <n v="16780.41"/>
    <s v="Non-government"/>
  </r>
  <r>
    <s v="A2310000"/>
    <x v="19"/>
    <x v="19"/>
    <n v="103917064"/>
    <x v="0"/>
    <x v="0"/>
    <x v="3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348"/>
    <n v="44.93333333333333"/>
    <x v="0"/>
    <x v="2"/>
    <s v="Overdue"/>
    <x v="1"/>
    <s v="USD"/>
    <n v="7606.22"/>
    <s v="Non-government"/>
  </r>
  <r>
    <s v="A2310000"/>
    <x v="19"/>
    <x v="19"/>
    <n v="103917064"/>
    <x v="0"/>
    <x v="0"/>
    <x v="3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348"/>
    <n v="44.93333333333333"/>
    <x v="0"/>
    <x v="2"/>
    <s v="Overdue"/>
    <x v="1"/>
    <s v="USD"/>
    <n v="7803.84"/>
    <s v="Non-government"/>
  </r>
  <r>
    <s v="A2310000"/>
    <x v="19"/>
    <x v="19"/>
    <n v="103917064"/>
    <x v="0"/>
    <x v="0"/>
    <x v="3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348"/>
    <n v="44.93333333333333"/>
    <x v="0"/>
    <x v="2"/>
    <s v="Overdue"/>
    <x v="1"/>
    <s v="USD"/>
    <n v="7721.08"/>
    <s v="Non-government"/>
  </r>
  <r>
    <s v="A2310000"/>
    <x v="19"/>
    <x v="19"/>
    <n v="103416899"/>
    <x v="0"/>
    <x v="0"/>
    <x v="3"/>
    <x v="2"/>
    <s v="WHT Outstg"/>
    <s v="WHT on 1800018083 -APRIL 2017 CRUDE HANDLING"/>
    <s v=""/>
    <s v="AB"/>
    <s v=""/>
    <d v="2017-06-21T00:00:00"/>
    <d v="2017-06-21T00:00:00"/>
    <d v="2017-06-21T00:00:00"/>
    <s v="USD"/>
    <n v="20401.16"/>
    <n v="1348"/>
    <n v="44.93333333333333"/>
    <x v="0"/>
    <x v="2"/>
    <s v="Overdue"/>
    <x v="1"/>
    <s v="USD"/>
    <n v="20401.16"/>
    <s v="Non-government"/>
  </r>
  <r>
    <s v="A2310000"/>
    <x v="19"/>
    <x v="19"/>
    <n v="103922303"/>
    <x v="0"/>
    <x v="0"/>
    <x v="3"/>
    <x v="2"/>
    <s v="WHT Outstg"/>
    <s v="WHT on  1800017961 -MARCH  2017 CRUDE HANDLING"/>
    <s v=""/>
    <s v="AB"/>
    <s v=""/>
    <d v="2020-06-01T00:00:00"/>
    <d v="2020-06-01T00:00:00"/>
    <d v="2017-05-30T00:00:00"/>
    <s v="USD"/>
    <n v="11277.98"/>
    <n v="1370"/>
    <n v="45.666666666666664"/>
    <x v="0"/>
    <x v="2"/>
    <s v="Overdue"/>
    <x v="1"/>
    <s v="USD"/>
    <n v="11277.98"/>
    <s v="Non-government"/>
  </r>
  <r>
    <s v="A2310000"/>
    <x v="19"/>
    <x v="19"/>
    <n v="103922303"/>
    <x v="0"/>
    <x v="0"/>
    <x v="3"/>
    <x v="2"/>
    <s v="WHT Outstg"/>
    <s v="WHT on 1800017776 -FEBRUARY  2017 CRUDE HANDLING"/>
    <s v=""/>
    <s v="AB"/>
    <s v=""/>
    <d v="2020-06-01T00:00:00"/>
    <d v="2020-06-01T00:00:00"/>
    <d v="2017-05-30T00:00:00"/>
    <s v="USD"/>
    <n v="15585.04"/>
    <n v="1370"/>
    <n v="45.666666666666664"/>
    <x v="0"/>
    <x v="2"/>
    <s v="Overdue"/>
    <x v="1"/>
    <s v="USD"/>
    <n v="15585.04"/>
    <s v="Non-government"/>
  </r>
  <r>
    <s v="A2310000"/>
    <x v="19"/>
    <x v="19"/>
    <n v="103917063"/>
    <x v="0"/>
    <x v="0"/>
    <x v="3"/>
    <x v="2"/>
    <s v="WHT Outstg"/>
    <s v="WHT ON 1800014424 - 2014 EXCESS RPC CHARGES"/>
    <s v=""/>
    <s v="AB"/>
    <s v=""/>
    <d v="2020-05-13T00:00:00"/>
    <d v="2020-05-13T00:00:00"/>
    <d v="2017-05-09T00:00:00"/>
    <s v="NGN"/>
    <n v="631057"/>
    <n v="1391"/>
    <n v="46.366666666666667"/>
    <x v="0"/>
    <x v="2"/>
    <s v="Overdue"/>
    <x v="1"/>
    <s v="USD"/>
    <n v="1750.49"/>
    <s v="Non-government"/>
  </r>
  <r>
    <s v="A2310000"/>
    <x v="19"/>
    <x v="19"/>
    <n v="103917063"/>
    <x v="0"/>
    <x v="0"/>
    <x v="3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391"/>
    <n v="46.366666666666667"/>
    <x v="0"/>
    <x v="2"/>
    <s v="Overdue"/>
    <x v="1"/>
    <s v="USD"/>
    <n v="567.73"/>
    <s v="Non-government"/>
  </r>
  <r>
    <s v="A2310000"/>
    <x v="19"/>
    <x v="19"/>
    <n v="103917063"/>
    <x v="0"/>
    <x v="0"/>
    <x v="3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391"/>
    <n v="46.366666666666667"/>
    <x v="0"/>
    <x v="2"/>
    <s v="Overdue"/>
    <x v="1"/>
    <s v="USD"/>
    <n v="265.37"/>
    <s v="Non-government"/>
  </r>
  <r>
    <s v="A2310000"/>
    <x v="19"/>
    <x v="19"/>
    <n v="103917063"/>
    <x v="0"/>
    <x v="0"/>
    <x v="3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391"/>
    <n v="46.366666666666667"/>
    <x v="0"/>
    <x v="2"/>
    <s v="Overdue"/>
    <x v="1"/>
    <s v="USD"/>
    <n v="2317.33"/>
    <s v="Non-government"/>
  </r>
  <r>
    <s v="A2310000"/>
    <x v="19"/>
    <x v="19"/>
    <n v="103917063"/>
    <x v="0"/>
    <x v="0"/>
    <x v="3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391"/>
    <n v="46.366666666666667"/>
    <x v="0"/>
    <x v="2"/>
    <s v="Overdue"/>
    <x v="1"/>
    <s v="USD"/>
    <n v="716.25"/>
    <s v="Non-government"/>
  </r>
  <r>
    <s v="A2310000"/>
    <x v="19"/>
    <x v="19"/>
    <n v="103917063"/>
    <x v="0"/>
    <x v="0"/>
    <x v="3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391"/>
    <n v="46.366666666666667"/>
    <x v="0"/>
    <x v="2"/>
    <s v="Overdue"/>
    <x v="1"/>
    <s v="USD"/>
    <n v="1740.75"/>
    <s v="Non-government"/>
  </r>
  <r>
    <s v="A2310000"/>
    <x v="19"/>
    <x v="19"/>
    <n v="103917063"/>
    <x v="0"/>
    <x v="0"/>
    <x v="3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391"/>
    <n v="46.366666666666667"/>
    <x v="0"/>
    <x v="2"/>
    <s v="Overdue"/>
    <x v="1"/>
    <s v="USD"/>
    <n v="2831.94"/>
    <s v="Non-government"/>
  </r>
  <r>
    <s v="A2310000"/>
    <x v="19"/>
    <x v="19"/>
    <n v="103917063"/>
    <x v="0"/>
    <x v="0"/>
    <x v="3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391"/>
    <n v="46.366666666666667"/>
    <x v="0"/>
    <x v="2"/>
    <s v="Overdue"/>
    <x v="1"/>
    <s v="USD"/>
    <n v="3252.07"/>
    <s v="Non-government"/>
  </r>
  <r>
    <s v="A2310000"/>
    <x v="19"/>
    <x v="19"/>
    <n v="103917063"/>
    <x v="0"/>
    <x v="0"/>
    <x v="3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391"/>
    <n v="46.366666666666667"/>
    <x v="0"/>
    <x v="2"/>
    <s v="Overdue"/>
    <x v="1"/>
    <s v="USD"/>
    <n v="4380.66"/>
    <s v="Non-government"/>
  </r>
  <r>
    <s v="A2310000"/>
    <x v="19"/>
    <x v="19"/>
    <n v="103917063"/>
    <x v="0"/>
    <x v="0"/>
    <x v="3"/>
    <x v="2"/>
    <s v="WHT Outstg"/>
    <s v="WHT ON 1800016486 - MAY 2016 CRUDE HANDLING"/>
    <s v=""/>
    <s v="AB"/>
    <s v=""/>
    <d v="2020-05-13T00:00:00"/>
    <d v="2020-05-13T00:00:00"/>
    <d v="2017-05-09T00:00:00"/>
    <s v="NGN"/>
    <n v="1437552.6399999999"/>
    <n v="1391"/>
    <n v="46.366666666666667"/>
    <x v="0"/>
    <x v="2"/>
    <s v="Overdue"/>
    <x v="1"/>
    <s v="USD"/>
    <n v="3987.63"/>
    <s v="Non-government"/>
  </r>
  <r>
    <s v="A2310000"/>
    <x v="19"/>
    <x v="19"/>
    <n v="103917063"/>
    <x v="0"/>
    <x v="0"/>
    <x v="3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391"/>
    <n v="46.366666666666667"/>
    <x v="0"/>
    <x v="2"/>
    <s v="Overdue"/>
    <x v="1"/>
    <s v="USD"/>
    <n v="1599.83"/>
    <s v="Non-government"/>
  </r>
  <r>
    <s v="A2310000"/>
    <x v="19"/>
    <x v="19"/>
    <n v="103917063"/>
    <x v="0"/>
    <x v="0"/>
    <x v="3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391"/>
    <n v="46.366666666666667"/>
    <x v="0"/>
    <x v="2"/>
    <s v="Overdue"/>
    <x v="1"/>
    <s v="USD"/>
    <n v="1375.19"/>
    <s v="Non-government"/>
  </r>
  <r>
    <s v="A2310000"/>
    <x v="19"/>
    <x v="19"/>
    <n v="103917063"/>
    <x v="0"/>
    <x v="0"/>
    <x v="3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391"/>
    <n v="46.366666666666667"/>
    <x v="0"/>
    <x v="2"/>
    <s v="Overdue"/>
    <x v="1"/>
    <s v="USD"/>
    <n v="1434.07"/>
    <s v="Non-government"/>
  </r>
  <r>
    <s v="A2310000"/>
    <x v="19"/>
    <x v="19"/>
    <n v="103917063"/>
    <x v="0"/>
    <x v="0"/>
    <x v="3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391"/>
    <n v="46.366666666666667"/>
    <x v="0"/>
    <x v="2"/>
    <s v="Overdue"/>
    <x v="1"/>
    <s v="USD"/>
    <n v="4116.72"/>
    <s v="Non-government"/>
  </r>
  <r>
    <s v="A2310000"/>
    <x v="19"/>
    <x v="19"/>
    <n v="103922287"/>
    <x v="0"/>
    <x v="0"/>
    <x v="3"/>
    <x v="2"/>
    <s v="WHT Outstg"/>
    <s v="WHT on 1800020810 -  WSPOL OCT 2018 Crude Handling"/>
    <s v=""/>
    <s v="AB"/>
    <s v=""/>
    <d v="2020-06-01T00:00:00"/>
    <d v="2020-06-01T00:00:00"/>
    <d v="2017-05-09T00:00:00"/>
    <s v="USD"/>
    <n v="42574.400000000001"/>
    <n v="1391"/>
    <n v="46.366666666666667"/>
    <x v="0"/>
    <x v="2"/>
    <s v="Overdue"/>
    <x v="1"/>
    <s v="USD"/>
    <n v="42574.400000000001"/>
    <s v="Non-government"/>
  </r>
  <r>
    <s v="A2310000"/>
    <x v="19"/>
    <x v="19"/>
    <n v="103922287"/>
    <x v="0"/>
    <x v="0"/>
    <x v="3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391"/>
    <n v="46.366666666666667"/>
    <x v="0"/>
    <x v="2"/>
    <s v="Overdue"/>
    <x v="1"/>
    <s v="USD"/>
    <n v="36381.14"/>
    <s v="Non-government"/>
  </r>
  <r>
    <s v="A2310000"/>
    <x v="19"/>
    <x v="19"/>
    <n v="103922287"/>
    <x v="0"/>
    <x v="0"/>
    <x v="3"/>
    <x v="2"/>
    <s v="WHT Outstg"/>
    <s v="WHT on 1800021174 -  WSPOL DEC 2018 Crude Handling"/>
    <s v=""/>
    <s v="AB"/>
    <s v=""/>
    <d v="2020-06-01T00:00:00"/>
    <d v="2020-06-01T00:00:00"/>
    <d v="2017-05-09T00:00:00"/>
    <s v="USD"/>
    <n v="31260.799999999999"/>
    <n v="1391"/>
    <n v="46.366666666666667"/>
    <x v="0"/>
    <x v="2"/>
    <s v="Overdue"/>
    <x v="1"/>
    <s v="USD"/>
    <n v="31260.799999999999"/>
    <s v="Non-government"/>
  </r>
  <r>
    <s v="A2310000"/>
    <x v="19"/>
    <x v="19"/>
    <n v="103925550"/>
    <x v="0"/>
    <x v="0"/>
    <x v="3"/>
    <x v="2"/>
    <s v="WHT Outstg"/>
    <s v="WHT ON INV 1800017062 SEPTEMBER 2016 CRUDE HANDLIN"/>
    <s v=""/>
    <s v="AB"/>
    <s v=""/>
    <d v="2020-06-08T00:00:00"/>
    <d v="2020-06-08T00:00:00"/>
    <d v="2017-05-09T00:00:00"/>
    <s v="USD"/>
    <n v="17919"/>
    <n v="1391"/>
    <n v="46.366666666666667"/>
    <x v="0"/>
    <x v="2"/>
    <s v="Overdue"/>
    <x v="1"/>
    <s v="USD"/>
    <n v="17919"/>
    <s v="Non-government"/>
  </r>
  <r>
    <s v="A2310000"/>
    <x v="19"/>
    <x v="19"/>
    <n v="103925550"/>
    <x v="0"/>
    <x v="0"/>
    <x v="3"/>
    <x v="2"/>
    <s v="WHT Outstg"/>
    <s v="WHT ON INV 1800017173 OCTOBER 2016 CRUDE HANDLING"/>
    <s v=""/>
    <s v="AB"/>
    <s v=""/>
    <d v="2020-06-08T00:00:00"/>
    <d v="2020-06-08T00:00:00"/>
    <d v="2017-05-09T00:00:00"/>
    <s v="USD"/>
    <n v="2977.13"/>
    <n v="1391"/>
    <n v="46.366666666666667"/>
    <x v="0"/>
    <x v="2"/>
    <s v="Overdue"/>
    <x v="1"/>
    <s v="USD"/>
    <n v="2977.13"/>
    <s v="Non-government"/>
  </r>
  <r>
    <s v="A2310000"/>
    <x v="19"/>
    <x v="19"/>
    <n v="103925550"/>
    <x v="0"/>
    <x v="0"/>
    <x v="3"/>
    <x v="2"/>
    <s v="WHT Outstg"/>
    <s v="WHT ON INV 1800017492 DECEMBER  2016 CRUDE HANDLIN"/>
    <s v=""/>
    <s v="AB"/>
    <s v=""/>
    <d v="2020-06-08T00:00:00"/>
    <d v="2020-06-08T00:00:00"/>
    <d v="2017-05-09T00:00:00"/>
    <s v="USD"/>
    <n v="17456.72"/>
    <n v="1391"/>
    <n v="46.366666666666667"/>
    <x v="0"/>
    <x v="2"/>
    <s v="Overdue"/>
    <x v="1"/>
    <s v="USD"/>
    <n v="17456.72"/>
    <s v="Non-government"/>
  </r>
  <r>
    <s v="A2310000"/>
    <x v="19"/>
    <x v="19"/>
    <n v="103925550"/>
    <x v="0"/>
    <x v="0"/>
    <x v="3"/>
    <x v="2"/>
    <s v="WHT Outstg"/>
    <s v="WHT ON INV 1800017623 -JANUARY  2017 CRUDE HANDLIN"/>
    <s v=""/>
    <s v="AB"/>
    <s v=""/>
    <d v="2020-06-08T00:00:00"/>
    <d v="2020-06-08T00:00:00"/>
    <d v="2017-05-09T00:00:00"/>
    <s v="USD"/>
    <n v="18540.02"/>
    <n v="1391"/>
    <n v="46.366666666666667"/>
    <x v="0"/>
    <x v="2"/>
    <s v="Overdue"/>
    <x v="1"/>
    <s v="USD"/>
    <n v="18540.02"/>
    <s v="Non-government"/>
  </r>
  <r>
    <s v="A2310000"/>
    <x v="19"/>
    <x v="19"/>
    <n v="103354936"/>
    <x v="0"/>
    <x v="0"/>
    <x v="3"/>
    <x v="2"/>
    <s v="WHT Outstg"/>
    <s v="WHT on 1800017331 - NOVEMBER  2016 CRUDE HANDLING"/>
    <s v=""/>
    <s v="AB"/>
    <s v=""/>
    <d v="2017-02-17T00:00:00"/>
    <d v="2017-02-17T00:00:00"/>
    <d v="2017-02-17T00:00:00"/>
    <s v="USD"/>
    <n v="8837.5499999999993"/>
    <n v="1472"/>
    <n v="49.06666666666667"/>
    <x v="0"/>
    <x v="2"/>
    <s v="Overdue"/>
    <x v="1"/>
    <s v="USD"/>
    <n v="8837.5499999999993"/>
    <s v="Non-government"/>
  </r>
  <r>
    <s v="A2310000"/>
    <x v="19"/>
    <x v="19"/>
    <n v="103922278"/>
    <x v="0"/>
    <x v="0"/>
    <x v="3"/>
    <x v="2"/>
    <s v="WHT Outstg"/>
    <s v="WHT on 1800014423 - 2014 EXCESS RPC CHARGES"/>
    <s v=""/>
    <s v="AB"/>
    <s v=""/>
    <d v="2020-05-29T00:00:00"/>
    <d v="2020-05-29T00:00:00"/>
    <d v="2017-01-27T00:00:00"/>
    <s v="USD"/>
    <n v="16059.7"/>
    <n v="1493"/>
    <n v="49.766666666666666"/>
    <x v="0"/>
    <x v="2"/>
    <s v="Overdue"/>
    <x v="1"/>
    <s v="USD"/>
    <n v="16059.7"/>
    <s v="Non-government"/>
  </r>
  <r>
    <s v="A2310000"/>
    <x v="19"/>
    <x v="19"/>
    <n v="103922278"/>
    <x v="0"/>
    <x v="0"/>
    <x v="3"/>
    <x v="2"/>
    <s v="WHT Outstg"/>
    <s v="WHT on 1800014425 - 2014 RPC PENALTY CHARGES"/>
    <s v=""/>
    <s v="AB"/>
    <s v=""/>
    <d v="2020-05-29T00:00:00"/>
    <d v="2020-05-29T00:00:00"/>
    <d v="2017-01-27T00:00:00"/>
    <s v="USD"/>
    <n v="5208.55"/>
    <n v="1493"/>
    <n v="49.766666666666666"/>
    <x v="0"/>
    <x v="2"/>
    <s v="Overdue"/>
    <x v="1"/>
    <s v="USD"/>
    <n v="5208.55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2139.0500000000002"/>
    <n v="1493"/>
    <n v="49.766666666666666"/>
    <x v="0"/>
    <x v="2"/>
    <s v="Overdue"/>
    <x v="1"/>
    <s v="USD"/>
    <n v="2139.0500000000002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17006.5"/>
    <n v="1493"/>
    <n v="49.766666666666666"/>
    <x v="0"/>
    <x v="2"/>
    <s v="Overdue"/>
    <x v="1"/>
    <s v="USD"/>
    <n v="17006.5"/>
    <s v="Non-government"/>
  </r>
  <r>
    <s v="A2310000"/>
    <x v="19"/>
    <x v="19"/>
    <n v="103922278"/>
    <x v="0"/>
    <x v="0"/>
    <x v="3"/>
    <x v="2"/>
    <s v="WHT Outstg"/>
    <s v="WHT on 1800015905 -2015 EXCESS RPC PENALTY CHARGE"/>
    <s v=""/>
    <s v="AB"/>
    <s v=""/>
    <d v="2020-05-29T00:00:00"/>
    <d v="2020-05-29T00:00:00"/>
    <d v="2017-01-27T00:00:00"/>
    <s v="USD"/>
    <n v="5256.45"/>
    <n v="1493"/>
    <n v="49.766666666666666"/>
    <x v="0"/>
    <x v="2"/>
    <s v="Overdue"/>
    <x v="1"/>
    <s v="USD"/>
    <n v="5256.45"/>
    <s v="Non-government"/>
  </r>
  <r>
    <s v="A2310000"/>
    <x v="19"/>
    <x v="19"/>
    <n v="103922254"/>
    <x v="0"/>
    <x v="0"/>
    <x v="3"/>
    <x v="2"/>
    <s v="WHT Outstg"/>
    <s v="WHT on 1800015966 -  JANUARY 2016 CRUDE HANDLING"/>
    <s v=""/>
    <s v="AB"/>
    <s v=""/>
    <d v="2020-05-29T00:00:00"/>
    <d v="2020-05-29T00:00:00"/>
    <d v="2017-01-27T00:00:00"/>
    <s v="USD"/>
    <n v="7395.48"/>
    <n v="1493"/>
    <n v="49.766666666666666"/>
    <x v="0"/>
    <x v="2"/>
    <s v="Overdue"/>
    <x v="1"/>
    <s v="USD"/>
    <n v="7395.48"/>
    <s v="Non-government"/>
  </r>
  <r>
    <s v="A2310000"/>
    <x v="19"/>
    <x v="19"/>
    <n v="103922254"/>
    <x v="0"/>
    <x v="0"/>
    <x v="3"/>
    <x v="2"/>
    <s v="WHT Outstg"/>
    <s v="WHT on 1800016107 - FEBRUARY 2016 CRUDE HANDLING"/>
    <s v=""/>
    <s v="AB"/>
    <s v=""/>
    <d v="2020-05-29T00:00:00"/>
    <d v="2020-05-29T00:00:00"/>
    <d v="2017-01-27T00:00:00"/>
    <s v="USD"/>
    <n v="11467.73"/>
    <n v="1493"/>
    <n v="49.766666666666666"/>
    <x v="0"/>
    <x v="2"/>
    <s v="Overdue"/>
    <x v="1"/>
    <s v="USD"/>
    <n v="11467.73"/>
    <s v="Non-government"/>
  </r>
  <r>
    <s v="A2310000"/>
    <x v="19"/>
    <x v="19"/>
    <n v="103922254"/>
    <x v="0"/>
    <x v="0"/>
    <x v="3"/>
    <x v="2"/>
    <s v="WHT Outstg"/>
    <s v="WHT on 1800016232 -  MARCH 2016 CRUDE HANDLING"/>
    <s v=""/>
    <s v="AB"/>
    <s v=""/>
    <d v="2020-05-29T00:00:00"/>
    <d v="2020-05-29T00:00:00"/>
    <d v="2017-01-27T00:00:00"/>
    <s v="USD"/>
    <n v="12601.64"/>
    <n v="1493"/>
    <n v="49.766666666666666"/>
    <x v="0"/>
    <x v="2"/>
    <s v="Overdue"/>
    <x v="1"/>
    <s v="USD"/>
    <n v="12601.64"/>
    <s v="Non-government"/>
  </r>
  <r>
    <s v="A2310000"/>
    <x v="19"/>
    <x v="19"/>
    <n v="103922254"/>
    <x v="0"/>
    <x v="0"/>
    <x v="3"/>
    <x v="2"/>
    <s v="WHT Outstg"/>
    <s v="WHT on 1800016374 - APRIL 2016 CRUDE HANDLING"/>
    <s v=""/>
    <s v="AB"/>
    <s v=""/>
    <d v="2020-05-29T00:00:00"/>
    <d v="2020-05-29T00:00:00"/>
    <d v="2017-01-27T00:00:00"/>
    <s v="USD"/>
    <n v="15497.94"/>
    <n v="1493"/>
    <n v="49.766666666666666"/>
    <x v="0"/>
    <x v="2"/>
    <s v="Overdue"/>
    <x v="1"/>
    <s v="USD"/>
    <n v="15497.94"/>
    <s v="Non-government"/>
  </r>
  <r>
    <s v="A2310000"/>
    <x v="19"/>
    <x v="19"/>
    <n v="103922254"/>
    <x v="0"/>
    <x v="0"/>
    <x v="3"/>
    <x v="2"/>
    <s v="WHT Outstg"/>
    <s v="WHT on 1800016485 -  MAY 2016 CRUDE HANDLING"/>
    <s v=""/>
    <s v="AB"/>
    <s v=""/>
    <d v="2020-05-29T00:00:00"/>
    <d v="2020-05-29T00:00:00"/>
    <d v="2017-01-27T00:00:00"/>
    <s v="USD"/>
    <n v="11612.85"/>
    <n v="1493"/>
    <n v="49.766666666666666"/>
    <x v="0"/>
    <x v="2"/>
    <s v="Overdue"/>
    <x v="1"/>
    <s v="USD"/>
    <n v="11612.85"/>
    <s v="Non-government"/>
  </r>
  <r>
    <s v="A2310000"/>
    <x v="19"/>
    <x v="19"/>
    <n v="103922278"/>
    <x v="0"/>
    <x v="0"/>
    <x v="3"/>
    <x v="2"/>
    <s v="WHT Outstg"/>
    <s v="WHT on 1800016655 - JUNE 2016 CRUDE HANDLING"/>
    <s v=""/>
    <s v="AB"/>
    <s v=""/>
    <d v="2020-05-29T00:00:00"/>
    <d v="2020-05-29T00:00:00"/>
    <d v="2017-01-27T00:00:00"/>
    <s v="USD"/>
    <n v="4812.46"/>
    <n v="1493"/>
    <n v="49.766666666666666"/>
    <x v="0"/>
    <x v="2"/>
    <s v="Overdue"/>
    <x v="1"/>
    <s v="USD"/>
    <n v="4812.46"/>
    <s v="Non-government"/>
  </r>
  <r>
    <s v="A2310000"/>
    <x v="19"/>
    <x v="19"/>
    <n v="103922278"/>
    <x v="0"/>
    <x v="0"/>
    <x v="3"/>
    <x v="2"/>
    <s v="WHT Outstg"/>
    <s v="WHT on 1800016904 - AUGUST 2016 CRUDE HANDLING"/>
    <s v=""/>
    <s v="AB"/>
    <s v=""/>
    <d v="2020-05-29T00:00:00"/>
    <d v="2020-05-29T00:00:00"/>
    <d v="2017-01-27T00:00:00"/>
    <s v="USD"/>
    <n v="2937.1"/>
    <n v="1493"/>
    <n v="49.766666666666666"/>
    <x v="0"/>
    <x v="2"/>
    <s v="Overdue"/>
    <x v="1"/>
    <s v="USD"/>
    <n v="2937.1"/>
    <s v="Non-government"/>
  </r>
  <r>
    <s v="A2310000"/>
    <x v="19"/>
    <x v="19"/>
    <n v="103193984"/>
    <x v="0"/>
    <x v="0"/>
    <x v="3"/>
    <x v="2"/>
    <s v="WHT Outstg"/>
    <s v="WHT on 1800015550 - NOVEMBER 2015 CRUDE HANDLING"/>
    <s v=""/>
    <s v="AB"/>
    <s v=""/>
    <d v="2016-05-13T00:00:00"/>
    <d v="2016-05-13T00:00:00"/>
    <d v="2016-05-13T00:00:00"/>
    <s v="NGN"/>
    <n v="551894.78"/>
    <n v="1752"/>
    <n v="58.4"/>
    <x v="0"/>
    <x v="2"/>
    <s v="Overdue"/>
    <x v="1"/>
    <s v="USD"/>
    <n v="2770.57"/>
    <s v="Non-government"/>
  </r>
  <r>
    <s v="A2310000"/>
    <x v="19"/>
    <x v="19"/>
    <n v="103196578"/>
    <x v="0"/>
    <x v="0"/>
    <x v="3"/>
    <x v="2"/>
    <s v="WHT Outstg"/>
    <s v="WHT on 1800015540 -NOVEMBER 2015 CRUDE HANDLING"/>
    <s v=""/>
    <s v="AB"/>
    <s v=""/>
    <d v="2016-05-11T00:00:00"/>
    <d v="2016-05-11T00:00:00"/>
    <d v="2016-05-11T00:00:00"/>
    <s v="USD"/>
    <n v="4819.82"/>
    <n v="1754"/>
    <n v="58.466666666666669"/>
    <x v="0"/>
    <x v="2"/>
    <s v="Overdue"/>
    <x v="1"/>
    <s v="USD"/>
    <n v="4819.82"/>
    <s v="Non-government"/>
  </r>
  <r>
    <s v="A2310000"/>
    <x v="19"/>
    <x v="19"/>
    <n v="103922247"/>
    <x v="0"/>
    <x v="0"/>
    <x v="3"/>
    <x v="2"/>
    <s v="WHT Outstg"/>
    <s v="WHT on 1800015208 - SEPTEMBER  2015 CRUDE HANDLING"/>
    <s v=""/>
    <s v="AB"/>
    <s v=""/>
    <d v="2020-05-29T00:00:00"/>
    <d v="2020-05-29T00:00:00"/>
    <d v="2016-03-18T00:00:00"/>
    <s v="USD"/>
    <n v="8875.4"/>
    <n v="1808"/>
    <n v="60.266666666666666"/>
    <x v="0"/>
    <x v="2"/>
    <s v="Overdue"/>
    <x v="1"/>
    <s v="USD"/>
    <n v="8875.4"/>
    <s v="Non-government"/>
  </r>
  <r>
    <s v="A2310000"/>
    <x v="19"/>
    <x v="19"/>
    <n v="103922247"/>
    <x v="0"/>
    <x v="0"/>
    <x v="3"/>
    <x v="2"/>
    <s v="WHT Outstg"/>
    <s v="WHT on 1800015404 - OCTOBER  2015 CRUDE HANDLING"/>
    <s v=""/>
    <s v="AB"/>
    <s v=""/>
    <d v="2020-05-29T00:00:00"/>
    <d v="2020-05-29T00:00:00"/>
    <d v="2016-03-18T00:00:00"/>
    <s v="USD"/>
    <n v="14415.35"/>
    <n v="1808"/>
    <n v="60.266666666666666"/>
    <x v="0"/>
    <x v="2"/>
    <s v="Overdue"/>
    <x v="1"/>
    <s v="USD"/>
    <n v="14415.35"/>
    <s v="Non-government"/>
  </r>
  <r>
    <s v="A2310000"/>
    <x v="19"/>
    <x v="19"/>
    <n v="103921783"/>
    <x v="0"/>
    <x v="0"/>
    <x v="3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1851"/>
    <n v="61.7"/>
    <x v="0"/>
    <x v="2"/>
    <s v="Overdue"/>
    <x v="1"/>
    <s v="USD"/>
    <n v="4594.7299999999996"/>
    <s v="Non-government"/>
  </r>
  <r>
    <s v="A2310000"/>
    <x v="19"/>
    <x v="19"/>
    <n v="103921783"/>
    <x v="0"/>
    <x v="0"/>
    <x v="3"/>
    <x v="2"/>
    <s v="WHT Outstg"/>
    <s v="WHT on 1800008975 - 2012 ESCALATION COST"/>
    <s v=""/>
    <s v="AB"/>
    <s v=""/>
    <d v="2020-05-29T00:00:00"/>
    <d v="2020-05-29T00:00:00"/>
    <d v="2016-02-04T00:00:00"/>
    <s v="USD"/>
    <n v="440.7"/>
    <n v="1851"/>
    <n v="61.7"/>
    <x v="0"/>
    <x v="2"/>
    <s v="Overdue"/>
    <x v="1"/>
    <s v="USD"/>
    <n v="440.7"/>
    <s v="Non-government"/>
  </r>
  <r>
    <s v="A2310000"/>
    <x v="19"/>
    <x v="19"/>
    <n v="103922244"/>
    <x v="0"/>
    <x v="0"/>
    <x v="3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1851"/>
    <n v="61.7"/>
    <x v="0"/>
    <x v="2"/>
    <s v="Overdue"/>
    <x v="1"/>
    <s v="USD"/>
    <n v="5807.94"/>
    <s v="Non-government"/>
  </r>
  <r>
    <s v="A2310000"/>
    <x v="19"/>
    <x v="19"/>
    <n v="103922244"/>
    <x v="0"/>
    <x v="0"/>
    <x v="3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1851"/>
    <n v="61.7"/>
    <x v="0"/>
    <x v="2"/>
    <s v="Overdue"/>
    <x v="1"/>
    <s v="USD"/>
    <n v="5346.11"/>
    <s v="Non-government"/>
  </r>
  <r>
    <s v="A2310000"/>
    <x v="19"/>
    <x v="19"/>
    <n v="103921783"/>
    <x v="0"/>
    <x v="0"/>
    <x v="3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1851"/>
    <n v="61.7"/>
    <x v="0"/>
    <x v="2"/>
    <s v="Overdue"/>
    <x v="1"/>
    <s v="USD"/>
    <n v="5242.18"/>
    <s v="Non-government"/>
  </r>
  <r>
    <s v="A2310000"/>
    <x v="19"/>
    <x v="19"/>
    <n v="103921782"/>
    <x v="0"/>
    <x v="0"/>
    <x v="3"/>
    <x v="2"/>
    <s v="WHT Outstg"/>
    <s v="WHT on 1800013996 - 2014 ESCALATION COST"/>
    <s v=""/>
    <s v="AB"/>
    <s v=""/>
    <d v="2020-05-29T00:00:00"/>
    <d v="2020-05-29T00:00:00"/>
    <d v="2016-02-04T00:00:00"/>
    <s v="USD"/>
    <n v="4292.72"/>
    <n v="1851"/>
    <n v="61.7"/>
    <x v="0"/>
    <x v="2"/>
    <s v="Overdue"/>
    <x v="1"/>
    <s v="USD"/>
    <n v="4292.72"/>
    <s v="Non-government"/>
  </r>
  <r>
    <s v="A2310000"/>
    <x v="19"/>
    <x v="19"/>
    <n v="103921782"/>
    <x v="0"/>
    <x v="0"/>
    <x v="3"/>
    <x v="2"/>
    <s v="WHT Outstg"/>
    <s v="WHT on 1800014334 - MARCH  2015 CRUDE HANDLING"/>
    <s v=""/>
    <s v="AB"/>
    <s v=""/>
    <d v="2020-05-29T00:00:00"/>
    <d v="2020-05-29T00:00:00"/>
    <d v="2016-02-04T00:00:00"/>
    <s v="USD"/>
    <n v="6832.41"/>
    <n v="1851"/>
    <n v="61.7"/>
    <x v="0"/>
    <x v="2"/>
    <s v="Overdue"/>
    <x v="1"/>
    <s v="USD"/>
    <n v="6832.41"/>
    <s v="Non-government"/>
  </r>
  <r>
    <s v="A2310000"/>
    <x v="19"/>
    <x v="19"/>
    <n v="103921782"/>
    <x v="0"/>
    <x v="0"/>
    <x v="3"/>
    <x v="2"/>
    <s v="WHT Outstg"/>
    <s v="WHT on 1800014633 - MAY 2015 CRUDE HANDLING"/>
    <s v=""/>
    <s v="AB"/>
    <s v=""/>
    <d v="2020-05-29T00:00:00"/>
    <d v="2020-05-29T00:00:00"/>
    <d v="2016-02-04T00:00:00"/>
    <s v="USD"/>
    <n v="10637.64"/>
    <n v="1851"/>
    <n v="61.7"/>
    <x v="0"/>
    <x v="2"/>
    <s v="Overdue"/>
    <x v="1"/>
    <s v="USD"/>
    <n v="10637.64"/>
    <s v="Non-government"/>
  </r>
  <r>
    <s v="A2310000"/>
    <x v="19"/>
    <x v="19"/>
    <n v="103925548"/>
    <x v="0"/>
    <x v="0"/>
    <x v="3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1851"/>
    <n v="61.7"/>
    <x v="0"/>
    <x v="2"/>
    <s v="Overdue"/>
    <x v="1"/>
    <s v="USD"/>
    <n v="3659.78"/>
    <s v="Non-government"/>
  </r>
  <r>
    <s v="A2310000"/>
    <x v="19"/>
    <x v="19"/>
    <n v="103925547"/>
    <x v="0"/>
    <x v="0"/>
    <x v="3"/>
    <x v="2"/>
    <s v="WHT Outstg"/>
    <s v="WHT ON BAL OF 1800013827 DECEMBER 2014 CHA"/>
    <s v=""/>
    <s v="AB"/>
    <s v=""/>
    <d v="2020-06-08T00:00:00"/>
    <d v="2020-06-08T00:00:00"/>
    <d v="2016-02-04T00:00:00"/>
    <s v="USD"/>
    <n v="12395.15"/>
    <n v="1851"/>
    <n v="61.7"/>
    <x v="0"/>
    <x v="2"/>
    <s v="Overdue"/>
    <x v="1"/>
    <s v="USD"/>
    <n v="12395.15"/>
    <s v="Non-government"/>
  </r>
  <r>
    <s v="A2310000"/>
    <x v="19"/>
    <x v="19"/>
    <n v="103925548"/>
    <x v="0"/>
    <x v="0"/>
    <x v="3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1851"/>
    <n v="61.7"/>
    <x v="0"/>
    <x v="2"/>
    <s v="Overdue"/>
    <x v="1"/>
    <s v="USD"/>
    <n v="6030.89"/>
    <s v="Non-government"/>
  </r>
  <r>
    <s v="A2310000"/>
    <x v="19"/>
    <x v="19"/>
    <n v="103925548"/>
    <x v="0"/>
    <x v="0"/>
    <x v="3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1851"/>
    <n v="61.7"/>
    <x v="0"/>
    <x v="2"/>
    <s v="Overdue"/>
    <x v="1"/>
    <s v="USD"/>
    <n v="5269.35"/>
    <s v="Non-government"/>
  </r>
  <r>
    <s v="A2310000"/>
    <x v="19"/>
    <x v="19"/>
    <n v="103925548"/>
    <x v="0"/>
    <x v="0"/>
    <x v="3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1851"/>
    <n v="61.7"/>
    <x v="0"/>
    <x v="2"/>
    <s v="Overdue"/>
    <x v="1"/>
    <s v="USD"/>
    <n v="4987.63"/>
    <s v="Non-government"/>
  </r>
  <r>
    <s v="A2310000"/>
    <x v="19"/>
    <x v="19"/>
    <n v="103925548"/>
    <x v="0"/>
    <x v="0"/>
    <x v="3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1851"/>
    <n v="61.7"/>
    <x v="0"/>
    <x v="2"/>
    <s v="Overdue"/>
    <x v="1"/>
    <s v="USD"/>
    <n v="5707.84"/>
    <s v="Non-government"/>
  </r>
  <r>
    <s v="A2310000"/>
    <x v="19"/>
    <x v="19"/>
    <n v="103925549"/>
    <x v="0"/>
    <x v="0"/>
    <x v="3"/>
    <x v="2"/>
    <s v="WHT Outstg"/>
    <s v="WHT ON INV 1800008698 MARCH  2012 CRUDE HANDLING"/>
    <s v=""/>
    <s v="AB"/>
    <s v=""/>
    <d v="2020-06-08T00:00:00"/>
    <d v="2020-06-08T00:00:00"/>
    <d v="2016-02-04T00:00:00"/>
    <s v="NGN"/>
    <n v="294091.11"/>
    <n v="1851"/>
    <n v="61.7"/>
    <x v="0"/>
    <x v="2"/>
    <s v="Overdue"/>
    <x v="1"/>
    <s v="USD"/>
    <n v="815.78"/>
    <s v="Non-government"/>
  </r>
  <r>
    <s v="A2310000"/>
    <x v="19"/>
    <x v="19"/>
    <n v="103925549"/>
    <x v="0"/>
    <x v="0"/>
    <x v="3"/>
    <x v="2"/>
    <s v="WHT Outstg"/>
    <s v="WHT ON INV 1800008875 APRIL  2012 CRUDE HANDLING"/>
    <s v=""/>
    <s v="AB"/>
    <s v=""/>
    <d v="2020-06-08T00:00:00"/>
    <d v="2020-06-08T00:00:00"/>
    <d v="2016-02-04T00:00:00"/>
    <s v="NGN"/>
    <n v="309353"/>
    <n v="1851"/>
    <n v="61.7"/>
    <x v="0"/>
    <x v="2"/>
    <s v="Overdue"/>
    <x v="1"/>
    <s v="USD"/>
    <n v="858.11"/>
    <s v="Non-government"/>
  </r>
  <r>
    <s v="A2310000"/>
    <x v="19"/>
    <x v="19"/>
    <n v="103925547"/>
    <x v="0"/>
    <x v="0"/>
    <x v="3"/>
    <x v="2"/>
    <s v="WHT Outstg"/>
    <s v="WHT ON INV 1800014753 JUNE 2015 CRUDE HANDLING"/>
    <s v=""/>
    <s v="AB"/>
    <s v=""/>
    <d v="2020-06-08T00:00:00"/>
    <d v="2020-06-08T00:00:00"/>
    <d v="2016-02-04T00:00:00"/>
    <s v="USD"/>
    <n v="6437.72"/>
    <n v="1851"/>
    <n v="61.7"/>
    <x v="0"/>
    <x v="2"/>
    <s v="Overdue"/>
    <x v="1"/>
    <s v="USD"/>
    <n v="6437.72"/>
    <s v="Non-government"/>
  </r>
  <r>
    <s v="A2310000"/>
    <x v="19"/>
    <x v="19"/>
    <n v="103925547"/>
    <x v="0"/>
    <x v="0"/>
    <x v="3"/>
    <x v="2"/>
    <s v="WHT Outstg"/>
    <s v="WHT ON INV 1800014926 JULY 2015 CRUDE HANDLING"/>
    <s v=""/>
    <s v="AB"/>
    <s v=""/>
    <d v="2020-06-08T00:00:00"/>
    <d v="2020-06-08T00:00:00"/>
    <d v="2016-02-04T00:00:00"/>
    <s v="USD"/>
    <n v="11186.68"/>
    <n v="1851"/>
    <n v="61.7"/>
    <x v="0"/>
    <x v="2"/>
    <s v="Overdue"/>
    <x v="1"/>
    <s v="USD"/>
    <n v="11186.68"/>
    <s v="Non-government"/>
  </r>
  <r>
    <s v="A2310000"/>
    <x v="19"/>
    <x v="19"/>
    <n v="103917060"/>
    <x v="0"/>
    <x v="0"/>
    <x v="3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1868"/>
    <n v="62.266666666666666"/>
    <x v="0"/>
    <x v="2"/>
    <s v="Overdue"/>
    <x v="1"/>
    <s v="USD"/>
    <n v="3111.96"/>
    <s v="Non-government"/>
  </r>
  <r>
    <s v="A2310000"/>
    <x v="19"/>
    <x v="19"/>
    <n v="103917060"/>
    <x v="0"/>
    <x v="0"/>
    <x v="3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1868"/>
    <n v="62.266666666666666"/>
    <x v="0"/>
    <x v="2"/>
    <s v="Overdue"/>
    <x v="1"/>
    <s v="USD"/>
    <n v="3999.05"/>
    <s v="Non-government"/>
  </r>
  <r>
    <s v="A2310000"/>
    <x v="19"/>
    <x v="19"/>
    <n v="103111454"/>
    <x v="0"/>
    <x v="0"/>
    <x v="3"/>
    <x v="2"/>
    <s v="WHT Outstg"/>
    <s v="WHT on 1800015106 - AUGUST 2015 CRUDE HANDLING"/>
    <s v=""/>
    <s v="AB"/>
    <s v=""/>
    <d v="2015-11-26T00:00:00"/>
    <d v="2015-11-26T00:00:00"/>
    <d v="2015-11-26T00:00:00"/>
    <s v="USD"/>
    <n v="11934.94"/>
    <n v="1921"/>
    <n v="64.033333333333331"/>
    <x v="0"/>
    <x v="2"/>
    <s v="Overdue"/>
    <x v="1"/>
    <s v="USD"/>
    <n v="11934.94"/>
    <s v="Non-government"/>
  </r>
  <r>
    <s v="A2310000"/>
    <x v="19"/>
    <x v="19"/>
    <n v="103069513"/>
    <x v="0"/>
    <x v="0"/>
    <x v="3"/>
    <x v="2"/>
    <s v="WHT Outstg"/>
    <s v="WHT on 1800014466 - APRIL  2015 CRUDE HANDLING"/>
    <s v=""/>
    <s v="AB"/>
    <s v=""/>
    <d v="2015-08-31T00:00:00"/>
    <d v="2015-08-31T00:00:00"/>
    <d v="2015-08-31T00:00:00"/>
    <s v="USD"/>
    <n v="15758.72"/>
    <n v="2008"/>
    <n v="66.933333333333337"/>
    <x v="0"/>
    <x v="2"/>
    <s v="Overdue"/>
    <x v="1"/>
    <s v="USD"/>
    <n v="15758.72"/>
    <s v="Non-government"/>
  </r>
  <r>
    <s v="A2310000"/>
    <x v="19"/>
    <x v="19"/>
    <n v="103921780"/>
    <x v="0"/>
    <x v="0"/>
    <x v="3"/>
    <x v="2"/>
    <s v="WHT Outstg"/>
    <s v="WHT on 1800014023 - JANUARY 2015 CRUDE HANDLING"/>
    <s v=""/>
    <s v="AB"/>
    <s v=""/>
    <d v="2020-05-29T00:00:00"/>
    <d v="2020-05-29T00:00:00"/>
    <d v="2015-06-24T00:00:00"/>
    <s v="USD"/>
    <n v="15333.68"/>
    <n v="2076"/>
    <n v="69.2"/>
    <x v="0"/>
    <x v="2"/>
    <s v="Overdue"/>
    <x v="1"/>
    <s v="USD"/>
    <n v="15333.68"/>
    <s v="Non-government"/>
  </r>
  <r>
    <s v="A2310000"/>
    <x v="19"/>
    <x v="19"/>
    <n v="103921780"/>
    <x v="0"/>
    <x v="0"/>
    <x v="3"/>
    <x v="2"/>
    <s v="WHT Outstg"/>
    <s v="WHT on 1800014164 - FEBRUARY  2015 CRUDE HANDLING"/>
    <s v=""/>
    <s v="AB"/>
    <s v=""/>
    <d v="2020-05-29T00:00:00"/>
    <d v="2020-05-29T00:00:00"/>
    <d v="2015-06-24T00:00:00"/>
    <s v="USD"/>
    <n v="9713.19"/>
    <n v="2076"/>
    <n v="69.2"/>
    <x v="0"/>
    <x v="2"/>
    <s v="Overdue"/>
    <x v="1"/>
    <s v="USD"/>
    <n v="9713.19"/>
    <s v="Non-government"/>
  </r>
  <r>
    <s v="A2310000"/>
    <x v="19"/>
    <x v="19"/>
    <n v="102999362"/>
    <x v="0"/>
    <x v="0"/>
    <x v="3"/>
    <x v="2"/>
    <s v="WHT Outstg"/>
    <s v="WHT on 1800013789 - NOVEMBER 2014 CRUDE HANDLING"/>
    <s v=""/>
    <s v="AB"/>
    <s v=""/>
    <d v="2015-04-27T00:00:00"/>
    <d v="2015-04-27T00:00:00"/>
    <d v="2015-04-27T00:00:00"/>
    <s v="USD"/>
    <n v="7372.9"/>
    <n v="2134"/>
    <n v="71.13333333333334"/>
    <x v="0"/>
    <x v="2"/>
    <s v="Overdue"/>
    <x v="1"/>
    <s v="USD"/>
    <n v="7372.9"/>
    <s v="Non-government"/>
  </r>
  <r>
    <s v="A2310000"/>
    <x v="19"/>
    <x v="19"/>
    <n v="103921777"/>
    <x v="0"/>
    <x v="0"/>
    <x v="3"/>
    <x v="2"/>
    <s v="WHT Outstg"/>
    <s v="WHT on 1800013245 - SEPTEMBER 2014 CRUDE HANDLING"/>
    <s v=""/>
    <s v="AB"/>
    <s v=""/>
    <d v="2020-05-29T00:00:00"/>
    <d v="2020-05-29T00:00:00"/>
    <d v="2015-02-27T00:00:00"/>
    <s v="USD"/>
    <n v="6487.62"/>
    <n v="2193"/>
    <n v="73.099999999999994"/>
    <x v="0"/>
    <x v="2"/>
    <s v="Overdue"/>
    <x v="1"/>
    <s v="USD"/>
    <n v="6487.62"/>
    <s v="Non-government"/>
  </r>
  <r>
    <s v="A2310000"/>
    <x v="19"/>
    <x v="19"/>
    <n v="103921777"/>
    <x v="0"/>
    <x v="0"/>
    <x v="3"/>
    <x v="2"/>
    <s v="WHT Outstg"/>
    <s v="WHT on 1800013474 - OCTOBER 2014 CRUDE HANDLING"/>
    <s v=""/>
    <s v="AB"/>
    <s v=""/>
    <d v="2020-05-29T00:00:00"/>
    <d v="2020-05-29T00:00:00"/>
    <d v="2015-02-27T00:00:00"/>
    <s v="USD"/>
    <n v="6674.61"/>
    <n v="2193"/>
    <n v="73.099999999999994"/>
    <x v="0"/>
    <x v="2"/>
    <s v="Overdue"/>
    <x v="1"/>
    <s v="USD"/>
    <n v="6674.61"/>
    <s v="Non-government"/>
  </r>
  <r>
    <s v="A2310000"/>
    <x v="19"/>
    <x v="19"/>
    <n v="103921774"/>
    <x v="0"/>
    <x v="0"/>
    <x v="3"/>
    <x v="2"/>
    <s v="WHT Outstg"/>
    <s v="WHT on 1800012936 -JULY 2014 CRUDE HANDLING"/>
    <s v=""/>
    <s v="AB"/>
    <s v=""/>
    <d v="2020-05-29T00:00:00"/>
    <d v="2020-05-29T00:00:00"/>
    <d v="2014-12-30T00:00:00"/>
    <s v="USD"/>
    <n v="8420.7199999999993"/>
    <n v="2252"/>
    <n v="75.066666666666663"/>
    <x v="0"/>
    <x v="2"/>
    <s v="Overdue"/>
    <x v="1"/>
    <s v="USD"/>
    <n v="8420.7199999999993"/>
    <s v="Non-government"/>
  </r>
  <r>
    <s v="A2310000"/>
    <x v="19"/>
    <x v="19"/>
    <n v="103921774"/>
    <x v="0"/>
    <x v="0"/>
    <x v="3"/>
    <x v="2"/>
    <s v="WHT Outstg"/>
    <s v="WHT on 1800013079 - AUGUST 2014 CRUDE HANDLING"/>
    <s v=""/>
    <s v="AB"/>
    <s v=""/>
    <d v="2020-05-29T00:00:00"/>
    <d v="2020-05-29T00:00:00"/>
    <d v="2014-12-30T00:00:00"/>
    <s v="USD"/>
    <n v="12207.65"/>
    <n v="2252"/>
    <n v="75.066666666666663"/>
    <x v="0"/>
    <x v="2"/>
    <s v="Overdue"/>
    <x v="1"/>
    <s v="USD"/>
    <n v="12207.65"/>
    <s v="Non-government"/>
  </r>
  <r>
    <s v="A2310000"/>
    <x v="19"/>
    <x v="19"/>
    <n v="102861178"/>
    <x v="0"/>
    <x v="0"/>
    <x v="3"/>
    <x v="2"/>
    <s v="WHT Outstg"/>
    <s v="WHT on 1800012805 - JUNE 2014 CRUDE HANDLING"/>
    <s v=""/>
    <s v="AB"/>
    <s v=""/>
    <d v="2014-08-30T00:00:00"/>
    <d v="2014-08-30T00:00:00"/>
    <d v="2014-08-30T00:00:00"/>
    <s v="USD"/>
    <n v="7326.93"/>
    <n v="2374"/>
    <n v="79.13333333333334"/>
    <x v="0"/>
    <x v="2"/>
    <s v="Overdue"/>
    <x v="1"/>
    <s v="USD"/>
    <n v="7326.93"/>
    <s v="Non-government"/>
  </r>
  <r>
    <s v="A2310000"/>
    <x v="19"/>
    <x v="19"/>
    <n v="102861024"/>
    <x v="0"/>
    <x v="0"/>
    <x v="3"/>
    <x v="2"/>
    <s v="WHT Outstg"/>
    <s v="WHT on 1800012594 - MAY 2014 CRUDE HANDLING"/>
    <s v=""/>
    <s v="AB"/>
    <s v=""/>
    <d v="2014-08-08T00:00:00"/>
    <d v="2014-08-08T00:00:00"/>
    <d v="2014-08-08T00:00:00"/>
    <s v="USD"/>
    <n v="4995.55"/>
    <n v="2396"/>
    <n v="79.86666666666666"/>
    <x v="0"/>
    <x v="2"/>
    <s v="Overdue"/>
    <x v="1"/>
    <s v="USD"/>
    <n v="4995.55"/>
    <s v="Non-government"/>
  </r>
  <r>
    <s v="A2310000"/>
    <x v="19"/>
    <x v="19"/>
    <n v="102841121"/>
    <x v="0"/>
    <x v="0"/>
    <x v="3"/>
    <x v="2"/>
    <s v="WHT Outstg"/>
    <s v="WHT on 1800012457 - APRIL 2014 CRUDE HANDLING"/>
    <s v=""/>
    <s v="AB"/>
    <s v=""/>
    <d v="2014-07-31T00:00:00"/>
    <d v="2014-07-31T00:00:00"/>
    <d v="2014-07-31T00:00:00"/>
    <s v="USD"/>
    <n v="11526.03"/>
    <n v="2404"/>
    <n v="80.13333333333334"/>
    <x v="0"/>
    <x v="2"/>
    <s v="Overdue"/>
    <x v="1"/>
    <s v="USD"/>
    <n v="11526.03"/>
    <s v="Non-government"/>
  </r>
  <r>
    <s v="A2310000"/>
    <x v="19"/>
    <x v="19"/>
    <n v="103921773"/>
    <x v="0"/>
    <x v="0"/>
    <x v="3"/>
    <x v="2"/>
    <s v="WHT Outstg"/>
    <s v="WHT on 1800012182 - FEBRUARY 2014 CRUDE HANDLING"/>
    <s v=""/>
    <s v="AB"/>
    <s v=""/>
    <d v="2020-05-29T00:00:00"/>
    <d v="2020-05-29T00:00:00"/>
    <d v="2014-05-20T00:00:00"/>
    <s v="USD"/>
    <n v="7488.15"/>
    <n v="2476"/>
    <n v="82.533333333333331"/>
    <x v="0"/>
    <x v="2"/>
    <s v="Overdue"/>
    <x v="1"/>
    <s v="USD"/>
    <n v="7488.15"/>
    <s v="Non-government"/>
  </r>
  <r>
    <s v="A2310000"/>
    <x v="19"/>
    <x v="19"/>
    <n v="103921773"/>
    <x v="0"/>
    <x v="0"/>
    <x v="3"/>
    <x v="2"/>
    <s v="WHT Outstg"/>
    <s v="WHT on 1800012313 -MARCH 2014 CRUDE HANDLING"/>
    <s v=""/>
    <s v="AB"/>
    <s v=""/>
    <d v="2020-05-29T00:00:00"/>
    <d v="2020-05-29T00:00:00"/>
    <d v="2014-05-20T00:00:00"/>
    <s v="USD"/>
    <n v="10740.33"/>
    <n v="2476"/>
    <n v="82.533333333333331"/>
    <x v="0"/>
    <x v="2"/>
    <s v="Overdue"/>
    <x v="1"/>
    <s v="USD"/>
    <n v="10740.33"/>
    <s v="Non-government"/>
  </r>
  <r>
    <s v="A2310000"/>
    <x v="19"/>
    <x v="19"/>
    <n v="102786704"/>
    <x v="0"/>
    <x v="0"/>
    <x v="3"/>
    <x v="2"/>
    <s v="WHT Outstg"/>
    <s v="WHT on 1800012111 -JANUARY 2014 CRUDE HANDLING"/>
    <s v=""/>
    <s v="AB"/>
    <s v=""/>
    <d v="2014-04-30T00:00:00"/>
    <d v="2014-04-30T00:00:00"/>
    <d v="2014-04-30T00:00:00"/>
    <s v="USD"/>
    <n v="12179.44"/>
    <n v="2496"/>
    <n v="83.2"/>
    <x v="0"/>
    <x v="2"/>
    <s v="Overdue"/>
    <x v="1"/>
    <s v="USD"/>
    <n v="12179.44"/>
    <s v="Non-government"/>
  </r>
  <r>
    <s v="A2310000"/>
    <x v="19"/>
    <x v="19"/>
    <n v="102738803"/>
    <x v="0"/>
    <x v="0"/>
    <x v="3"/>
    <x v="2"/>
    <s v="WHT Outstg"/>
    <s v="WHT on 1800012016 -DECEMBER 2013 CRUDE HANDLING"/>
    <s v=""/>
    <s v="AB"/>
    <s v=""/>
    <d v="2014-02-28T00:00:00"/>
    <d v="2014-02-28T00:00:00"/>
    <d v="2014-02-28T00:00:00"/>
    <s v="USD"/>
    <n v="14021.07"/>
    <n v="2557"/>
    <n v="85.233333333333334"/>
    <x v="0"/>
    <x v="2"/>
    <s v="Overdue"/>
    <x v="1"/>
    <s v="USD"/>
    <n v="14021.07"/>
    <s v="Non-government"/>
  </r>
  <r>
    <s v="A2310000"/>
    <x v="19"/>
    <x v="19"/>
    <n v="102718643"/>
    <x v="0"/>
    <x v="0"/>
    <x v="3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585"/>
    <n v="86.166666666666671"/>
    <x v="0"/>
    <x v="2"/>
    <s v="Overdue"/>
    <x v="1"/>
    <s v="USD"/>
    <n v="14045.65"/>
    <s v="Non-government"/>
  </r>
  <r>
    <s v="A2310000"/>
    <x v="19"/>
    <x v="19"/>
    <n v="102718644"/>
    <x v="0"/>
    <x v="0"/>
    <x v="3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585"/>
    <n v="86.166666666666671"/>
    <x v="0"/>
    <x v="2"/>
    <s v="Overdue"/>
    <x v="1"/>
    <s v="USD"/>
    <n v="13489.62"/>
    <s v="Non-government"/>
  </r>
  <r>
    <s v="A2310000"/>
    <x v="19"/>
    <x v="19"/>
    <n v="102679566"/>
    <x v="0"/>
    <x v="0"/>
    <x v="3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650"/>
    <n v="88.333333333333329"/>
    <x v="0"/>
    <x v="2"/>
    <s v="Overdue"/>
    <x v="1"/>
    <s v="USD"/>
    <n v="3040.55"/>
    <s v="Non-government"/>
  </r>
  <r>
    <s v="A2310000"/>
    <x v="19"/>
    <x v="19"/>
    <n v="103921772"/>
    <x v="0"/>
    <x v="0"/>
    <x v="3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685"/>
    <n v="89.5"/>
    <x v="0"/>
    <x v="2"/>
    <s v="Overdue"/>
    <x v="1"/>
    <s v="USD"/>
    <n v="6263.54"/>
    <s v="Non-government"/>
  </r>
  <r>
    <s v="A2310000"/>
    <x v="19"/>
    <x v="19"/>
    <n v="103921772"/>
    <x v="0"/>
    <x v="0"/>
    <x v="3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685"/>
    <n v="89.5"/>
    <x v="0"/>
    <x v="2"/>
    <s v="Overdue"/>
    <x v="1"/>
    <s v="USD"/>
    <n v="9710.41"/>
    <s v="Non-government"/>
  </r>
  <r>
    <s v="A2310000"/>
    <x v="19"/>
    <x v="19"/>
    <n v="103921771"/>
    <x v="0"/>
    <x v="0"/>
    <x v="3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2720"/>
    <n v="90.666666666666671"/>
    <x v="0"/>
    <x v="2"/>
    <s v="Overdue"/>
    <x v="1"/>
    <s v="USD"/>
    <n v="6586.12"/>
    <s v="Non-government"/>
  </r>
  <r>
    <s v="A2310000"/>
    <x v="19"/>
    <x v="19"/>
    <n v="103921771"/>
    <x v="0"/>
    <x v="0"/>
    <x v="3"/>
    <x v="2"/>
    <s v="WHT Outstg"/>
    <s v="WHT on 1800010962 - 2013 ESCALATION COST"/>
    <s v=""/>
    <s v="AB"/>
    <s v=""/>
    <d v="2020-05-29T00:00:00"/>
    <d v="2020-05-29T00:00:00"/>
    <d v="2013-09-18T00:00:00"/>
    <s v="USD"/>
    <n v="434.05"/>
    <n v="2720"/>
    <n v="90.666666666666671"/>
    <x v="0"/>
    <x v="2"/>
    <s v="Overdue"/>
    <x v="1"/>
    <s v="USD"/>
    <n v="434.05"/>
    <s v="Non-government"/>
  </r>
  <r>
    <s v="A2310000"/>
    <x v="19"/>
    <x v="19"/>
    <n v="103925546"/>
    <x v="0"/>
    <x v="0"/>
    <x v="3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2775"/>
    <n v="92.5"/>
    <x v="0"/>
    <x v="2"/>
    <s v="Overdue"/>
    <x v="1"/>
    <s v="USD"/>
    <n v="7829.2"/>
    <s v="Non-government"/>
  </r>
  <r>
    <s v="A2310000"/>
    <x v="19"/>
    <x v="19"/>
    <n v="103925546"/>
    <x v="0"/>
    <x v="0"/>
    <x v="3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2775"/>
    <n v="92.5"/>
    <x v="0"/>
    <x v="2"/>
    <s v="Overdue"/>
    <x v="1"/>
    <s v="USD"/>
    <n v="8693.93"/>
    <s v="Non-government"/>
  </r>
  <r>
    <s v="A2310000"/>
    <x v="19"/>
    <x v="19"/>
    <n v="102528292"/>
    <x v="0"/>
    <x v="0"/>
    <x v="3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2865"/>
    <n v="95.5"/>
    <x v="0"/>
    <x v="2"/>
    <s v="Overdue"/>
    <x v="1"/>
    <s v="USD"/>
    <n v="8228.8700000000008"/>
    <s v="Non-government"/>
  </r>
  <r>
    <s v="A2310000"/>
    <x v="19"/>
    <x v="19"/>
    <n v="103925544"/>
    <x v="0"/>
    <x v="0"/>
    <x v="3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2872"/>
    <n v="95.733333333333334"/>
    <x v="0"/>
    <x v="2"/>
    <s v="Overdue"/>
    <x v="1"/>
    <s v="USD"/>
    <n v="2376.92"/>
    <s v="Non-government"/>
  </r>
  <r>
    <s v="A2310000"/>
    <x v="19"/>
    <x v="19"/>
    <n v="103925544"/>
    <x v="0"/>
    <x v="0"/>
    <x v="3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2872"/>
    <n v="95.733333333333334"/>
    <x v="0"/>
    <x v="2"/>
    <s v="Overdue"/>
    <x v="1"/>
    <s v="USD"/>
    <n v="10651.12"/>
    <s v="Non-government"/>
  </r>
  <r>
    <s v="A2310000"/>
    <x v="19"/>
    <x v="19"/>
    <n v="103921769"/>
    <x v="0"/>
    <x v="0"/>
    <x v="3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106"/>
    <n v="103.53333333333333"/>
    <x v="0"/>
    <x v="2"/>
    <s v="Overdue"/>
    <x v="1"/>
    <s v="USD"/>
    <n v="5106.21"/>
    <s v="Non-government"/>
  </r>
  <r>
    <s v="A2310000"/>
    <x v="19"/>
    <x v="19"/>
    <n v="103921769"/>
    <x v="0"/>
    <x v="0"/>
    <x v="3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106"/>
    <n v="103.53333333333333"/>
    <x v="0"/>
    <x v="2"/>
    <s v="Overdue"/>
    <x v="1"/>
    <s v="USD"/>
    <n v="5434.26"/>
    <s v="Non-government"/>
  </r>
  <r>
    <s v="A2310000"/>
    <x v="19"/>
    <x v="19"/>
    <n v="103921769"/>
    <x v="0"/>
    <x v="0"/>
    <x v="3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106"/>
    <n v="103.53333333333333"/>
    <x v="0"/>
    <x v="2"/>
    <s v="Overdue"/>
    <x v="1"/>
    <s v="USD"/>
    <n v="4659.95"/>
    <s v="Non-government"/>
  </r>
  <r>
    <s v="A2450000"/>
    <x v="20"/>
    <x v="20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152"/>
    <n v="71.733333333333334"/>
    <x v="0"/>
    <x v="0"/>
    <s v="Overdue"/>
    <x v="0"/>
    <s v="USD"/>
    <n v="7308114.79"/>
    <s v="Government "/>
  </r>
  <r>
    <s v="A2450000"/>
    <x v="20"/>
    <x v="20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610"/>
    <n v="87"/>
    <x v="0"/>
    <x v="0"/>
    <s v="Overdue"/>
    <x v="0"/>
    <s v="USD"/>
    <n v="79944777.299999997"/>
    <s v="Government "/>
  </r>
  <r>
    <s v="A2650000"/>
    <x v="21"/>
    <x v="21"/>
    <n v="103998597"/>
    <x v="0"/>
    <x v="0"/>
    <x v="4"/>
    <x v="9"/>
    <n v="0"/>
    <s v="Bal of 1nv 1800022506 CPTL JETTY OP.  JULY  2019"/>
    <s v=""/>
    <s v="AB"/>
    <s v=""/>
    <d v="2020-11-23T00:00:00"/>
    <d v="2020-11-23T00:00:00"/>
    <d v="2020-11-23T00:00:00"/>
    <s v="USD"/>
    <n v="5290.14"/>
    <n v="97"/>
    <n v="3.2333333333333334"/>
    <x v="3"/>
    <x v="0"/>
    <s v="Overdue"/>
    <x v="0"/>
    <s v="USD"/>
    <n v="5290.14"/>
    <s v="Non-government"/>
  </r>
  <r>
    <s v="A2650000"/>
    <x v="21"/>
    <x v="21"/>
    <n v="1400015169"/>
    <x v="0"/>
    <x v="0"/>
    <x v="4"/>
    <x v="9"/>
    <n v="0"/>
    <s v="Century Energy pmt"/>
    <s v=""/>
    <s v="DZ"/>
    <s v=""/>
    <d v="2021-01-23T00:00:00"/>
    <d v="2021-01-21T00:00:00"/>
    <d v="2021-01-23T00:00:00"/>
    <s v="NGN"/>
    <n v="-192674067.22999999"/>
    <n v="36"/>
    <n v="1.2"/>
    <x v="3"/>
    <x v="0"/>
    <s v="Overdue"/>
    <x v="0"/>
    <s v="USD"/>
    <n v="-507696.17"/>
    <s v="Non-government"/>
  </r>
  <r>
    <s v="A2650000"/>
    <x v="21"/>
    <x v="21"/>
    <n v="1800022239"/>
    <x v="0"/>
    <x v="0"/>
    <x v="4"/>
    <x v="9"/>
    <n v="0"/>
    <s v="CPTL ANNUAL LICENCE FEE"/>
    <s v="468"/>
    <s v="DR"/>
    <s v=""/>
    <d v="2019-07-30T00:00:00"/>
    <d v="2019-07-30T00:00:00"/>
    <d v="2019-08-29T00:00:00"/>
    <s v="USD"/>
    <n v="269168.71999999997"/>
    <n v="549"/>
    <n v="18.3"/>
    <x v="0"/>
    <x v="0"/>
    <s v="Overdue"/>
    <x v="0"/>
    <s v="USD"/>
    <n v="269168.71999999997"/>
    <s v="Non-government"/>
  </r>
  <r>
    <s v="A2650000"/>
    <x v="21"/>
    <x v="21"/>
    <n v="1800024891"/>
    <x v="0"/>
    <x v="0"/>
    <x v="4"/>
    <x v="9"/>
    <n v="0"/>
    <s v="CPTL JETTY OPERATIONS  APRIL 2020"/>
    <s v="468"/>
    <s v="DR"/>
    <s v=""/>
    <d v="2020-10-14T00:00:00"/>
    <d v="2020-10-14T00:00:00"/>
    <d v="2020-11-13T00:00:00"/>
    <s v="USD"/>
    <n v="36477"/>
    <n v="107"/>
    <n v="3.5666666666666669"/>
    <x v="3"/>
    <x v="0"/>
    <s v="Overdue"/>
    <x v="0"/>
    <s v="USD"/>
    <n v="36477"/>
    <s v="Non-government"/>
  </r>
  <r>
    <s v="A2650000"/>
    <x v="21"/>
    <x v="21"/>
    <n v="1800024895"/>
    <x v="0"/>
    <x v="0"/>
    <x v="4"/>
    <x v="9"/>
    <n v="0"/>
    <s v="CPTL JETTY OPERATIONS  AUGUST 2020"/>
    <s v="468"/>
    <s v="DR"/>
    <s v=""/>
    <d v="2020-10-14T00:00:00"/>
    <d v="2020-10-14T00:00:00"/>
    <d v="2020-11-13T00:00:00"/>
    <s v="USD"/>
    <n v="7522.2"/>
    <n v="107"/>
    <n v="3.5666666666666669"/>
    <x v="3"/>
    <x v="0"/>
    <s v="Overdue"/>
    <x v="0"/>
    <s v="USD"/>
    <n v="7522.2"/>
    <s v="Non-government"/>
  </r>
  <r>
    <s v="A2650000"/>
    <x v="21"/>
    <x v="21"/>
    <n v="1800023468"/>
    <x v="0"/>
    <x v="0"/>
    <x v="4"/>
    <x v="9"/>
    <n v="0"/>
    <s v="CPTL JETTY OPERATIONS  DECEMBER 2019"/>
    <s v="468"/>
    <s v="DR"/>
    <s v=""/>
    <d v="2020-02-13T00:00:00"/>
    <d v="2020-02-13T00:00:00"/>
    <d v="2020-03-14T00:00:00"/>
    <s v="USD"/>
    <n v="55512"/>
    <n v="351"/>
    <n v="11.7"/>
    <x v="2"/>
    <x v="0"/>
    <s v="Overdue"/>
    <x v="0"/>
    <s v="USD"/>
    <n v="55512"/>
    <s v="Non-government"/>
  </r>
  <r>
    <s v="A2650000"/>
    <x v="21"/>
    <x v="21"/>
    <n v="1800025406"/>
    <x v="0"/>
    <x v="0"/>
    <x v="4"/>
    <x v="9"/>
    <n v="0"/>
    <s v="CPTL JETTY OPERATIONS  DECEMBER 2020"/>
    <s v="468"/>
    <s v="DR"/>
    <s v=""/>
    <d v="2021-01-13T00:00:00"/>
    <d v="2021-01-13T00:00:00"/>
    <d v="2021-02-12T00:00:00"/>
    <s v="USD"/>
    <n v="20473.2"/>
    <n v="16"/>
    <n v="0.53333333333333333"/>
    <x v="3"/>
    <x v="0"/>
    <s v="Overdue"/>
    <x v="0"/>
    <s v="USD"/>
    <n v="20473.2"/>
    <s v="Non-government"/>
  </r>
  <r>
    <s v="A2650000"/>
    <x v="21"/>
    <x v="21"/>
    <n v="1800024905"/>
    <x v="0"/>
    <x v="0"/>
    <x v="4"/>
    <x v="9"/>
    <n v="0"/>
    <s v="CPTL JETTY OPERATIONS  FEBRUARY 2020"/>
    <s v="468"/>
    <s v="DR"/>
    <s v=""/>
    <d v="2020-10-16T00:00:00"/>
    <d v="2020-10-16T00:00:00"/>
    <d v="2020-11-15T00:00:00"/>
    <s v="USD"/>
    <n v="79649.399999999994"/>
    <n v="105"/>
    <n v="3.5"/>
    <x v="3"/>
    <x v="0"/>
    <s v="Overdue"/>
    <x v="0"/>
    <s v="USD"/>
    <n v="79649.399999999994"/>
    <s v="Non-government"/>
  </r>
  <r>
    <s v="A2650000"/>
    <x v="21"/>
    <x v="21"/>
    <n v="1800023469"/>
    <x v="0"/>
    <x v="0"/>
    <x v="4"/>
    <x v="9"/>
    <n v="0"/>
    <s v="CPTL JETTY OPERATIONS  JANUARY 2020"/>
    <s v="468"/>
    <s v="DR"/>
    <s v=""/>
    <d v="2020-02-13T00:00:00"/>
    <d v="2020-02-13T00:00:00"/>
    <d v="2020-03-14T00:00:00"/>
    <s v="USD"/>
    <n v="68057.759999999995"/>
    <n v="351"/>
    <n v="11.7"/>
    <x v="2"/>
    <x v="0"/>
    <s v="Overdue"/>
    <x v="0"/>
    <s v="USD"/>
    <n v="68057.759999999995"/>
    <s v="Non-government"/>
  </r>
  <r>
    <s v="A2650000"/>
    <x v="21"/>
    <x v="21"/>
    <n v="1800024894"/>
    <x v="0"/>
    <x v="0"/>
    <x v="4"/>
    <x v="9"/>
    <n v="0"/>
    <s v="CPTL JETTY OPERATIONS  JULY 2020"/>
    <s v="468"/>
    <s v="DR"/>
    <s v=""/>
    <d v="2020-10-14T00:00:00"/>
    <d v="2020-10-14T00:00:00"/>
    <d v="2020-11-13T00:00:00"/>
    <s v="USD"/>
    <n v="33923.4"/>
    <n v="107"/>
    <n v="3.5666666666666669"/>
    <x v="3"/>
    <x v="0"/>
    <s v="Overdue"/>
    <x v="0"/>
    <s v="USD"/>
    <n v="33923.4"/>
    <s v="Non-government"/>
  </r>
  <r>
    <s v="A2650000"/>
    <x v="21"/>
    <x v="21"/>
    <n v="1800024893"/>
    <x v="0"/>
    <x v="0"/>
    <x v="4"/>
    <x v="9"/>
    <n v="0"/>
    <s v="CPTL JETTY OPERATIONS  JUNE 2020"/>
    <s v="468"/>
    <s v="DR"/>
    <s v=""/>
    <d v="2020-10-14T00:00:00"/>
    <d v="2020-10-14T00:00:00"/>
    <d v="2020-11-13T00:00:00"/>
    <s v="USD"/>
    <n v="24838.2"/>
    <n v="107"/>
    <n v="3.5666666666666669"/>
    <x v="3"/>
    <x v="0"/>
    <s v="Overdue"/>
    <x v="0"/>
    <s v="USD"/>
    <n v="24838.2"/>
    <s v="Non-government"/>
  </r>
  <r>
    <s v="A2650000"/>
    <x v="21"/>
    <x v="21"/>
    <n v="1800024890"/>
    <x v="0"/>
    <x v="0"/>
    <x v="4"/>
    <x v="9"/>
    <n v="0"/>
    <s v="CPTL JETTY OPERATIONS  MARCH 2020"/>
    <s v="468"/>
    <s v="DR"/>
    <s v=""/>
    <d v="2020-10-14T00:00:00"/>
    <d v="2020-10-14T00:00:00"/>
    <d v="2020-11-13T00:00:00"/>
    <s v="USD"/>
    <n v="41314.800000000003"/>
    <n v="107"/>
    <n v="3.5666666666666669"/>
    <x v="3"/>
    <x v="0"/>
    <s v="Overdue"/>
    <x v="0"/>
    <s v="USD"/>
    <n v="41314.800000000003"/>
    <s v="Non-government"/>
  </r>
  <r>
    <s v="A2650000"/>
    <x v="21"/>
    <x v="21"/>
    <n v="1800024892"/>
    <x v="0"/>
    <x v="0"/>
    <x v="4"/>
    <x v="9"/>
    <n v="0"/>
    <s v="CPTL JETTY OPERATIONS  MAY 2020"/>
    <s v="468"/>
    <s v="DR"/>
    <s v=""/>
    <d v="2020-10-14T00:00:00"/>
    <d v="2020-10-14T00:00:00"/>
    <d v="2020-11-13T00:00:00"/>
    <s v="USD"/>
    <n v="23733"/>
    <n v="107"/>
    <n v="3.5666666666666669"/>
    <x v="3"/>
    <x v="0"/>
    <s v="Overdue"/>
    <x v="0"/>
    <s v="USD"/>
    <n v="23733"/>
    <s v="Non-government"/>
  </r>
  <r>
    <s v="A2650000"/>
    <x v="21"/>
    <x v="21"/>
    <n v="1800023467"/>
    <x v="0"/>
    <x v="0"/>
    <x v="4"/>
    <x v="9"/>
    <n v="0"/>
    <s v="CPTL JETTY OPERATIONS  NOVEMBER 2019"/>
    <s v="468"/>
    <s v="DR"/>
    <s v=""/>
    <d v="2020-02-13T00:00:00"/>
    <d v="2020-02-13T00:00:00"/>
    <d v="2020-03-14T00:00:00"/>
    <s v="USD"/>
    <n v="33235.800000000003"/>
    <n v="351"/>
    <n v="11.7"/>
    <x v="2"/>
    <x v="0"/>
    <s v="Overdue"/>
    <x v="0"/>
    <s v="USD"/>
    <n v="33235.800000000003"/>
    <s v="Non-government"/>
  </r>
  <r>
    <s v="A2650000"/>
    <x v="21"/>
    <x v="21"/>
    <n v="1800025405"/>
    <x v="0"/>
    <x v="0"/>
    <x v="4"/>
    <x v="9"/>
    <n v="0"/>
    <s v="CPTL JETTY OPERATIONS  NOVEMBER 2020"/>
    <s v="468"/>
    <s v="DR"/>
    <s v=""/>
    <d v="2021-01-13T00:00:00"/>
    <d v="2021-01-13T00:00:00"/>
    <d v="2021-02-12T00:00:00"/>
    <s v="USD"/>
    <n v="10947"/>
    <n v="16"/>
    <n v="0.53333333333333333"/>
    <x v="3"/>
    <x v="0"/>
    <s v="Overdue"/>
    <x v="0"/>
    <s v="USD"/>
    <n v="10947"/>
    <s v="Non-government"/>
  </r>
  <r>
    <s v="A2650000"/>
    <x v="21"/>
    <x v="21"/>
    <n v="1800023466"/>
    <x v="0"/>
    <x v="0"/>
    <x v="4"/>
    <x v="9"/>
    <n v="0"/>
    <s v="CPTL JETTY OPERATIONS  OCTOBER 2019"/>
    <s v="468"/>
    <s v="DR"/>
    <s v=""/>
    <d v="2020-02-13T00:00:00"/>
    <d v="2020-02-13T00:00:00"/>
    <d v="2020-03-14T00:00:00"/>
    <s v="USD"/>
    <n v="48624"/>
    <n v="351"/>
    <n v="11.7"/>
    <x v="2"/>
    <x v="0"/>
    <s v="Overdue"/>
    <x v="0"/>
    <s v="USD"/>
    <n v="48624"/>
    <s v="Non-government"/>
  </r>
  <r>
    <s v="A2650000"/>
    <x v="21"/>
    <x v="21"/>
    <n v="1800025407"/>
    <x v="0"/>
    <x v="0"/>
    <x v="4"/>
    <x v="9"/>
    <n v="0"/>
    <s v="CPTL JETTY OPERATIONS  OCTOBER 2020"/>
    <s v="468"/>
    <s v="DR"/>
    <s v=""/>
    <d v="2021-01-13T00:00:00"/>
    <d v="2021-01-13T00:00:00"/>
    <d v="2021-02-12T00:00:00"/>
    <s v="USD"/>
    <n v="11014.2"/>
    <n v="16"/>
    <n v="0.53333333333333333"/>
    <x v="3"/>
    <x v="0"/>
    <s v="Overdue"/>
    <x v="0"/>
    <s v="USD"/>
    <n v="11014.2"/>
    <s v="Non-government"/>
  </r>
  <r>
    <s v="A2650000"/>
    <x v="21"/>
    <x v="21"/>
    <n v="1800024958"/>
    <x v="0"/>
    <x v="0"/>
    <x v="4"/>
    <x v="9"/>
    <n v="0"/>
    <s v="CPTL JETTY OPERATIONS  SEPTEMBER 2020"/>
    <s v="468"/>
    <s v="DR"/>
    <s v=""/>
    <d v="2020-10-21T00:00:00"/>
    <d v="2020-10-21T00:00:00"/>
    <d v="2020-11-20T00:00:00"/>
    <s v="USD"/>
    <n v="5480.4"/>
    <n v="100"/>
    <n v="3.3333333333333335"/>
    <x v="3"/>
    <x v="0"/>
    <s v="Overdue"/>
    <x v="0"/>
    <s v="USD"/>
    <n v="5480.4"/>
    <s v="Non-government"/>
  </r>
  <r>
    <s v="A2650000"/>
    <x v="21"/>
    <x v="21"/>
    <n v="102610887"/>
    <x v="0"/>
    <x v="0"/>
    <x v="4"/>
    <x v="9"/>
    <s v="WHT Outstg"/>
    <s v="5% WHT on invs: 180008772/8853"/>
    <s v=""/>
    <s v="AB"/>
    <s v=""/>
    <d v="2013-08-27T00:00:00"/>
    <d v="2013-08-27T00:00:00"/>
    <d v="2013-08-27T00:00:00"/>
    <s v="USD"/>
    <n v="8362.39"/>
    <n v="2742"/>
    <n v="91.4"/>
    <x v="0"/>
    <x v="2"/>
    <s v="Overdue"/>
    <x v="1"/>
    <s v="USD"/>
    <n v="8362.39"/>
    <s v="Non-government"/>
  </r>
  <r>
    <s v="A2680005"/>
    <x v="22"/>
    <x v="22"/>
    <n v="1800025637"/>
    <x v="0"/>
    <x v="1"/>
    <x v="2"/>
    <x v="8"/>
    <n v="0"/>
    <s v="OPTS - 149336 FEB 2021 SALARY"/>
    <s v="473"/>
    <s v="DR"/>
    <s v=""/>
    <d v="2021-02-24T00:00:00"/>
    <d v="2021-02-24T00:00:00"/>
    <d v="2021-03-26T00:00:00"/>
    <s v="NGN"/>
    <n v="8493850.7899999991"/>
    <n v="-26"/>
    <n v="-0.8666666666666667"/>
    <x v="1"/>
    <x v="1"/>
    <s v="Not Overdue"/>
    <x v="0"/>
    <s v="USD"/>
    <n v="22381.3"/>
    <s v="Non-government"/>
  </r>
  <r>
    <s v="A2680005"/>
    <x v="22"/>
    <x v="22"/>
    <n v="1800025636"/>
    <x v="0"/>
    <x v="1"/>
    <x v="2"/>
    <x v="8"/>
    <n v="0"/>
    <s v="OPTS - 69718 FEB 2021 SALARY"/>
    <s v="473"/>
    <s v="DR"/>
    <s v=""/>
    <d v="2021-02-24T00:00:00"/>
    <d v="2021-02-24T00:00:00"/>
    <d v="2021-03-26T00:00:00"/>
    <s v="NGN"/>
    <n v="5662214.25"/>
    <n v="-26"/>
    <n v="-0.8666666666666667"/>
    <x v="1"/>
    <x v="1"/>
    <s v="Not Overdue"/>
    <x v="0"/>
    <s v="USD"/>
    <n v="14919.93"/>
    <s v="Non-government"/>
  </r>
  <r>
    <s v="A2310000"/>
    <x v="23"/>
    <x v="23"/>
    <n v="104015826"/>
    <x v="0"/>
    <x v="0"/>
    <x v="3"/>
    <x v="2"/>
    <n v="0"/>
    <s v="Bal of inv 1800023816 Excess RPC charges for 2019"/>
    <s v=""/>
    <s v="AB"/>
    <s v=""/>
    <d v="2020-12-31T00:00:00"/>
    <d v="2020-12-31T00:00:00"/>
    <d v="2020-04-07T00:00:00"/>
    <s v="USD"/>
    <n v="2530244.84"/>
    <n v="327"/>
    <n v="10.9"/>
    <x v="2"/>
    <x v="0"/>
    <s v="Overdue"/>
    <x v="0"/>
    <s v="USD"/>
    <n v="2530244.84"/>
    <s v="Non-government"/>
  </r>
  <r>
    <s v="A2310000"/>
    <x v="23"/>
    <x v="23"/>
    <n v="104015796"/>
    <x v="0"/>
    <x v="0"/>
    <x v="3"/>
    <x v="2"/>
    <n v="0"/>
    <s v="Bal of inv 1800024261 SEPLAT MAY 2020 CHA"/>
    <s v=""/>
    <s v="AB"/>
    <s v=""/>
    <d v="2020-12-30T00:00:00"/>
    <d v="2020-12-30T00:00:00"/>
    <d v="2020-06-24T00:00:00"/>
    <s v="NGN"/>
    <n v="34833117.560000002"/>
    <n v="249"/>
    <n v="8.3000000000000007"/>
    <x v="2"/>
    <x v="0"/>
    <s v="Overdue"/>
    <x v="0"/>
    <s v="USD"/>
    <n v="91785.26"/>
    <s v="Non-government"/>
  </r>
  <r>
    <s v="A2310000"/>
    <x v="23"/>
    <x v="23"/>
    <n v="104015832"/>
    <x v="0"/>
    <x v="0"/>
    <x v="3"/>
    <x v="2"/>
    <n v="0"/>
    <s v="Bal of inv 1800024449 SEPLAT JUN 2020 CHA"/>
    <s v=""/>
    <s v="AB"/>
    <s v=""/>
    <d v="2020-12-31T00:00:00"/>
    <d v="2020-12-31T00:00:00"/>
    <d v="2020-07-21T00:00:00"/>
    <s v="USD"/>
    <n v="126308.71"/>
    <n v="222"/>
    <n v="7.4"/>
    <x v="2"/>
    <x v="0"/>
    <s v="Overdue"/>
    <x v="0"/>
    <s v="USD"/>
    <n v="126308.71"/>
    <s v="Non-government"/>
  </r>
  <r>
    <s v="A2310000"/>
    <x v="23"/>
    <x v="23"/>
    <n v="104015824"/>
    <x v="0"/>
    <x v="0"/>
    <x v="3"/>
    <x v="2"/>
    <n v="0"/>
    <s v="Bal of inv 1800024747 SEPLAT AUGUST 2020 CHA"/>
    <s v=""/>
    <s v="AB"/>
    <s v=""/>
    <d v="2020-12-31T00:00:00"/>
    <d v="2020-12-31T00:00:00"/>
    <d v="2020-08-20T00:00:00"/>
    <s v="USD"/>
    <n v="767780.58"/>
    <n v="192"/>
    <n v="6.4"/>
    <x v="2"/>
    <x v="0"/>
    <s v="Overdue"/>
    <x v="0"/>
    <s v="USD"/>
    <n v="767780.58"/>
    <s v="Non-government"/>
  </r>
  <r>
    <s v="A2310000"/>
    <x v="23"/>
    <x v="23"/>
    <n v="104015797"/>
    <x v="0"/>
    <x v="0"/>
    <x v="3"/>
    <x v="2"/>
    <n v="0"/>
    <s v="Bal of inv 1800024748 SEPLAT AUGUST 2020 CHA"/>
    <s v=""/>
    <s v="AB"/>
    <s v=""/>
    <d v="2020-12-30T00:00:00"/>
    <d v="2020-12-30T00:00:00"/>
    <d v="2020-09-18T00:00:00"/>
    <s v="NGN"/>
    <n v="115510412.43000001"/>
    <n v="163"/>
    <n v="5.4333333333333336"/>
    <x v="3"/>
    <x v="0"/>
    <s v="Overdue"/>
    <x v="0"/>
    <s v="USD"/>
    <n v="304369.94"/>
    <s v="Non-government"/>
  </r>
  <r>
    <s v="A2310000"/>
    <x v="23"/>
    <x v="23"/>
    <n v="103909436"/>
    <x v="0"/>
    <x v="0"/>
    <x v="3"/>
    <x v="2"/>
    <n v="0"/>
    <s v="Bal of pmt on A/C"/>
    <s v=""/>
    <s v="AB"/>
    <s v=""/>
    <d v="2020-04-30T00:00:00"/>
    <d v="2020-04-30T00:00:00"/>
    <d v="2020-04-30T00:00:00"/>
    <s v="USD"/>
    <n v="-1728697.97"/>
    <n v="304"/>
    <n v="10.133333333333333"/>
    <x v="0"/>
    <x v="0"/>
    <s v="Overdue"/>
    <x v="0"/>
    <s v="USD"/>
    <n v="-1728697.97"/>
    <s v="Non-government"/>
  </r>
  <r>
    <s v="A2310000"/>
    <x v="23"/>
    <x v="23"/>
    <n v="104015825"/>
    <x v="0"/>
    <x v="0"/>
    <x v="3"/>
    <x v="2"/>
    <n v="0"/>
    <s v="Bal of pmt on inv 1800024921 SEPLAT SEPT 2020 CHA"/>
    <s v=""/>
    <s v="AB"/>
    <s v=""/>
    <d v="2020-12-31T00:00:00"/>
    <d v="2020-12-31T00:00:00"/>
    <d v="2020-10-19T00:00:00"/>
    <s v="USD"/>
    <n v="-455235.32"/>
    <n v="132"/>
    <n v="4.4000000000000004"/>
    <x v="3"/>
    <x v="0"/>
    <s v="Overdue"/>
    <x v="0"/>
    <s v="USD"/>
    <n v="-455235.32"/>
    <s v="Non-government"/>
  </r>
  <r>
    <s v="A2310000"/>
    <x v="23"/>
    <x v="23"/>
    <n v="104015829"/>
    <x v="0"/>
    <x v="0"/>
    <x v="3"/>
    <x v="2"/>
    <n v="0"/>
    <s v="Bal of pmt on inv 1800025059 SEPLAT OCT 2020 CHA"/>
    <s v=""/>
    <s v="AB"/>
    <s v=""/>
    <d v="2020-12-31T00:00:00"/>
    <d v="2020-12-31T00:00:00"/>
    <d v="2020-11-13T00:00:00"/>
    <s v="USD"/>
    <n v="-104210.88"/>
    <n v="107"/>
    <n v="3.5666666666666669"/>
    <x v="3"/>
    <x v="0"/>
    <s v="Overdue"/>
    <x v="0"/>
    <s v="USD"/>
    <n v="-104210.88"/>
    <s v="Non-government"/>
  </r>
  <r>
    <s v="A2310000"/>
    <x v="23"/>
    <x v="23"/>
    <n v="104015822"/>
    <x v="0"/>
    <x v="0"/>
    <x v="3"/>
    <x v="2"/>
    <n v="0"/>
    <s v="Bal of pmt on inv 1800025060 SEPLAT OCT 2020 CHA"/>
    <s v=""/>
    <s v="AB"/>
    <s v=""/>
    <d v="2020-12-31T00:00:00"/>
    <d v="2020-12-31T00:00:00"/>
    <d v="2020-11-13T00:00:00"/>
    <s v="NGN"/>
    <n v="-28758439.699999999"/>
    <n v="107"/>
    <n v="3.5666666666666669"/>
    <x v="3"/>
    <x v="0"/>
    <s v="Overdue"/>
    <x v="0"/>
    <s v="USD"/>
    <n v="-75778.490000000005"/>
    <s v="Non-government"/>
  </r>
  <r>
    <s v="A2310000"/>
    <x v="23"/>
    <x v="23"/>
    <n v="104015795"/>
    <x v="0"/>
    <x v="0"/>
    <x v="3"/>
    <x v="2"/>
    <n v="0"/>
    <s v="Bal of prepmt on inv 1800023935  MAR 2020 CHA"/>
    <s v=""/>
    <s v="AB"/>
    <s v=""/>
    <d v="2020-12-30T00:00:00"/>
    <d v="2020-12-30T00:00:00"/>
    <d v="2020-05-28T00:00:00"/>
    <s v="NGN"/>
    <n v="-683763684.91999996"/>
    <n v="276"/>
    <n v="9.1999999999999993"/>
    <x v="2"/>
    <x v="0"/>
    <s v="Overdue"/>
    <x v="0"/>
    <s v="USD"/>
    <n v="-1801717.31"/>
    <s v="Non-government"/>
  </r>
  <r>
    <s v="A2310000"/>
    <x v="23"/>
    <x v="23"/>
    <n v="103921890"/>
    <x v="0"/>
    <x v="0"/>
    <x v="3"/>
    <x v="2"/>
    <n v="0"/>
    <s v="Bal pmt on inv 1800024061 APR 2020 CHA"/>
    <s v=""/>
    <s v="AB"/>
    <s v=""/>
    <d v="2020-05-30T00:00:00"/>
    <d v="2020-05-30T00:00:00"/>
    <d v="2020-05-30T00:00:00"/>
    <s v="USD"/>
    <n v="-1138874.17"/>
    <n v="274"/>
    <n v="9.1333333333333329"/>
    <x v="4"/>
    <x v="0"/>
    <s v="Overdue"/>
    <x v="0"/>
    <s v="USD"/>
    <n v="-1138874.17"/>
    <s v="Non-government"/>
  </r>
  <r>
    <s v="A2310000"/>
    <x v="23"/>
    <x v="23"/>
    <n v="103921892"/>
    <x v="0"/>
    <x v="0"/>
    <x v="3"/>
    <x v="2"/>
    <n v="0"/>
    <s v="Bal pmt on inv 1800024062 APR 2020 CHA"/>
    <s v=""/>
    <s v="AB"/>
    <s v=""/>
    <d v="2020-05-30T00:00:00"/>
    <d v="2020-05-30T00:00:00"/>
    <d v="2020-05-30T00:00:00"/>
    <s v="NGN"/>
    <n v="-218961135.31"/>
    <n v="274"/>
    <n v="9.1333333333333329"/>
    <x v="4"/>
    <x v="0"/>
    <s v="Overdue"/>
    <x v="0"/>
    <s v="USD"/>
    <n v="-607376.29"/>
    <s v="Non-government"/>
  </r>
  <r>
    <s v="A2310000"/>
    <x v="23"/>
    <x v="23"/>
    <n v="104015821"/>
    <x v="0"/>
    <x v="0"/>
    <x v="3"/>
    <x v="2"/>
    <n v="0"/>
    <s v="Bal pmt on inv 1800024922 SEPLAT SEPT 2020 CHA"/>
    <s v=""/>
    <s v="AB"/>
    <s v=""/>
    <d v="2020-12-31T00:00:00"/>
    <d v="2020-12-31T00:00:00"/>
    <d v="2020-10-19T00:00:00"/>
    <s v="NGN"/>
    <n v="-81988210.75"/>
    <n v="132"/>
    <n v="4.4000000000000004"/>
    <x v="3"/>
    <x v="0"/>
    <s v="Overdue"/>
    <x v="0"/>
    <s v="USD"/>
    <n v="-216038.94"/>
    <s v="Non-government"/>
  </r>
  <r>
    <s v="A2310000"/>
    <x v="23"/>
    <x v="23"/>
    <n v="1800021997"/>
    <x v="0"/>
    <x v="0"/>
    <x v="4"/>
    <x v="2"/>
    <n v="0"/>
    <s v="BALANCE CHARGE ON ABUJA OFFICE SPACE"/>
    <s v="454"/>
    <s v="DR"/>
    <s v=""/>
    <d v="2019-06-27T00:00:00"/>
    <d v="2019-06-27T00:00:00"/>
    <d v="2019-07-27T00:00:00"/>
    <s v="NGN"/>
    <n v="4306302"/>
    <n v="582"/>
    <n v="19.399999999999999"/>
    <x v="0"/>
    <x v="0"/>
    <s v="Overdue"/>
    <x v="0"/>
    <s v="USD"/>
    <n v="14054.48"/>
    <s v="Non-government"/>
  </r>
  <r>
    <s v="A2310000"/>
    <x v="23"/>
    <x v="23"/>
    <n v="103933734"/>
    <x v="0"/>
    <x v="0"/>
    <x v="3"/>
    <x v="2"/>
    <n v="0"/>
    <s v="Balance of pmt on A/C"/>
    <s v=""/>
    <s v="AB"/>
    <s v=""/>
    <d v="2020-06-23T00:00:00"/>
    <d v="2020-06-23T00:00:00"/>
    <d v="2020-06-23T00:00:00"/>
    <s v="USD"/>
    <n v="-22071838.530000001"/>
    <n v="250"/>
    <n v="8.3333333333333339"/>
    <x v="0"/>
    <x v="0"/>
    <s v="Overdue"/>
    <x v="0"/>
    <s v="USD"/>
    <n v="-22071838.530000001"/>
    <s v="Non-government"/>
  </r>
  <r>
    <s v="A2310000"/>
    <x v="23"/>
    <x v="23"/>
    <n v="1800013670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70890"/>
    <n v="2236"/>
    <n v="74.533333333333331"/>
    <x v="0"/>
    <x v="0"/>
    <s v="Overdue"/>
    <x v="0"/>
    <s v="USD"/>
    <n v="70890"/>
    <s v="Non-government"/>
  </r>
  <r>
    <s v="A2310000"/>
    <x v="23"/>
    <x v="23"/>
    <n v="1800013672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66215"/>
    <n v="2236"/>
    <n v="74.533333333333331"/>
    <x v="0"/>
    <x v="0"/>
    <s v="Overdue"/>
    <x v="0"/>
    <s v="USD"/>
    <n v="66215"/>
    <s v="Non-government"/>
  </r>
  <r>
    <s v="A2310000"/>
    <x v="23"/>
    <x v="23"/>
    <n v="1800013674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4485"/>
    <n v="2236"/>
    <n v="74.533333333333331"/>
    <x v="0"/>
    <x v="0"/>
    <s v="Overdue"/>
    <x v="0"/>
    <s v="USD"/>
    <n v="54485"/>
    <s v="Non-government"/>
  </r>
  <r>
    <s v="A2310000"/>
    <x v="23"/>
    <x v="23"/>
    <n v="1800013676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5420"/>
    <n v="2236"/>
    <n v="74.533333333333331"/>
    <x v="0"/>
    <x v="0"/>
    <s v="Overdue"/>
    <x v="0"/>
    <s v="USD"/>
    <n v="55420"/>
    <s v="Non-government"/>
  </r>
  <r>
    <s v="A2310000"/>
    <x v="23"/>
    <x v="23"/>
    <n v="103923539"/>
    <x v="0"/>
    <x v="0"/>
    <x v="3"/>
    <x v="2"/>
    <n v="0"/>
    <s v="Excess of prepmt over actual inv 1800023934 Mar 20"/>
    <s v=""/>
    <s v="AB"/>
    <s v=""/>
    <d v="2020-06-04T00:00:00"/>
    <d v="2020-06-04T00:00:00"/>
    <d v="2020-06-04T00:00:00"/>
    <s v="USD"/>
    <n v="-2479744.5699999998"/>
    <n v="269"/>
    <n v="8.9666666666666668"/>
    <x v="0"/>
    <x v="0"/>
    <s v="Overdue"/>
    <x v="0"/>
    <s v="USD"/>
    <n v="-2479744.5699999998"/>
    <s v="Non-government"/>
  </r>
  <r>
    <s v="A2310000"/>
    <x v="23"/>
    <x v="23"/>
    <n v="1600003542"/>
    <x v="0"/>
    <x v="0"/>
    <x v="3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0"/>
    <n v="1"/>
    <x v="3"/>
    <x v="2"/>
    <s v="Overdue"/>
    <x v="1"/>
    <s v="USD"/>
    <n v="-221805.73"/>
    <s v="Non-government"/>
  </r>
  <r>
    <s v="A2310000"/>
    <x v="23"/>
    <x v="23"/>
    <n v="1800024716"/>
    <x v="0"/>
    <x v="0"/>
    <x v="4"/>
    <x v="5"/>
    <n v="0"/>
    <s v="One Yr - 2nd Floor West Wing Shell Building Abuja"/>
    <s v="473"/>
    <s v="DR"/>
    <s v=""/>
    <d v="2020-09-15T00:00:00"/>
    <d v="2020-09-15T00:00:00"/>
    <d v="2020-10-15T00:00:00"/>
    <s v="NGN"/>
    <n v="9787050"/>
    <n v="136"/>
    <n v="4.5333333333333332"/>
    <x v="3"/>
    <x v="0"/>
    <s v="Overdue"/>
    <x v="0"/>
    <s v="USD"/>
    <n v="25788.880000000001"/>
    <s v="Non-government"/>
  </r>
  <r>
    <s v="A2310000"/>
    <x v="23"/>
    <x v="23"/>
    <n v="1800014838"/>
    <x v="0"/>
    <x v="0"/>
    <x v="4"/>
    <x v="2"/>
    <n v="0"/>
    <s v="Q1 2015 - WASTE MGT SERVICES IN SHELL FACILITIES"/>
    <s v="467"/>
    <s v="DR"/>
    <s v=""/>
    <d v="2015-08-04T00:00:00"/>
    <d v="2015-08-04T00:00:00"/>
    <d v="2015-09-03T00:00:00"/>
    <s v="USD"/>
    <n v="79220"/>
    <n v="2005"/>
    <n v="66.833333333333329"/>
    <x v="0"/>
    <x v="0"/>
    <s v="Overdue"/>
    <x v="0"/>
    <s v="USD"/>
    <n v="79220"/>
    <s v="Non-government"/>
  </r>
  <r>
    <s v="A2310000"/>
    <x v="23"/>
    <x v="23"/>
    <n v="1800014840"/>
    <x v="0"/>
    <x v="0"/>
    <x v="4"/>
    <x v="2"/>
    <n v="0"/>
    <s v="Q2 2015 - WASTE MGT SERVICES IN SHELL FACILITIES"/>
    <s v="467"/>
    <s v="DR"/>
    <s v=""/>
    <d v="2015-08-04T00:00:00"/>
    <d v="2015-08-04T00:00:00"/>
    <d v="2015-09-03T00:00:00"/>
    <s v="USD"/>
    <n v="101830"/>
    <n v="2005"/>
    <n v="66.833333333333329"/>
    <x v="0"/>
    <x v="0"/>
    <s v="Overdue"/>
    <x v="0"/>
    <s v="USD"/>
    <n v="101830"/>
    <s v="Non-government"/>
  </r>
  <r>
    <s v="A2310000"/>
    <x v="23"/>
    <x v="23"/>
    <n v="1800015320"/>
    <x v="0"/>
    <x v="0"/>
    <x v="4"/>
    <x v="2"/>
    <n v="0"/>
    <s v="Q3'15 WASTE TREATMENT /DISPOSAL COST DEMAND NOTICE"/>
    <s v="467"/>
    <s v="DR"/>
    <s v=""/>
    <d v="2015-11-11T00:00:00"/>
    <d v="2015-11-11T00:00:00"/>
    <d v="2015-12-11T00:00:00"/>
    <s v="USD"/>
    <n v="27880"/>
    <n v="1906"/>
    <n v="63.533333333333331"/>
    <x v="0"/>
    <x v="0"/>
    <s v="Overdue"/>
    <x v="0"/>
    <s v="USD"/>
    <n v="27880"/>
    <s v="Non-government"/>
  </r>
  <r>
    <s v="A2310000"/>
    <x v="23"/>
    <x v="23"/>
    <n v="1800014835"/>
    <x v="0"/>
    <x v="0"/>
    <x v="4"/>
    <x v="2"/>
    <n v="0"/>
    <s v="Q4 2014 - WASTE MGT SERVICES IN SHELL FACILITIES"/>
    <s v="467"/>
    <s v="DR"/>
    <s v=""/>
    <d v="2015-08-04T00:00:00"/>
    <d v="2015-08-04T00:00:00"/>
    <d v="2015-09-03T00:00:00"/>
    <s v="USD"/>
    <n v="48960"/>
    <n v="2005"/>
    <n v="66.833333333333329"/>
    <x v="0"/>
    <x v="0"/>
    <s v="Overdue"/>
    <x v="0"/>
    <s v="USD"/>
    <n v="48960"/>
    <s v="Non-government"/>
  </r>
  <r>
    <s v="A2310000"/>
    <x v="23"/>
    <x v="23"/>
    <n v="1800015835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8330"/>
    <n v="1822"/>
    <n v="60.733333333333334"/>
    <x v="0"/>
    <x v="0"/>
    <s v="Overdue"/>
    <x v="0"/>
    <s v="USD"/>
    <n v="8330"/>
    <s v="Non-government"/>
  </r>
  <r>
    <s v="A2310000"/>
    <x v="23"/>
    <x v="23"/>
    <n v="1800015837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27072.5"/>
    <n v="1822"/>
    <n v="60.733333333333334"/>
    <x v="0"/>
    <x v="0"/>
    <s v="Overdue"/>
    <x v="0"/>
    <s v="USD"/>
    <n v="27072.5"/>
    <s v="Non-government"/>
  </r>
  <r>
    <s v="A2310000"/>
    <x v="23"/>
    <x v="23"/>
    <n v="1800021804"/>
    <x v="0"/>
    <x v="0"/>
    <x v="3"/>
    <x v="2"/>
    <n v="0"/>
    <s v="SEPLAT APR 2019 Crude Handling"/>
    <s v="468"/>
    <s v="DR"/>
    <s v=""/>
    <d v="2019-05-17T00:00:00"/>
    <d v="2019-05-17T00:00:00"/>
    <d v="2019-06-18T00:00:00"/>
    <s v="USD"/>
    <n v="2548086.08"/>
    <n v="621"/>
    <n v="20.7"/>
    <x v="0"/>
    <x v="0"/>
    <s v="Overdue"/>
    <x v="0"/>
    <s v="USD"/>
    <n v="2548086.08"/>
    <s v="Non-government"/>
  </r>
  <r>
    <s v="A2310000"/>
    <x v="23"/>
    <x v="23"/>
    <n v="1800021805"/>
    <x v="0"/>
    <x v="0"/>
    <x v="3"/>
    <x v="2"/>
    <n v="0"/>
    <s v="SEPLAT APR 2019 Crude Handling"/>
    <s v="454"/>
    <s v="DR"/>
    <s v=""/>
    <d v="2019-05-17T00:00:00"/>
    <d v="2019-05-17T00:00:00"/>
    <d v="2019-06-18T00:00:00"/>
    <s v="NGN"/>
    <n v="780892831.20000005"/>
    <n v="621"/>
    <n v="20.7"/>
    <x v="0"/>
    <x v="0"/>
    <s v="Overdue"/>
    <x v="0"/>
    <s v="USD"/>
    <n v="2548209.4900000002"/>
    <s v="Non-government"/>
  </r>
  <r>
    <s v="A2310000"/>
    <x v="23"/>
    <x v="23"/>
    <n v="1800025439"/>
    <x v="0"/>
    <x v="0"/>
    <x v="3"/>
    <x v="2"/>
    <n v="0"/>
    <s v="SEPLAT DEC 2020 Crude Handling"/>
    <s v="468"/>
    <s v="DR"/>
    <s v=""/>
    <d v="2021-01-19T00:00:00"/>
    <d v="2021-01-19T00:00:00"/>
    <d v="2021-02-18T00:00:00"/>
    <s v="USD"/>
    <n v="1945051.93"/>
    <n v="10"/>
    <n v="0.33333333333333331"/>
    <x v="3"/>
    <x v="0"/>
    <s v="Overdue"/>
    <x v="0"/>
    <s v="USD"/>
    <n v="1945051.93"/>
    <s v="Non-government"/>
  </r>
  <r>
    <s v="A2310000"/>
    <x v="23"/>
    <x v="23"/>
    <n v="1800025440"/>
    <x v="0"/>
    <x v="0"/>
    <x v="3"/>
    <x v="2"/>
    <n v="0"/>
    <s v="SEPLAT DEC 2020 Crude Handling"/>
    <s v="454"/>
    <s v="DR"/>
    <s v=""/>
    <d v="2021-01-19T00:00:00"/>
    <d v="2021-01-19T00:00:00"/>
    <d v="2021-02-18T00:00:00"/>
    <s v="NGN"/>
    <n v="738147207.89999998"/>
    <n v="10"/>
    <n v="0.33333333333333331"/>
    <x v="3"/>
    <x v="0"/>
    <s v="Overdue"/>
    <x v="0"/>
    <s v="USD"/>
    <n v="1945017.89"/>
    <s v="Non-government"/>
  </r>
  <r>
    <s v="A2310000"/>
    <x v="23"/>
    <x v="23"/>
    <n v="1600003489"/>
    <x v="0"/>
    <x v="0"/>
    <x v="3"/>
    <x v="2"/>
    <n v="0"/>
    <s v="SEPLAT Feb 2020  PREPAYMENT REF 1800025390"/>
    <s v="468"/>
    <s v="DG"/>
    <s v=""/>
    <d v="2021-01-08T00:00:00"/>
    <d v="2021-01-08T00:00:00"/>
    <d v="2021-01-08T00:00:00"/>
    <s v="USD"/>
    <n v="-1774096.77"/>
    <n v="51"/>
    <n v="1.7"/>
    <x v="3"/>
    <x v="0"/>
    <s v="Overdue"/>
    <x v="0"/>
    <s v="USD"/>
    <n v="-1774096.77"/>
    <s v="Non-government"/>
  </r>
  <r>
    <s v="A2310000"/>
    <x v="23"/>
    <x v="23"/>
    <n v="1600003490"/>
    <x v="0"/>
    <x v="0"/>
    <x v="3"/>
    <x v="2"/>
    <n v="0"/>
    <s v="SEPLAT Feb 2020  PREPAYMENT REF 1800025391"/>
    <s v="454"/>
    <s v="DG"/>
    <s v=""/>
    <d v="2021-01-08T00:00:00"/>
    <d v="2021-01-08T00:00:00"/>
    <d v="2021-01-08T00:00:00"/>
    <s v="NGN"/>
    <n v="-673269723.41999996"/>
    <n v="51"/>
    <n v="1.7"/>
    <x v="3"/>
    <x v="0"/>
    <s v="Overdue"/>
    <x v="0"/>
    <s v="USD"/>
    <n v="-1774065.72"/>
    <s v="Non-government"/>
  </r>
  <r>
    <s v="A2310000"/>
    <x v="23"/>
    <x v="23"/>
    <n v="1800025390"/>
    <x v="0"/>
    <x v="0"/>
    <x v="3"/>
    <x v="2"/>
    <n v="0"/>
    <s v="SEPLAT Feb 2021 Prepayment CrdHandl"/>
    <s v="468"/>
    <s v="DR"/>
    <s v=""/>
    <d v="2021-01-08T00:00:00"/>
    <d v="2021-01-08T00:00:00"/>
    <d v="2021-02-07T00:00:00"/>
    <s v="USD"/>
    <n v="1774096.77"/>
    <n v="21"/>
    <n v="0.7"/>
    <x v="3"/>
    <x v="0"/>
    <s v="Overdue"/>
    <x v="0"/>
    <s v="USD"/>
    <n v="1774096.77"/>
    <s v="Non-government"/>
  </r>
  <r>
    <s v="A2310000"/>
    <x v="23"/>
    <x v="23"/>
    <n v="1800025391"/>
    <x v="0"/>
    <x v="0"/>
    <x v="3"/>
    <x v="2"/>
    <n v="0"/>
    <s v="SEPLAT Feb 2021 Prepayment CrdHandl"/>
    <s v="454"/>
    <s v="DR"/>
    <s v=""/>
    <d v="2021-01-08T00:00:00"/>
    <d v="2021-01-08T00:00:00"/>
    <d v="2021-02-07T00:00:00"/>
    <s v="NGN"/>
    <n v="673269723.41999996"/>
    <n v="21"/>
    <n v="0.7"/>
    <x v="3"/>
    <x v="0"/>
    <s v="Overdue"/>
    <x v="0"/>
    <s v="USD"/>
    <n v="1774065.72"/>
    <s v="Non-government"/>
  </r>
  <r>
    <s v="A2310000"/>
    <x v="23"/>
    <x v="23"/>
    <n v="1600003351"/>
    <x v="0"/>
    <x v="0"/>
    <x v="3"/>
    <x v="2"/>
    <n v="0"/>
    <s v="SEPLAT Jan - feb 2020 Crude Handling"/>
    <s v="468"/>
    <s v="DG"/>
    <s v=""/>
    <d v="2020-10-20T00:00:00"/>
    <d v="2020-10-20T00:00:00"/>
    <d v="2020-10-20T00:00:00"/>
    <s v="USD"/>
    <n v="-1317188.95"/>
    <n v="131"/>
    <n v="4.3666666666666663"/>
    <x v="4"/>
    <x v="0"/>
    <s v="Overdue"/>
    <x v="0"/>
    <s v="USD"/>
    <n v="-1317188.95"/>
    <s v="Non-government"/>
  </r>
  <r>
    <s v="A2310000"/>
    <x v="23"/>
    <x v="23"/>
    <n v="1600003352"/>
    <x v="0"/>
    <x v="0"/>
    <x v="3"/>
    <x v="2"/>
    <n v="0"/>
    <s v="SEPLAT Jan - feb 2020 Crude Handling"/>
    <s v="454"/>
    <s v="DG"/>
    <s v=""/>
    <d v="2020-10-20T00:00:00"/>
    <d v="2020-10-20T00:00:00"/>
    <d v="2020-10-20T00:00:00"/>
    <s v="NGN"/>
    <n v="-499873208.19999999"/>
    <n v="131"/>
    <n v="4.3666666666666663"/>
    <x v="4"/>
    <x v="0"/>
    <s v="Overdue"/>
    <x v="0"/>
    <s v="USD"/>
    <n v="-1317165.8999999999"/>
    <s v="Non-government"/>
  </r>
  <r>
    <s v="A2310000"/>
    <x v="23"/>
    <x v="23"/>
    <n v="1600003460"/>
    <x v="0"/>
    <x v="0"/>
    <x v="3"/>
    <x v="2"/>
    <n v="0"/>
    <s v="SEPLAT Jan 2021  PREPAYMENT REF 1800025175"/>
    <s v="468"/>
    <s v="DG"/>
    <s v=""/>
    <d v="2020-12-04T00:00:00"/>
    <d v="2020-12-04T00:00:00"/>
    <d v="2020-12-04T00:00:00"/>
    <s v="USD"/>
    <n v="-1718635.52"/>
    <n v="86"/>
    <n v="2.8666666666666667"/>
    <x v="3"/>
    <x v="0"/>
    <s v="Overdue"/>
    <x v="0"/>
    <s v="USD"/>
    <n v="-1718635.52"/>
    <s v="Non-government"/>
  </r>
  <r>
    <s v="A2310000"/>
    <x v="23"/>
    <x v="23"/>
    <n v="1600003461"/>
    <x v="0"/>
    <x v="0"/>
    <x v="3"/>
    <x v="2"/>
    <n v="0"/>
    <s v="SEPLAT Jan 2021  PREPAYMENT REF 1800025176"/>
    <s v="454"/>
    <s v="DG"/>
    <s v=""/>
    <d v="2020-12-04T00:00:00"/>
    <d v="2020-12-04T00:00:00"/>
    <d v="2020-12-04T00:00:00"/>
    <s v="NGN"/>
    <n v="-662551000.20000005"/>
    <n v="86"/>
    <n v="2.8666666666666667"/>
    <x v="3"/>
    <x v="0"/>
    <s v="Overdue"/>
    <x v="0"/>
    <s v="USD"/>
    <n v="-1745821.89"/>
    <s v="Non-government"/>
  </r>
  <r>
    <s v="A2310000"/>
    <x v="23"/>
    <x v="23"/>
    <n v="1800025556"/>
    <x v="0"/>
    <x v="0"/>
    <x v="3"/>
    <x v="2"/>
    <n v="0"/>
    <s v="SEPLAT JAN 2021 Crude Handling"/>
    <s v="468"/>
    <s v="DR"/>
    <s v=""/>
    <d v="2021-02-11T00:00:00"/>
    <d v="2021-02-11T00:00:00"/>
    <d v="2021-03-13T00:00:00"/>
    <s v="USD"/>
    <n v="1623162.35"/>
    <n v="-13"/>
    <n v="-0.43333333333333335"/>
    <x v="3"/>
    <x v="0"/>
    <s v="Overdue"/>
    <x v="0"/>
    <s v="USD"/>
    <n v="1623162.35"/>
    <s v="Non-government"/>
  </r>
  <r>
    <s v="A2310000"/>
    <x v="23"/>
    <x v="23"/>
    <n v="1800025557"/>
    <x v="0"/>
    <x v="0"/>
    <x v="3"/>
    <x v="2"/>
    <n v="0"/>
    <s v="SEPLAT JAN 2021 Crude Handling"/>
    <s v="454"/>
    <s v="DR"/>
    <s v=""/>
    <d v="2021-02-11T00:00:00"/>
    <d v="2021-02-11T00:00:00"/>
    <d v="2021-03-13T00:00:00"/>
    <s v="NGN"/>
    <n v="615990113.11000001"/>
    <n v="-13"/>
    <n v="-0.43333333333333335"/>
    <x v="3"/>
    <x v="0"/>
    <s v="Overdue"/>
    <x v="0"/>
    <s v="USD"/>
    <n v="1623133.95"/>
    <s v="Non-government"/>
  </r>
  <r>
    <s v="A2310000"/>
    <x v="23"/>
    <x v="23"/>
    <n v="1800025175"/>
    <x v="0"/>
    <x v="0"/>
    <x v="3"/>
    <x v="2"/>
    <n v="0"/>
    <s v="SEPLAT Jan 2021 Prepayment CrdHandl"/>
    <s v="468"/>
    <s v="DR"/>
    <s v=""/>
    <d v="2020-12-04T00:00:00"/>
    <d v="2020-12-04T00:00:00"/>
    <d v="2021-01-03T00:00:00"/>
    <s v="USD"/>
    <n v="1718635.52"/>
    <n v="56"/>
    <n v="1.8666666666666667"/>
    <x v="3"/>
    <x v="0"/>
    <s v="Overdue"/>
    <x v="0"/>
    <s v="USD"/>
    <n v="1718635.52"/>
    <s v="Non-government"/>
  </r>
  <r>
    <s v="A2310000"/>
    <x v="23"/>
    <x v="23"/>
    <n v="1800025176"/>
    <x v="0"/>
    <x v="0"/>
    <x v="3"/>
    <x v="2"/>
    <n v="0"/>
    <s v="SEPLAT Jan 2021 Prepayment CrdHandl"/>
    <s v="454"/>
    <s v="DR"/>
    <s v=""/>
    <d v="2020-12-04T00:00:00"/>
    <d v="2020-12-04T00:00:00"/>
    <d v="2021-01-03T00:00:00"/>
    <s v="NGN"/>
    <n v="662551000.20000005"/>
    <n v="56"/>
    <n v="1.8666666666666667"/>
    <x v="3"/>
    <x v="0"/>
    <s v="Overdue"/>
    <x v="0"/>
    <s v="USD"/>
    <n v="1745821.89"/>
    <s v="Non-government"/>
  </r>
  <r>
    <s v="A2310000"/>
    <x v="23"/>
    <x v="23"/>
    <n v="1800022760"/>
    <x v="0"/>
    <x v="0"/>
    <x v="3"/>
    <x v="2"/>
    <n v="0"/>
    <s v="SEPLAT JUL 2019 Crude Handling"/>
    <s v="468"/>
    <s v="DR"/>
    <s v=""/>
    <d v="2019-10-23T00:00:00"/>
    <d v="2019-10-23T00:00:00"/>
    <d v="2019-11-22T00:00:00"/>
    <s v="USD"/>
    <n v="2720780.93"/>
    <n v="464"/>
    <n v="15.466666666666667"/>
    <x v="4"/>
    <x v="0"/>
    <s v="Overdue"/>
    <x v="0"/>
    <s v="USD"/>
    <n v="2720780.93"/>
    <s v="Non-government"/>
  </r>
  <r>
    <s v="A2310000"/>
    <x v="23"/>
    <x v="23"/>
    <n v="1800022761"/>
    <x v="0"/>
    <x v="0"/>
    <x v="3"/>
    <x v="2"/>
    <n v="0"/>
    <s v="SEPLAT JUL 2019 Crude Handling"/>
    <s v="454"/>
    <s v="DR"/>
    <s v=""/>
    <d v="2019-10-23T00:00:00"/>
    <d v="2019-10-23T00:00:00"/>
    <d v="2019-11-22T00:00:00"/>
    <s v="NGN"/>
    <n v="833743636.5"/>
    <n v="464"/>
    <n v="15.466666666666667"/>
    <x v="4"/>
    <x v="0"/>
    <s v="Overdue"/>
    <x v="0"/>
    <s v="USD"/>
    <n v="2720672.23"/>
    <s v="Non-government"/>
  </r>
  <r>
    <s v="A2310000"/>
    <x v="23"/>
    <x v="23"/>
    <n v="1800024450"/>
    <x v="0"/>
    <x v="0"/>
    <x v="3"/>
    <x v="2"/>
    <n v="0"/>
    <s v="SEPLAT JUN 2020 Crude Handling"/>
    <s v="454"/>
    <s v="DR"/>
    <s v=""/>
    <d v="2020-07-21T00:00:00"/>
    <d v="2020-07-21T00:00:00"/>
    <d v="2020-08-20T00:00:00"/>
    <s v="NGN"/>
    <n v="511985760.75"/>
    <n v="192"/>
    <n v="6.4"/>
    <x v="2"/>
    <x v="0"/>
    <s v="Overdue"/>
    <x v="0"/>
    <s v="USD"/>
    <n v="1420197.3"/>
    <s v="Non-government"/>
  </r>
  <r>
    <s v="A2310000"/>
    <x v="23"/>
    <x v="23"/>
    <n v="1600003634"/>
    <x v="0"/>
    <x v="0"/>
    <x v="3"/>
    <x v="2"/>
    <n v="0"/>
    <s v="SEPLAT Mar 2020  PREPAYMENT REF 1800025530"/>
    <s v="468"/>
    <s v="DG"/>
    <s v=""/>
    <d v="2021-02-08T00:00:00"/>
    <d v="2021-02-08T00:00:00"/>
    <d v="2021-02-08T00:00:00"/>
    <s v="USD"/>
    <n v="-1852051.93"/>
    <n v="20"/>
    <n v="0.66666666666666663"/>
    <x v="1"/>
    <x v="1"/>
    <s v="Not Overdue"/>
    <x v="0"/>
    <s v="USD"/>
    <n v="-1852051.93"/>
    <s v="Non-government"/>
  </r>
  <r>
    <s v="A2310000"/>
    <x v="23"/>
    <x v="23"/>
    <n v="1600003635"/>
    <x v="0"/>
    <x v="0"/>
    <x v="3"/>
    <x v="2"/>
    <n v="0"/>
    <s v="SEPLAT Mar 2020  PREPAYMENT REF 1800025531"/>
    <s v="454"/>
    <s v="DG"/>
    <s v=""/>
    <d v="2021-02-08T00:00:00"/>
    <d v="2021-02-08T00:00:00"/>
    <d v="2021-02-08T00:00:00"/>
    <s v="NGN"/>
    <n v="-702606047.89999998"/>
    <n v="20"/>
    <n v="0.66666666666666663"/>
    <x v="1"/>
    <x v="1"/>
    <s v="Not Overdue"/>
    <x v="0"/>
    <s v="USD"/>
    <n v="-1851366.94"/>
    <s v="Non-government"/>
  </r>
  <r>
    <s v="A2310000"/>
    <x v="23"/>
    <x v="23"/>
    <n v="1800025530"/>
    <x v="0"/>
    <x v="0"/>
    <x v="3"/>
    <x v="2"/>
    <n v="0"/>
    <s v="SEPLAT March 2021 Prepayment CrdHandl"/>
    <s v="468"/>
    <s v="DR"/>
    <s v=""/>
    <d v="2021-02-08T00:00:00"/>
    <d v="2021-02-08T00:00:00"/>
    <d v="2021-03-10T00:00:00"/>
    <s v="USD"/>
    <n v="1852051.93"/>
    <n v="-10"/>
    <n v="-0.33333333333333331"/>
    <x v="1"/>
    <x v="1"/>
    <s v="Not Overdue"/>
    <x v="0"/>
    <s v="USD"/>
    <n v="1852051.93"/>
    <s v="Non-government"/>
  </r>
  <r>
    <s v="A2310000"/>
    <x v="23"/>
    <x v="23"/>
    <n v="1800025531"/>
    <x v="0"/>
    <x v="0"/>
    <x v="3"/>
    <x v="2"/>
    <n v="0"/>
    <s v="SEPLAT March 2021 Prepayment CrdHandl"/>
    <s v="454"/>
    <s v="DR"/>
    <s v=""/>
    <d v="2021-02-08T00:00:00"/>
    <d v="2021-02-08T00:00:00"/>
    <d v="2021-03-10T00:00:00"/>
    <s v="NGN"/>
    <n v="702606047.89999998"/>
    <n v="-10"/>
    <n v="-0.33333333333333331"/>
    <x v="1"/>
    <x v="1"/>
    <s v="Not Overdue"/>
    <x v="0"/>
    <s v="USD"/>
    <n v="1851366.94"/>
    <s v="Non-government"/>
  </r>
  <r>
    <s v="A2310000"/>
    <x v="23"/>
    <x v="23"/>
    <n v="1800025262"/>
    <x v="0"/>
    <x v="0"/>
    <x v="3"/>
    <x v="2"/>
    <n v="0"/>
    <s v="SEPLAT NOV 2020 Crude Handling"/>
    <s v="468"/>
    <s v="DR"/>
    <s v=""/>
    <d v="2020-12-17T00:00:00"/>
    <d v="2020-12-17T00:00:00"/>
    <d v="2021-01-16T00:00:00"/>
    <s v="USD"/>
    <n v="1896096.77"/>
    <n v="43"/>
    <n v="1.4333333333333333"/>
    <x v="3"/>
    <x v="0"/>
    <s v="Overdue"/>
    <x v="0"/>
    <s v="USD"/>
    <n v="1896096.77"/>
    <s v="Non-government"/>
  </r>
  <r>
    <s v="A2310000"/>
    <x v="23"/>
    <x v="23"/>
    <n v="1800025263"/>
    <x v="0"/>
    <x v="0"/>
    <x v="3"/>
    <x v="2"/>
    <n v="0"/>
    <s v="SEPLAT NOV 2020 Crude Handling"/>
    <s v="454"/>
    <s v="DR"/>
    <s v=""/>
    <d v="2020-12-17T00:00:00"/>
    <d v="2020-12-17T00:00:00"/>
    <d v="2021-01-16T00:00:00"/>
    <s v="NGN"/>
    <n v="719568723.41999996"/>
    <n v="43"/>
    <n v="1.4333333333333333"/>
    <x v="3"/>
    <x v="0"/>
    <s v="Overdue"/>
    <x v="0"/>
    <s v="USD"/>
    <n v="1896063.59"/>
    <s v="Non-government"/>
  </r>
  <r>
    <s v="A2310000"/>
    <x v="23"/>
    <x v="23"/>
    <n v="1800022917"/>
    <x v="0"/>
    <x v="0"/>
    <x v="3"/>
    <x v="2"/>
    <n v="0"/>
    <s v="SEPLAT OCT 2019 Crude Handling"/>
    <s v="468"/>
    <s v="DR"/>
    <s v=""/>
    <d v="2019-11-20T00:00:00"/>
    <d v="2019-11-20T00:00:00"/>
    <d v="2019-12-20T00:00:00"/>
    <s v="USD"/>
    <n v="2648675.5499999998"/>
    <n v="436"/>
    <n v="14.533333333333333"/>
    <x v="4"/>
    <x v="0"/>
    <s v="Overdue"/>
    <x v="0"/>
    <s v="USD"/>
    <n v="2648675.5499999998"/>
    <s v="Non-government"/>
  </r>
  <r>
    <s v="A2310000"/>
    <x v="23"/>
    <x v="23"/>
    <n v="1800022918"/>
    <x v="0"/>
    <x v="0"/>
    <x v="3"/>
    <x v="2"/>
    <n v="0"/>
    <s v="SEPLAT OCT 2019 Crude Handling"/>
    <s v="454"/>
    <s v="DR"/>
    <s v=""/>
    <d v="2019-11-20T00:00:00"/>
    <d v="2019-11-20T00:00:00"/>
    <d v="2019-12-20T00:00:00"/>
    <s v="NGN"/>
    <n v="811722739.67999995"/>
    <n v="436"/>
    <n v="14.533333333333333"/>
    <x v="4"/>
    <x v="0"/>
    <s v="Overdue"/>
    <x v="0"/>
    <s v="USD"/>
    <n v="2648813.64"/>
    <s v="Non-government"/>
  </r>
  <r>
    <s v="A2310000"/>
    <x v="23"/>
    <x v="23"/>
    <n v="1400015241"/>
    <x v="0"/>
    <x v="0"/>
    <x v="3"/>
    <x v="2"/>
    <n v="0"/>
    <s v="SEPLAT Pmt"/>
    <s v=""/>
    <s v="DZ"/>
    <s v=""/>
    <d v="2021-02-18T00:00:00"/>
    <d v="2021-02-17T00:00:00"/>
    <d v="2021-02-18T00:00:00"/>
    <s v="USD"/>
    <n v="-1667650.96"/>
    <n v="10"/>
    <n v="0.33333333333333331"/>
    <x v="3"/>
    <x v="0"/>
    <s v="Overdue"/>
    <x v="0"/>
    <s v="USD"/>
    <n v="-1667650.96"/>
    <s v="Non-government"/>
  </r>
  <r>
    <s v="A2310000"/>
    <x v="23"/>
    <x v="23"/>
    <n v="1400015185"/>
    <x v="0"/>
    <x v="0"/>
    <x v="3"/>
    <x v="2"/>
    <n v="0"/>
    <s v="SEPLAT Pmt"/>
    <s v=""/>
    <s v="DZ"/>
    <s v=""/>
    <d v="2021-02-02T00:00:00"/>
    <d v="2021-02-01T00:00:00"/>
    <d v="2021-02-02T00:00:00"/>
    <s v="NGN"/>
    <n v="-1413667419.6199999"/>
    <n v="26"/>
    <n v="0.8666666666666667"/>
    <x v="3"/>
    <x v="0"/>
    <s v="Overdue"/>
    <x v="0"/>
    <s v="USD"/>
    <n v="-3725013.65"/>
    <s v="Non-government"/>
  </r>
  <r>
    <s v="A2310000"/>
    <x v="23"/>
    <x v="23"/>
    <n v="1400015187"/>
    <x v="0"/>
    <x v="0"/>
    <x v="3"/>
    <x v="2"/>
    <n v="0"/>
    <s v="SEPLAT Pmt"/>
    <s v=""/>
    <s v="DZ"/>
    <s v=""/>
    <d v="2021-02-02T00:00:00"/>
    <d v="2021-02-01T00:00:00"/>
    <d v="2021-02-02T00:00:00"/>
    <s v="USD"/>
    <n v="-1615517.39"/>
    <n v="26"/>
    <n v="0.8666666666666667"/>
    <x v="3"/>
    <x v="0"/>
    <s v="Overdue"/>
    <x v="0"/>
    <s v="USD"/>
    <n v="-1615517.39"/>
    <s v="Non-government"/>
  </r>
  <r>
    <s v="A2310000"/>
    <x v="23"/>
    <x v="23"/>
    <n v="1400015091"/>
    <x v="0"/>
    <x v="0"/>
    <x v="3"/>
    <x v="2"/>
    <n v="0"/>
    <s v="SEPLAT Pmt"/>
    <s v=""/>
    <s v="DZ"/>
    <s v=""/>
    <d v="2021-01-12T00:00:00"/>
    <d v="2021-01-11T00:00:00"/>
    <d v="2021-01-12T00:00:00"/>
    <s v="USD"/>
    <n v="-1732256.14"/>
    <n v="47"/>
    <n v="1.5666666666666667"/>
    <x v="3"/>
    <x v="0"/>
    <s v="Overdue"/>
    <x v="0"/>
    <s v="USD"/>
    <n v="-1732256.14"/>
    <s v="Non-government"/>
  </r>
  <r>
    <s v="A2310000"/>
    <x v="23"/>
    <x v="23"/>
    <n v="1400015028"/>
    <x v="0"/>
    <x v="0"/>
    <x v="3"/>
    <x v="2"/>
    <n v="0"/>
    <s v="SEPLAT pmt"/>
    <s v=""/>
    <s v="DZ"/>
    <s v=""/>
    <d v="2020-12-16T00:00:00"/>
    <d v="2020-12-15T00:00:00"/>
    <d v="2020-12-16T00:00:00"/>
    <s v="USD"/>
    <n v="-4383788.8099999996"/>
    <n v="74"/>
    <n v="2.4666666666666668"/>
    <x v="3"/>
    <x v="0"/>
    <s v="Overdue"/>
    <x v="0"/>
    <s v="USD"/>
    <n v="-4383788.8099999996"/>
    <s v="Non-government"/>
  </r>
  <r>
    <s v="A2310000"/>
    <x v="23"/>
    <x v="23"/>
    <n v="1800022785"/>
    <x v="0"/>
    <x v="0"/>
    <x v="3"/>
    <x v="2"/>
    <n v="0"/>
    <s v="SEPLAT SEP 2019 Crude Handling"/>
    <s v="468"/>
    <s v="DR"/>
    <s v=""/>
    <d v="2019-10-23T00:00:00"/>
    <d v="2019-10-23T00:00:00"/>
    <d v="2019-11-23T00:00:00"/>
    <s v="USD"/>
    <n v="2598803.9300000002"/>
    <n v="463"/>
    <n v="15.433333333333334"/>
    <x v="4"/>
    <x v="0"/>
    <s v="Overdue"/>
    <x v="0"/>
    <s v="USD"/>
    <n v="2598803.9300000002"/>
    <s v="Non-government"/>
  </r>
  <r>
    <s v="A2310000"/>
    <x v="23"/>
    <x v="23"/>
    <n v="1800022786"/>
    <x v="0"/>
    <x v="0"/>
    <x v="3"/>
    <x v="2"/>
    <n v="0"/>
    <s v="SEPLAT SEP 2019 Crude Handling"/>
    <s v="454"/>
    <s v="DR"/>
    <s v=""/>
    <d v="2019-10-23T00:00:00"/>
    <d v="2019-10-23T00:00:00"/>
    <d v="2019-11-23T00:00:00"/>
    <s v="NGN"/>
    <n v="796322902.5"/>
    <n v="463"/>
    <n v="15.433333333333334"/>
    <x v="4"/>
    <x v="0"/>
    <s v="Overdue"/>
    <x v="0"/>
    <s v="USD"/>
    <n v="2598560.9"/>
    <s v="Non-government"/>
  </r>
  <r>
    <s v="A2310000"/>
    <x v="23"/>
    <x v="23"/>
    <n v="102522958"/>
    <x v="0"/>
    <x v="0"/>
    <x v="3"/>
    <x v="2"/>
    <n v="0"/>
    <s v="Short  Pmt 1800008370/8385"/>
    <s v=""/>
    <s v="AB"/>
    <s v=""/>
    <d v="2013-04-23T00:00:00"/>
    <d v="2013-04-23T00:00:00"/>
    <d v="2013-04-23T00:00:00"/>
    <s v="NGN"/>
    <n v="19763377.010000002"/>
    <n v="2868"/>
    <n v="95.6"/>
    <x v="0"/>
    <x v="0"/>
    <s v="Overdue"/>
    <x v="0"/>
    <s v="USD"/>
    <n v="124689.12"/>
    <s v="Non-government"/>
  </r>
  <r>
    <s v="A2310000"/>
    <x v="23"/>
    <x v="23"/>
    <n v="102324806"/>
    <x v="0"/>
    <x v="0"/>
    <x v="3"/>
    <x v="2"/>
    <n v="0"/>
    <s v="Short pmt 1800008704"/>
    <s v=""/>
    <s v="AB"/>
    <s v=""/>
    <d v="2012-06-29T00:00:00"/>
    <d v="2012-06-29T00:00:00"/>
    <d v="2012-06-29T00:00:00"/>
    <s v="USD"/>
    <n v="368272.46"/>
    <n v="3166"/>
    <n v="105.53333333333333"/>
    <x v="0"/>
    <x v="0"/>
    <s v="Overdue"/>
    <x v="0"/>
    <s v="USD"/>
    <n v="368272.46"/>
    <s v="Non-government"/>
  </r>
  <r>
    <s v="A2310000"/>
    <x v="23"/>
    <x v="23"/>
    <n v="102361989"/>
    <x v="0"/>
    <x v="0"/>
    <x v="3"/>
    <x v="2"/>
    <n v="0"/>
    <s v="Short pmt 1800009045"/>
    <s v=""/>
    <s v="AB"/>
    <s v=""/>
    <d v="2012-08-29T00:00:00"/>
    <d v="2012-08-29T00:00:00"/>
    <d v="2012-08-29T00:00:00"/>
    <s v="USD"/>
    <n v="267582.19"/>
    <n v="3105"/>
    <n v="103.5"/>
    <x v="0"/>
    <x v="0"/>
    <s v="Overdue"/>
    <x v="0"/>
    <s v="USD"/>
    <n v="267582.19"/>
    <s v="Non-government"/>
  </r>
  <r>
    <s v="A2310000"/>
    <x v="23"/>
    <x v="23"/>
    <n v="102527160"/>
    <x v="0"/>
    <x v="0"/>
    <x v="3"/>
    <x v="2"/>
    <n v="0"/>
    <s v="Short pmt 1800010069"/>
    <s v=""/>
    <s v="AB"/>
    <s v=""/>
    <d v="2013-04-24T00:00:00"/>
    <d v="2013-04-24T00:00:00"/>
    <d v="2013-04-24T00:00:00"/>
    <s v="USD"/>
    <n v="442827.63"/>
    <n v="2867"/>
    <n v="95.566666666666663"/>
    <x v="0"/>
    <x v="0"/>
    <s v="Overdue"/>
    <x v="0"/>
    <s v="USD"/>
    <n v="442827.63"/>
    <s v="Non-government"/>
  </r>
  <r>
    <s v="A2310000"/>
    <x v="23"/>
    <x v="23"/>
    <n v="102528291"/>
    <x v="0"/>
    <x v="0"/>
    <x v="3"/>
    <x v="2"/>
    <n v="0"/>
    <s v="Short pmt 1800010301"/>
    <s v=""/>
    <s v="AB"/>
    <s v=""/>
    <d v="2013-04-26T00:00:00"/>
    <d v="2013-04-26T00:00:00"/>
    <d v="2013-04-26T00:00:00"/>
    <s v="USD"/>
    <n v="296656.32"/>
    <n v="2865"/>
    <n v="95.5"/>
    <x v="0"/>
    <x v="0"/>
    <s v="Overdue"/>
    <x v="0"/>
    <s v="USD"/>
    <n v="296656.32"/>
    <s v="Non-government"/>
  </r>
  <r>
    <s v="A2310000"/>
    <x v="23"/>
    <x v="23"/>
    <n v="102670348"/>
    <x v="0"/>
    <x v="0"/>
    <x v="3"/>
    <x v="2"/>
    <n v="0"/>
    <s v="Short Pmt Aug13 Inv 1800011339"/>
    <s v=""/>
    <s v="AB"/>
    <s v=""/>
    <d v="2013-11-05T00:00:00"/>
    <d v="2013-11-05T00:00:00"/>
    <d v="2013-11-05T00:00:00"/>
    <s v="NGN"/>
    <n v="9293960.9900000002"/>
    <n v="2672"/>
    <n v="89.066666666666663"/>
    <x v="0"/>
    <x v="0"/>
    <s v="Overdue"/>
    <x v="0"/>
    <s v="USD"/>
    <n v="58544.52"/>
    <s v="Non-government"/>
  </r>
  <r>
    <s v="A2310000"/>
    <x v="23"/>
    <x v="23"/>
    <n v="102611721"/>
    <x v="0"/>
    <x v="0"/>
    <x v="3"/>
    <x v="2"/>
    <n v="0"/>
    <s v="Short pmt inv:1800009640"/>
    <s v=""/>
    <s v="AB"/>
    <s v=""/>
    <d v="2013-08-30T00:00:00"/>
    <d v="2013-08-30T00:00:00"/>
    <d v="2013-08-30T00:00:00"/>
    <s v="NGN"/>
    <n v="10300868.550000001"/>
    <n v="2739"/>
    <n v="91.3"/>
    <x v="0"/>
    <x v="0"/>
    <s v="Overdue"/>
    <x v="0"/>
    <s v="USD"/>
    <n v="63546.06"/>
    <s v="Non-government"/>
  </r>
  <r>
    <s v="A2310000"/>
    <x v="23"/>
    <x v="23"/>
    <n v="102660663"/>
    <x v="0"/>
    <x v="0"/>
    <x v="3"/>
    <x v="2"/>
    <n v="0"/>
    <s v="Short Pmt Jul13 Inv 1800011192"/>
    <s v=""/>
    <s v="AB"/>
    <s v=""/>
    <d v="2013-10-31T00:00:00"/>
    <d v="2013-10-31T00:00:00"/>
    <d v="2013-10-31T00:00:00"/>
    <s v="NGN"/>
    <n v="8103900.3200000003"/>
    <n v="2677"/>
    <n v="89.233333333333334"/>
    <x v="0"/>
    <x v="0"/>
    <s v="Overdue"/>
    <x v="0"/>
    <s v="USD"/>
    <n v="51000.28"/>
    <s v="Non-government"/>
  </r>
  <r>
    <s v="A2310000"/>
    <x v="23"/>
    <x v="23"/>
    <n v="1800015313"/>
    <x v="0"/>
    <x v="0"/>
    <x v="4"/>
    <x v="2"/>
    <n v="0"/>
    <s v="WASTE TREATMENT /DISPOSAL COST DEMAND NOTICE"/>
    <s v="467"/>
    <s v="DR"/>
    <s v=""/>
    <d v="2015-11-10T00:00:00"/>
    <d v="2015-11-10T00:00:00"/>
    <d v="2015-12-10T00:00:00"/>
    <s v="USD"/>
    <n v="59500"/>
    <n v="1907"/>
    <n v="63.56666666666667"/>
    <x v="0"/>
    <x v="0"/>
    <s v="Overdue"/>
    <x v="0"/>
    <s v="USD"/>
    <n v="59500"/>
    <s v="Non-government"/>
  </r>
  <r>
    <s v="A2310000"/>
    <x v="23"/>
    <x v="23"/>
    <n v="1600003533"/>
    <x v="0"/>
    <x v="0"/>
    <x v="3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2"/>
    <n v="1.0666666666666667"/>
    <x v="3"/>
    <x v="2"/>
    <s v="Overdue"/>
    <x v="1"/>
    <s v="USD"/>
    <n v="-24118.29"/>
    <s v="Non-government"/>
  </r>
  <r>
    <s v="A2310000"/>
    <x v="23"/>
    <x v="23"/>
    <n v="1600003532"/>
    <x v="0"/>
    <x v="0"/>
    <x v="3"/>
    <x v="2"/>
    <s v="WHT Outstg"/>
    <s v="SEPLAT WHT payment-420492597432"/>
    <s v="454"/>
    <s v="DG"/>
    <s v=""/>
    <d v="2021-01-27T00:00:00"/>
    <d v="2021-01-27T00:00:00"/>
    <d v="2021-01-27T00:00:00"/>
    <s v="NGN"/>
    <n v="-32976704.25"/>
    <n v="32"/>
    <n v="1.0666666666666667"/>
    <x v="3"/>
    <x v="2"/>
    <s v="Overdue"/>
    <x v="1"/>
    <s v="USD"/>
    <n v="-86893.62"/>
    <s v="Non-government"/>
  </r>
  <r>
    <s v="A2310000"/>
    <x v="23"/>
    <x v="23"/>
    <n v="1600003515"/>
    <x v="0"/>
    <x v="0"/>
    <x v="3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8"/>
    <n v="1.2666666666666666"/>
    <x v="3"/>
    <x v="2"/>
    <s v="Overdue"/>
    <x v="1"/>
    <s v="USD"/>
    <n v="-19945.23"/>
    <s v="Non-government"/>
  </r>
  <r>
    <s v="A2310000"/>
    <x v="23"/>
    <x v="23"/>
    <n v="1600003513"/>
    <x v="0"/>
    <x v="0"/>
    <x v="3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8"/>
    <n v="1.2666666666666666"/>
    <x v="3"/>
    <x v="2"/>
    <s v="Overdue"/>
    <x v="1"/>
    <s v="USD"/>
    <n v="-62670.21"/>
    <s v="Non-government"/>
  </r>
  <r>
    <s v="A2310000"/>
    <x v="23"/>
    <x v="23"/>
    <n v="1600003512"/>
    <x v="0"/>
    <x v="0"/>
    <x v="3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8"/>
    <n v="1.2666666666666666"/>
    <x v="3"/>
    <x v="2"/>
    <s v="Overdue"/>
    <x v="1"/>
    <s v="USD"/>
    <n v="-103631.1"/>
    <s v="Non-government"/>
  </r>
  <r>
    <s v="A2310000"/>
    <x v="23"/>
    <x v="23"/>
    <n v="1600003511"/>
    <x v="0"/>
    <x v="0"/>
    <x v="3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8"/>
    <n v="1.2666666666666666"/>
    <x v="3"/>
    <x v="2"/>
    <s v="Overdue"/>
    <x v="1"/>
    <s v="USD"/>
    <n v="-19610.900000000001"/>
    <s v="Non-government"/>
  </r>
  <r>
    <s v="A2310000"/>
    <x v="23"/>
    <x v="23"/>
    <n v="1600003514"/>
    <x v="0"/>
    <x v="0"/>
    <x v="3"/>
    <x v="2"/>
    <s v="WHT Outstg"/>
    <s v="WHT payment-SEPLAT -420043987432 - contract"/>
    <s v="454"/>
    <s v="DG"/>
    <s v=""/>
    <d v="2021-01-21T00:00:00"/>
    <d v="2021-01-21T00:00:00"/>
    <d v="2021-01-21T00:00:00"/>
    <s v="NGN"/>
    <n v="-34186225.68"/>
    <n v="38"/>
    <n v="1.2666666666666666"/>
    <x v="3"/>
    <x v="2"/>
    <s v="Overdue"/>
    <x v="1"/>
    <s v="USD"/>
    <n v="-90080.7"/>
    <s v="Non-government"/>
  </r>
  <r>
    <s v="A2310000"/>
    <x v="23"/>
    <x v="23"/>
    <n v="104015826"/>
    <x v="0"/>
    <x v="0"/>
    <x v="3"/>
    <x v="2"/>
    <s v="WHT Outstg"/>
    <s v="WHT on  inv 1800023816 Excess RPC charges for 2019"/>
    <s v=""/>
    <s v="AB"/>
    <s v=""/>
    <d v="2020-12-31T00:00:00"/>
    <d v="2020-12-31T00:00:00"/>
    <d v="2020-12-31T00:00:00"/>
    <s v="USD"/>
    <n v="269174.98"/>
    <n v="59"/>
    <n v="1.9666666666666666"/>
    <x v="3"/>
    <x v="2"/>
    <s v="Not Overdue"/>
    <x v="1"/>
    <s v="USD"/>
    <n v="269174.98"/>
    <s v="Non-government"/>
  </r>
  <r>
    <s v="A2310000"/>
    <x v="23"/>
    <x v="23"/>
    <n v="104015829"/>
    <x v="0"/>
    <x v="0"/>
    <x v="3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107"/>
    <n v="3.5666666666666669"/>
    <x v="1"/>
    <x v="1"/>
    <s v="Not Overdue"/>
    <x v="1"/>
    <s v="USD"/>
    <n v="85931.78"/>
    <s v="Non-government"/>
  </r>
  <r>
    <s v="A2310000"/>
    <x v="23"/>
    <x v="23"/>
    <n v="104015822"/>
    <x v="0"/>
    <x v="0"/>
    <x v="3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107"/>
    <n v="3.5666666666666669"/>
    <x v="1"/>
    <x v="1"/>
    <s v="Not Overdue"/>
    <x v="1"/>
    <s v="USD"/>
    <n v="85962.62"/>
    <s v="Non-government"/>
  </r>
  <r>
    <s v="A2310000"/>
    <x v="23"/>
    <x v="23"/>
    <n v="104015825"/>
    <x v="0"/>
    <x v="0"/>
    <x v="3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132"/>
    <n v="4.4000000000000004"/>
    <x v="1"/>
    <x v="1"/>
    <s v="Not Overdue"/>
    <x v="1"/>
    <s v="USD"/>
    <n v="92141.28"/>
    <s v="Non-government"/>
  </r>
  <r>
    <s v="A2310000"/>
    <x v="23"/>
    <x v="23"/>
    <n v="104015821"/>
    <x v="0"/>
    <x v="0"/>
    <x v="3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132"/>
    <n v="4.4000000000000004"/>
    <x v="1"/>
    <x v="1"/>
    <s v="Not Overdue"/>
    <x v="1"/>
    <s v="USD"/>
    <n v="92139.67"/>
    <s v="Non-government"/>
  </r>
  <r>
    <s v="A2310000"/>
    <x v="23"/>
    <x v="23"/>
    <n v="104015797"/>
    <x v="0"/>
    <x v="0"/>
    <x v="3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163"/>
    <n v="5.4333333333333336"/>
    <x v="1"/>
    <x v="1"/>
    <s v="Not Overdue"/>
    <x v="1"/>
    <s v="USD"/>
    <n v="97110.22"/>
    <s v="Non-government"/>
  </r>
  <r>
    <s v="A2310000"/>
    <x v="23"/>
    <x v="23"/>
    <n v="104015824"/>
    <x v="0"/>
    <x v="0"/>
    <x v="3"/>
    <x v="2"/>
    <s v="WHT Outstg"/>
    <s v="WHT on inv 1800024747 SEPLAT AUGUST 2020 CHA"/>
    <s v=""/>
    <s v="AB"/>
    <s v=""/>
    <d v="2020-12-31T00:00:00"/>
    <d v="2020-12-31T00:00:00"/>
    <d v="2020-08-20T00:00:00"/>
    <s v="USD"/>
    <n v="98592.76"/>
    <n v="192"/>
    <n v="6.4"/>
    <x v="1"/>
    <x v="1"/>
    <s v="Not Overdue"/>
    <x v="1"/>
    <s v="USD"/>
    <n v="98592.76"/>
    <s v="Non-government"/>
  </r>
  <r>
    <s v="A2310000"/>
    <x v="23"/>
    <x v="23"/>
    <n v="104015824"/>
    <x v="0"/>
    <x v="0"/>
    <x v="3"/>
    <x v="2"/>
    <s v="WHT Outstg"/>
    <s v="WHT on inv 1800024587 SEPLAT JULY 2020 CHA"/>
    <s v=""/>
    <s v="AB"/>
    <s v=""/>
    <d v="2020-12-31T00:00:00"/>
    <d v="2020-12-31T00:00:00"/>
    <d v="2020-08-18T00:00:00"/>
    <s v="USD"/>
    <n v="91474.91"/>
    <n v="194"/>
    <n v="6.4666666666666668"/>
    <x v="1"/>
    <x v="1"/>
    <s v="Not Overdue"/>
    <x v="1"/>
    <s v="USD"/>
    <n v="91474.91"/>
    <s v="Non-government"/>
  </r>
  <r>
    <s v="A2310000"/>
    <x v="23"/>
    <x v="23"/>
    <n v="104015797"/>
    <x v="0"/>
    <x v="0"/>
    <x v="3"/>
    <x v="2"/>
    <s v="WHT Outstg"/>
    <s v="WHT on inv 1800024588 SEPLAT JULY 2020 CHA"/>
    <s v=""/>
    <s v="AB"/>
    <s v=""/>
    <d v="2020-12-30T00:00:00"/>
    <d v="2020-12-30T00:00:00"/>
    <d v="2020-08-18T00:00:00"/>
    <s v="NGN"/>
    <n v="32976704.25"/>
    <n v="194"/>
    <n v="6.4666666666666668"/>
    <x v="1"/>
    <x v="1"/>
    <s v="Not Overdue"/>
    <x v="1"/>
    <s v="USD"/>
    <n v="86893.62"/>
    <s v="Non-government"/>
  </r>
  <r>
    <s v="A2310000"/>
    <x v="23"/>
    <x v="23"/>
    <n v="1600003298"/>
    <x v="0"/>
    <x v="0"/>
    <x v="3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214"/>
    <n v="7.1333333333333337"/>
    <x v="2"/>
    <x v="2"/>
    <s v="Overdue"/>
    <x v="1"/>
    <s v="USD"/>
    <n v="-337452.97"/>
    <s v="Non-government"/>
  </r>
  <r>
    <s v="A2310000"/>
    <x v="23"/>
    <x v="23"/>
    <n v="1600003299"/>
    <x v="0"/>
    <x v="0"/>
    <x v="3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214"/>
    <n v="7.1333333333333337"/>
    <x v="2"/>
    <x v="2"/>
    <s v="Overdue"/>
    <x v="1"/>
    <s v="USD"/>
    <n v="-128094.83"/>
    <s v="Non-government"/>
  </r>
  <r>
    <s v="A2310000"/>
    <x v="23"/>
    <x v="23"/>
    <n v="104015832"/>
    <x v="0"/>
    <x v="0"/>
    <x v="3"/>
    <x v="2"/>
    <s v="WHT Outstg"/>
    <s v="WHT on 1800024449 SEPLAT JUN 2020 CHA"/>
    <s v=""/>
    <s v="AB"/>
    <s v=""/>
    <d v="2020-12-31T00:00:00"/>
    <d v="2020-12-31T00:00:00"/>
    <d v="2020-07-21T00:00:00"/>
    <s v="USD"/>
    <n v="71010.509999999995"/>
    <n v="222"/>
    <n v="7.4"/>
    <x v="1"/>
    <x v="1"/>
    <s v="Not Overdue"/>
    <x v="1"/>
    <s v="USD"/>
    <n v="71010.509999999995"/>
    <s v="Non-government"/>
  </r>
  <r>
    <s v="A2310000"/>
    <x v="23"/>
    <x v="23"/>
    <n v="1600003254"/>
    <x v="0"/>
    <x v="0"/>
    <x v="3"/>
    <x v="2"/>
    <s v="WHT Outstg"/>
    <s v="WHT CN FOR SEPLAT APR_2019"/>
    <s v="468"/>
    <s v="DG"/>
    <s v=""/>
    <d v="2020-06-30T00:00:00"/>
    <d v="2020-06-30T00:00:00"/>
    <d v="2020-06-30T00:00:00"/>
    <s v="USD"/>
    <n v="-14204.8"/>
    <n v="243"/>
    <n v="8.1"/>
    <x v="2"/>
    <x v="2"/>
    <s v="Overdue"/>
    <x v="1"/>
    <s v="USD"/>
    <n v="-14204.8"/>
    <s v="Non-government"/>
  </r>
  <r>
    <s v="A2310000"/>
    <x v="23"/>
    <x v="23"/>
    <n v="1600003250"/>
    <x v="0"/>
    <x v="0"/>
    <x v="3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243"/>
    <n v="8.1"/>
    <x v="2"/>
    <x v="2"/>
    <s v="Overdue"/>
    <x v="1"/>
    <s v="USD"/>
    <n v="-396387.85"/>
    <s v="Non-government"/>
  </r>
  <r>
    <s v="A2310000"/>
    <x v="23"/>
    <x v="23"/>
    <n v="1600003252"/>
    <x v="0"/>
    <x v="0"/>
    <x v="3"/>
    <x v="2"/>
    <s v="WHT Outstg"/>
    <s v="WHT CN FOR SEPLAT FEB_2019"/>
    <s v="468"/>
    <s v="DG"/>
    <s v=""/>
    <d v="2020-06-30T00:00:00"/>
    <d v="2020-06-30T00:00:00"/>
    <d v="2020-06-30T00:00:00"/>
    <s v="USD"/>
    <n v="-202854"/>
    <n v="243"/>
    <n v="8.1"/>
    <x v="2"/>
    <x v="2"/>
    <s v="Overdue"/>
    <x v="1"/>
    <s v="USD"/>
    <n v="-202854"/>
    <s v="Non-government"/>
  </r>
  <r>
    <s v="A2310000"/>
    <x v="23"/>
    <x v="23"/>
    <n v="1600003251"/>
    <x v="0"/>
    <x v="0"/>
    <x v="3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243"/>
    <n v="8.1"/>
    <x v="2"/>
    <x v="2"/>
    <s v="Overdue"/>
    <x v="1"/>
    <s v="USD"/>
    <n v="-388306.79"/>
    <s v="Non-government"/>
  </r>
  <r>
    <s v="A2310000"/>
    <x v="23"/>
    <x v="23"/>
    <n v="1600003253"/>
    <x v="0"/>
    <x v="0"/>
    <x v="3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243"/>
    <n v="8.1"/>
    <x v="2"/>
    <x v="2"/>
    <s v="Overdue"/>
    <x v="1"/>
    <s v="USD"/>
    <n v="-449882.41"/>
    <s v="Non-government"/>
  </r>
  <r>
    <s v="A2310000"/>
    <x v="23"/>
    <x v="23"/>
    <n v="1600003249"/>
    <x v="0"/>
    <x v="0"/>
    <x v="3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243"/>
    <n v="8.1"/>
    <x v="2"/>
    <x v="2"/>
    <s v="Overdue"/>
    <x v="1"/>
    <s v="USD"/>
    <n v="-1016000.4"/>
    <s v="Non-government"/>
  </r>
  <r>
    <s v="A2310000"/>
    <x v="23"/>
    <x v="23"/>
    <n v="104015796"/>
    <x v="0"/>
    <x v="0"/>
    <x v="3"/>
    <x v="2"/>
    <s v="WHT Outstg"/>
    <s v="WHT on  inv 1800024261 SEPLAT MAY 2020 CHA"/>
    <s v=""/>
    <s v="AB"/>
    <s v=""/>
    <d v="2020-12-30T00:00:00"/>
    <d v="2020-12-30T00:00:00"/>
    <d v="2020-06-24T00:00:00"/>
    <s v="NGN"/>
    <n v="34186225.68"/>
    <n v="249"/>
    <n v="8.3000000000000007"/>
    <x v="1"/>
    <x v="1"/>
    <s v="Not Overdue"/>
    <x v="1"/>
    <s v="USD"/>
    <n v="90080.7"/>
    <s v="Non-government"/>
  </r>
  <r>
    <s v="A2310000"/>
    <x v="23"/>
    <x v="23"/>
    <n v="104015832"/>
    <x v="0"/>
    <x v="0"/>
    <x v="3"/>
    <x v="2"/>
    <s v="WHT Outstg"/>
    <s v="WHT on inv1800024260 SEPLAT MAY 2020 CHA"/>
    <s v=""/>
    <s v="AB"/>
    <s v=""/>
    <d v="2020-12-31T00:00:00"/>
    <d v="2020-12-31T00:00:00"/>
    <d v="2020-06-24T00:00:00"/>
    <s v="USD"/>
    <n v="94830.03"/>
    <n v="249"/>
    <n v="8.3000000000000007"/>
    <x v="1"/>
    <x v="1"/>
    <s v="Not Overdue"/>
    <x v="1"/>
    <s v="USD"/>
    <n v="94830.03"/>
    <s v="Non-government"/>
  </r>
  <r>
    <s v="A2310000"/>
    <x v="23"/>
    <x v="23"/>
    <n v="103933735"/>
    <x v="0"/>
    <x v="0"/>
    <x v="4"/>
    <x v="2"/>
    <s v="WHT Outstg"/>
    <s v="10% WHT 1800021837_ Lease Charge-2ndFlr West Wing"/>
    <s v=""/>
    <s v="AB"/>
    <s v=""/>
    <d v="2020-06-23T00:00:00"/>
    <d v="2020-06-23T00:00:00"/>
    <d v="2020-06-23T00:00:00"/>
    <s v="NGN"/>
    <n v="3914820"/>
    <n v="250"/>
    <n v="8.3333333333333339"/>
    <x v="2"/>
    <x v="2"/>
    <s v="Overdue"/>
    <x v="1"/>
    <s v="USD"/>
    <n v="10859.32"/>
    <s v="Non-government"/>
  </r>
  <r>
    <s v="A2310000"/>
    <x v="23"/>
    <x v="23"/>
    <n v="103933737"/>
    <x v="0"/>
    <x v="0"/>
    <x v="4"/>
    <x v="2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250"/>
    <n v="8.3333333333333339"/>
    <x v="2"/>
    <x v="2"/>
    <s v="Overdue"/>
    <x v="1"/>
    <s v="USD"/>
    <n v="1342.16"/>
    <s v="Non-government"/>
  </r>
  <r>
    <s v="A2310000"/>
    <x v="23"/>
    <x v="23"/>
    <n v="103933734"/>
    <x v="0"/>
    <x v="0"/>
    <x v="3"/>
    <x v="2"/>
    <s v="WHT Outstg"/>
    <s v="WHT on 1800021947 SEPLAT MAY 2019 Crude Handling"/>
    <s v=""/>
    <s v="AB"/>
    <s v=""/>
    <d v="2020-06-23T00:00:00"/>
    <d v="2020-06-23T00:00:00"/>
    <d v="2020-06-23T00:00:00"/>
    <s v="USD"/>
    <n v="123957.4"/>
    <n v="250"/>
    <n v="8.3333333333333339"/>
    <x v="2"/>
    <x v="2"/>
    <s v="Overdue"/>
    <x v="1"/>
    <s v="USD"/>
    <n v="123957.4"/>
    <s v="Non-government"/>
  </r>
  <r>
    <s v="A2310000"/>
    <x v="23"/>
    <x v="23"/>
    <n v="103933734"/>
    <x v="0"/>
    <x v="0"/>
    <x v="3"/>
    <x v="2"/>
    <s v="WHT Outstg"/>
    <s v="WHT on 1800021948 SEPLAT MAY 2019 Crude Handling"/>
    <s v=""/>
    <s v="AB"/>
    <s v=""/>
    <d v="2020-06-23T00:00:00"/>
    <d v="2020-06-23T00:00:00"/>
    <d v="2020-06-23T00:00:00"/>
    <s v="USD"/>
    <n v="123957.34"/>
    <n v="250"/>
    <n v="8.3333333333333339"/>
    <x v="2"/>
    <x v="2"/>
    <s v="Overdue"/>
    <x v="1"/>
    <s v="USD"/>
    <n v="123957.34"/>
    <s v="Non-government"/>
  </r>
  <r>
    <s v="A2310000"/>
    <x v="23"/>
    <x v="23"/>
    <n v="103933734"/>
    <x v="0"/>
    <x v="0"/>
    <x v="3"/>
    <x v="2"/>
    <s v="WHT Outstg"/>
    <s v="WHT on 1800022156 SEPLAT JUN 2019 Crude Handling"/>
    <s v=""/>
    <s v="AB"/>
    <s v=""/>
    <d v="2020-06-23T00:00:00"/>
    <d v="2020-06-23T00:00:00"/>
    <d v="2020-06-23T00:00:00"/>
    <s v="USD"/>
    <n v="132684.13"/>
    <n v="250"/>
    <n v="8.3333333333333339"/>
    <x v="2"/>
    <x v="2"/>
    <s v="Overdue"/>
    <x v="1"/>
    <s v="USD"/>
    <n v="132684.13"/>
    <s v="Non-government"/>
  </r>
  <r>
    <s v="A2310000"/>
    <x v="23"/>
    <x v="23"/>
    <n v="103933734"/>
    <x v="0"/>
    <x v="0"/>
    <x v="3"/>
    <x v="2"/>
    <s v="WHT Outstg"/>
    <s v="WHT on 1800022157 SEPLAT JUN 2019 Crude Handling"/>
    <s v=""/>
    <s v="AB"/>
    <s v=""/>
    <d v="2020-06-23T00:00:00"/>
    <d v="2020-06-23T00:00:00"/>
    <d v="2020-06-23T00:00:00"/>
    <s v="USD"/>
    <n v="132680.81"/>
    <n v="250"/>
    <n v="8.3333333333333339"/>
    <x v="2"/>
    <x v="2"/>
    <s v="Overdue"/>
    <x v="1"/>
    <s v="USD"/>
    <n v="132680.81"/>
    <s v="Non-government"/>
  </r>
  <r>
    <s v="A2310000"/>
    <x v="23"/>
    <x v="23"/>
    <n v="103933734"/>
    <x v="0"/>
    <x v="0"/>
    <x v="3"/>
    <x v="2"/>
    <s v="WHT Outstg"/>
    <s v="WHT on 1800022313 Seplat Supplementary Invoice 201"/>
    <s v=""/>
    <s v="AB"/>
    <s v=""/>
    <d v="2020-06-23T00:00:00"/>
    <d v="2020-06-23T00:00:00"/>
    <d v="2020-06-23T00:00:00"/>
    <s v="USD"/>
    <n v="2170"/>
    <n v="250"/>
    <n v="8.3333333333333339"/>
    <x v="2"/>
    <x v="2"/>
    <s v="Overdue"/>
    <x v="1"/>
    <s v="USD"/>
    <n v="2170"/>
    <s v="Non-government"/>
  </r>
  <r>
    <s v="A2310000"/>
    <x v="23"/>
    <x v="23"/>
    <n v="103933734"/>
    <x v="0"/>
    <x v="0"/>
    <x v="3"/>
    <x v="2"/>
    <s v="WHT Outstg"/>
    <s v="WHT on 1800022314 Seplat Supplementary Invoice 201"/>
    <s v=""/>
    <s v="AB"/>
    <s v=""/>
    <d v="2020-06-23T00:00:00"/>
    <d v="2020-06-23T00:00:00"/>
    <d v="2020-06-23T00:00:00"/>
    <s v="USD"/>
    <n v="2169.61"/>
    <n v="250"/>
    <n v="8.3333333333333339"/>
    <x v="2"/>
    <x v="2"/>
    <s v="Overdue"/>
    <x v="1"/>
    <s v="USD"/>
    <n v="2169.61"/>
    <s v="Non-government"/>
  </r>
  <r>
    <s v="A2310000"/>
    <x v="23"/>
    <x v="23"/>
    <n v="103933734"/>
    <x v="0"/>
    <x v="0"/>
    <x v="3"/>
    <x v="2"/>
    <s v="WHT Outstg"/>
    <s v="WHT on 1800022541 SEPLAT AUG 2019 Crude Handling"/>
    <s v=""/>
    <s v="AB"/>
    <s v=""/>
    <d v="2020-06-23T00:00:00"/>
    <d v="2020-06-23T00:00:00"/>
    <d v="2020-06-23T00:00:00"/>
    <s v="USD"/>
    <n v="156638.79999999999"/>
    <n v="250"/>
    <n v="8.3333333333333339"/>
    <x v="2"/>
    <x v="2"/>
    <s v="Overdue"/>
    <x v="1"/>
    <s v="USD"/>
    <n v="156638.79999999999"/>
    <s v="Non-government"/>
  </r>
  <r>
    <s v="A2310000"/>
    <x v="23"/>
    <x v="23"/>
    <n v="103933734"/>
    <x v="0"/>
    <x v="0"/>
    <x v="3"/>
    <x v="2"/>
    <s v="WHT Outstg"/>
    <s v="WHT on 1800022542 SEPLAT AUG 2019 Crude Handling"/>
    <s v=""/>
    <s v="AB"/>
    <s v=""/>
    <d v="2020-06-23T00:00:00"/>
    <d v="2020-06-23T00:00:00"/>
    <d v="2020-06-23T00:00:00"/>
    <s v="USD"/>
    <n v="156657.26999999999"/>
    <n v="250"/>
    <n v="8.3333333333333339"/>
    <x v="2"/>
    <x v="2"/>
    <s v="Overdue"/>
    <x v="1"/>
    <s v="USD"/>
    <n v="156657.26999999999"/>
    <s v="Non-government"/>
  </r>
  <r>
    <s v="A2310000"/>
    <x v="23"/>
    <x v="23"/>
    <n v="103923539"/>
    <x v="0"/>
    <x v="0"/>
    <x v="3"/>
    <x v="2"/>
    <s v="WHT Outstg"/>
    <s v="WHT on inv 1800023934 SEPLAT MAR 2020 CHA"/>
    <s v=""/>
    <s v="AB"/>
    <s v=""/>
    <d v="2020-06-04T00:00:00"/>
    <d v="2020-06-04T00:00:00"/>
    <d v="2020-06-04T00:00:00"/>
    <s v="USD"/>
    <n v="66404.58"/>
    <n v="269"/>
    <n v="8.9666666666666668"/>
    <x v="2"/>
    <x v="2"/>
    <s v="Overdue"/>
    <x v="1"/>
    <s v="USD"/>
    <n v="66404.58"/>
    <s v="Non-government"/>
  </r>
  <r>
    <s v="A2310000"/>
    <x v="23"/>
    <x v="23"/>
    <n v="103921890"/>
    <x v="0"/>
    <x v="0"/>
    <x v="3"/>
    <x v="2"/>
    <s v="WHT Outstg"/>
    <s v="WHT on inv 1800024061 APR 2020 CHA"/>
    <s v=""/>
    <s v="AB"/>
    <s v=""/>
    <d v="2020-05-30T00:00:00"/>
    <d v="2020-05-30T00:00:00"/>
    <d v="2020-05-30T00:00:00"/>
    <s v="USD"/>
    <n v="75108.13"/>
    <n v="274"/>
    <n v="9.1333333333333329"/>
    <x v="2"/>
    <x v="2"/>
    <s v="Overdue"/>
    <x v="1"/>
    <s v="USD"/>
    <n v="75108.13"/>
    <s v="Non-government"/>
  </r>
  <r>
    <s v="A2310000"/>
    <x v="23"/>
    <x v="23"/>
    <n v="103921892"/>
    <x v="0"/>
    <x v="0"/>
    <x v="3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274"/>
    <n v="9.1333333333333329"/>
    <x v="2"/>
    <x v="2"/>
    <s v="Overdue"/>
    <x v="1"/>
    <s v="USD"/>
    <n v="75107.45"/>
    <s v="Non-government"/>
  </r>
  <r>
    <s v="A2310000"/>
    <x v="23"/>
    <x v="23"/>
    <n v="1600003172"/>
    <x v="0"/>
    <x v="0"/>
    <x v="3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277"/>
    <n v="9.2333333333333325"/>
    <x v="2"/>
    <x v="2"/>
    <s v="Overdue"/>
    <x v="1"/>
    <s v="USD"/>
    <n v="-133642.63"/>
    <s v="Non-government"/>
  </r>
  <r>
    <s v="A2310000"/>
    <x v="23"/>
    <x v="23"/>
    <n v="1600003139"/>
    <x v="0"/>
    <x v="0"/>
    <x v="3"/>
    <x v="2"/>
    <s v="WHT Outstg"/>
    <s v="MARCH WHT SEPLAT -25569372"/>
    <s v="473"/>
    <s v="DG"/>
    <s v=""/>
    <d v="2020-05-05T00:00:00"/>
    <d v="2020-05-05T00:00:00"/>
    <d v="2020-05-05T00:00:00"/>
    <s v="NGN"/>
    <n v="-34954176.100000001"/>
    <n v="299"/>
    <n v="9.9666666666666668"/>
    <x v="2"/>
    <x v="2"/>
    <s v="Overdue"/>
    <x v="1"/>
    <s v="USD"/>
    <n v="-96959.39"/>
    <s v="Non-government"/>
  </r>
  <r>
    <s v="A2310000"/>
    <x v="23"/>
    <x v="23"/>
    <n v="1600003140"/>
    <x v="0"/>
    <x v="0"/>
    <x v="3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299"/>
    <n v="9.9666666666666668"/>
    <x v="2"/>
    <x v="2"/>
    <s v="Overdue"/>
    <x v="1"/>
    <s v="USD"/>
    <n v="-55067.88"/>
    <s v="Non-government"/>
  </r>
  <r>
    <s v="A2310000"/>
    <x v="23"/>
    <x v="23"/>
    <n v="103909436"/>
    <x v="0"/>
    <x v="0"/>
    <x v="3"/>
    <x v="2"/>
    <s v="WHT Outstg"/>
    <s v="WHT on inv  1800023726 _Feb20"/>
    <s v=""/>
    <s v="AB"/>
    <s v=""/>
    <d v="2020-04-30T00:00:00"/>
    <d v="2020-04-30T00:00:00"/>
    <d v="2020-04-30T00:00:00"/>
    <s v="USD"/>
    <n v="122606.81"/>
    <n v="304"/>
    <n v="10.133333333333333"/>
    <x v="2"/>
    <x v="2"/>
    <s v="Overdue"/>
    <x v="1"/>
    <s v="USD"/>
    <n v="122606.81"/>
    <s v="Non-government"/>
  </r>
  <r>
    <s v="A2310000"/>
    <x v="23"/>
    <x v="23"/>
    <n v="103909436"/>
    <x v="0"/>
    <x v="0"/>
    <x v="3"/>
    <x v="2"/>
    <s v="WHT Outstg"/>
    <s v="WHT on inv 1800023130_Nov19"/>
    <s v=""/>
    <s v="AB"/>
    <s v=""/>
    <d v="2020-04-30T00:00:00"/>
    <d v="2020-04-30T00:00:00"/>
    <d v="2020-04-30T00:00:00"/>
    <s v="USD"/>
    <n v="155291.69"/>
    <n v="304"/>
    <n v="10.133333333333333"/>
    <x v="2"/>
    <x v="2"/>
    <s v="Overdue"/>
    <x v="1"/>
    <s v="USD"/>
    <n v="155291.69"/>
    <s v="Non-government"/>
  </r>
  <r>
    <s v="A2310000"/>
    <x v="23"/>
    <x v="23"/>
    <n v="103909434"/>
    <x v="0"/>
    <x v="0"/>
    <x v="3"/>
    <x v="2"/>
    <s v="WHT Outstg"/>
    <s v="WHT on inv 1800023131_Nov 19"/>
    <s v=""/>
    <s v="AB"/>
    <s v=""/>
    <d v="2020-04-30T00:00:00"/>
    <d v="2020-04-30T00:00:00"/>
    <d v="2020-04-30T00:00:00"/>
    <s v="NGN"/>
    <n v="47588748.899999999"/>
    <n v="304"/>
    <n v="10.133333333333333"/>
    <x v="2"/>
    <x v="2"/>
    <s v="Overdue"/>
    <x v="1"/>
    <s v="USD"/>
    <n v="132006.43"/>
    <s v="Non-government"/>
  </r>
  <r>
    <s v="A2310000"/>
    <x v="23"/>
    <x v="23"/>
    <n v="103909436"/>
    <x v="0"/>
    <x v="0"/>
    <x v="3"/>
    <x v="2"/>
    <s v="WHT Outstg"/>
    <s v="WHT on inv 1800023369_Dec19"/>
    <s v=""/>
    <s v="AB"/>
    <s v=""/>
    <d v="2020-04-30T00:00:00"/>
    <d v="2020-04-30T00:00:00"/>
    <d v="2020-04-30T00:00:00"/>
    <s v="USD"/>
    <n v="172796.75"/>
    <n v="304"/>
    <n v="10.133333333333333"/>
    <x v="2"/>
    <x v="2"/>
    <s v="Overdue"/>
    <x v="1"/>
    <s v="USD"/>
    <n v="172796.75"/>
    <s v="Non-government"/>
  </r>
  <r>
    <s v="A2310000"/>
    <x v="23"/>
    <x v="23"/>
    <n v="103909434"/>
    <x v="0"/>
    <x v="0"/>
    <x v="3"/>
    <x v="2"/>
    <s v="WHT Outstg"/>
    <s v="WHT on inv 1800023370_Dec 19"/>
    <s v=""/>
    <s v="AB"/>
    <s v=""/>
    <d v="2020-04-30T00:00:00"/>
    <d v="2020-04-30T00:00:00"/>
    <d v="2020-04-30T00:00:00"/>
    <s v="NGN"/>
    <n v="52953565.329999998"/>
    <n v="304"/>
    <n v="10.133333333333333"/>
    <x v="2"/>
    <x v="2"/>
    <s v="Overdue"/>
    <x v="1"/>
    <s v="USD"/>
    <n v="146887.89000000001"/>
    <s v="Non-government"/>
  </r>
  <r>
    <s v="A2310000"/>
    <x v="23"/>
    <x v="23"/>
    <n v="103909436"/>
    <x v="0"/>
    <x v="0"/>
    <x v="3"/>
    <x v="2"/>
    <s v="WHT Outstg"/>
    <s v="WHT on inv 1800023599_Jan20"/>
    <s v=""/>
    <s v="AB"/>
    <s v=""/>
    <d v="2020-04-30T00:00:00"/>
    <d v="2020-04-30T00:00:00"/>
    <d v="2020-04-30T00:00:00"/>
    <s v="USD"/>
    <n v="114058.94"/>
    <n v="304"/>
    <n v="10.133333333333333"/>
    <x v="2"/>
    <x v="2"/>
    <s v="Overdue"/>
    <x v="1"/>
    <s v="USD"/>
    <n v="114058.94"/>
    <s v="Non-government"/>
  </r>
  <r>
    <s v="A2310000"/>
    <x v="23"/>
    <x v="23"/>
    <n v="103909434"/>
    <x v="0"/>
    <x v="0"/>
    <x v="3"/>
    <x v="2"/>
    <s v="WHT Outstg"/>
    <s v="WHT on inv 1800023600_Jan20"/>
    <s v=""/>
    <s v="AB"/>
    <s v=""/>
    <d v="2020-04-30T00:00:00"/>
    <d v="2020-04-30T00:00:00"/>
    <d v="2020-04-30T00:00:00"/>
    <s v="NGN"/>
    <n v="34954176.100000001"/>
    <n v="304"/>
    <n v="10.133333333333333"/>
    <x v="2"/>
    <x v="2"/>
    <s v="Overdue"/>
    <x v="1"/>
    <s v="USD"/>
    <n v="96959.39"/>
    <s v="Non-government"/>
  </r>
  <r>
    <s v="A2310000"/>
    <x v="23"/>
    <x v="23"/>
    <n v="103909434"/>
    <x v="0"/>
    <x v="0"/>
    <x v="3"/>
    <x v="2"/>
    <s v="WHT Outstg"/>
    <s v="WHT on inv 1800023727_Feb20"/>
    <s v=""/>
    <s v="AB"/>
    <s v=""/>
    <d v="2020-04-30T00:00:00"/>
    <d v="2020-04-30T00:00:00"/>
    <d v="2020-04-30T00:00:00"/>
    <s v="NGN"/>
    <n v="37573469.57"/>
    <n v="304"/>
    <n v="10.133333333333333"/>
    <x v="2"/>
    <x v="2"/>
    <s v="Overdue"/>
    <x v="1"/>
    <s v="USD"/>
    <n v="104225.05"/>
    <s v="Non-government"/>
  </r>
  <r>
    <s v="A2310000"/>
    <x v="23"/>
    <x v="23"/>
    <n v="104015795"/>
    <x v="0"/>
    <x v="0"/>
    <x v="3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305"/>
    <n v="10.166666666666666"/>
    <x v="1"/>
    <x v="1"/>
    <s v="Not Overdue"/>
    <x v="1"/>
    <s v="USD"/>
    <n v="53627.25"/>
    <s v="Non-government"/>
  </r>
  <r>
    <s v="A2310000"/>
    <x v="23"/>
    <x v="23"/>
    <n v="103909323"/>
    <x v="0"/>
    <x v="0"/>
    <x v="3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305"/>
    <n v="10.166666666666666"/>
    <x v="2"/>
    <x v="2"/>
    <s v="Overdue"/>
    <x v="1"/>
    <s v="USD"/>
    <n v="307245.57"/>
    <s v="Non-government"/>
  </r>
  <r>
    <s v="A2310000"/>
    <x v="23"/>
    <x v="23"/>
    <n v="1600003101"/>
    <x v="0"/>
    <x v="0"/>
    <x v="3"/>
    <x v="2"/>
    <s v="WHT Outstg"/>
    <s v="20/05/2016 -610842503"/>
    <s v="468"/>
    <s v="DG"/>
    <s v=""/>
    <d v="2020-04-20T00:00:00"/>
    <d v="2020-04-20T00:00:00"/>
    <d v="2020-04-20T00:00:00"/>
    <s v="USD"/>
    <n v="-159607.47"/>
    <n v="314"/>
    <n v="10.466666666666667"/>
    <x v="2"/>
    <x v="2"/>
    <s v="Overdue"/>
    <x v="1"/>
    <s v="USD"/>
    <n v="-159607.47"/>
    <s v="Non-government"/>
  </r>
  <r>
    <s v="A2310000"/>
    <x v="23"/>
    <x v="23"/>
    <n v="1600003102"/>
    <x v="0"/>
    <x v="0"/>
    <x v="3"/>
    <x v="2"/>
    <s v="WHT Outstg"/>
    <s v="21/03/2016- 611285254"/>
    <s v="468"/>
    <s v="DG"/>
    <s v=""/>
    <d v="2020-04-20T00:00:00"/>
    <d v="2020-04-20T00:00:00"/>
    <d v="2020-04-20T00:00:00"/>
    <s v="USD"/>
    <n v="-158743.5"/>
    <n v="314"/>
    <n v="10.466666666666667"/>
    <x v="2"/>
    <x v="2"/>
    <s v="Overdue"/>
    <x v="1"/>
    <s v="USD"/>
    <n v="-158743.5"/>
    <s v="Non-government"/>
  </r>
  <r>
    <s v="A2310000"/>
    <x v="23"/>
    <x v="23"/>
    <n v="1600003106"/>
    <x v="0"/>
    <x v="0"/>
    <x v="3"/>
    <x v="2"/>
    <s v="WHT Outstg"/>
    <s v="21/09/2015- 609532485"/>
    <s v="468"/>
    <s v="DG"/>
    <s v=""/>
    <d v="2020-04-20T00:00:00"/>
    <d v="2020-04-20T00:00:00"/>
    <d v="2020-04-20T00:00:00"/>
    <s v="USD"/>
    <n v="-748.86"/>
    <n v="314"/>
    <n v="10.466666666666667"/>
    <x v="2"/>
    <x v="2"/>
    <s v="Overdue"/>
    <x v="1"/>
    <s v="USD"/>
    <n v="-748.86"/>
    <s v="Non-government"/>
  </r>
  <r>
    <s v="A2310000"/>
    <x v="23"/>
    <x v="23"/>
    <n v="1600003105"/>
    <x v="0"/>
    <x v="0"/>
    <x v="3"/>
    <x v="2"/>
    <s v="WHT Outstg"/>
    <s v="21/09/2015- 609532486"/>
    <s v="468"/>
    <s v="DG"/>
    <s v=""/>
    <d v="2020-04-20T00:00:00"/>
    <d v="2020-04-20T00:00:00"/>
    <d v="2020-04-20T00:00:00"/>
    <s v="USD"/>
    <n v="-1824.11"/>
    <n v="314"/>
    <n v="10.466666666666667"/>
    <x v="2"/>
    <x v="2"/>
    <s v="Overdue"/>
    <x v="1"/>
    <s v="USD"/>
    <n v="-1824.11"/>
    <s v="Non-government"/>
  </r>
  <r>
    <s v="A2310000"/>
    <x v="23"/>
    <x v="23"/>
    <n v="1600003104"/>
    <x v="0"/>
    <x v="0"/>
    <x v="3"/>
    <x v="2"/>
    <s v="WHT Outstg"/>
    <s v="21/09/2015-609532487"/>
    <s v="468"/>
    <s v="DG"/>
    <s v=""/>
    <d v="2020-04-20T00:00:00"/>
    <d v="2020-04-20T00:00:00"/>
    <d v="2020-04-20T00:00:00"/>
    <s v="USD"/>
    <n v="-2098.11"/>
    <n v="314"/>
    <n v="10.466666666666667"/>
    <x v="2"/>
    <x v="2"/>
    <s v="Overdue"/>
    <x v="1"/>
    <s v="USD"/>
    <n v="-2098.11"/>
    <s v="Non-government"/>
  </r>
  <r>
    <s v="A2310000"/>
    <x v="23"/>
    <x v="23"/>
    <n v="1600003107"/>
    <x v="0"/>
    <x v="0"/>
    <x v="3"/>
    <x v="2"/>
    <s v="WHT Outstg"/>
    <s v="21/09/2015-609532488"/>
    <s v="468"/>
    <s v="DG"/>
    <s v=""/>
    <d v="2020-04-20T00:00:00"/>
    <d v="2020-04-20T00:00:00"/>
    <d v="2020-04-20T00:00:00"/>
    <s v="USD"/>
    <n v="-323.01"/>
    <n v="314"/>
    <n v="10.466666666666667"/>
    <x v="2"/>
    <x v="2"/>
    <s v="Overdue"/>
    <x v="1"/>
    <s v="USD"/>
    <n v="-323.01"/>
    <s v="Non-government"/>
  </r>
  <r>
    <s v="A2310000"/>
    <x v="23"/>
    <x v="23"/>
    <n v="1600003108"/>
    <x v="0"/>
    <x v="0"/>
    <x v="3"/>
    <x v="2"/>
    <s v="WHT Outstg"/>
    <s v="21/09/2015-609532490"/>
    <s v="468"/>
    <s v="DG"/>
    <s v=""/>
    <d v="2020-04-20T00:00:00"/>
    <d v="2020-04-20T00:00:00"/>
    <d v="2020-04-20T00:00:00"/>
    <s v="USD"/>
    <n v="-426"/>
    <n v="314"/>
    <n v="10.466666666666667"/>
    <x v="2"/>
    <x v="2"/>
    <s v="Overdue"/>
    <x v="1"/>
    <s v="USD"/>
    <n v="-426"/>
    <s v="Non-government"/>
  </r>
  <r>
    <s v="A2310000"/>
    <x v="23"/>
    <x v="23"/>
    <n v="1600003099"/>
    <x v="0"/>
    <x v="0"/>
    <x v="3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314"/>
    <n v="10.466666666666667"/>
    <x v="2"/>
    <x v="2"/>
    <s v="Overdue"/>
    <x v="1"/>
    <s v="USD"/>
    <n v="-330"/>
    <s v="Non-government"/>
  </r>
  <r>
    <s v="A2310000"/>
    <x v="23"/>
    <x v="23"/>
    <n v="1600003088"/>
    <x v="0"/>
    <x v="0"/>
    <x v="3"/>
    <x v="2"/>
    <s v="WHT Outstg"/>
    <s v="FEB WHT RECEIPTS DOWNLOADED - 25334291"/>
    <s v="454"/>
    <s v="DG"/>
    <s v=""/>
    <d v="2020-04-09T00:00:00"/>
    <d v="2020-04-09T00:00:00"/>
    <d v="2020-04-09T00:00:00"/>
    <s v="NGN"/>
    <n v="-47588748.600000001"/>
    <n v="325"/>
    <n v="10.833333333333334"/>
    <x v="2"/>
    <x v="2"/>
    <s v="Overdue"/>
    <x v="1"/>
    <s v="USD"/>
    <n v="-132006.43"/>
    <s v="Non-government"/>
  </r>
  <r>
    <s v="A2310000"/>
    <x v="23"/>
    <x v="23"/>
    <n v="1600003087"/>
    <x v="0"/>
    <x v="0"/>
    <x v="3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325"/>
    <n v="10.833333333333334"/>
    <x v="2"/>
    <x v="2"/>
    <s v="Overdue"/>
    <x v="1"/>
    <s v="USD"/>
    <n v="-39930.160000000003"/>
    <s v="Non-government"/>
  </r>
  <r>
    <s v="A2310000"/>
    <x v="23"/>
    <x v="23"/>
    <n v="104015798"/>
    <x v="0"/>
    <x v="0"/>
    <x v="3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327"/>
    <n v="10.9"/>
    <x v="3"/>
    <x v="2"/>
    <s v="Not Overdue"/>
    <x v="1"/>
    <s v="USD"/>
    <n v="217343.63"/>
    <s v="Non-government"/>
  </r>
  <r>
    <s v="A2310000"/>
    <x v="23"/>
    <x v="23"/>
    <n v="1600003038"/>
    <x v="0"/>
    <x v="0"/>
    <x v="3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366"/>
    <n v="12.2"/>
    <x v="2"/>
    <x v="2"/>
    <s v="Overdue"/>
    <x v="1"/>
    <s v="USD"/>
    <n v="-120145.99"/>
    <s v="Non-government"/>
  </r>
  <r>
    <s v="A2310000"/>
    <x v="23"/>
    <x v="23"/>
    <n v="1600003044"/>
    <x v="0"/>
    <x v="0"/>
    <x v="3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366"/>
    <n v="12.2"/>
    <x v="2"/>
    <x v="2"/>
    <s v="Overdue"/>
    <x v="1"/>
    <s v="USD"/>
    <n v="-14140.9"/>
    <s v="Non-government"/>
  </r>
  <r>
    <s v="A2310000"/>
    <x v="23"/>
    <x v="23"/>
    <n v="1600003043"/>
    <x v="0"/>
    <x v="0"/>
    <x v="3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366"/>
    <n v="12.2"/>
    <x v="2"/>
    <x v="2"/>
    <s v="Overdue"/>
    <x v="1"/>
    <s v="USD"/>
    <n v="-122957.54"/>
    <s v="Non-government"/>
  </r>
  <r>
    <s v="A2310000"/>
    <x v="23"/>
    <x v="23"/>
    <n v="1600003041"/>
    <x v="0"/>
    <x v="0"/>
    <x v="3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366"/>
    <n v="12.2"/>
    <x v="2"/>
    <x v="2"/>
    <s v="Overdue"/>
    <x v="1"/>
    <s v="USD"/>
    <n v="-2169.2800000000002"/>
    <s v="Non-government"/>
  </r>
  <r>
    <s v="A2310000"/>
    <x v="23"/>
    <x v="23"/>
    <n v="1600003039"/>
    <x v="0"/>
    <x v="0"/>
    <x v="3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366"/>
    <n v="12.2"/>
    <x v="2"/>
    <x v="2"/>
    <s v="Overdue"/>
    <x v="1"/>
    <s v="USD"/>
    <n v="-113857.17"/>
    <s v="Non-government"/>
  </r>
  <r>
    <s v="A2310000"/>
    <x v="23"/>
    <x v="23"/>
    <n v="1600003040"/>
    <x v="0"/>
    <x v="0"/>
    <x v="3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366"/>
    <n v="12.2"/>
    <x v="2"/>
    <x v="2"/>
    <s v="Overdue"/>
    <x v="1"/>
    <s v="USD"/>
    <n v="-37.82"/>
    <s v="Non-government"/>
  </r>
  <r>
    <s v="A2310000"/>
    <x v="23"/>
    <x v="23"/>
    <n v="1600003042"/>
    <x v="0"/>
    <x v="0"/>
    <x v="3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366"/>
    <n v="12.2"/>
    <x v="2"/>
    <x v="2"/>
    <s v="Overdue"/>
    <x v="1"/>
    <s v="USD"/>
    <n v="-473.86"/>
    <s v="Non-government"/>
  </r>
  <r>
    <s v="A2310000"/>
    <x v="23"/>
    <x v="23"/>
    <n v="1600003037"/>
    <x v="0"/>
    <x v="0"/>
    <x v="3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366"/>
    <n v="12.2"/>
    <x v="2"/>
    <x v="2"/>
    <s v="Overdue"/>
    <x v="1"/>
    <s v="USD"/>
    <n v="-2761.93"/>
    <s v="Non-government"/>
  </r>
  <r>
    <s v="A2310000"/>
    <x v="23"/>
    <x v="23"/>
    <n v="1600003013"/>
    <x v="0"/>
    <x v="0"/>
    <x v="3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394"/>
    <n v="13.133333333333333"/>
    <x v="2"/>
    <x v="2"/>
    <s v="Overdue"/>
    <x v="1"/>
    <s v="USD"/>
    <n v="-203036.03"/>
    <s v="Non-government"/>
  </r>
  <r>
    <s v="A2310000"/>
    <x v="23"/>
    <x v="23"/>
    <n v="103961151"/>
    <x v="0"/>
    <x v="0"/>
    <x v="3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395"/>
    <n v="13.166666666666666"/>
    <x v="2"/>
    <x v="2"/>
    <s v="Overdue"/>
    <x v="1"/>
    <s v="USD"/>
    <n v="-101601.95"/>
    <s v="Non-government"/>
  </r>
  <r>
    <s v="A2310000"/>
    <x v="23"/>
    <x v="23"/>
    <n v="103961151"/>
    <x v="0"/>
    <x v="0"/>
    <x v="3"/>
    <x v="2"/>
    <s v="WHT Outstg"/>
    <s v="WHT RECEIPT NO 24793544"/>
    <s v=""/>
    <s v="AB"/>
    <s v=""/>
    <d v="2020-08-25T00:00:00"/>
    <d v="2020-08-25T00:00:00"/>
    <d v="2020-01-30T00:00:00"/>
    <s v="NGN"/>
    <n v="-2435565.69"/>
    <n v="395"/>
    <n v="13.166666666666666"/>
    <x v="2"/>
    <x v="2"/>
    <s v="Overdue"/>
    <x v="1"/>
    <s v="USD"/>
    <n v="-6417.72"/>
    <s v="Non-government"/>
  </r>
  <r>
    <s v="A2310000"/>
    <x v="23"/>
    <x v="23"/>
    <n v="103961140"/>
    <x v="0"/>
    <x v="0"/>
    <x v="3"/>
    <x v="2"/>
    <s v="WHT Outstg"/>
    <s v="WHT RECEIPT NO - 21730929"/>
    <s v=""/>
    <s v="AB"/>
    <s v=""/>
    <d v="2020-08-25T00:00:00"/>
    <d v="2020-08-25T00:00:00"/>
    <d v="2019-10-28T00:00:00"/>
    <s v="NGN"/>
    <n v="-4799.96"/>
    <n v="489"/>
    <n v="16.3"/>
    <x v="2"/>
    <x v="2"/>
    <s v="Overdue"/>
    <x v="1"/>
    <s v="USD"/>
    <n v="-12.65"/>
    <s v="Non-government"/>
  </r>
  <r>
    <s v="A2310000"/>
    <x v="23"/>
    <x v="23"/>
    <n v="103961140"/>
    <x v="0"/>
    <x v="0"/>
    <x v="3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489"/>
    <n v="16.3"/>
    <x v="2"/>
    <x v="2"/>
    <s v="Overdue"/>
    <x v="1"/>
    <s v="USD"/>
    <n v="-90053.36"/>
    <s v="Non-government"/>
  </r>
  <r>
    <s v="A2310000"/>
    <x v="23"/>
    <x v="23"/>
    <n v="103961140"/>
    <x v="0"/>
    <x v="0"/>
    <x v="3"/>
    <x v="2"/>
    <s v="WHT Outstg"/>
    <s v="WHT RECEIPT NO - 22221561"/>
    <s v=""/>
    <s v="AB"/>
    <s v=""/>
    <d v="2020-08-25T00:00:00"/>
    <d v="2020-08-25T00:00:00"/>
    <d v="2019-10-28T00:00:00"/>
    <s v="NGN"/>
    <n v="-3914820"/>
    <n v="489"/>
    <n v="16.3"/>
    <x v="2"/>
    <x v="2"/>
    <s v="Overdue"/>
    <x v="1"/>
    <s v="USD"/>
    <n v="-10315.549999999999"/>
    <s v="Non-government"/>
  </r>
  <r>
    <s v="A2310000"/>
    <x v="23"/>
    <x v="23"/>
    <n v="103961140"/>
    <x v="0"/>
    <x v="0"/>
    <x v="3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489"/>
    <n v="16.3"/>
    <x v="2"/>
    <x v="2"/>
    <s v="Overdue"/>
    <x v="1"/>
    <s v="USD"/>
    <n v="-167700.72"/>
    <s v="Non-government"/>
  </r>
  <r>
    <s v="A2310000"/>
    <x v="23"/>
    <x v="23"/>
    <n v="103913340"/>
    <x v="0"/>
    <x v="0"/>
    <x v="3"/>
    <x v="2"/>
    <s v="WHT Outstg"/>
    <s v="WHT on 1800021515-FEB 2019 Crude Handling"/>
    <s v=""/>
    <s v="AB"/>
    <s v=""/>
    <d v="2020-05-08T00:00:00"/>
    <d v="2020-05-08T00:00:00"/>
    <d v="2019-05-30T00:00:00"/>
    <s v="USD"/>
    <n v="110876.85"/>
    <n v="640"/>
    <n v="21.333333333333332"/>
    <x v="2"/>
    <x v="2"/>
    <s v="Overdue"/>
    <x v="1"/>
    <s v="USD"/>
    <n v="110876.85"/>
    <s v="Non-government"/>
  </r>
  <r>
    <s v="A2310000"/>
    <x v="23"/>
    <x v="23"/>
    <n v="103909248"/>
    <x v="0"/>
    <x v="0"/>
    <x v="3"/>
    <x v="2"/>
    <s v="WHT Outstg"/>
    <s v="WHT on Inv 1800021516-FEB 2019 Crude Handli"/>
    <s v=""/>
    <s v="AB"/>
    <s v=""/>
    <d v="2020-04-28T00:00:00"/>
    <d v="2020-04-28T00:00:00"/>
    <d v="2019-05-30T00:00:00"/>
    <s v="NGN"/>
    <n v="33958253.619999997"/>
    <n v="640"/>
    <n v="21.333333333333332"/>
    <x v="2"/>
    <x v="2"/>
    <s v="Overdue"/>
    <x v="1"/>
    <s v="USD"/>
    <n v="94196.800000000003"/>
    <s v="Non-government"/>
  </r>
  <r>
    <s v="A2310000"/>
    <x v="23"/>
    <x v="23"/>
    <n v="103909248"/>
    <x v="0"/>
    <x v="0"/>
    <x v="3"/>
    <x v="2"/>
    <s v="WHT Outstg"/>
    <s v="WHT on Inv 1800021656-SEPLAT MARCH 2019 Crude Hand"/>
    <s v=""/>
    <s v="AB"/>
    <s v=""/>
    <d v="2020-04-28T00:00:00"/>
    <d v="2020-04-28T00:00:00"/>
    <d v="2019-05-30T00:00:00"/>
    <s v="NGN"/>
    <n v="34185736.409999996"/>
    <n v="640"/>
    <n v="21.333333333333332"/>
    <x v="2"/>
    <x v="2"/>
    <s v="Overdue"/>
    <x v="1"/>
    <s v="USD"/>
    <n v="94827.81"/>
    <s v="Non-government"/>
  </r>
  <r>
    <s v="A2310000"/>
    <x v="23"/>
    <x v="23"/>
    <n v="103960675"/>
    <x v="0"/>
    <x v="0"/>
    <x v="3"/>
    <x v="2"/>
    <s v="WHT Outstg"/>
    <s v="WHT RECEIPT NO -013C5524"/>
    <s v=""/>
    <s v="AB"/>
    <s v=""/>
    <d v="2020-08-25T00:00:00"/>
    <d v="2020-08-25T00:00:00"/>
    <d v="2019-05-30T00:00:00"/>
    <s v="NGN"/>
    <n v="-62294313.5"/>
    <n v="640"/>
    <n v="21.333333333333332"/>
    <x v="2"/>
    <x v="2"/>
    <s v="Overdue"/>
    <x v="1"/>
    <s v="USD"/>
    <n v="-164145.51999999999"/>
    <s v="Non-government"/>
  </r>
  <r>
    <s v="A2310000"/>
    <x v="23"/>
    <x v="23"/>
    <n v="103960675"/>
    <x v="0"/>
    <x v="0"/>
    <x v="3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640"/>
    <n v="21.333333333333332"/>
    <x v="2"/>
    <x v="2"/>
    <s v="Overdue"/>
    <x v="1"/>
    <s v="USD"/>
    <n v="-362048.5"/>
    <s v="Non-government"/>
  </r>
  <r>
    <s v="A2310000"/>
    <x v="23"/>
    <x v="23"/>
    <n v="103961193"/>
    <x v="0"/>
    <x v="0"/>
    <x v="3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642"/>
    <n v="21.4"/>
    <x v="2"/>
    <x v="2"/>
    <s v="Overdue"/>
    <x v="1"/>
    <s v="USD"/>
    <n v="-100477.58"/>
    <s v="Non-government"/>
  </r>
  <r>
    <s v="A2310000"/>
    <x v="23"/>
    <x v="23"/>
    <n v="103961193"/>
    <x v="0"/>
    <x v="0"/>
    <x v="3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642"/>
    <n v="21.4"/>
    <x v="2"/>
    <x v="2"/>
    <s v="Overdue"/>
    <x v="1"/>
    <s v="USD"/>
    <n v="-99160.08"/>
    <s v="Non-government"/>
  </r>
  <r>
    <s v="A2310000"/>
    <x v="23"/>
    <x v="23"/>
    <n v="103961193"/>
    <x v="0"/>
    <x v="0"/>
    <x v="3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642"/>
    <n v="21.4"/>
    <x v="2"/>
    <x v="2"/>
    <s v="Overdue"/>
    <x v="1"/>
    <s v="USD"/>
    <n v="-18279.330000000002"/>
    <s v="Non-government"/>
  </r>
  <r>
    <s v="A2310000"/>
    <x v="23"/>
    <x v="23"/>
    <n v="103961193"/>
    <x v="0"/>
    <x v="0"/>
    <x v="3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642"/>
    <n v="21.4"/>
    <x v="2"/>
    <x v="2"/>
    <s v="Overdue"/>
    <x v="1"/>
    <s v="USD"/>
    <n v="-19596.830000000002"/>
    <s v="Non-government"/>
  </r>
  <r>
    <s v="A2310000"/>
    <x v="23"/>
    <x v="23"/>
    <n v="103961193"/>
    <x v="0"/>
    <x v="0"/>
    <x v="3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642"/>
    <n v="21.4"/>
    <x v="2"/>
    <x v="2"/>
    <s v="Overdue"/>
    <x v="1"/>
    <s v="USD"/>
    <n v="-366134.71"/>
    <s v="Non-government"/>
  </r>
  <r>
    <s v="A2310000"/>
    <x v="23"/>
    <x v="23"/>
    <n v="103961193"/>
    <x v="0"/>
    <x v="0"/>
    <x v="3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642"/>
    <n v="21.4"/>
    <x v="2"/>
    <x v="2"/>
    <s v="Overdue"/>
    <x v="1"/>
    <s v="USD"/>
    <n v="-57027.88"/>
    <s v="Non-government"/>
  </r>
  <r>
    <s v="A2310000"/>
    <x v="23"/>
    <x v="23"/>
    <n v="103961193"/>
    <x v="0"/>
    <x v="0"/>
    <x v="3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642"/>
    <n v="21.4"/>
    <x v="2"/>
    <x v="2"/>
    <s v="Overdue"/>
    <x v="1"/>
    <s v="USD"/>
    <n v="-9185.23"/>
    <s v="Non-government"/>
  </r>
  <r>
    <s v="A2310000"/>
    <x v="23"/>
    <x v="23"/>
    <n v="103961193"/>
    <x v="0"/>
    <x v="0"/>
    <x v="3"/>
    <x v="2"/>
    <s v="WHT Outstg"/>
    <s v="SEPLAT WHT RECEIPT NO 008AD1AD"/>
    <s v=""/>
    <s v="AB"/>
    <s v=""/>
    <d v="2020-08-25T00:00:00"/>
    <d v="2020-08-25T00:00:00"/>
    <d v="2019-05-28T00:00:00"/>
    <s v="NGN"/>
    <n v="-7841779.7599999998"/>
    <n v="642"/>
    <n v="21.4"/>
    <x v="2"/>
    <x v="2"/>
    <s v="Overdue"/>
    <x v="1"/>
    <s v="USD"/>
    <n v="-20663.09"/>
    <s v="Non-government"/>
  </r>
  <r>
    <s v="A2310000"/>
    <x v="23"/>
    <x v="23"/>
    <n v="103961193"/>
    <x v="0"/>
    <x v="0"/>
    <x v="3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642"/>
    <n v="21.4"/>
    <x v="2"/>
    <x v="2"/>
    <s v="Overdue"/>
    <x v="1"/>
    <s v="USD"/>
    <n v="-476.68"/>
    <s v="Non-government"/>
  </r>
  <r>
    <s v="A2310000"/>
    <x v="23"/>
    <x v="23"/>
    <n v="103961193"/>
    <x v="0"/>
    <x v="0"/>
    <x v="3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642"/>
    <n v="21.4"/>
    <x v="2"/>
    <x v="2"/>
    <s v="Overdue"/>
    <x v="1"/>
    <s v="USD"/>
    <n v="-20546.97"/>
    <s v="Non-government"/>
  </r>
  <r>
    <s v="A2310000"/>
    <x v="23"/>
    <x v="23"/>
    <n v="103961193"/>
    <x v="0"/>
    <x v="0"/>
    <x v="3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642"/>
    <n v="21.4"/>
    <x v="2"/>
    <x v="2"/>
    <s v="Overdue"/>
    <x v="1"/>
    <s v="USD"/>
    <n v="-24688.02"/>
    <s v="Non-government"/>
  </r>
  <r>
    <s v="A2310000"/>
    <x v="23"/>
    <x v="23"/>
    <n v="103961193"/>
    <x v="0"/>
    <x v="0"/>
    <x v="3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642"/>
    <n v="21.4"/>
    <x v="2"/>
    <x v="2"/>
    <s v="Overdue"/>
    <x v="1"/>
    <s v="USD"/>
    <n v="-353.12"/>
    <s v="Non-government"/>
  </r>
  <r>
    <s v="A2310000"/>
    <x v="23"/>
    <x v="23"/>
    <n v="103961193"/>
    <x v="0"/>
    <x v="0"/>
    <x v="3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642"/>
    <n v="21.4"/>
    <x v="2"/>
    <x v="2"/>
    <s v="Overdue"/>
    <x v="1"/>
    <s v="USD"/>
    <n v="-11982.65"/>
    <s v="Non-government"/>
  </r>
  <r>
    <s v="A2310000"/>
    <x v="23"/>
    <x v="23"/>
    <n v="103961193"/>
    <x v="0"/>
    <x v="0"/>
    <x v="3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642"/>
    <n v="21.4"/>
    <x v="2"/>
    <x v="2"/>
    <s v="Overdue"/>
    <x v="1"/>
    <s v="USD"/>
    <n v="-10823.28"/>
    <s v="Non-government"/>
  </r>
  <r>
    <s v="A2310000"/>
    <x v="23"/>
    <x v="23"/>
    <n v="103961193"/>
    <x v="0"/>
    <x v="0"/>
    <x v="3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642"/>
    <n v="21.4"/>
    <x v="2"/>
    <x v="2"/>
    <s v="Overdue"/>
    <x v="1"/>
    <s v="USD"/>
    <n v="-1190.19"/>
    <s v="Non-government"/>
  </r>
  <r>
    <s v="A2310000"/>
    <x v="23"/>
    <x v="23"/>
    <n v="103961193"/>
    <x v="0"/>
    <x v="0"/>
    <x v="3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642"/>
    <n v="21.4"/>
    <x v="2"/>
    <x v="2"/>
    <s v="Overdue"/>
    <x v="1"/>
    <s v="USD"/>
    <n v="-11246.31"/>
    <s v="Non-government"/>
  </r>
  <r>
    <s v="A2310000"/>
    <x v="23"/>
    <x v="23"/>
    <n v="103961193"/>
    <x v="0"/>
    <x v="0"/>
    <x v="3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642"/>
    <n v="21.4"/>
    <x v="2"/>
    <x v="2"/>
    <s v="Overdue"/>
    <x v="1"/>
    <s v="USD"/>
    <n v="-8844.9599999999991"/>
    <s v="Non-government"/>
  </r>
  <r>
    <s v="A2310000"/>
    <x v="23"/>
    <x v="23"/>
    <n v="103961193"/>
    <x v="0"/>
    <x v="0"/>
    <x v="3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642"/>
    <n v="21.4"/>
    <x v="2"/>
    <x v="2"/>
    <s v="Overdue"/>
    <x v="1"/>
    <s v="USD"/>
    <n v="-12211.7"/>
    <s v="Non-government"/>
  </r>
  <r>
    <s v="A2310000"/>
    <x v="23"/>
    <x v="23"/>
    <n v="103961193"/>
    <x v="0"/>
    <x v="0"/>
    <x v="3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642"/>
    <n v="21.4"/>
    <x v="2"/>
    <x v="2"/>
    <s v="Overdue"/>
    <x v="1"/>
    <s v="USD"/>
    <n v="-12349.67"/>
    <s v="Non-government"/>
  </r>
  <r>
    <s v="A2310000"/>
    <x v="23"/>
    <x v="23"/>
    <n v="103961193"/>
    <x v="0"/>
    <x v="0"/>
    <x v="3"/>
    <x v="2"/>
    <s v="WHT Outstg"/>
    <s v="SEPLAT WHT RECEIPT NO 00CBEF1B"/>
    <s v=""/>
    <s v="AB"/>
    <s v=""/>
    <d v="2020-08-25T00:00:00"/>
    <d v="2020-08-25T00:00:00"/>
    <d v="2019-05-28T00:00:00"/>
    <s v="NGN"/>
    <n v="-6046.8"/>
    <n v="642"/>
    <n v="21.4"/>
    <x v="2"/>
    <x v="2"/>
    <s v="Overdue"/>
    <x v="1"/>
    <s v="USD"/>
    <n v="-15.93"/>
    <s v="Non-government"/>
  </r>
  <r>
    <s v="A2310000"/>
    <x v="23"/>
    <x v="23"/>
    <n v="103961193"/>
    <x v="0"/>
    <x v="0"/>
    <x v="3"/>
    <x v="2"/>
    <s v="WHT Outstg"/>
    <s v="SEPLAT WHT RECEIPT NO 00CBEFIC"/>
    <s v=""/>
    <s v="AB"/>
    <s v=""/>
    <d v="2020-08-25T00:00:00"/>
    <d v="2020-08-25T00:00:00"/>
    <d v="2019-05-28T00:00:00"/>
    <s v="NGN"/>
    <n v="-88240.53"/>
    <n v="642"/>
    <n v="21.4"/>
    <x v="2"/>
    <x v="2"/>
    <s v="Overdue"/>
    <x v="1"/>
    <s v="USD"/>
    <n v="-232.51"/>
    <s v="Non-government"/>
  </r>
  <r>
    <s v="A2310000"/>
    <x v="23"/>
    <x v="23"/>
    <n v="103961193"/>
    <x v="0"/>
    <x v="0"/>
    <x v="3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642"/>
    <n v="21.4"/>
    <x v="2"/>
    <x v="2"/>
    <s v="Overdue"/>
    <x v="1"/>
    <s v="USD"/>
    <n v="-11368.76"/>
    <s v="Non-government"/>
  </r>
  <r>
    <s v="A2310000"/>
    <x v="23"/>
    <x v="23"/>
    <n v="103961193"/>
    <x v="0"/>
    <x v="0"/>
    <x v="3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642"/>
    <n v="21.4"/>
    <x v="2"/>
    <x v="2"/>
    <s v="Overdue"/>
    <x v="1"/>
    <s v="USD"/>
    <n v="-115887.65"/>
    <s v="Non-government"/>
  </r>
  <r>
    <s v="A2310000"/>
    <x v="23"/>
    <x v="23"/>
    <n v="103961193"/>
    <x v="0"/>
    <x v="0"/>
    <x v="3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642"/>
    <n v="21.4"/>
    <x v="2"/>
    <x v="2"/>
    <s v="Overdue"/>
    <x v="1"/>
    <s v="USD"/>
    <n v="-178432.51"/>
    <s v="Non-government"/>
  </r>
  <r>
    <s v="A2310000"/>
    <x v="23"/>
    <x v="23"/>
    <n v="103913341"/>
    <x v="0"/>
    <x v="0"/>
    <x v="3"/>
    <x v="2"/>
    <s v="WHT Outstg"/>
    <s v="WHT on 1800021286-SEPLAT 2018 Excess RPC Charge"/>
    <s v=""/>
    <s v="AB"/>
    <s v=""/>
    <d v="2020-05-08T00:00:00"/>
    <d v="2020-05-08T00:00:00"/>
    <d v="2019-04-04T00:00:00"/>
    <s v="USD"/>
    <n v="362562.32"/>
    <n v="696"/>
    <n v="23.2"/>
    <x v="2"/>
    <x v="2"/>
    <s v="Overdue"/>
    <x v="1"/>
    <s v="USD"/>
    <n v="362562.32"/>
    <s v="Non-government"/>
  </r>
  <r>
    <s v="A2310000"/>
    <x v="23"/>
    <x v="23"/>
    <n v="103913341"/>
    <x v="0"/>
    <x v="0"/>
    <x v="3"/>
    <x v="2"/>
    <s v="WHT Outstg"/>
    <s v="WHT on 1800021287-SEPLAT 2018 Excess RPC Penalty C"/>
    <s v=""/>
    <s v="AB"/>
    <s v=""/>
    <d v="2020-05-08T00:00:00"/>
    <d v="2020-05-08T00:00:00"/>
    <d v="2019-04-04T00:00:00"/>
    <s v="USD"/>
    <n v="58739.15"/>
    <n v="696"/>
    <n v="23.2"/>
    <x v="2"/>
    <x v="2"/>
    <s v="Overdue"/>
    <x v="1"/>
    <s v="USD"/>
    <n v="58739.15"/>
    <s v="Non-government"/>
  </r>
  <r>
    <s v="A2310000"/>
    <x v="23"/>
    <x v="23"/>
    <n v="103718084"/>
    <x v="0"/>
    <x v="0"/>
    <x v="3"/>
    <x v="2"/>
    <s v="WHT Outstg"/>
    <s v="WHT on in inv 1800021332-JAN 2019 Crude Handling"/>
    <s v=""/>
    <s v="AB"/>
    <s v=""/>
    <d v="2019-04-04T00:00:00"/>
    <d v="2019-04-04T00:00:00"/>
    <d v="2019-04-04T00:00:00"/>
    <s v="USD"/>
    <n v="210593.65"/>
    <n v="696"/>
    <n v="23.2"/>
    <x v="2"/>
    <x v="2"/>
    <s v="Overdue"/>
    <x v="1"/>
    <s v="USD"/>
    <n v="210593.65"/>
    <s v="Non-government"/>
  </r>
  <r>
    <s v="A2310000"/>
    <x v="23"/>
    <x v="23"/>
    <n v="103718083"/>
    <x v="0"/>
    <x v="0"/>
    <x v="3"/>
    <x v="2"/>
    <s v="WHT Outstg"/>
    <s v="WHT on in inv 1800021333-JAN 2019 CHA"/>
    <s v=""/>
    <s v="AB"/>
    <s v=""/>
    <d v="2019-04-04T00:00:00"/>
    <d v="2019-04-04T00:00:00"/>
    <d v="2019-04-04T00:00:00"/>
    <s v="NGN"/>
    <n v="64514407.200000003"/>
    <n v="696"/>
    <n v="23.2"/>
    <x v="2"/>
    <x v="2"/>
    <s v="Overdue"/>
    <x v="1"/>
    <s v="USD"/>
    <n v="210484.7"/>
    <s v="Non-government"/>
  </r>
  <r>
    <s v="A2310000"/>
    <x v="23"/>
    <x v="23"/>
    <n v="103909323"/>
    <x v="0"/>
    <x v="0"/>
    <x v="3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696"/>
    <n v="23.2"/>
    <x v="2"/>
    <x v="2"/>
    <s v="Overdue"/>
    <x v="1"/>
    <s v="USD"/>
    <n v="49777.22"/>
    <s v="Non-government"/>
  </r>
  <r>
    <s v="A2310000"/>
    <x v="23"/>
    <x v="23"/>
    <n v="103913342"/>
    <x v="0"/>
    <x v="0"/>
    <x v="3"/>
    <x v="2"/>
    <s v="WHT Outstg"/>
    <s v="WHT on 1800018643-SEPLAT AUG 2017 Crude Handling"/>
    <s v=""/>
    <s v="AB"/>
    <s v=""/>
    <d v="2020-05-08T00:00:00"/>
    <d v="2020-05-08T00:00:00"/>
    <d v="2019-02-13T00:00:00"/>
    <s v="USD"/>
    <n v="168547.63"/>
    <n v="746"/>
    <n v="24.866666666666667"/>
    <x v="2"/>
    <x v="2"/>
    <s v="Overdue"/>
    <x v="1"/>
    <s v="USD"/>
    <n v="168547.63"/>
    <s v="Non-government"/>
  </r>
  <r>
    <s v="A2310000"/>
    <x v="23"/>
    <x v="23"/>
    <n v="103913342"/>
    <x v="0"/>
    <x v="0"/>
    <x v="3"/>
    <x v="2"/>
    <s v="WHT Outstg"/>
    <s v="WHT on 1800018825-SEPLAT SEP 2017 Crude Handling"/>
    <s v=""/>
    <s v="AB"/>
    <s v=""/>
    <d v="2020-05-08T00:00:00"/>
    <d v="2020-05-08T00:00:00"/>
    <d v="2019-02-13T00:00:00"/>
    <s v="USD"/>
    <n v="142795.34"/>
    <n v="746"/>
    <n v="24.866666666666667"/>
    <x v="2"/>
    <x v="2"/>
    <s v="Overdue"/>
    <x v="1"/>
    <s v="USD"/>
    <n v="142795.34"/>
    <s v="Non-government"/>
  </r>
  <r>
    <s v="A2310000"/>
    <x v="23"/>
    <x v="23"/>
    <n v="103913342"/>
    <x v="0"/>
    <x v="0"/>
    <x v="3"/>
    <x v="2"/>
    <s v="WHT Outstg"/>
    <s v="WHT on 1800018953 - SEPLAT OCT 2017 Crude Handling"/>
    <s v=""/>
    <s v="AB"/>
    <s v=""/>
    <d v="2020-05-08T00:00:00"/>
    <d v="2020-05-08T00:00:00"/>
    <d v="2019-02-13T00:00:00"/>
    <s v="USD"/>
    <n v="143100.91"/>
    <n v="746"/>
    <n v="24.866666666666667"/>
    <x v="2"/>
    <x v="2"/>
    <s v="Overdue"/>
    <x v="1"/>
    <s v="USD"/>
    <n v="143100.91"/>
    <s v="Non-government"/>
  </r>
  <r>
    <s v="A2310000"/>
    <x v="23"/>
    <x v="23"/>
    <n v="103913342"/>
    <x v="0"/>
    <x v="0"/>
    <x v="3"/>
    <x v="2"/>
    <s v="WHT Outstg"/>
    <s v="WHT on 1800019062 -Seplat Jul17 Crude Handling"/>
    <s v=""/>
    <s v="AB"/>
    <s v=""/>
    <d v="2020-05-08T00:00:00"/>
    <d v="2020-05-08T00:00:00"/>
    <d v="2019-02-13T00:00:00"/>
    <s v="USD"/>
    <n v="151162.59"/>
    <n v="746"/>
    <n v="24.866666666666667"/>
    <x v="2"/>
    <x v="2"/>
    <s v="Overdue"/>
    <x v="1"/>
    <s v="USD"/>
    <n v="151162.59"/>
    <s v="Non-government"/>
  </r>
  <r>
    <s v="A2310000"/>
    <x v="23"/>
    <x v="23"/>
    <n v="103913342"/>
    <x v="0"/>
    <x v="0"/>
    <x v="3"/>
    <x v="2"/>
    <s v="WHT Outstg"/>
    <s v="WHT on 1800019194-SEPLAT NOV 2017 Crude Handling"/>
    <s v=""/>
    <s v="AB"/>
    <s v=""/>
    <d v="2020-05-08T00:00:00"/>
    <d v="2020-05-08T00:00:00"/>
    <d v="2019-02-13T00:00:00"/>
    <s v="USD"/>
    <n v="148107.85999999999"/>
    <n v="746"/>
    <n v="24.866666666666667"/>
    <x v="2"/>
    <x v="2"/>
    <s v="Overdue"/>
    <x v="1"/>
    <s v="USD"/>
    <n v="148107.85999999999"/>
    <s v="Non-government"/>
  </r>
  <r>
    <s v="A2310000"/>
    <x v="23"/>
    <x v="23"/>
    <n v="103913342"/>
    <x v="0"/>
    <x v="0"/>
    <x v="3"/>
    <x v="2"/>
    <s v="WHT Outstg"/>
    <s v="WHT on 1800019277-SEPLAT DEC 2017 Crude Handling"/>
    <s v=""/>
    <s v="AB"/>
    <s v=""/>
    <d v="2020-05-08T00:00:00"/>
    <d v="2020-05-08T00:00:00"/>
    <d v="2019-02-13T00:00:00"/>
    <s v="USD"/>
    <n v="164812.10999999999"/>
    <n v="746"/>
    <n v="24.866666666666667"/>
    <x v="2"/>
    <x v="2"/>
    <s v="Overdue"/>
    <x v="1"/>
    <s v="USD"/>
    <n v="164812.10999999999"/>
    <s v="Non-government"/>
  </r>
  <r>
    <s v="A2310000"/>
    <x v="23"/>
    <x v="23"/>
    <n v="103913342"/>
    <x v="0"/>
    <x v="0"/>
    <x v="3"/>
    <x v="2"/>
    <s v="WHT Outstg"/>
    <s v="WHT on 1800019450-SEPLAT JAN 2018 Crude Handling"/>
    <s v=""/>
    <s v="AB"/>
    <s v=""/>
    <d v="2020-05-08T00:00:00"/>
    <d v="2020-05-08T00:00:00"/>
    <d v="2019-02-13T00:00:00"/>
    <s v="USD"/>
    <n v="159780.53"/>
    <n v="746"/>
    <n v="24.866666666666667"/>
    <x v="2"/>
    <x v="2"/>
    <s v="Overdue"/>
    <x v="1"/>
    <s v="USD"/>
    <n v="159780.53"/>
    <s v="Non-government"/>
  </r>
  <r>
    <s v="A2310000"/>
    <x v="23"/>
    <x v="23"/>
    <n v="103913342"/>
    <x v="0"/>
    <x v="0"/>
    <x v="3"/>
    <x v="2"/>
    <s v="WHT Outstg"/>
    <s v="WHT on 1800019490-Excess RPC PenaltyJune - Dec 17"/>
    <s v=""/>
    <s v="AB"/>
    <s v=""/>
    <d v="2020-05-08T00:00:00"/>
    <d v="2020-05-08T00:00:00"/>
    <d v="2019-02-13T00:00:00"/>
    <s v="USD"/>
    <n v="8575.7999999999993"/>
    <n v="746"/>
    <n v="24.866666666666667"/>
    <x v="2"/>
    <x v="2"/>
    <s v="Overdue"/>
    <x v="1"/>
    <s v="USD"/>
    <n v="8575.7999999999993"/>
    <s v="Non-government"/>
  </r>
  <r>
    <s v="A2310000"/>
    <x v="23"/>
    <x v="23"/>
    <n v="103913342"/>
    <x v="0"/>
    <x v="0"/>
    <x v="3"/>
    <x v="2"/>
    <s v="WHT Outstg"/>
    <s v="WHT on 1800019563- FEB 2018 Crude Handling"/>
    <s v=""/>
    <s v="AB"/>
    <s v=""/>
    <d v="2020-05-08T00:00:00"/>
    <d v="2020-05-08T00:00:00"/>
    <d v="2019-02-13T00:00:00"/>
    <s v="USD"/>
    <n v="167019.31"/>
    <n v="746"/>
    <n v="24.866666666666667"/>
    <x v="2"/>
    <x v="2"/>
    <s v="Overdue"/>
    <x v="1"/>
    <s v="USD"/>
    <n v="167019.31"/>
    <s v="Non-government"/>
  </r>
  <r>
    <s v="A2310000"/>
    <x v="23"/>
    <x v="23"/>
    <n v="103913342"/>
    <x v="0"/>
    <x v="0"/>
    <x v="3"/>
    <x v="2"/>
    <s v="WHT Outstg"/>
    <s v="WHT on 1800019756-MAR 2018 Crude Handling"/>
    <s v=""/>
    <s v="AB"/>
    <s v=""/>
    <d v="2020-05-08T00:00:00"/>
    <d v="2020-05-08T00:00:00"/>
    <d v="2019-02-13T00:00:00"/>
    <s v="USD"/>
    <n v="146836.56"/>
    <n v="746"/>
    <n v="24.866666666666667"/>
    <x v="2"/>
    <x v="2"/>
    <s v="Overdue"/>
    <x v="1"/>
    <s v="USD"/>
    <n v="146836.56"/>
    <s v="Non-government"/>
  </r>
  <r>
    <s v="A2310000"/>
    <x v="23"/>
    <x v="23"/>
    <n v="103913342"/>
    <x v="0"/>
    <x v="0"/>
    <x v="3"/>
    <x v="2"/>
    <s v="WHT Outstg"/>
    <s v="WHT on 1800019813- Jan2018 Supplementary Crude"/>
    <s v=""/>
    <s v="AB"/>
    <s v=""/>
    <d v="2020-05-08T00:00:00"/>
    <d v="2020-05-08T00:00:00"/>
    <d v="2019-02-13T00:00:00"/>
    <s v="USD"/>
    <n v="29489.35"/>
    <n v="746"/>
    <n v="24.866666666666667"/>
    <x v="2"/>
    <x v="2"/>
    <s v="Overdue"/>
    <x v="1"/>
    <s v="USD"/>
    <n v="29489.35"/>
    <s v="Non-government"/>
  </r>
  <r>
    <s v="A2310000"/>
    <x v="23"/>
    <x v="23"/>
    <n v="103913342"/>
    <x v="0"/>
    <x v="0"/>
    <x v="3"/>
    <x v="2"/>
    <s v="WHT Outstg"/>
    <s v="WHT on 1800019916-SEPLAT APR 2018 Crude Handling"/>
    <s v=""/>
    <s v="AB"/>
    <s v=""/>
    <d v="2020-05-08T00:00:00"/>
    <d v="2020-05-08T00:00:00"/>
    <d v="2019-02-13T00:00:00"/>
    <s v="USD"/>
    <n v="188489.44"/>
    <n v="746"/>
    <n v="24.866666666666667"/>
    <x v="2"/>
    <x v="2"/>
    <s v="Overdue"/>
    <x v="1"/>
    <s v="USD"/>
    <n v="188489.44"/>
    <s v="Non-government"/>
  </r>
  <r>
    <s v="A2310000"/>
    <x v="23"/>
    <x v="23"/>
    <n v="103913342"/>
    <x v="0"/>
    <x v="0"/>
    <x v="3"/>
    <x v="2"/>
    <s v="WHT Outstg"/>
    <s v="WHT on 1800020050 -MAY 2018 Crude Handling"/>
    <s v=""/>
    <s v="AB"/>
    <s v=""/>
    <d v="2020-05-08T00:00:00"/>
    <d v="2020-05-08T00:00:00"/>
    <d v="2019-02-13T00:00:00"/>
    <s v="USD"/>
    <n v="104816.64"/>
    <n v="746"/>
    <n v="24.866666666666667"/>
    <x v="2"/>
    <x v="2"/>
    <s v="Overdue"/>
    <x v="1"/>
    <s v="USD"/>
    <n v="104816.64"/>
    <s v="Non-government"/>
  </r>
  <r>
    <s v="A2310000"/>
    <x v="23"/>
    <x v="23"/>
    <n v="103913342"/>
    <x v="0"/>
    <x v="0"/>
    <x v="3"/>
    <x v="2"/>
    <s v="WHT Outstg"/>
    <s v="WHT on 1800020649-SEPTEMBER 2018 Crude Handling"/>
    <s v=""/>
    <s v="AB"/>
    <s v=""/>
    <d v="2020-05-08T00:00:00"/>
    <d v="2020-05-08T00:00:00"/>
    <d v="2019-02-13T00:00:00"/>
    <s v="USD"/>
    <n v="191105.14"/>
    <n v="746"/>
    <n v="24.866666666666667"/>
    <x v="2"/>
    <x v="2"/>
    <s v="Overdue"/>
    <x v="1"/>
    <s v="USD"/>
    <n v="191105.14"/>
    <s v="Non-government"/>
  </r>
  <r>
    <s v="A2310000"/>
    <x v="23"/>
    <x v="23"/>
    <n v="103913342"/>
    <x v="0"/>
    <x v="0"/>
    <x v="3"/>
    <x v="2"/>
    <s v="WHT Outstg"/>
    <s v="WHT on 1800020801-OCT 2018 Crude Handling"/>
    <s v=""/>
    <s v="AB"/>
    <s v=""/>
    <d v="2020-05-08T00:00:00"/>
    <d v="2020-05-08T00:00:00"/>
    <d v="2019-02-13T00:00:00"/>
    <s v="USD"/>
    <n v="202150.21"/>
    <n v="746"/>
    <n v="24.866666666666667"/>
    <x v="2"/>
    <x v="2"/>
    <s v="Overdue"/>
    <x v="1"/>
    <s v="USD"/>
    <n v="202150.21"/>
    <s v="Non-government"/>
  </r>
  <r>
    <s v="A2310000"/>
    <x v="23"/>
    <x v="23"/>
    <n v="103913342"/>
    <x v="0"/>
    <x v="0"/>
    <x v="3"/>
    <x v="2"/>
    <s v="WHT Outstg"/>
    <s v="WHT on 1800020986-SEPLAT NOV 2018 Crude Handling"/>
    <s v=""/>
    <s v="AB"/>
    <s v=""/>
    <d v="2020-05-08T00:00:00"/>
    <d v="2020-05-08T00:00:00"/>
    <d v="2019-02-13T00:00:00"/>
    <s v="USD"/>
    <n v="206294.08"/>
    <n v="746"/>
    <n v="24.866666666666667"/>
    <x v="2"/>
    <x v="2"/>
    <s v="Overdue"/>
    <x v="1"/>
    <s v="USD"/>
    <n v="206294.08"/>
    <s v="Non-government"/>
  </r>
  <r>
    <s v="A2310000"/>
    <x v="23"/>
    <x v="23"/>
    <n v="103913342"/>
    <x v="0"/>
    <x v="0"/>
    <x v="3"/>
    <x v="2"/>
    <s v="WHT Outstg"/>
    <s v="WHT on 1800021165-SEPLAT DEC 2018 Crude Handling"/>
    <s v=""/>
    <s v="AB"/>
    <s v=""/>
    <d v="2020-05-08T00:00:00"/>
    <d v="2020-05-08T00:00:00"/>
    <d v="2019-02-13T00:00:00"/>
    <s v="USD"/>
    <n v="214099.42"/>
    <n v="746"/>
    <n v="24.866666666666667"/>
    <x v="2"/>
    <x v="2"/>
    <s v="Overdue"/>
    <x v="1"/>
    <s v="USD"/>
    <n v="214099.42"/>
    <s v="Non-government"/>
  </r>
  <r>
    <s v="A2310000"/>
    <x v="23"/>
    <x v="23"/>
    <n v="103697608"/>
    <x v="0"/>
    <x v="0"/>
    <x v="3"/>
    <x v="2"/>
    <s v="WHT Outstg"/>
    <s v="WHT on invs 1800020650/20802/20897/20116"/>
    <s v=""/>
    <s v="AB"/>
    <s v=""/>
    <d v="2019-02-13T00:00:00"/>
    <d v="2019-02-13T00:00:00"/>
    <d v="2019-02-13T00:00:00"/>
    <s v="NGN"/>
    <n v="256808977.25999999"/>
    <n v="746"/>
    <n v="24.866666666666667"/>
    <x v="2"/>
    <x v="2"/>
    <s v="Overdue"/>
    <x v="1"/>
    <s v="USD"/>
    <n v="838558.35"/>
    <s v="Non-government"/>
  </r>
  <r>
    <s v="A2310000"/>
    <x v="23"/>
    <x v="23"/>
    <n v="1600002675"/>
    <x v="0"/>
    <x v="0"/>
    <x v="3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794"/>
    <n v="26.466666666666665"/>
    <x v="2"/>
    <x v="2"/>
    <s v="Overdue"/>
    <x v="1"/>
    <s v="USD"/>
    <n v="-1594308.38"/>
    <s v="Non-government"/>
  </r>
  <r>
    <s v="A2310000"/>
    <x v="23"/>
    <x v="23"/>
    <n v="103911032"/>
    <x v="0"/>
    <x v="0"/>
    <x v="3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943"/>
    <n v="31.433333333333334"/>
    <x v="2"/>
    <x v="2"/>
    <s v="Overdue"/>
    <x v="1"/>
    <s v="USD"/>
    <n v="141487.94"/>
    <s v="Non-government"/>
  </r>
  <r>
    <s v="A2310000"/>
    <x v="23"/>
    <x v="23"/>
    <n v="103911032"/>
    <x v="0"/>
    <x v="0"/>
    <x v="3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943"/>
    <n v="31.433333333333334"/>
    <x v="2"/>
    <x v="2"/>
    <s v="Overdue"/>
    <x v="1"/>
    <s v="USD"/>
    <n v="124325.25"/>
    <s v="Non-government"/>
  </r>
  <r>
    <s v="A2310000"/>
    <x v="23"/>
    <x v="23"/>
    <n v="103911032"/>
    <x v="0"/>
    <x v="0"/>
    <x v="3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943"/>
    <n v="31.433333333333334"/>
    <x v="2"/>
    <x v="2"/>
    <s v="Overdue"/>
    <x v="1"/>
    <s v="USD"/>
    <n v="24971.83"/>
    <s v="Non-government"/>
  </r>
  <r>
    <s v="A2310000"/>
    <x v="23"/>
    <x v="23"/>
    <n v="103911032"/>
    <x v="0"/>
    <x v="0"/>
    <x v="3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943"/>
    <n v="31.433333333333334"/>
    <x v="2"/>
    <x v="2"/>
    <s v="Overdue"/>
    <x v="1"/>
    <s v="USD"/>
    <n v="159527.01999999999"/>
    <s v="Non-government"/>
  </r>
  <r>
    <s v="A2310000"/>
    <x v="23"/>
    <x v="23"/>
    <n v="103596223"/>
    <x v="0"/>
    <x v="0"/>
    <x v="3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943"/>
    <n v="31.433333333333334"/>
    <x v="2"/>
    <x v="2"/>
    <s v="Overdue"/>
    <x v="1"/>
    <s v="USD"/>
    <n v="626928.78"/>
    <s v="Non-government"/>
  </r>
  <r>
    <s v="A2310000"/>
    <x v="23"/>
    <x v="23"/>
    <n v="103554796"/>
    <x v="0"/>
    <x v="0"/>
    <x v="3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035"/>
    <n v="34.5"/>
    <x v="2"/>
    <x v="2"/>
    <s v="Overdue"/>
    <x v="1"/>
    <s v="USD"/>
    <n v="980326.79"/>
    <s v="Non-government"/>
  </r>
  <r>
    <s v="A2310000"/>
    <x v="23"/>
    <x v="23"/>
    <n v="103466106"/>
    <x v="0"/>
    <x v="0"/>
    <x v="3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237"/>
    <n v="41.233333333333334"/>
    <x v="2"/>
    <x v="2"/>
    <s v="Overdue"/>
    <x v="1"/>
    <s v="USD"/>
    <n v="168558.43"/>
    <s v="Non-government"/>
  </r>
  <r>
    <s v="A2310000"/>
    <x v="23"/>
    <x v="23"/>
    <n v="103442266"/>
    <x v="0"/>
    <x v="0"/>
    <x v="3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293"/>
    <n v="43.1"/>
    <x v="2"/>
    <x v="2"/>
    <s v="Overdue"/>
    <x v="1"/>
    <s v="USD"/>
    <n v="119115.31"/>
    <s v="Non-government"/>
  </r>
  <r>
    <s v="A2310000"/>
    <x v="23"/>
    <x v="23"/>
    <n v="103442233"/>
    <x v="0"/>
    <x v="0"/>
    <x v="3"/>
    <x v="2"/>
    <s v="WHT Outstg"/>
    <s v="WHT on invs 1800008974,/13412/1341013408/etc"/>
    <s v=""/>
    <s v="AB"/>
    <s v=""/>
    <d v="2017-08-15T00:00:00"/>
    <d v="2017-08-15T00:00:00"/>
    <d v="2017-08-15T00:00:00"/>
    <s v="NGN"/>
    <n v="29834193.609999999"/>
    <n v="1293"/>
    <n v="43.1"/>
    <x v="2"/>
    <x v="2"/>
    <s v="Overdue"/>
    <x v="1"/>
    <s v="USD"/>
    <n v="81697.960000000006"/>
    <s v="Non-government"/>
  </r>
  <r>
    <s v="A2310000"/>
    <x v="23"/>
    <x v="23"/>
    <n v="103267861"/>
    <x v="0"/>
    <x v="0"/>
    <x v="3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657"/>
    <n v="55.233333333333334"/>
    <x v="2"/>
    <x v="2"/>
    <s v="Overdue"/>
    <x v="1"/>
    <s v="USD"/>
    <n v="162891.10999999999"/>
    <s v="Non-government"/>
  </r>
  <r>
    <s v="A2310000"/>
    <x v="23"/>
    <x v="23"/>
    <n v="103911031"/>
    <x v="0"/>
    <x v="0"/>
    <x v="4"/>
    <x v="2"/>
    <s v="WHT Outstg"/>
    <s v="WHT ON INV 1800015312-WASTE TREATMENT NOTICE"/>
    <s v=""/>
    <s v="AB"/>
    <s v=""/>
    <d v="2020-05-06T00:00:00"/>
    <d v="2020-05-06T00:00:00"/>
    <d v="2016-07-26T00:00:00"/>
    <s v="NGN"/>
    <n v="85156.42"/>
    <n v="1678"/>
    <n v="55.93333333333333"/>
    <x v="2"/>
    <x v="2"/>
    <s v="Overdue"/>
    <x v="1"/>
    <s v="USD"/>
    <n v="236.22"/>
    <s v="Non-government"/>
  </r>
  <r>
    <s v="A2310000"/>
    <x v="23"/>
    <x v="23"/>
    <n v="103911031"/>
    <x v="0"/>
    <x v="0"/>
    <x v="4"/>
    <x v="2"/>
    <s v="WHT Outstg"/>
    <s v="WHT ON INV 1800015314-Q3'15 WASTE TREATMENT"/>
    <s v=""/>
    <s v="AB"/>
    <s v=""/>
    <d v="2020-05-06T00:00:00"/>
    <d v="2020-05-06T00:00:00"/>
    <d v="2016-07-26T00:00:00"/>
    <s v="NGN"/>
    <n v="40482.36"/>
    <n v="1678"/>
    <n v="55.93333333333333"/>
    <x v="2"/>
    <x v="2"/>
    <s v="Overdue"/>
    <x v="1"/>
    <s v="USD"/>
    <n v="112.29"/>
    <s v="Non-government"/>
  </r>
  <r>
    <s v="A2310000"/>
    <x v="23"/>
    <x v="23"/>
    <n v="103911031"/>
    <x v="0"/>
    <x v="0"/>
    <x v="4"/>
    <x v="2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678"/>
    <n v="55.93333333333333"/>
    <x v="2"/>
    <x v="2"/>
    <s v="Overdue"/>
    <x v="1"/>
    <s v="USD"/>
    <n v="38.32"/>
    <s v="Non-government"/>
  </r>
  <r>
    <s v="A2310000"/>
    <x v="23"/>
    <x v="23"/>
    <n v="103911031"/>
    <x v="0"/>
    <x v="0"/>
    <x v="4"/>
    <x v="2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678"/>
    <n v="55.93333333333333"/>
    <x v="2"/>
    <x v="2"/>
    <s v="Overdue"/>
    <x v="1"/>
    <s v="USD"/>
    <n v="114.98"/>
    <s v="Non-government"/>
  </r>
  <r>
    <s v="A2310000"/>
    <x v="23"/>
    <x v="23"/>
    <n v="103210772"/>
    <x v="0"/>
    <x v="0"/>
    <x v="3"/>
    <x v="2"/>
    <s v="WHT Outstg"/>
    <s v="WHT on pmt 1800015982-JANUARY 2016 CRUDE HANDLING"/>
    <s v=""/>
    <s v="AB"/>
    <s v=""/>
    <d v="2016-06-30T00:00:00"/>
    <d v="2016-06-30T00:00:00"/>
    <d v="2016-06-30T00:00:00"/>
    <s v="NGN"/>
    <n v="7841779.7599999998"/>
    <n v="1704"/>
    <n v="56.8"/>
    <x v="2"/>
    <x v="2"/>
    <s v="Overdue"/>
    <x v="1"/>
    <s v="USD"/>
    <n v="27783.43"/>
    <s v="Non-government"/>
  </r>
  <r>
    <s v="A2310000"/>
    <x v="23"/>
    <x v="23"/>
    <n v="103909338"/>
    <x v="0"/>
    <x v="0"/>
    <x v="3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1805"/>
    <n v="60.166666666666664"/>
    <x v="2"/>
    <x v="2"/>
    <s v="Overdue"/>
    <x v="1"/>
    <s v="USD"/>
    <n v="16815.009999999998"/>
    <s v="Non-government"/>
  </r>
  <r>
    <s v="A2310000"/>
    <x v="23"/>
    <x v="23"/>
    <n v="103909338"/>
    <x v="0"/>
    <x v="0"/>
    <x v="3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1805"/>
    <n v="60.166666666666664"/>
    <x v="2"/>
    <x v="2"/>
    <s v="Overdue"/>
    <x v="1"/>
    <s v="USD"/>
    <n v="13312.99"/>
    <s v="Non-government"/>
  </r>
  <r>
    <s v="A2310000"/>
    <x v="23"/>
    <x v="23"/>
    <n v="103909338"/>
    <x v="0"/>
    <x v="0"/>
    <x v="3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1805"/>
    <n v="60.166666666666664"/>
    <x v="2"/>
    <x v="2"/>
    <s v="Overdue"/>
    <x v="1"/>
    <s v="USD"/>
    <n v="23683.86"/>
    <s v="Non-government"/>
  </r>
  <r>
    <s v="A2310000"/>
    <x v="23"/>
    <x v="23"/>
    <n v="103909338"/>
    <x v="0"/>
    <x v="0"/>
    <x v="3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1805"/>
    <n v="60.166666666666664"/>
    <x v="2"/>
    <x v="2"/>
    <s v="Overdue"/>
    <x v="1"/>
    <s v="USD"/>
    <n v="23245.43"/>
    <s v="Non-government"/>
  </r>
  <r>
    <s v="A2310000"/>
    <x v="23"/>
    <x v="23"/>
    <n v="103165262"/>
    <x v="0"/>
    <x v="0"/>
    <x v="3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1805"/>
    <n v="60.166666666666664"/>
    <x v="2"/>
    <x v="2"/>
    <s v="Overdue"/>
    <x v="1"/>
    <s v="USD"/>
    <n v="199154.85"/>
    <s v="Non-government"/>
  </r>
  <r>
    <s v="A2310000"/>
    <x v="23"/>
    <x v="23"/>
    <n v="103157839"/>
    <x v="0"/>
    <x v="0"/>
    <x v="4"/>
    <x v="2"/>
    <s v="WHT Outstg"/>
    <s v="WHT On SEPLAT Pmt Waste Treatmnt 1800013678"/>
    <s v=""/>
    <s v="AB"/>
    <s v=""/>
    <d v="2016-03-02T00:00:00"/>
    <d v="2016-03-02T00:00:00"/>
    <d v="2016-03-02T00:00:00"/>
    <s v="USD"/>
    <n v="1623"/>
    <n v="1824"/>
    <n v="60.8"/>
    <x v="2"/>
    <x v="2"/>
    <s v="Overdue"/>
    <x v="1"/>
    <s v="USD"/>
    <n v="1623"/>
    <s v="Non-government"/>
  </r>
  <r>
    <s v="A2310000"/>
    <x v="23"/>
    <x v="23"/>
    <n v="103909329"/>
    <x v="0"/>
    <x v="0"/>
    <x v="3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1839"/>
    <n v="61.3"/>
    <x v="2"/>
    <x v="2"/>
    <s v="Overdue"/>
    <x v="1"/>
    <s v="USD"/>
    <n v="22286.48"/>
    <s v="Non-government"/>
  </r>
  <r>
    <s v="A2310000"/>
    <x v="23"/>
    <x v="23"/>
    <n v="103909329"/>
    <x v="0"/>
    <x v="0"/>
    <x v="3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1839"/>
    <n v="61.3"/>
    <x v="2"/>
    <x v="2"/>
    <s v="Overdue"/>
    <x v="1"/>
    <s v="USD"/>
    <n v="1557.55"/>
    <s v="Non-government"/>
  </r>
  <r>
    <s v="A2310000"/>
    <x v="23"/>
    <x v="23"/>
    <n v="103909246"/>
    <x v="0"/>
    <x v="0"/>
    <x v="3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1846"/>
    <n v="61.533333333333331"/>
    <x v="2"/>
    <x v="2"/>
    <s v="Overdue"/>
    <x v="1"/>
    <s v="USD"/>
    <n v="275.49"/>
    <s v="Non-government"/>
  </r>
  <r>
    <s v="A2310000"/>
    <x v="23"/>
    <x v="23"/>
    <n v="103909246"/>
    <x v="0"/>
    <x v="0"/>
    <x v="3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1846"/>
    <n v="61.533333333333331"/>
    <x v="2"/>
    <x v="2"/>
    <s v="Overdue"/>
    <x v="1"/>
    <s v="USD"/>
    <n v="261.69"/>
    <s v="Non-government"/>
  </r>
  <r>
    <s v="A2310000"/>
    <x v="23"/>
    <x v="23"/>
    <n v="103909246"/>
    <x v="0"/>
    <x v="0"/>
    <x v="3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1846"/>
    <n v="61.533333333333331"/>
    <x v="2"/>
    <x v="2"/>
    <s v="Overdue"/>
    <x v="1"/>
    <s v="USD"/>
    <n v="287.29000000000002"/>
    <s v="Non-government"/>
  </r>
  <r>
    <s v="A2310000"/>
    <x v="23"/>
    <x v="23"/>
    <n v="103913343"/>
    <x v="0"/>
    <x v="0"/>
    <x v="3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1852"/>
    <n v="61.733333333333334"/>
    <x v="2"/>
    <x v="2"/>
    <s v="Overdue"/>
    <x v="1"/>
    <s v="USD"/>
    <n v="97300.38"/>
    <s v="Non-government"/>
  </r>
  <r>
    <s v="A2310000"/>
    <x v="23"/>
    <x v="23"/>
    <n v="103913343"/>
    <x v="0"/>
    <x v="0"/>
    <x v="3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1852"/>
    <n v="61.733333333333334"/>
    <x v="2"/>
    <x v="2"/>
    <s v="Overdue"/>
    <x v="1"/>
    <s v="USD"/>
    <n v="65343.49"/>
    <s v="Non-government"/>
  </r>
  <r>
    <s v="A2310000"/>
    <x v="23"/>
    <x v="23"/>
    <n v="103913344"/>
    <x v="0"/>
    <x v="0"/>
    <x v="3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1852"/>
    <n v="61.733333333333334"/>
    <x v="2"/>
    <x v="2"/>
    <s v="Overdue"/>
    <x v="1"/>
    <s v="USD"/>
    <n v="173829.04"/>
    <s v="Non-government"/>
  </r>
  <r>
    <s v="A2310000"/>
    <x v="23"/>
    <x v="23"/>
    <n v="103913344"/>
    <x v="0"/>
    <x v="0"/>
    <x v="3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1852"/>
    <n v="61.733333333333334"/>
    <x v="2"/>
    <x v="2"/>
    <s v="Overdue"/>
    <x v="1"/>
    <s v="USD"/>
    <n v="170586.33"/>
    <s v="Non-government"/>
  </r>
  <r>
    <s v="A2310000"/>
    <x v="23"/>
    <x v="23"/>
    <n v="103148354"/>
    <x v="0"/>
    <x v="0"/>
    <x v="3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1852"/>
    <n v="61.733333333333334"/>
    <x v="2"/>
    <x v="2"/>
    <s v="Overdue"/>
    <x v="1"/>
    <s v="USD"/>
    <n v="67879.58"/>
    <s v="Non-government"/>
  </r>
  <r>
    <s v="A2310000"/>
    <x v="23"/>
    <x v="23"/>
    <n v="103148078"/>
    <x v="0"/>
    <x v="0"/>
    <x v="3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1852"/>
    <n v="61.733333333333334"/>
    <x v="2"/>
    <x v="2"/>
    <s v="Overdue"/>
    <x v="1"/>
    <s v="USD"/>
    <n v="117502.47"/>
    <s v="Non-government"/>
  </r>
  <r>
    <s v="A2310000"/>
    <x v="23"/>
    <x v="23"/>
    <n v="103148284"/>
    <x v="0"/>
    <x v="0"/>
    <x v="3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1852"/>
    <n v="61.733333333333334"/>
    <x v="2"/>
    <x v="2"/>
    <s v="Overdue"/>
    <x v="1"/>
    <s v="USD"/>
    <n v="1166336.1000000001"/>
    <s v="Non-government"/>
  </r>
  <r>
    <s v="A2310000"/>
    <x v="23"/>
    <x v="23"/>
    <n v="103146831"/>
    <x v="0"/>
    <x v="0"/>
    <x v="3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1858"/>
    <n v="61.93333333333333"/>
    <x v="2"/>
    <x v="2"/>
    <s v="Overdue"/>
    <x v="1"/>
    <s v="USD"/>
    <n v="119888.11"/>
    <s v="Non-government"/>
  </r>
  <r>
    <s v="A2310000"/>
    <x v="23"/>
    <x v="23"/>
    <n v="103105605"/>
    <x v="0"/>
    <x v="0"/>
    <x v="3"/>
    <x v="2"/>
    <s v="WHT Outstg"/>
    <s v="WHT on 1800010423"/>
    <s v=""/>
    <s v="AB"/>
    <s v=""/>
    <d v="2015-11-12T00:00:00"/>
    <d v="2015-11-12T00:00:00"/>
    <d v="2015-11-12T00:00:00"/>
    <s v="USD"/>
    <n v="251910.59"/>
    <n v="1935"/>
    <n v="64.5"/>
    <x v="2"/>
    <x v="2"/>
    <s v="Overdue"/>
    <x v="1"/>
    <s v="USD"/>
    <n v="251910.59"/>
    <s v="Non-government"/>
  </r>
  <r>
    <s v="A2310000"/>
    <x v="23"/>
    <x v="23"/>
    <n v="102945626"/>
    <x v="0"/>
    <x v="0"/>
    <x v="3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228"/>
    <n v="74.266666666666666"/>
    <x v="2"/>
    <x v="2"/>
    <s v="Overdue"/>
    <x v="1"/>
    <s v="USD"/>
    <n v="9357.41"/>
    <s v="Non-government"/>
  </r>
  <r>
    <s v="A2310000"/>
    <x v="23"/>
    <x v="23"/>
    <n v="102945621"/>
    <x v="0"/>
    <x v="0"/>
    <x v="3"/>
    <x v="2"/>
    <s v="WHT Outstg"/>
    <s v="WHT on 1800012941"/>
    <s v=""/>
    <s v="AB"/>
    <s v=""/>
    <d v="2015-01-23T00:00:00"/>
    <d v="2015-01-23T00:00:00"/>
    <d v="2015-01-23T00:00:00"/>
    <s v="NGN"/>
    <n v="875497.1"/>
    <n v="2228"/>
    <n v="74.266666666666666"/>
    <x v="2"/>
    <x v="2"/>
    <s v="Overdue"/>
    <x v="1"/>
    <s v="USD"/>
    <n v="4626.13"/>
    <s v="Non-government"/>
  </r>
  <r>
    <s v="A2310000"/>
    <x v="23"/>
    <x v="23"/>
    <n v="102945620"/>
    <x v="0"/>
    <x v="0"/>
    <x v="3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228"/>
    <n v="74.266666666666666"/>
    <x v="2"/>
    <x v="2"/>
    <s v="Overdue"/>
    <x v="1"/>
    <s v="USD"/>
    <n v="194300.82"/>
    <s v="Non-government"/>
  </r>
  <r>
    <s v="A2310000"/>
    <x v="23"/>
    <x v="23"/>
    <n v="102945622"/>
    <x v="0"/>
    <x v="0"/>
    <x v="3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228"/>
    <n v="74.266666666666666"/>
    <x v="2"/>
    <x v="2"/>
    <s v="Overdue"/>
    <x v="1"/>
    <s v="USD"/>
    <n v="39843.300000000003"/>
    <s v="Non-government"/>
  </r>
  <r>
    <s v="A2310000"/>
    <x v="23"/>
    <x v="23"/>
    <n v="102814715"/>
    <x v="0"/>
    <x v="0"/>
    <x v="3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448"/>
    <n v="81.599999999999994"/>
    <x v="2"/>
    <x v="2"/>
    <s v="Overdue"/>
    <x v="1"/>
    <s v="USD"/>
    <n v="47340"/>
    <s v="Non-government"/>
  </r>
  <r>
    <s v="A2310000"/>
    <x v="23"/>
    <x v="23"/>
    <n v="102783607"/>
    <x v="0"/>
    <x v="0"/>
    <x v="3"/>
    <x v="2"/>
    <s v="WHT Outstg"/>
    <s v="WHT on 1800007963/8043 ( cost recovery)"/>
    <s v=""/>
    <s v="AB"/>
    <s v=""/>
    <d v="2014-04-23T00:00:00"/>
    <d v="2014-04-23T00:00:00"/>
    <d v="2014-04-23T00:00:00"/>
    <s v="NGN"/>
    <n v="113144.8"/>
    <n v="2503"/>
    <n v="83.433333333333337"/>
    <x v="2"/>
    <x v="2"/>
    <s v="Overdue"/>
    <x v="1"/>
    <s v="USD"/>
    <n v="697.35"/>
    <s v="Non-government"/>
  </r>
  <r>
    <s v="A2680005"/>
    <x v="24"/>
    <x v="24"/>
    <n v="103988843"/>
    <x v="0"/>
    <x v="0"/>
    <x v="4"/>
    <x v="6"/>
    <n v="0"/>
    <s v="Bal.1800024161  CNA Warehouse space Temp Storage"/>
    <s v=""/>
    <s v="AB"/>
    <s v=""/>
    <d v="2020-11-02T00:00:00"/>
    <d v="2020-11-02T00:00:00"/>
    <d v="2020-11-02T00:00:00"/>
    <s v="NGN"/>
    <n v="7935909.7800000003"/>
    <n v="118"/>
    <n v="3.9333333333333331"/>
    <x v="3"/>
    <x v="0"/>
    <s v="Overdue"/>
    <x v="0"/>
    <s v="USD"/>
    <n v="20911.12"/>
    <s v="Non-government"/>
  </r>
  <r>
    <s v="A2680005"/>
    <x v="24"/>
    <x v="24"/>
    <n v="1800024160"/>
    <x v="0"/>
    <x v="0"/>
    <x v="4"/>
    <x v="6"/>
    <n v="0"/>
    <s v="Carpark behind Old First Bank Branch Q1 &amp; Q2 2019"/>
    <s v="454"/>
    <s v="DR"/>
    <s v=""/>
    <d v="2020-06-15T00:00:00"/>
    <d v="2020-06-15T00:00:00"/>
    <d v="2020-07-15T00:00:00"/>
    <s v="NGN"/>
    <n v="6374969.2999999998"/>
    <n v="228"/>
    <n v="7.6"/>
    <x v="2"/>
    <x v="0"/>
    <s v="Overdue"/>
    <x v="0"/>
    <s v="USD"/>
    <n v="17683.53"/>
    <s v="Non-government"/>
  </r>
  <r>
    <s v="A2680005"/>
    <x v="24"/>
    <x v="24"/>
    <n v="1400015215"/>
    <x v="0"/>
    <x v="0"/>
    <x v="4"/>
    <x v="6"/>
    <n v="0"/>
    <s v="E.A Temile Pmt"/>
    <s v=""/>
    <s v="DZ"/>
    <s v=""/>
    <d v="2021-02-17T00:00:00"/>
    <d v="2021-02-16T00:00:00"/>
    <d v="2021-02-17T00:00:00"/>
    <s v="NGN"/>
    <n v="-8000000"/>
    <n v="11"/>
    <n v="0.36666666666666664"/>
    <x v="3"/>
    <x v="0"/>
    <s v="Overdue"/>
    <x v="0"/>
    <s v="USD"/>
    <n v="-21080"/>
    <s v="Non-government"/>
  </r>
  <r>
    <s v="A2680005"/>
    <x v="24"/>
    <x v="24"/>
    <n v="1800025202"/>
    <x v="0"/>
    <x v="0"/>
    <x v="4"/>
    <x v="6"/>
    <n v="0"/>
    <s v="EA TEMILE 3RD PART MOORING -NOVEMBER 2020"/>
    <s v="454"/>
    <s v="DR"/>
    <s v=""/>
    <d v="2020-12-09T00:00:00"/>
    <d v="2020-12-09T00:00:00"/>
    <d v="2021-01-08T00:00:00"/>
    <s v="NGN"/>
    <n v="7240965.5999999996"/>
    <n v="51"/>
    <n v="1.7"/>
    <x v="3"/>
    <x v="0"/>
    <s v="Overdue"/>
    <x v="0"/>
    <s v="USD"/>
    <n v="19079.939999999999"/>
    <s v="Non-government"/>
  </r>
  <r>
    <s v="A2680005"/>
    <x v="24"/>
    <x v="24"/>
    <n v="1800024405"/>
    <x v="0"/>
    <x v="0"/>
    <x v="4"/>
    <x v="6"/>
    <n v="0"/>
    <s v="EA TEMILE 3RD PART MOORING RECORD JUNE 2020"/>
    <s v="454"/>
    <s v="DR"/>
    <s v=""/>
    <d v="2020-07-16T00:00:00"/>
    <d v="2020-07-16T00:00:00"/>
    <d v="2020-08-15T00:00:00"/>
    <s v="NGN"/>
    <n v="8095292.0899999999"/>
    <n v="197"/>
    <n v="6.5666666666666664"/>
    <x v="2"/>
    <x v="0"/>
    <s v="Overdue"/>
    <x v="0"/>
    <s v="USD"/>
    <n v="22455.53"/>
    <s v="Non-government"/>
  </r>
  <r>
    <s v="A2680005"/>
    <x v="24"/>
    <x v="24"/>
    <n v="1800025203"/>
    <x v="0"/>
    <x v="0"/>
    <x v="4"/>
    <x v="6"/>
    <n v="0"/>
    <s v="EA TEMILE 3RD PART MOORING-FEBRUARY 2020"/>
    <s v="454"/>
    <s v="DR"/>
    <s v=""/>
    <d v="2020-12-09T00:00:00"/>
    <d v="2020-12-09T00:00:00"/>
    <d v="2021-01-08T00:00:00"/>
    <s v="NGN"/>
    <n v="13481980.93"/>
    <n v="51"/>
    <n v="1.7"/>
    <x v="3"/>
    <x v="0"/>
    <s v="Overdue"/>
    <x v="0"/>
    <s v="USD"/>
    <n v="35525.019999999997"/>
    <s v="Non-government"/>
  </r>
  <r>
    <s v="A2680005"/>
    <x v="24"/>
    <x v="24"/>
    <n v="1800024695"/>
    <x v="0"/>
    <x v="0"/>
    <x v="4"/>
    <x v="6"/>
    <n v="0"/>
    <s v="EA Temile 3rd Party Mooring For August 2020"/>
    <s v="454"/>
    <s v="DR"/>
    <s v=""/>
    <d v="2020-09-09T00:00:00"/>
    <d v="2020-09-09T00:00:00"/>
    <d v="2020-10-09T00:00:00"/>
    <s v="NGN"/>
    <n v="6922341.9500000002"/>
    <n v="142"/>
    <n v="4.7333333333333334"/>
    <x v="3"/>
    <x v="0"/>
    <s v="Overdue"/>
    <x v="0"/>
    <s v="USD"/>
    <n v="18240.37"/>
    <s v="Non-government"/>
  </r>
  <r>
    <s v="A2680005"/>
    <x v="24"/>
    <x v="24"/>
    <n v="1800025532"/>
    <x v="0"/>
    <x v="0"/>
    <x v="4"/>
    <x v="6"/>
    <n v="0"/>
    <s v="EA TEMILE 3RD PARTY MOORING FOR JANUARY 2021"/>
    <s v="454"/>
    <s v="DR"/>
    <s v=""/>
    <d v="2021-02-08T00:00:00"/>
    <d v="2021-02-08T00:00:00"/>
    <d v="2021-03-10T00:00:00"/>
    <s v="NGN"/>
    <n v="9690061.9800000004"/>
    <n v="-10"/>
    <n v="-0.33333333333333331"/>
    <x v="1"/>
    <x v="1"/>
    <s v="Not Overdue"/>
    <x v="0"/>
    <s v="USD"/>
    <n v="25533.31"/>
    <s v="Non-government"/>
  </r>
  <r>
    <s v="A2680005"/>
    <x v="24"/>
    <x v="24"/>
    <n v="1800024869"/>
    <x v="0"/>
    <x v="0"/>
    <x v="4"/>
    <x v="6"/>
    <n v="0"/>
    <s v="EA TEMILE 3RD PARTY MOORING FOR SEPTEMBER 2020"/>
    <s v="454"/>
    <s v="DR"/>
    <s v=""/>
    <d v="2020-10-09T00:00:00"/>
    <d v="2020-10-09T00:00:00"/>
    <d v="2020-11-08T00:00:00"/>
    <s v="NGN"/>
    <n v="6569178.2999999998"/>
    <n v="112"/>
    <n v="3.7333333333333334"/>
    <x v="3"/>
    <x v="0"/>
    <s v="Overdue"/>
    <x v="0"/>
    <s v="USD"/>
    <n v="17309.78"/>
    <s v="Non-government"/>
  </r>
  <r>
    <s v="A2680005"/>
    <x v="24"/>
    <x v="24"/>
    <n v="1800024539"/>
    <x v="0"/>
    <x v="0"/>
    <x v="4"/>
    <x v="6"/>
    <n v="0"/>
    <s v="EA TEMILE 3RD PARTY MOORING JULY 2020"/>
    <s v="454"/>
    <s v="DR"/>
    <s v=""/>
    <d v="2020-08-12T00:00:00"/>
    <d v="2020-08-12T00:00:00"/>
    <d v="2020-09-11T00:00:00"/>
    <s v="NGN"/>
    <n v="7521485.3499999996"/>
    <n v="170"/>
    <n v="5.666666666666667"/>
    <x v="3"/>
    <x v="0"/>
    <s v="Overdue"/>
    <x v="0"/>
    <s v="USD"/>
    <n v="19819.11"/>
    <s v="Non-government"/>
  </r>
  <r>
    <s v="A2680005"/>
    <x v="24"/>
    <x v="24"/>
    <n v="1800025041"/>
    <x v="0"/>
    <x v="0"/>
    <x v="4"/>
    <x v="6"/>
    <n v="0"/>
    <s v="EA TEMILE 3RD PARTY MOORING -OCTOBER 2020"/>
    <s v="454"/>
    <s v="DR"/>
    <s v=""/>
    <d v="2020-11-11T00:00:00"/>
    <d v="2020-11-11T00:00:00"/>
    <d v="2020-12-11T00:00:00"/>
    <s v="NGN"/>
    <n v="4910630.3"/>
    <n v="79"/>
    <n v="2.6333333333333333"/>
    <x v="3"/>
    <x v="0"/>
    <s v="Overdue"/>
    <x v="0"/>
    <s v="USD"/>
    <n v="12939.51"/>
    <s v="Non-government"/>
  </r>
  <r>
    <s v="A2680005"/>
    <x v="24"/>
    <x v="24"/>
    <n v="1800025499"/>
    <x v="0"/>
    <x v="0"/>
    <x v="4"/>
    <x v="6"/>
    <n v="0"/>
    <s v="EA TEMILE 3RD PARTY MOORING-DECEMBER 2020"/>
    <s v="454"/>
    <s v="DR"/>
    <s v=""/>
    <d v="2021-01-27T00:00:00"/>
    <d v="2021-01-27T00:00:00"/>
    <d v="2021-02-26T00:00:00"/>
    <s v="NGN"/>
    <n v="7482331.1200000001"/>
    <n v="2"/>
    <n v="6.6666666666666666E-2"/>
    <x v="3"/>
    <x v="0"/>
    <s v="Overdue"/>
    <x v="0"/>
    <s v="USD"/>
    <n v="19715.939999999999"/>
    <s v="Non-government"/>
  </r>
  <r>
    <s v="A2680005"/>
    <x v="24"/>
    <x v="24"/>
    <n v="1400015168"/>
    <x v="0"/>
    <x v="0"/>
    <x v="4"/>
    <x v="6"/>
    <n v="0"/>
    <s v="EA Temile Misc Income Pmt"/>
    <s v=""/>
    <s v="DZ"/>
    <s v=""/>
    <d v="2021-01-17T00:00:00"/>
    <d v="2021-01-15T00:00:00"/>
    <d v="2021-01-17T00:00:00"/>
    <s v="NGN"/>
    <n v="-7490000"/>
    <n v="42"/>
    <n v="1.4"/>
    <x v="3"/>
    <x v="0"/>
    <s v="Overdue"/>
    <x v="0"/>
    <s v="USD"/>
    <n v="-19736.150000000001"/>
    <s v="Non-government"/>
  </r>
  <r>
    <s v="A2310000"/>
    <x v="25"/>
    <x v="25"/>
    <n v="104033063"/>
    <x v="0"/>
    <x v="0"/>
    <x v="3"/>
    <x v="2"/>
    <n v="0"/>
    <s v="Bal of Feb20(USD1800023745: NGN1800023746)"/>
    <s v=""/>
    <s v="AB"/>
    <s v=""/>
    <d v="2021-02-10T00:00:00"/>
    <d v="2021-02-10T00:00:00"/>
    <d v="2021-02-10T00:00:00"/>
    <s v="USD"/>
    <n v="23196.18"/>
    <n v="18"/>
    <n v="0.6"/>
    <x v="3"/>
    <x v="0"/>
    <s v="Overdue"/>
    <x v="0"/>
    <s v="USD"/>
    <n v="23196.18"/>
    <s v="Government "/>
  </r>
  <r>
    <s v="A2310000"/>
    <x v="25"/>
    <x v="25"/>
    <n v="103101535"/>
    <x v="0"/>
    <x v="0"/>
    <x v="3"/>
    <x v="2"/>
    <n v="0"/>
    <s v="Comm deductn on 1800006967/7158/7181/7252/7350/etc"/>
    <s v=""/>
    <s v="AB"/>
    <s v=""/>
    <d v="2015-11-06T00:00:00"/>
    <d v="2015-11-06T00:00:00"/>
    <d v="2015-11-06T00:00:00"/>
    <s v="NGN"/>
    <n v="343443742.19999999"/>
    <n v="1941"/>
    <n v="64.7"/>
    <x v="0"/>
    <x v="0"/>
    <s v="Overdue"/>
    <x v="0"/>
    <s v="USD"/>
    <n v="1723847.18"/>
    <s v="Government "/>
  </r>
  <r>
    <s v="A2310000"/>
    <x v="25"/>
    <x v="25"/>
    <n v="1800024762"/>
    <x v="0"/>
    <x v="0"/>
    <x v="3"/>
    <x v="2"/>
    <n v="0"/>
    <s v="NPDC ABURA  AUGUST 2020 Crude Handling"/>
    <s v="468"/>
    <s v="DR"/>
    <s v=""/>
    <d v="2020-09-18T00:00:00"/>
    <d v="2020-09-18T00:00:00"/>
    <d v="2020-11-17T00:00:00"/>
    <s v="USD"/>
    <n v="694655.02"/>
    <n v="103"/>
    <n v="3.4333333333333331"/>
    <x v="3"/>
    <x v="0"/>
    <s v="Overdue"/>
    <x v="0"/>
    <s v="USD"/>
    <n v="694655.02"/>
    <s v="Government "/>
  </r>
  <r>
    <s v="A2310000"/>
    <x v="25"/>
    <x v="25"/>
    <n v="1800025456"/>
    <x v="0"/>
    <x v="0"/>
    <x v="3"/>
    <x v="2"/>
    <n v="0"/>
    <s v="NPDC ABURA  DEC 2020 Crude Handling"/>
    <s v="468"/>
    <s v="DR"/>
    <s v=""/>
    <d v="2021-01-19T00:00:00"/>
    <d v="2021-01-19T00:00:00"/>
    <d v="2021-03-20T00:00:00"/>
    <s v="USD"/>
    <n v="624567.1"/>
    <n v="-20"/>
    <n v="-0.66666666666666663"/>
    <x v="1"/>
    <x v="1"/>
    <s v="Not Overdue"/>
    <x v="0"/>
    <s v="USD"/>
    <n v="624567.1"/>
    <s v="Government "/>
  </r>
  <r>
    <s v="A2310000"/>
    <x v="25"/>
    <x v="25"/>
    <n v="1800025575"/>
    <x v="0"/>
    <x v="0"/>
    <x v="3"/>
    <x v="2"/>
    <n v="0"/>
    <s v="NPDC ABURA  JAN 2021 Crude Handling"/>
    <s v="468"/>
    <s v="DR"/>
    <s v=""/>
    <d v="2021-02-11T00:00:00"/>
    <d v="2021-02-11T00:00:00"/>
    <d v="2021-04-12T00:00:00"/>
    <s v="USD"/>
    <n v="568779.35"/>
    <n v="-43"/>
    <n v="-1.4333333333333333"/>
    <x v="1"/>
    <x v="1"/>
    <s v="Not Overdue"/>
    <x v="0"/>
    <s v="USD"/>
    <n v="568779.35"/>
    <s v="Government "/>
  </r>
  <r>
    <s v="A2310000"/>
    <x v="25"/>
    <x v="25"/>
    <n v="1800024606"/>
    <x v="0"/>
    <x v="0"/>
    <x v="3"/>
    <x v="2"/>
    <n v="0"/>
    <s v="NPDC ABURA  JULY 2020 Crude Handling"/>
    <s v="468"/>
    <s v="DR"/>
    <s v=""/>
    <d v="2020-08-18T00:00:00"/>
    <d v="2020-08-18T00:00:00"/>
    <d v="2020-10-17T00:00:00"/>
    <s v="USD"/>
    <n v="248208.13"/>
    <n v="134"/>
    <n v="4.4666666666666668"/>
    <x v="3"/>
    <x v="0"/>
    <s v="Overdue"/>
    <x v="0"/>
    <s v="USD"/>
    <n v="248208.13"/>
    <s v="Government "/>
  </r>
  <r>
    <s v="A2310000"/>
    <x v="25"/>
    <x v="25"/>
    <n v="1800024607"/>
    <x v="0"/>
    <x v="0"/>
    <x v="3"/>
    <x v="2"/>
    <n v="0"/>
    <s v="NPDC ABURA  JULY 2020 Crude Handling"/>
    <s v="454"/>
    <s v="DR"/>
    <s v=""/>
    <d v="2020-08-18T00:00:00"/>
    <d v="2020-08-18T00:00:00"/>
    <d v="2020-10-17T00:00:00"/>
    <s v="NGN"/>
    <n v="134218544.80000001"/>
    <n v="134"/>
    <n v="4.4666666666666668"/>
    <x v="3"/>
    <x v="0"/>
    <s v="Overdue"/>
    <x v="0"/>
    <s v="USD"/>
    <n v="353665.87"/>
    <s v="Government "/>
  </r>
  <r>
    <s v="A2310000"/>
    <x v="25"/>
    <x v="25"/>
    <n v="1800025279"/>
    <x v="0"/>
    <x v="0"/>
    <x v="3"/>
    <x v="2"/>
    <n v="0"/>
    <s v="NPDC ABURA  NOV 2020 Crude Handling"/>
    <s v="468"/>
    <s v="DR"/>
    <s v=""/>
    <d v="2020-12-17T00:00:00"/>
    <d v="2020-12-17T00:00:00"/>
    <d v="2021-02-15T00:00:00"/>
    <s v="USD"/>
    <n v="585856.18000000005"/>
    <n v="13"/>
    <n v="0.43333333333333335"/>
    <x v="3"/>
    <x v="0"/>
    <s v="Overdue"/>
    <x v="0"/>
    <s v="USD"/>
    <n v="585856.18000000005"/>
    <s v="Government "/>
  </r>
  <r>
    <s v="A2310000"/>
    <x v="25"/>
    <x v="25"/>
    <n v="1800025076"/>
    <x v="0"/>
    <x v="0"/>
    <x v="3"/>
    <x v="2"/>
    <n v="0"/>
    <s v="NPDC ABURA  OCT 2020 Crude Handling"/>
    <s v="468"/>
    <s v="DR"/>
    <s v=""/>
    <d v="2020-11-13T00:00:00"/>
    <d v="2020-11-13T00:00:00"/>
    <d v="2021-01-12T00:00:00"/>
    <s v="USD"/>
    <n v="717908.55"/>
    <n v="47"/>
    <n v="1.5666666666666667"/>
    <x v="3"/>
    <x v="0"/>
    <s v="Overdue"/>
    <x v="0"/>
    <s v="USD"/>
    <n v="717908.55"/>
    <s v="Government "/>
  </r>
  <r>
    <s v="A2310000"/>
    <x v="25"/>
    <x v="25"/>
    <n v="1800024938"/>
    <x v="0"/>
    <x v="0"/>
    <x v="3"/>
    <x v="2"/>
    <n v="0"/>
    <s v="NPDC ABURA  SEPT 2020 Crude Handling"/>
    <s v="468"/>
    <s v="DR"/>
    <s v=""/>
    <d v="2020-10-19T00:00:00"/>
    <d v="2020-10-19T00:00:00"/>
    <d v="2020-12-18T00:00:00"/>
    <s v="USD"/>
    <n v="673485.98"/>
    <n v="72"/>
    <n v="2.4"/>
    <x v="3"/>
    <x v="0"/>
    <s v="Overdue"/>
    <x v="0"/>
    <s v="USD"/>
    <n v="673485.98"/>
    <s v="Government "/>
  </r>
  <r>
    <s v="A2310000"/>
    <x v="25"/>
    <x v="25"/>
    <n v="1800023828"/>
    <x v="0"/>
    <x v="0"/>
    <x v="3"/>
    <x v="2"/>
    <n v="0"/>
    <s v="NPDC ABURA DEC 2019 Crude Handling"/>
    <s v="468"/>
    <s v="DR"/>
    <s v=""/>
    <d v="2020-04-07T00:00:00"/>
    <d v="2020-04-07T00:00:00"/>
    <d v="2020-06-06T00:00:00"/>
    <s v="USD"/>
    <n v="283917.03999999998"/>
    <n v="267"/>
    <n v="8.9"/>
    <x v="2"/>
    <x v="0"/>
    <s v="Overdue"/>
    <x v="0"/>
    <s v="USD"/>
    <n v="283917.03999999998"/>
    <s v="Government "/>
  </r>
  <r>
    <s v="A2310000"/>
    <x v="25"/>
    <x v="25"/>
    <n v="1800023829"/>
    <x v="0"/>
    <x v="0"/>
    <x v="3"/>
    <x v="2"/>
    <n v="0"/>
    <s v="NPDC ABURA DEC 2019 Crude Handling"/>
    <s v="454"/>
    <s v="DR"/>
    <s v=""/>
    <d v="2020-04-07T00:00:00"/>
    <d v="2020-04-07T00:00:00"/>
    <d v="2020-06-06T00:00:00"/>
    <s v="NGN"/>
    <n v="130509565.45"/>
    <n v="267"/>
    <n v="8.9"/>
    <x v="2"/>
    <x v="0"/>
    <s v="Overdue"/>
    <x v="0"/>
    <s v="USD"/>
    <n v="362020.48"/>
    <s v="Government "/>
  </r>
  <r>
    <s v="A2310000"/>
    <x v="25"/>
    <x v="25"/>
    <n v="1600003359"/>
    <x v="0"/>
    <x v="0"/>
    <x v="3"/>
    <x v="2"/>
    <n v="0"/>
    <s v="NPDC ABURA Jan - feb 2020 Crude Handling"/>
    <s v="468"/>
    <s v="DG"/>
    <s v=""/>
    <d v="2020-10-20T00:00:00"/>
    <d v="2020-10-20T00:00:00"/>
    <d v="2020-10-20T00:00:00"/>
    <s v="USD"/>
    <n v="-35620.160000000003"/>
    <n v="131"/>
    <n v="4.3666666666666663"/>
    <x v="3"/>
    <x v="0"/>
    <s v="Overdue"/>
    <x v="0"/>
    <s v="USD"/>
    <n v="-35620.160000000003"/>
    <s v="Government "/>
  </r>
  <r>
    <s v="A2310000"/>
    <x v="25"/>
    <x v="25"/>
    <n v="1600003360"/>
    <x v="0"/>
    <x v="0"/>
    <x v="3"/>
    <x v="2"/>
    <n v="0"/>
    <s v="NPDC ABURA Jan - feb 2020 Crude Handling"/>
    <s v="454"/>
    <s v="DG"/>
    <s v=""/>
    <d v="2020-10-20T00:00:00"/>
    <d v="2020-10-20T00:00:00"/>
    <d v="2020-10-20T00:00:00"/>
    <s v="NGN"/>
    <n v="-20276774.969999999"/>
    <n v="131"/>
    <n v="4.3666666666666663"/>
    <x v="3"/>
    <x v="0"/>
    <s v="Overdue"/>
    <x v="0"/>
    <s v="USD"/>
    <n v="-53429.3"/>
    <s v="Government "/>
  </r>
  <r>
    <s v="A2310000"/>
    <x v="25"/>
    <x v="25"/>
    <n v="1800023823"/>
    <x v="0"/>
    <x v="0"/>
    <x v="3"/>
    <x v="2"/>
    <n v="0"/>
    <s v="NPDC ABURA JAN 2020 Crude Handling"/>
    <s v="468"/>
    <s v="DR"/>
    <s v=""/>
    <d v="2020-04-07T00:00:00"/>
    <d v="2020-04-07T00:00:00"/>
    <d v="2020-06-06T00:00:00"/>
    <s v="USD"/>
    <n v="173111.69"/>
    <n v="267"/>
    <n v="8.9"/>
    <x v="2"/>
    <x v="0"/>
    <s v="Overdue"/>
    <x v="0"/>
    <s v="USD"/>
    <n v="173111.69"/>
    <s v="Government "/>
  </r>
  <r>
    <s v="A2310000"/>
    <x v="25"/>
    <x v="25"/>
    <n v="1800023824"/>
    <x v="0"/>
    <x v="0"/>
    <x v="3"/>
    <x v="2"/>
    <n v="0"/>
    <s v="NPDC ABURA JAN 2020 Crude Handling"/>
    <s v="454"/>
    <s v="DR"/>
    <s v=""/>
    <d v="2020-04-07T00:00:00"/>
    <d v="2020-04-07T00:00:00"/>
    <d v="2020-06-06T00:00:00"/>
    <s v="NGN"/>
    <n v="79576971.870000005"/>
    <n v="267"/>
    <n v="8.9"/>
    <x v="2"/>
    <x v="0"/>
    <s v="Overdue"/>
    <x v="0"/>
    <s v="USD"/>
    <n v="220738.56"/>
    <s v="Government "/>
  </r>
  <r>
    <s v="A2310000"/>
    <x v="25"/>
    <x v="25"/>
    <n v="1800024455"/>
    <x v="0"/>
    <x v="0"/>
    <x v="3"/>
    <x v="2"/>
    <n v="0"/>
    <s v="NPDC ABURA JUN 2020 Crude Handling"/>
    <s v="468"/>
    <s v="DR"/>
    <s v=""/>
    <d v="2020-07-21T00:00:00"/>
    <d v="2020-07-21T00:00:00"/>
    <d v="2020-09-19T00:00:00"/>
    <s v="USD"/>
    <n v="196805.57"/>
    <n v="162"/>
    <n v="5.4"/>
    <x v="3"/>
    <x v="0"/>
    <s v="Overdue"/>
    <x v="0"/>
    <s v="USD"/>
    <n v="196805.57"/>
    <s v="Government "/>
  </r>
  <r>
    <s v="A2310000"/>
    <x v="25"/>
    <x v="25"/>
    <n v="1800024456"/>
    <x v="0"/>
    <x v="0"/>
    <x v="3"/>
    <x v="2"/>
    <n v="0"/>
    <s v="NPDC ABURA JUN 2020 Crude Handling"/>
    <s v="454"/>
    <s v="DR"/>
    <s v=""/>
    <d v="2020-07-21T00:00:00"/>
    <d v="2020-07-21T00:00:00"/>
    <d v="2020-09-19T00:00:00"/>
    <s v="NGN"/>
    <n v="106422612.11"/>
    <n v="162"/>
    <n v="5.4"/>
    <x v="3"/>
    <x v="0"/>
    <s v="Overdue"/>
    <x v="0"/>
    <s v="USD"/>
    <n v="295205.68"/>
    <s v="Government "/>
  </r>
  <r>
    <s v="A2310000"/>
    <x v="25"/>
    <x v="25"/>
    <n v="1600003455"/>
    <x v="0"/>
    <x v="0"/>
    <x v="3"/>
    <x v="2"/>
    <n v="0"/>
    <s v="NPDC OML 65 (Abura) Jul-Oct 2020 CrudeHandling"/>
    <s v="468"/>
    <s v="DG"/>
    <s v=""/>
    <d v="2020-12-01T00:00:00"/>
    <d v="2020-12-01T00:00:00"/>
    <d v="2020-12-01T00:00:00"/>
    <s v="USD"/>
    <n v="-417600"/>
    <n v="89"/>
    <n v="2.9666666666666668"/>
    <x v="2"/>
    <x v="0"/>
    <s v="Overdue"/>
    <x v="0"/>
    <s v="USD"/>
    <n v="-417600"/>
    <s v="Government "/>
  </r>
  <r>
    <s v="A2310000"/>
    <x v="25"/>
    <x v="25"/>
    <n v="1400013232"/>
    <x v="0"/>
    <x v="0"/>
    <x v="3"/>
    <x v="2"/>
    <n v="0"/>
    <s v="NPDC OML 65 Abura pmt"/>
    <s v=""/>
    <s v="DZ"/>
    <s v=""/>
    <d v="2019-02-20T00:00:00"/>
    <d v="2019-02-19T00:00:00"/>
    <d v="2019-02-20T00:00:00"/>
    <s v="USD"/>
    <n v="-743471.3"/>
    <n v="739"/>
    <n v="24.633333333333333"/>
    <x v="0"/>
    <x v="0"/>
    <s v="Overdue"/>
    <x v="0"/>
    <s v="USD"/>
    <n v="-743471.3"/>
    <s v="Government "/>
  </r>
  <r>
    <s v="A2310000"/>
    <x v="25"/>
    <x v="25"/>
    <n v="1400013324"/>
    <x v="0"/>
    <x v="0"/>
    <x v="3"/>
    <x v="2"/>
    <n v="0"/>
    <s v="NPDC OML65 Abura pmt"/>
    <s v=""/>
    <s v="DZ"/>
    <s v=""/>
    <d v="2019-03-21T00:00:00"/>
    <d v="2019-03-20T00:00:00"/>
    <d v="2019-03-21T00:00:00"/>
    <s v="USD"/>
    <n v="-741150.59"/>
    <n v="710"/>
    <n v="23.666666666666668"/>
    <x v="0"/>
    <x v="0"/>
    <s v="Overdue"/>
    <x v="0"/>
    <s v="USD"/>
    <n v="-741150.59"/>
    <s v="Government "/>
  </r>
  <r>
    <s v="A2310000"/>
    <x v="25"/>
    <x v="25"/>
    <n v="104030599"/>
    <x v="0"/>
    <x v="0"/>
    <x v="3"/>
    <x v="2"/>
    <n v="0"/>
    <s v="OmL 65 Dec2019 (USD 1800023388:NGN1800023389)"/>
    <s v=""/>
    <s v="AB"/>
    <s v=""/>
    <d v="2021-02-03T00:00:00"/>
    <d v="2021-02-03T00:00:00"/>
    <d v="2021-02-03T00:00:00"/>
    <s v="USD"/>
    <n v="-829690.46"/>
    <n v="25"/>
    <n v="0.83333333333333337"/>
    <x v="3"/>
    <x v="0"/>
    <s v="Overdue"/>
    <x v="0"/>
    <s v="USD"/>
    <n v="-829690.46"/>
    <s v="Government "/>
  </r>
  <r>
    <s v="A2310000"/>
    <x v="25"/>
    <x v="25"/>
    <n v="104040565"/>
    <x v="0"/>
    <x v="0"/>
    <x v="3"/>
    <x v="2"/>
    <n v="0"/>
    <s v="OML65 (July 2020 (USD 1800024606: NGN1800024607)"/>
    <s v=""/>
    <s v="AB"/>
    <s v=""/>
    <d v="2021-02-25T00:00:00"/>
    <d v="2021-02-25T00:00:00"/>
    <d v="2021-02-25T00:00:00"/>
    <s v="USD"/>
    <n v="-488320.37"/>
    <n v="3"/>
    <n v="0.1"/>
    <x v="3"/>
    <x v="0"/>
    <s v="Overdue"/>
    <x v="0"/>
    <s v="USD"/>
    <n v="-488320.37"/>
    <s v="Government "/>
  </r>
  <r>
    <s v="A2310000"/>
    <x v="25"/>
    <x v="25"/>
    <n v="104040565"/>
    <x v="0"/>
    <x v="0"/>
    <x v="3"/>
    <x v="2"/>
    <n v="0"/>
    <s v="OML65 (June 2020 (USD 1800024455: NGN1800024456)"/>
    <s v=""/>
    <s v="AB"/>
    <s v=""/>
    <d v="2021-02-25T00:00:00"/>
    <d v="2021-02-25T00:00:00"/>
    <d v="2021-02-25T00:00:00"/>
    <s v="USD"/>
    <n v="-462444.07"/>
    <n v="3"/>
    <n v="0.1"/>
    <x v="3"/>
    <x v="0"/>
    <s v="Overdue"/>
    <x v="0"/>
    <s v="USD"/>
    <n v="-462444.07"/>
    <s v="Government "/>
  </r>
  <r>
    <s v="A2310000"/>
    <x v="25"/>
    <x v="25"/>
    <n v="104016154"/>
    <x v="0"/>
    <x v="0"/>
    <x v="3"/>
    <x v="2"/>
    <n v="0"/>
    <s v="OML65 Jan20 (USD1800023618:NGN1800023619)"/>
    <s v=""/>
    <s v="AB"/>
    <s v=""/>
    <d v="2020-12-31T00:00:00"/>
    <d v="2020-12-31T00:00:00"/>
    <d v="2020-12-31T00:00:00"/>
    <s v="USD"/>
    <n v="-426604.05"/>
    <n v="59"/>
    <n v="1.9666666666666666"/>
    <x v="3"/>
    <x v="0"/>
    <s v="Overdue"/>
    <x v="0"/>
    <s v="USD"/>
    <n v="-426604.05"/>
    <s v="Government "/>
  </r>
  <r>
    <s v="A2310000"/>
    <x v="25"/>
    <x v="25"/>
    <n v="104016154"/>
    <x v="0"/>
    <x v="0"/>
    <x v="3"/>
    <x v="2"/>
    <n v="0"/>
    <s v="OML65-Abura Dec19 (USD 1800021186:NGN1800021187)"/>
    <s v=""/>
    <s v="AB"/>
    <s v=""/>
    <d v="2020-12-31T00:00:00"/>
    <d v="2020-12-31T00:00:00"/>
    <d v="2020-12-31T00:00:00"/>
    <s v="USD"/>
    <n v="-611599.41"/>
    <n v="59"/>
    <n v="1.9666666666666666"/>
    <x v="3"/>
    <x v="0"/>
    <s v="Overdue"/>
    <x v="0"/>
    <s v="USD"/>
    <n v="-611599.41"/>
    <s v="Government "/>
  </r>
  <r>
    <s v="A2310000"/>
    <x v="25"/>
    <x v="25"/>
    <n v="103698443"/>
    <x v="0"/>
    <x v="0"/>
    <x v="3"/>
    <x v="2"/>
    <n v="0"/>
    <s v="Payment on Account Balance"/>
    <s v=""/>
    <s v="AB"/>
    <s v=""/>
    <d v="2019-02-14T00:00:00"/>
    <d v="2019-02-14T00:00:00"/>
    <d v="2019-02-14T00:00:00"/>
    <s v="USD"/>
    <n v="-1205054.1000000001"/>
    <n v="745"/>
    <n v="24.833333333333332"/>
    <x v="0"/>
    <x v="0"/>
    <s v="Overdue"/>
    <x v="0"/>
    <s v="USD"/>
    <n v="-1205054.1000000001"/>
    <s v="Government "/>
  </r>
  <r>
    <s v="A2310000"/>
    <x v="25"/>
    <x v="25"/>
    <n v="104033262"/>
    <x v="0"/>
    <x v="0"/>
    <x v="3"/>
    <x v="2"/>
    <m/>
    <s v="Pmt Bal on Mar20(USD 18000223953:NGN1800023954)"/>
    <s v=""/>
    <s v="AB"/>
    <s v=""/>
    <d v="2021-02-10T00:00:00"/>
    <d v="2021-02-10T00:00:00"/>
    <d v="2021-02-10T00:00:00"/>
    <s v="USD"/>
    <n v="-31335.37"/>
    <n v="18"/>
    <n v="0.6"/>
    <x v="3"/>
    <x v="0"/>
    <s v="Overdue"/>
    <x v="0"/>
    <s v="USD"/>
    <n v="-31335.37"/>
    <s v="Government "/>
  </r>
  <r>
    <s v="A2310000"/>
    <x v="25"/>
    <x v="25"/>
    <n v="103950528"/>
    <x v="0"/>
    <x v="0"/>
    <x v="3"/>
    <x v="2"/>
    <m/>
    <s v="Ref 1400014346: Balance of Pmt  on A/C"/>
    <s v=""/>
    <s v="AB"/>
    <s v=""/>
    <d v="2020-08-03T00:00:00"/>
    <d v="2020-08-03T00:00:00"/>
    <d v="2020-08-03T00:00:00"/>
    <s v="USD"/>
    <n v="-352414.03"/>
    <n v="209"/>
    <n v="6.9666666666666668"/>
    <x v="2"/>
    <x v="0"/>
    <s v="Overdue"/>
    <x v="0"/>
    <s v="USD"/>
    <n v="-352414.03"/>
    <s v="Government "/>
  </r>
  <r>
    <s v="A2310000"/>
    <x v="25"/>
    <x v="25"/>
    <n v="104033060"/>
    <x v="0"/>
    <x v="0"/>
    <x v="3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18"/>
    <n v="0.6"/>
    <x v="1"/>
    <x v="1"/>
    <s v="Not Overdue"/>
    <x v="1"/>
    <s v="USD"/>
    <n v="9675.49"/>
    <s v="Government "/>
  </r>
  <r>
    <s v="A2310000"/>
    <x v="25"/>
    <x v="25"/>
    <n v="104033060"/>
    <x v="0"/>
    <x v="0"/>
    <x v="3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18"/>
    <n v="0.6"/>
    <x v="1"/>
    <x v="1"/>
    <s v="Not Overdue"/>
    <x v="1"/>
    <s v="USD"/>
    <n v="14513.22"/>
    <s v="Government "/>
  </r>
  <r>
    <s v="A2310000"/>
    <x v="25"/>
    <x v="25"/>
    <n v="104033063"/>
    <x v="0"/>
    <x v="0"/>
    <x v="3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18"/>
    <n v="0.6"/>
    <x v="1"/>
    <x v="1"/>
    <s v="Not Overdue"/>
    <x v="1"/>
    <s v="USD"/>
    <n v="8152.11"/>
    <s v="Government "/>
  </r>
  <r>
    <s v="A2310000"/>
    <x v="25"/>
    <x v="25"/>
    <n v="104033063"/>
    <x v="0"/>
    <x v="0"/>
    <x v="3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18"/>
    <n v="0.6"/>
    <x v="1"/>
    <x v="1"/>
    <s v="Not Overdue"/>
    <x v="1"/>
    <s v="USD"/>
    <n v="10394.86"/>
    <s v="Government "/>
  </r>
  <r>
    <s v="A2310000"/>
    <x v="25"/>
    <x v="25"/>
    <n v="104033262"/>
    <x v="0"/>
    <x v="0"/>
    <x v="3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18"/>
    <n v="0.6"/>
    <x v="1"/>
    <x v="1"/>
    <s v="Not Overdue"/>
    <x v="1"/>
    <s v="USD"/>
    <n v="7415.5"/>
    <s v="Government "/>
  </r>
  <r>
    <s v="A2310000"/>
    <x v="25"/>
    <x v="25"/>
    <n v="104033262"/>
    <x v="0"/>
    <x v="0"/>
    <x v="3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18"/>
    <n v="0.6"/>
    <x v="1"/>
    <x v="1"/>
    <s v="Not Overdue"/>
    <x v="1"/>
    <s v="USD"/>
    <n v="9456.48"/>
    <s v="Government "/>
  </r>
  <r>
    <s v="A2310000"/>
    <x v="25"/>
    <x v="25"/>
    <n v="104033061"/>
    <x v="0"/>
    <x v="0"/>
    <x v="3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18"/>
    <n v="0.6"/>
    <x v="1"/>
    <x v="1"/>
    <s v="Not Overdue"/>
    <x v="1"/>
    <s v="USD"/>
    <n v="7331.84"/>
    <s v="Government "/>
  </r>
  <r>
    <s v="A2310000"/>
    <x v="25"/>
    <x v="25"/>
    <n v="104033061"/>
    <x v="0"/>
    <x v="0"/>
    <x v="3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18"/>
    <n v="0.6"/>
    <x v="1"/>
    <x v="1"/>
    <s v="Not Overdue"/>
    <x v="1"/>
    <s v="USD"/>
    <n v="10997.67"/>
    <s v="Government "/>
  </r>
  <r>
    <s v="A2310000"/>
    <x v="25"/>
    <x v="25"/>
    <n v="104033062"/>
    <x v="0"/>
    <x v="0"/>
    <x v="3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18"/>
    <n v="0.6"/>
    <x v="1"/>
    <x v="1"/>
    <s v="Not Overdue"/>
    <x v="1"/>
    <s v="USD"/>
    <n v="11422"/>
    <s v="Government "/>
  </r>
  <r>
    <s v="A2310000"/>
    <x v="25"/>
    <x v="25"/>
    <n v="104033062"/>
    <x v="0"/>
    <x v="0"/>
    <x v="3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18"/>
    <n v="0.6"/>
    <x v="1"/>
    <x v="1"/>
    <s v="Not Overdue"/>
    <x v="1"/>
    <s v="USD"/>
    <n v="17132.849999999999"/>
    <s v="Government "/>
  </r>
  <r>
    <s v="A2310000"/>
    <x v="25"/>
    <x v="25"/>
    <n v="103950528"/>
    <x v="0"/>
    <x v="0"/>
    <x v="3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209"/>
    <n v="6.9666666666666668"/>
    <x v="2"/>
    <x v="2"/>
    <s v="Overdue"/>
    <x v="1"/>
    <s v="USD"/>
    <n v="10633.28"/>
    <s v="Government "/>
  </r>
  <r>
    <s v="A2310000"/>
    <x v="25"/>
    <x v="25"/>
    <n v="103950528"/>
    <x v="0"/>
    <x v="0"/>
    <x v="3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209"/>
    <n v="6.9666666666666668"/>
    <x v="2"/>
    <x v="2"/>
    <s v="Overdue"/>
    <x v="1"/>
    <s v="USD"/>
    <n v="15945.75"/>
    <s v="Government "/>
  </r>
  <r>
    <s v="A2310000"/>
    <x v="25"/>
    <x v="25"/>
    <n v="103950528"/>
    <x v="0"/>
    <x v="0"/>
    <x v="3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209"/>
    <n v="6.9666666666666668"/>
    <x v="2"/>
    <x v="2"/>
    <s v="Overdue"/>
    <x v="1"/>
    <s v="USD"/>
    <n v="11415.64"/>
    <s v="Government "/>
  </r>
  <r>
    <s v="A2310000"/>
    <x v="25"/>
    <x v="25"/>
    <n v="103950528"/>
    <x v="0"/>
    <x v="0"/>
    <x v="3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209"/>
    <n v="6.9666666666666668"/>
    <x v="2"/>
    <x v="2"/>
    <s v="Overdue"/>
    <x v="1"/>
    <s v="USD"/>
    <n v="17124.28"/>
    <s v="Government "/>
  </r>
  <r>
    <s v="A2310000"/>
    <x v="25"/>
    <x v="25"/>
    <n v="103950528"/>
    <x v="0"/>
    <x v="0"/>
    <x v="3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209"/>
    <n v="6.9666666666666668"/>
    <x v="2"/>
    <x v="2"/>
    <s v="Overdue"/>
    <x v="1"/>
    <s v="USD"/>
    <n v="10665.85"/>
    <s v="Government "/>
  </r>
  <r>
    <s v="A2310000"/>
    <x v="25"/>
    <x v="25"/>
    <n v="103950528"/>
    <x v="0"/>
    <x v="0"/>
    <x v="3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209"/>
    <n v="6.9666666666666668"/>
    <x v="2"/>
    <x v="2"/>
    <s v="Overdue"/>
    <x v="1"/>
    <s v="USD"/>
    <n v="15998.38"/>
    <s v="Government "/>
  </r>
  <r>
    <s v="A2310000"/>
    <x v="25"/>
    <x v="25"/>
    <n v="103950528"/>
    <x v="0"/>
    <x v="0"/>
    <x v="3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209"/>
    <n v="6.9666666666666668"/>
    <x v="2"/>
    <x v="2"/>
    <s v="Overdue"/>
    <x v="1"/>
    <s v="USD"/>
    <n v="13683.64"/>
    <s v="Government "/>
  </r>
  <r>
    <s v="A2310000"/>
    <x v="25"/>
    <x v="25"/>
    <n v="103950528"/>
    <x v="0"/>
    <x v="0"/>
    <x v="3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209"/>
    <n v="6.9666666666666668"/>
    <x v="2"/>
    <x v="2"/>
    <s v="Overdue"/>
    <x v="1"/>
    <s v="USD"/>
    <n v="20527.89"/>
    <s v="Government "/>
  </r>
  <r>
    <s v="A2310000"/>
    <x v="25"/>
    <x v="25"/>
    <n v="103950528"/>
    <x v="0"/>
    <x v="0"/>
    <x v="3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209"/>
    <n v="6.9666666666666668"/>
    <x v="2"/>
    <x v="2"/>
    <s v="Overdue"/>
    <x v="1"/>
    <s v="USD"/>
    <n v="8201.84"/>
    <s v="Government "/>
  </r>
  <r>
    <s v="A2310000"/>
    <x v="25"/>
    <x v="25"/>
    <n v="103950528"/>
    <x v="0"/>
    <x v="0"/>
    <x v="3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209"/>
    <n v="6.9666666666666668"/>
    <x v="2"/>
    <x v="2"/>
    <s v="Overdue"/>
    <x v="1"/>
    <s v="USD"/>
    <n v="12302.27"/>
    <s v="Government "/>
  </r>
  <r>
    <s v="A2310000"/>
    <x v="25"/>
    <x v="25"/>
    <n v="103950528"/>
    <x v="0"/>
    <x v="0"/>
    <x v="3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209"/>
    <n v="6.9666666666666668"/>
    <x v="2"/>
    <x v="2"/>
    <s v="Overdue"/>
    <x v="1"/>
    <s v="USD"/>
    <n v="13612.11"/>
    <s v="Government "/>
  </r>
  <r>
    <s v="A2310000"/>
    <x v="25"/>
    <x v="25"/>
    <n v="103950528"/>
    <x v="0"/>
    <x v="0"/>
    <x v="3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209"/>
    <n v="6.9666666666666668"/>
    <x v="2"/>
    <x v="2"/>
    <s v="Overdue"/>
    <x v="1"/>
    <s v="USD"/>
    <n v="20416.25"/>
    <s v="Government "/>
  </r>
  <r>
    <s v="A2310000"/>
    <x v="25"/>
    <x v="25"/>
    <n v="103950528"/>
    <x v="0"/>
    <x v="0"/>
    <x v="3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209"/>
    <n v="6.9666666666666668"/>
    <x v="2"/>
    <x v="2"/>
    <s v="Overdue"/>
    <x v="1"/>
    <s v="USD"/>
    <n v="13212.01"/>
    <s v="Government "/>
  </r>
  <r>
    <s v="A2310000"/>
    <x v="25"/>
    <x v="25"/>
    <n v="103950528"/>
    <x v="0"/>
    <x v="0"/>
    <x v="3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209"/>
    <n v="6.9666666666666668"/>
    <x v="2"/>
    <x v="2"/>
    <s v="Overdue"/>
    <x v="1"/>
    <s v="USD"/>
    <n v="19819.05"/>
    <s v="Government "/>
  </r>
  <r>
    <s v="A2310000"/>
    <x v="25"/>
    <x v="25"/>
    <n v="103950528"/>
    <x v="0"/>
    <x v="0"/>
    <x v="3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209"/>
    <n v="6.9666666666666668"/>
    <x v="2"/>
    <x v="2"/>
    <s v="Overdue"/>
    <x v="1"/>
    <s v="USD"/>
    <n v="23225.11"/>
    <s v="Government "/>
  </r>
  <r>
    <s v="A2310000"/>
    <x v="25"/>
    <x v="25"/>
    <n v="103950528"/>
    <x v="0"/>
    <x v="0"/>
    <x v="3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209"/>
    <n v="6.9666666666666668"/>
    <x v="2"/>
    <x v="2"/>
    <s v="Overdue"/>
    <x v="1"/>
    <s v="USD"/>
    <n v="34837.65"/>
    <s v="Government "/>
  </r>
  <r>
    <s v="A2310000"/>
    <x v="25"/>
    <x v="25"/>
    <n v="103933968"/>
    <x v="0"/>
    <x v="0"/>
    <x v="3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249"/>
    <n v="8.3000000000000007"/>
    <x v="2"/>
    <x v="2"/>
    <s v="Overdue"/>
    <x v="1"/>
    <s v="USD"/>
    <n v="7161.63"/>
    <s v="Government "/>
  </r>
  <r>
    <s v="A2310000"/>
    <x v="25"/>
    <x v="25"/>
    <n v="103918777"/>
    <x v="0"/>
    <x v="0"/>
    <x v="3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283"/>
    <n v="9.4333333333333336"/>
    <x v="2"/>
    <x v="2"/>
    <s v="Overdue"/>
    <x v="1"/>
    <s v="USD"/>
    <n v="4804.2"/>
    <s v="Government "/>
  </r>
  <r>
    <s v="A2310000"/>
    <x v="25"/>
    <x v="25"/>
    <n v="103918777"/>
    <x v="0"/>
    <x v="0"/>
    <x v="3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283"/>
    <n v="9.4333333333333336"/>
    <x v="2"/>
    <x v="2"/>
    <s v="Overdue"/>
    <x v="1"/>
    <s v="USD"/>
    <n v="15769.16"/>
    <s v="Government "/>
  </r>
  <r>
    <s v="A2310000"/>
    <x v="25"/>
    <x v="25"/>
    <n v="103918777"/>
    <x v="0"/>
    <x v="0"/>
    <x v="3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283"/>
    <n v="9.4333333333333336"/>
    <x v="2"/>
    <x v="2"/>
    <s v="Overdue"/>
    <x v="1"/>
    <s v="USD"/>
    <n v="2840.14"/>
    <s v="Government "/>
  </r>
  <r>
    <s v="A2310000"/>
    <x v="25"/>
    <x v="25"/>
    <n v="103918777"/>
    <x v="0"/>
    <x v="0"/>
    <x v="3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283"/>
    <n v="9.4333333333333336"/>
    <x v="2"/>
    <x v="2"/>
    <s v="Overdue"/>
    <x v="1"/>
    <s v="USD"/>
    <n v="9864.59"/>
    <s v="Government "/>
  </r>
  <r>
    <s v="A2310000"/>
    <x v="25"/>
    <x v="25"/>
    <n v="103918777"/>
    <x v="0"/>
    <x v="0"/>
    <x v="3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283"/>
    <n v="9.4333333333333336"/>
    <x v="2"/>
    <x v="2"/>
    <s v="Overdue"/>
    <x v="1"/>
    <s v="USD"/>
    <n v="8686.89"/>
    <s v="Government "/>
  </r>
  <r>
    <s v="A2310000"/>
    <x v="25"/>
    <x v="25"/>
    <n v="103918777"/>
    <x v="0"/>
    <x v="0"/>
    <x v="3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283"/>
    <n v="9.4333333333333336"/>
    <x v="2"/>
    <x v="2"/>
    <s v="Overdue"/>
    <x v="1"/>
    <s v="USD"/>
    <n v="10928.51"/>
    <s v="Government "/>
  </r>
  <r>
    <s v="A2310000"/>
    <x v="25"/>
    <x v="25"/>
    <n v="103918777"/>
    <x v="0"/>
    <x v="0"/>
    <x v="3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283"/>
    <n v="9.4333333333333336"/>
    <x v="2"/>
    <x v="2"/>
    <s v="Overdue"/>
    <x v="1"/>
    <s v="USD"/>
    <n v="4918.2700000000004"/>
    <s v="Government "/>
  </r>
  <r>
    <s v="A2310000"/>
    <x v="25"/>
    <x v="25"/>
    <n v="103918777"/>
    <x v="0"/>
    <x v="0"/>
    <x v="3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283"/>
    <n v="9.4333333333333336"/>
    <x v="2"/>
    <x v="2"/>
    <s v="Overdue"/>
    <x v="1"/>
    <s v="USD"/>
    <n v="8646.51"/>
    <s v="Government "/>
  </r>
  <r>
    <s v="A2310000"/>
    <x v="25"/>
    <x v="25"/>
    <n v="103918777"/>
    <x v="0"/>
    <x v="0"/>
    <x v="3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283"/>
    <n v="9.4333333333333336"/>
    <x v="2"/>
    <x v="2"/>
    <s v="Overdue"/>
    <x v="1"/>
    <s v="USD"/>
    <n v="8742.92"/>
    <s v="Government "/>
  </r>
  <r>
    <s v="A2310000"/>
    <x v="25"/>
    <x v="25"/>
    <n v="103918777"/>
    <x v="0"/>
    <x v="0"/>
    <x v="3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283"/>
    <n v="9.4333333333333336"/>
    <x v="2"/>
    <x v="2"/>
    <s v="Overdue"/>
    <x v="1"/>
    <s v="USD"/>
    <n v="7784.19"/>
    <s v="Government "/>
  </r>
  <r>
    <s v="A2310000"/>
    <x v="25"/>
    <x v="25"/>
    <n v="103918777"/>
    <x v="0"/>
    <x v="0"/>
    <x v="3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283"/>
    <n v="9.4333333333333336"/>
    <x v="2"/>
    <x v="2"/>
    <s v="Overdue"/>
    <x v="1"/>
    <s v="USD"/>
    <n v="11303.78"/>
    <s v="Government "/>
  </r>
  <r>
    <s v="A2310000"/>
    <x v="25"/>
    <x v="25"/>
    <n v="103918777"/>
    <x v="0"/>
    <x v="0"/>
    <x v="3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283"/>
    <n v="9.4333333333333336"/>
    <x v="2"/>
    <x v="2"/>
    <s v="Overdue"/>
    <x v="1"/>
    <s v="USD"/>
    <n v="25418.09"/>
    <s v="Government "/>
  </r>
  <r>
    <s v="A2310000"/>
    <x v="25"/>
    <x v="25"/>
    <n v="103918777"/>
    <x v="0"/>
    <x v="0"/>
    <x v="3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283"/>
    <n v="9.4333333333333336"/>
    <x v="2"/>
    <x v="2"/>
    <s v="Overdue"/>
    <x v="1"/>
    <s v="USD"/>
    <n v="4566.12"/>
    <s v="Government "/>
  </r>
  <r>
    <s v="A2310000"/>
    <x v="25"/>
    <x v="25"/>
    <n v="103918777"/>
    <x v="0"/>
    <x v="0"/>
    <x v="3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283"/>
    <n v="9.4333333333333336"/>
    <x v="2"/>
    <x v="2"/>
    <s v="Overdue"/>
    <x v="1"/>
    <s v="USD"/>
    <n v="11607.03"/>
    <s v="Government "/>
  </r>
  <r>
    <s v="A2310000"/>
    <x v="25"/>
    <x v="25"/>
    <n v="103918777"/>
    <x v="0"/>
    <x v="0"/>
    <x v="3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283"/>
    <n v="9.4333333333333336"/>
    <x v="2"/>
    <x v="2"/>
    <s v="Overdue"/>
    <x v="1"/>
    <s v="USD"/>
    <n v="13381.08"/>
    <s v="Government "/>
  </r>
  <r>
    <s v="A2310000"/>
    <x v="25"/>
    <x v="25"/>
    <n v="103918777"/>
    <x v="0"/>
    <x v="0"/>
    <x v="3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283"/>
    <n v="9.4333333333333336"/>
    <x v="2"/>
    <x v="2"/>
    <s v="Overdue"/>
    <x v="1"/>
    <s v="USD"/>
    <n v="6394.02"/>
    <s v="Government "/>
  </r>
  <r>
    <s v="A2310000"/>
    <x v="25"/>
    <x v="25"/>
    <n v="103918777"/>
    <x v="0"/>
    <x v="0"/>
    <x v="3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283"/>
    <n v="9.4333333333333336"/>
    <x v="2"/>
    <x v="2"/>
    <s v="Overdue"/>
    <x v="1"/>
    <s v="USD"/>
    <n v="9504.15"/>
    <s v="Government "/>
  </r>
  <r>
    <s v="A2310000"/>
    <x v="25"/>
    <x v="25"/>
    <n v="103918777"/>
    <x v="0"/>
    <x v="0"/>
    <x v="3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283"/>
    <n v="9.4333333333333336"/>
    <x v="2"/>
    <x v="2"/>
    <s v="Overdue"/>
    <x v="1"/>
    <s v="USD"/>
    <n v="9624.5400000000009"/>
    <s v="Government "/>
  </r>
  <r>
    <s v="A2310000"/>
    <x v="25"/>
    <x v="25"/>
    <n v="103918777"/>
    <x v="0"/>
    <x v="0"/>
    <x v="3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283"/>
    <n v="9.4333333333333336"/>
    <x v="2"/>
    <x v="2"/>
    <s v="Overdue"/>
    <x v="1"/>
    <s v="USD"/>
    <n v="13367.92"/>
    <s v="Government "/>
  </r>
  <r>
    <s v="A2310000"/>
    <x v="25"/>
    <x v="25"/>
    <n v="103918777"/>
    <x v="0"/>
    <x v="0"/>
    <x v="3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283"/>
    <n v="9.4333333333333336"/>
    <x v="2"/>
    <x v="2"/>
    <s v="Overdue"/>
    <x v="1"/>
    <s v="USD"/>
    <n v="14018.04"/>
    <s v="Government "/>
  </r>
  <r>
    <s v="A2310000"/>
    <x v="25"/>
    <x v="25"/>
    <n v="103918777"/>
    <x v="0"/>
    <x v="0"/>
    <x v="3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283"/>
    <n v="9.4333333333333336"/>
    <x v="2"/>
    <x v="2"/>
    <s v="Overdue"/>
    <x v="1"/>
    <s v="USD"/>
    <n v="15818.54"/>
    <s v="Government "/>
  </r>
  <r>
    <s v="A2310000"/>
    <x v="25"/>
    <x v="25"/>
    <n v="103918777"/>
    <x v="0"/>
    <x v="0"/>
    <x v="3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283"/>
    <n v="9.4333333333333336"/>
    <x v="2"/>
    <x v="2"/>
    <s v="Overdue"/>
    <x v="1"/>
    <s v="USD"/>
    <n v="13012.75"/>
    <s v="Government "/>
  </r>
  <r>
    <s v="A2310000"/>
    <x v="25"/>
    <x v="25"/>
    <n v="103918779"/>
    <x v="0"/>
    <x v="0"/>
    <x v="3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283"/>
    <n v="9.4333333333333336"/>
    <x v="2"/>
    <x v="2"/>
    <s v="Overdue"/>
    <x v="1"/>
    <s v="USD"/>
    <n v="8618.1299999999992"/>
    <s v="Government "/>
  </r>
  <r>
    <s v="A2310000"/>
    <x v="25"/>
    <x v="25"/>
    <n v="103918778"/>
    <x v="0"/>
    <x v="0"/>
    <x v="3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283"/>
    <n v="9.4333333333333336"/>
    <x v="2"/>
    <x v="2"/>
    <s v="Overdue"/>
    <x v="1"/>
    <s v="USD"/>
    <n v="21005.87"/>
    <s v="Government "/>
  </r>
  <r>
    <s v="A2310000"/>
    <x v="25"/>
    <x v="25"/>
    <n v="103918778"/>
    <x v="0"/>
    <x v="0"/>
    <x v="3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283"/>
    <n v="9.4333333333333336"/>
    <x v="2"/>
    <x v="2"/>
    <s v="Overdue"/>
    <x v="1"/>
    <s v="USD"/>
    <n v="23711.67"/>
    <s v="Government "/>
  </r>
  <r>
    <s v="A2310000"/>
    <x v="25"/>
    <x v="25"/>
    <n v="103918778"/>
    <x v="0"/>
    <x v="0"/>
    <x v="3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283"/>
    <n v="9.4333333333333336"/>
    <x v="2"/>
    <x v="2"/>
    <s v="Overdue"/>
    <x v="1"/>
    <s v="USD"/>
    <n v="23635.97"/>
    <s v="Government "/>
  </r>
  <r>
    <s v="A2310000"/>
    <x v="25"/>
    <x v="25"/>
    <n v="103918778"/>
    <x v="0"/>
    <x v="0"/>
    <x v="3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283"/>
    <n v="9.4333333333333336"/>
    <x v="2"/>
    <x v="2"/>
    <s v="Overdue"/>
    <x v="1"/>
    <s v="USD"/>
    <n v="19523.419999999998"/>
    <s v="Government "/>
  </r>
  <r>
    <s v="A2310000"/>
    <x v="25"/>
    <x v="25"/>
    <n v="103918779"/>
    <x v="0"/>
    <x v="0"/>
    <x v="3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283"/>
    <n v="9.4333333333333336"/>
    <x v="2"/>
    <x v="2"/>
    <s v="Overdue"/>
    <x v="1"/>
    <s v="USD"/>
    <n v="12921.68"/>
    <s v="Government "/>
  </r>
  <r>
    <s v="A2310000"/>
    <x v="25"/>
    <x v="25"/>
    <n v="103907972"/>
    <x v="0"/>
    <x v="0"/>
    <x v="3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310"/>
    <n v="10.333333333333334"/>
    <x v="2"/>
    <x v="2"/>
    <s v="Overdue"/>
    <x v="1"/>
    <s v="USD"/>
    <n v="22190.81"/>
    <s v="Government "/>
  </r>
  <r>
    <s v="A2310000"/>
    <x v="25"/>
    <x v="25"/>
    <n v="103908178"/>
    <x v="0"/>
    <x v="0"/>
    <x v="3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310"/>
    <n v="10.333333333333334"/>
    <x v="2"/>
    <x v="2"/>
    <s v="Overdue"/>
    <x v="1"/>
    <s v="USD"/>
    <n v="5624.45"/>
    <s v="Government "/>
  </r>
  <r>
    <s v="A2310000"/>
    <x v="25"/>
    <x v="25"/>
    <n v="103907972"/>
    <x v="0"/>
    <x v="0"/>
    <x v="3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310"/>
    <n v="10.333333333333334"/>
    <x v="2"/>
    <x v="2"/>
    <s v="Overdue"/>
    <x v="1"/>
    <s v="USD"/>
    <n v="16205.54"/>
    <s v="Government "/>
  </r>
  <r>
    <s v="A2310000"/>
    <x v="25"/>
    <x v="25"/>
    <n v="103907972"/>
    <x v="0"/>
    <x v="0"/>
    <x v="3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310"/>
    <n v="10.333333333333334"/>
    <x v="2"/>
    <x v="2"/>
    <s v="Overdue"/>
    <x v="1"/>
    <s v="USD"/>
    <n v="14419.81"/>
    <s v="Government "/>
  </r>
  <r>
    <s v="A2310000"/>
    <x v="25"/>
    <x v="25"/>
    <n v="103907972"/>
    <x v="0"/>
    <x v="0"/>
    <x v="3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310"/>
    <n v="10.333333333333334"/>
    <x v="2"/>
    <x v="2"/>
    <s v="Overdue"/>
    <x v="1"/>
    <s v="USD"/>
    <n v="13422.57"/>
    <s v="Government "/>
  </r>
  <r>
    <s v="A2310000"/>
    <x v="25"/>
    <x v="25"/>
    <n v="103907972"/>
    <x v="0"/>
    <x v="0"/>
    <x v="3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310"/>
    <n v="10.333333333333334"/>
    <x v="2"/>
    <x v="2"/>
    <s v="Overdue"/>
    <x v="1"/>
    <s v="USD"/>
    <n v="14869.26"/>
    <s v="Government "/>
  </r>
  <r>
    <s v="A2310000"/>
    <x v="25"/>
    <x v="25"/>
    <n v="103908178"/>
    <x v="0"/>
    <x v="0"/>
    <x v="3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310"/>
    <n v="10.333333333333334"/>
    <x v="2"/>
    <x v="2"/>
    <s v="Overdue"/>
    <x v="1"/>
    <s v="USD"/>
    <n v="11110.18"/>
    <s v="Government "/>
  </r>
  <r>
    <s v="A2310000"/>
    <x v="25"/>
    <x v="25"/>
    <n v="103908178"/>
    <x v="0"/>
    <x v="0"/>
    <x v="3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310"/>
    <n v="10.333333333333334"/>
    <x v="2"/>
    <x v="2"/>
    <s v="Overdue"/>
    <x v="1"/>
    <s v="USD"/>
    <n v="32290.01"/>
    <s v="Government "/>
  </r>
  <r>
    <s v="A2310000"/>
    <x v="25"/>
    <x v="25"/>
    <n v="103908178"/>
    <x v="0"/>
    <x v="0"/>
    <x v="3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310"/>
    <n v="10.333333333333334"/>
    <x v="2"/>
    <x v="2"/>
    <s v="Overdue"/>
    <x v="1"/>
    <s v="USD"/>
    <n v="5800.6"/>
    <s v="Government "/>
  </r>
  <r>
    <s v="A2310000"/>
    <x v="25"/>
    <x v="25"/>
    <n v="103908178"/>
    <x v="0"/>
    <x v="0"/>
    <x v="3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310"/>
    <n v="10.333333333333334"/>
    <x v="2"/>
    <x v="2"/>
    <s v="Overdue"/>
    <x v="1"/>
    <s v="USD"/>
    <n v="16987.509999999998"/>
    <s v="Government "/>
  </r>
  <r>
    <s v="A2310000"/>
    <x v="25"/>
    <x v="25"/>
    <n v="103908178"/>
    <x v="0"/>
    <x v="0"/>
    <x v="3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310"/>
    <n v="10.333333333333334"/>
    <x v="2"/>
    <x v="2"/>
    <s v="Overdue"/>
    <x v="1"/>
    <s v="USD"/>
    <n v="8123.07"/>
    <s v="Government "/>
  </r>
  <r>
    <s v="A2310000"/>
    <x v="25"/>
    <x v="25"/>
    <n v="103908178"/>
    <x v="0"/>
    <x v="0"/>
    <x v="3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310"/>
    <n v="10.333333333333334"/>
    <x v="2"/>
    <x v="2"/>
    <s v="Overdue"/>
    <x v="1"/>
    <s v="USD"/>
    <n v="12226.39"/>
    <s v="Government "/>
  </r>
  <r>
    <s v="A2310000"/>
    <x v="25"/>
    <x v="25"/>
    <n v="103908178"/>
    <x v="0"/>
    <x v="0"/>
    <x v="3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310"/>
    <n v="10.333333333333334"/>
    <x v="2"/>
    <x v="2"/>
    <s v="Overdue"/>
    <x v="1"/>
    <s v="USD"/>
    <n v="12337.04"/>
    <s v="Government "/>
  </r>
  <r>
    <s v="A2310000"/>
    <x v="25"/>
    <x v="25"/>
    <n v="103906629"/>
    <x v="0"/>
    <x v="0"/>
    <x v="3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312"/>
    <n v="10.4"/>
    <x v="2"/>
    <x v="2"/>
    <s v="Overdue"/>
    <x v="1"/>
    <s v="USD"/>
    <n v="4505.32"/>
    <s v="Government "/>
  </r>
  <r>
    <s v="A2310000"/>
    <x v="25"/>
    <x v="25"/>
    <n v="103906629"/>
    <x v="0"/>
    <x v="0"/>
    <x v="3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312"/>
    <n v="10.4"/>
    <x v="2"/>
    <x v="2"/>
    <s v="Overdue"/>
    <x v="1"/>
    <s v="USD"/>
    <n v="9091.76"/>
    <s v="Government "/>
  </r>
  <r>
    <s v="A2310000"/>
    <x v="25"/>
    <x v="25"/>
    <n v="103906629"/>
    <x v="0"/>
    <x v="0"/>
    <x v="3"/>
    <x v="2"/>
    <s v="WHT Outstg"/>
    <s v="WHT on Inv 1800011332_Aug13"/>
    <s v=""/>
    <s v="AB"/>
    <s v=""/>
    <d v="2020-04-22T00:00:00"/>
    <d v="2020-04-22T00:00:00"/>
    <d v="2020-04-22T00:00:00"/>
    <s v="NGN"/>
    <n v="3853243.74"/>
    <n v="312"/>
    <n v="10.4"/>
    <x v="2"/>
    <x v="2"/>
    <s v="Overdue"/>
    <x v="1"/>
    <s v="USD"/>
    <n v="10688.51"/>
    <s v="Government "/>
  </r>
  <r>
    <s v="A2310000"/>
    <x v="25"/>
    <x v="25"/>
    <n v="103906629"/>
    <x v="0"/>
    <x v="0"/>
    <x v="3"/>
    <x v="2"/>
    <s v="WHT Outstg"/>
    <s v="WHT on Inv 1800011503_Sep13"/>
    <s v=""/>
    <s v="AB"/>
    <s v=""/>
    <d v="2020-04-22T00:00:00"/>
    <d v="2020-04-22T00:00:00"/>
    <d v="2020-04-22T00:00:00"/>
    <s v="NGN"/>
    <n v="3728547.77"/>
    <n v="312"/>
    <n v="10.4"/>
    <x v="2"/>
    <x v="2"/>
    <s v="Overdue"/>
    <x v="1"/>
    <s v="USD"/>
    <n v="10342.620000000001"/>
    <s v="Government "/>
  </r>
  <r>
    <s v="A2310000"/>
    <x v="25"/>
    <x v="25"/>
    <n v="103906629"/>
    <x v="0"/>
    <x v="0"/>
    <x v="3"/>
    <x v="2"/>
    <s v="WHT Outstg"/>
    <s v="WHT on inv 1800011712_Oct13"/>
    <s v=""/>
    <s v="AB"/>
    <s v=""/>
    <d v="2020-04-22T00:00:00"/>
    <d v="2020-04-22T00:00:00"/>
    <d v="2020-04-22T00:00:00"/>
    <s v="NGN"/>
    <n v="3873353.36"/>
    <n v="312"/>
    <n v="10.4"/>
    <x v="2"/>
    <x v="2"/>
    <s v="Overdue"/>
    <x v="1"/>
    <s v="USD"/>
    <n v="10744.29"/>
    <s v="Government "/>
  </r>
  <r>
    <s v="A2310000"/>
    <x v="25"/>
    <x v="25"/>
    <n v="103906629"/>
    <x v="0"/>
    <x v="0"/>
    <x v="3"/>
    <x v="2"/>
    <s v="WHT Outstg"/>
    <s v="WHT on Inv 1800013093-Aug14"/>
    <s v=""/>
    <s v="AB"/>
    <s v=""/>
    <d v="2020-04-22T00:00:00"/>
    <d v="2020-04-22T00:00:00"/>
    <d v="2020-04-22T00:00:00"/>
    <s v="NGN"/>
    <n v="3823818.51"/>
    <n v="312"/>
    <n v="10.4"/>
    <x v="2"/>
    <x v="2"/>
    <s v="Overdue"/>
    <x v="1"/>
    <s v="USD"/>
    <n v="10606.89"/>
    <s v="Government "/>
  </r>
  <r>
    <s v="A2310000"/>
    <x v="25"/>
    <x v="25"/>
    <n v="103906629"/>
    <x v="0"/>
    <x v="0"/>
    <x v="3"/>
    <x v="2"/>
    <s v="WHT Outstg"/>
    <s v="WHT on inv 1800015522_Nov15"/>
    <s v=""/>
    <s v="AB"/>
    <s v=""/>
    <d v="2020-04-22T00:00:00"/>
    <d v="2020-04-22T00:00:00"/>
    <d v="2020-04-22T00:00:00"/>
    <s v="NGN"/>
    <n v="3724942.44"/>
    <n v="312"/>
    <n v="10.4"/>
    <x v="2"/>
    <x v="2"/>
    <s v="Overdue"/>
    <x v="1"/>
    <s v="USD"/>
    <n v="10332.620000000001"/>
    <s v="Government "/>
  </r>
  <r>
    <s v="A2310000"/>
    <x v="25"/>
    <x v="25"/>
    <n v="103906629"/>
    <x v="0"/>
    <x v="0"/>
    <x v="3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312"/>
    <n v="10.4"/>
    <x v="2"/>
    <x v="2"/>
    <s v="Overdue"/>
    <x v="1"/>
    <s v="USD"/>
    <n v="14869.26"/>
    <s v="Government "/>
  </r>
  <r>
    <s v="A2310000"/>
    <x v="25"/>
    <x v="25"/>
    <n v="103626589"/>
    <x v="0"/>
    <x v="0"/>
    <x v="3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874"/>
    <n v="29.133333333333333"/>
    <x v="2"/>
    <x v="2"/>
    <s v="Overdue"/>
    <x v="1"/>
    <s v="USD"/>
    <n v="16927.46"/>
    <s v="Government "/>
  </r>
  <r>
    <s v="A2310000"/>
    <x v="25"/>
    <x v="25"/>
    <n v="103626590"/>
    <x v="0"/>
    <x v="0"/>
    <x v="3"/>
    <x v="2"/>
    <s v="WHT Outstg"/>
    <s v="WHT on inv 1800019780"/>
    <s v=""/>
    <s v="AB"/>
    <s v=""/>
    <d v="2018-10-08T00:00:00"/>
    <d v="2018-10-08T00:00:00"/>
    <d v="2018-10-08T00:00:00"/>
    <s v="NGN"/>
    <n v="5314311.66"/>
    <n v="874"/>
    <n v="29.133333333333333"/>
    <x v="2"/>
    <x v="2"/>
    <s v="Overdue"/>
    <x v="1"/>
    <s v="USD"/>
    <n v="17372.48"/>
    <s v="Government "/>
  </r>
  <r>
    <s v="A2310000"/>
    <x v="25"/>
    <x v="25"/>
    <n v="103606981"/>
    <x v="0"/>
    <x v="0"/>
    <x v="3"/>
    <x v="2"/>
    <s v="WHT Outstg"/>
    <s v="WHT on inv1800019473"/>
    <s v=""/>
    <s v="AB"/>
    <s v=""/>
    <d v="2018-08-24T00:00:00"/>
    <d v="2018-08-24T00:00:00"/>
    <d v="2018-08-24T00:00:00"/>
    <s v="USD"/>
    <n v="12076.47"/>
    <n v="919"/>
    <n v="30.633333333333333"/>
    <x v="2"/>
    <x v="2"/>
    <s v="Overdue"/>
    <x v="1"/>
    <s v="USD"/>
    <n v="12076.47"/>
    <s v="Government "/>
  </r>
  <r>
    <s v="A2310000"/>
    <x v="25"/>
    <x v="25"/>
    <n v="103606980"/>
    <x v="0"/>
    <x v="0"/>
    <x v="3"/>
    <x v="2"/>
    <s v="WHT Outstg"/>
    <s v="WHT on inv1800019474"/>
    <s v=""/>
    <s v="AB"/>
    <s v=""/>
    <d v="2018-08-24T00:00:00"/>
    <d v="2018-08-24T00:00:00"/>
    <d v="2018-08-24T00:00:00"/>
    <s v="NGN"/>
    <n v="5530004.6299999999"/>
    <n v="919"/>
    <n v="30.633333333333333"/>
    <x v="2"/>
    <x v="2"/>
    <s v="Overdue"/>
    <x v="1"/>
    <s v="USD"/>
    <n v="18095.830000000002"/>
    <s v="Government "/>
  </r>
  <r>
    <s v="A2310000"/>
    <x v="25"/>
    <x v="25"/>
    <n v="103537782"/>
    <x v="0"/>
    <x v="0"/>
    <x v="3"/>
    <x v="2"/>
    <s v="WHT Outstg"/>
    <s v="WHT on NPDC pmt Oredo/Abura"/>
    <s v=""/>
    <s v="AB"/>
    <s v=""/>
    <d v="2018-03-16T00:00:00"/>
    <d v="2018-03-16T00:00:00"/>
    <d v="2018-03-16T00:00:00"/>
    <s v="NGN"/>
    <n v="187225.9"/>
    <n v="1080"/>
    <n v="36"/>
    <x v="2"/>
    <x v="2"/>
    <s v="Overdue"/>
    <x v="1"/>
    <s v="USD"/>
    <n v="613.35"/>
    <s v="Government "/>
  </r>
  <r>
    <s v="A2310000"/>
    <x v="25"/>
    <x v="25"/>
    <n v="103531038"/>
    <x v="0"/>
    <x v="0"/>
    <x v="3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092"/>
    <n v="36.4"/>
    <x v="2"/>
    <x v="2"/>
    <s v="Overdue"/>
    <x v="1"/>
    <s v="USD"/>
    <n v="3.82"/>
    <s v="Government "/>
  </r>
  <r>
    <s v="A2310000"/>
    <x v="25"/>
    <x v="25"/>
    <n v="103531039"/>
    <x v="0"/>
    <x v="0"/>
    <x v="3"/>
    <x v="2"/>
    <s v="WHT Outstg"/>
    <s v="WHT on inv 1800017108"/>
    <s v=""/>
    <s v="AB"/>
    <s v=""/>
    <d v="2018-03-04T00:00:00"/>
    <d v="2018-03-04T00:00:00"/>
    <d v="2018-03-04T00:00:00"/>
    <s v="NGN"/>
    <n v="38424.58"/>
    <n v="1092"/>
    <n v="36.4"/>
    <x v="2"/>
    <x v="2"/>
    <s v="Overdue"/>
    <x v="1"/>
    <s v="USD"/>
    <n v="125.84"/>
    <s v="Government "/>
  </r>
  <r>
    <s v="A2310000"/>
    <x v="25"/>
    <x v="25"/>
    <n v="103419412"/>
    <x v="0"/>
    <x v="0"/>
    <x v="3"/>
    <x v="2"/>
    <s v="WHT Outstg"/>
    <s v="WHT on inv1800015951"/>
    <s v=""/>
    <s v="AB"/>
    <s v=""/>
    <d v="2017-07-05T00:00:00"/>
    <d v="2017-07-05T00:00:00"/>
    <d v="2017-07-05T00:00:00"/>
    <s v="NGN"/>
    <n v="1304138.75"/>
    <n v="1334"/>
    <n v="44.466666666666669"/>
    <x v="2"/>
    <x v="2"/>
    <s v="Overdue"/>
    <x v="1"/>
    <s v="USD"/>
    <n v="4144.68"/>
    <s v="Government "/>
  </r>
  <r>
    <s v="A2310000"/>
    <x v="25"/>
    <x v="25"/>
    <n v="103177003"/>
    <x v="0"/>
    <x v="0"/>
    <x v="3"/>
    <x v="2"/>
    <s v="WHT Outstg"/>
    <s v="WHT on  inv 1800015422"/>
    <s v=""/>
    <s v="AB"/>
    <s v=""/>
    <d v="2016-04-08T00:00:00"/>
    <d v="2016-04-08T00:00:00"/>
    <d v="2016-04-08T00:00:00"/>
    <s v="NGN"/>
    <n v="1891023.1"/>
    <n v="1787"/>
    <n v="59.56666666666667"/>
    <x v="2"/>
    <x v="2"/>
    <s v="Overdue"/>
    <x v="1"/>
    <s v="USD"/>
    <n v="9500.31"/>
    <s v="Government "/>
  </r>
  <r>
    <s v="A2310000"/>
    <x v="25"/>
    <x v="25"/>
    <n v="103140616"/>
    <x v="0"/>
    <x v="0"/>
    <x v="3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1871"/>
    <n v="62.366666666666667"/>
    <x v="2"/>
    <x v="2"/>
    <s v="Overdue"/>
    <x v="1"/>
    <s v="USD"/>
    <n v="4285.82"/>
    <s v="Government "/>
  </r>
  <r>
    <s v="A2310000"/>
    <x v="25"/>
    <x v="25"/>
    <n v="103140615"/>
    <x v="0"/>
    <x v="0"/>
    <x v="3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1871"/>
    <n v="62.366666666666667"/>
    <x v="2"/>
    <x v="2"/>
    <s v="Overdue"/>
    <x v="1"/>
    <s v="USD"/>
    <n v="1738.69"/>
    <s v="Government "/>
  </r>
  <r>
    <s v="A2310000"/>
    <x v="25"/>
    <x v="25"/>
    <n v="103105424"/>
    <x v="0"/>
    <x v="0"/>
    <x v="3"/>
    <x v="2"/>
    <s v="WHT Outstg"/>
    <s v="WHT on 1800014447"/>
    <s v=""/>
    <s v="AB"/>
    <s v=""/>
    <d v="2015-11-09T00:00:00"/>
    <d v="2015-11-09T00:00:00"/>
    <d v="2015-11-09T00:00:00"/>
    <s v="NGN"/>
    <n v="321797.69"/>
    <n v="1938"/>
    <n v="64.599999999999994"/>
    <x v="2"/>
    <x v="2"/>
    <s v="Overdue"/>
    <x v="1"/>
    <s v="USD"/>
    <n v="1614.85"/>
    <s v="Government "/>
  </r>
  <r>
    <s v="A2310000"/>
    <x v="25"/>
    <x v="25"/>
    <n v="103100754"/>
    <x v="0"/>
    <x v="0"/>
    <x v="3"/>
    <x v="2"/>
    <s v="WHT Outstg"/>
    <s v="WHT on 1800014321"/>
    <s v=""/>
    <s v="AB"/>
    <s v=""/>
    <d v="2015-11-06T00:00:00"/>
    <d v="2015-11-06T00:00:00"/>
    <d v="2015-11-06T00:00:00"/>
    <s v="NGN"/>
    <n v="12182356.34"/>
    <n v="1941"/>
    <n v="64.7"/>
    <x v="2"/>
    <x v="2"/>
    <s v="Overdue"/>
    <x v="1"/>
    <s v="USD"/>
    <n v="61146.9"/>
    <s v="Government "/>
  </r>
  <r>
    <s v="A2310000"/>
    <x v="25"/>
    <x v="25"/>
    <n v="102718636"/>
    <x v="0"/>
    <x v="0"/>
    <x v="3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585"/>
    <n v="86.166666666666671"/>
    <x v="2"/>
    <x v="2"/>
    <s v="Overdue"/>
    <x v="1"/>
    <s v="USD"/>
    <n v="21538.89"/>
    <s v="Government "/>
  </r>
  <r>
    <s v="A2310000"/>
    <x v="25"/>
    <x v="25"/>
    <n v="102718638"/>
    <x v="0"/>
    <x v="0"/>
    <x v="3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585"/>
    <n v="86.166666666666671"/>
    <x v="2"/>
    <x v="2"/>
    <s v="Overdue"/>
    <x v="1"/>
    <s v="USD"/>
    <n v="21280.720000000001"/>
    <s v="Government "/>
  </r>
  <r>
    <s v="A2310000"/>
    <x v="25"/>
    <x v="25"/>
    <n v="102528399"/>
    <x v="0"/>
    <x v="0"/>
    <x v="3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177"/>
    <n v="105.9"/>
    <x v="2"/>
    <x v="2"/>
    <s v="Overdue"/>
    <x v="1"/>
    <s v="USD"/>
    <n v="13094.95"/>
    <s v="Government "/>
  </r>
  <r>
    <s v="A2310000"/>
    <x v="26"/>
    <x v="26"/>
    <n v="104031133"/>
    <x v="0"/>
    <x v="0"/>
    <x v="3"/>
    <x v="2"/>
    <n v="0"/>
    <s v="Bal of 1800023132 NPDC/OML26 NOV 2019 CHA"/>
    <s v=""/>
    <s v="AB"/>
    <s v=""/>
    <d v="2021-02-04T00:00:00"/>
    <d v="2021-02-04T00:00:00"/>
    <d v="2021-02-04T00:00:00"/>
    <s v="USD"/>
    <n v="259675.79"/>
    <n v="24"/>
    <n v="0.8"/>
    <x v="3"/>
    <x v="0"/>
    <s v="Overdue"/>
    <x v="0"/>
    <s v="USD"/>
    <n v="259675.79"/>
    <s v="Government "/>
  </r>
  <r>
    <s v="A2310000"/>
    <x v="26"/>
    <x v="26"/>
    <n v="104031135"/>
    <x v="0"/>
    <x v="0"/>
    <x v="3"/>
    <x v="2"/>
    <n v="0"/>
    <s v="Bal of inv 1800023728 NPDC/OML26 FEB 2020 CHA"/>
    <s v=""/>
    <s v="AB"/>
    <s v=""/>
    <d v="2021-02-04T00:00:00"/>
    <d v="2021-02-04T00:00:00"/>
    <d v="2021-02-04T00:00:00"/>
    <s v="USD"/>
    <n v="177345.43"/>
    <n v="24"/>
    <n v="0.8"/>
    <x v="3"/>
    <x v="0"/>
    <s v="Overdue"/>
    <x v="0"/>
    <s v="USD"/>
    <n v="177345.43"/>
    <s v="Government "/>
  </r>
  <r>
    <s v="A2310000"/>
    <x v="26"/>
    <x v="26"/>
    <n v="103805163"/>
    <x v="0"/>
    <x v="0"/>
    <x v="3"/>
    <x v="2"/>
    <n v="0"/>
    <s v="Balance of inv 1800021806 April 2019"/>
    <s v=""/>
    <s v="AB"/>
    <s v=""/>
    <d v="2019-09-30T00:00:00"/>
    <d v="2019-09-30T00:00:00"/>
    <d v="2019-09-30T00:00:00"/>
    <s v="USD"/>
    <n v="166758.82"/>
    <n v="517"/>
    <n v="17.233333333333334"/>
    <x v="4"/>
    <x v="0"/>
    <s v="Overdue"/>
    <x v="0"/>
    <s v="USD"/>
    <n v="166758.82"/>
    <s v="Government "/>
  </r>
  <r>
    <s v="A2310000"/>
    <x v="26"/>
    <x v="26"/>
    <n v="103919063"/>
    <x v="0"/>
    <x v="0"/>
    <x v="3"/>
    <x v="2"/>
    <n v="0"/>
    <s v="Balance_NPDC PMT OML 26"/>
    <s v=""/>
    <s v="AB"/>
    <s v=""/>
    <d v="2020-05-24T00:00:00"/>
    <d v="2020-05-24T00:00:00"/>
    <d v="2020-05-24T00:00:00"/>
    <s v="NGN"/>
    <n v="-2599658.58"/>
    <n v="280"/>
    <n v="9.3333333333333339"/>
    <x v="2"/>
    <x v="0"/>
    <s v="Overdue"/>
    <x v="0"/>
    <s v="USD"/>
    <n v="-7211.19"/>
    <s v="Government "/>
  </r>
  <r>
    <s v="A2310000"/>
    <x v="26"/>
    <x v="26"/>
    <n v="103100748"/>
    <x v="0"/>
    <x v="0"/>
    <x v="3"/>
    <x v="2"/>
    <n v="0"/>
    <s v="Comm deductn on 1800010074/13481/13743/10218/etc"/>
    <s v=""/>
    <s v="AB"/>
    <s v=""/>
    <d v="2015-11-06T00:00:00"/>
    <d v="2015-11-06T00:00:00"/>
    <d v="2015-11-06T00:00:00"/>
    <s v="NGN"/>
    <n v="762615996.88999999"/>
    <n v="1941"/>
    <n v="64.7"/>
    <x v="0"/>
    <x v="0"/>
    <s v="Overdue"/>
    <x v="0"/>
    <s v="USD"/>
    <n v="3827798.47"/>
    <s v="Government "/>
  </r>
  <r>
    <s v="A2310000"/>
    <x v="26"/>
    <x v="26"/>
    <n v="1800024546"/>
    <x v="0"/>
    <x v="0"/>
    <x v="3"/>
    <x v="2"/>
    <n v="0"/>
    <s v="NPDC OML 26 Excess RPC charges for 2019"/>
    <s v="468"/>
    <s v="DR"/>
    <s v=""/>
    <d v="2020-08-13T00:00:00"/>
    <d v="2020-08-13T00:00:00"/>
    <d v="2020-10-12T00:00:00"/>
    <s v="USD"/>
    <n v="1252223.6000000001"/>
    <n v="139"/>
    <n v="4.6333333333333337"/>
    <x v="3"/>
    <x v="0"/>
    <s v="Overdue"/>
    <x v="0"/>
    <s v="USD"/>
    <n v="1252223.6000000001"/>
    <s v="Government "/>
  </r>
  <r>
    <s v="A2310000"/>
    <x v="26"/>
    <x v="26"/>
    <n v="1600003369"/>
    <x v="0"/>
    <x v="0"/>
    <x v="3"/>
    <x v="2"/>
    <n v="0"/>
    <s v="NPDC OML 26 Jan - feb 2020 Crude Handling"/>
    <s v="468"/>
    <s v="DG"/>
    <s v=""/>
    <d v="2020-10-20T00:00:00"/>
    <d v="2020-10-20T00:00:00"/>
    <d v="2020-10-20T00:00:00"/>
    <s v="USD"/>
    <n v="-243513.25"/>
    <n v="131"/>
    <n v="4.3666666666666663"/>
    <x v="3"/>
    <x v="0"/>
    <s v="Overdue"/>
    <x v="0"/>
    <s v="USD"/>
    <n v="-243513.25"/>
    <s v="Government "/>
  </r>
  <r>
    <s v="A2310000"/>
    <x v="26"/>
    <x v="26"/>
    <n v="1400013955"/>
    <x v="0"/>
    <x v="0"/>
    <x v="3"/>
    <x v="2"/>
    <n v="0"/>
    <s v="NPDC OML 26 pmt"/>
    <s v=""/>
    <s v="DZ"/>
    <s v=""/>
    <d v="2019-11-20T00:00:00"/>
    <d v="2019-11-19T00:00:00"/>
    <d v="2019-11-20T00:00:00"/>
    <s v="USD"/>
    <n v="-716276.19"/>
    <n v="466"/>
    <n v="15.533333333333333"/>
    <x v="0"/>
    <x v="0"/>
    <s v="Overdue"/>
    <x v="0"/>
    <s v="USD"/>
    <n v="-716276.19"/>
    <s v="Government "/>
  </r>
  <r>
    <s v="A2310000"/>
    <x v="26"/>
    <x v="26"/>
    <n v="1800024749"/>
    <x v="0"/>
    <x v="0"/>
    <x v="3"/>
    <x v="2"/>
    <n v="0"/>
    <s v="NPDC/OML26 AUGUST 2020 Crude Handling"/>
    <s v="468"/>
    <s v="DR"/>
    <s v=""/>
    <d v="2020-09-18T00:00:00"/>
    <d v="2020-09-18T00:00:00"/>
    <d v="2020-11-17T00:00:00"/>
    <s v="USD"/>
    <n v="1002607.8"/>
    <n v="103"/>
    <n v="3.4333333333333331"/>
    <x v="3"/>
    <x v="0"/>
    <s v="Overdue"/>
    <x v="0"/>
    <s v="USD"/>
    <n v="1002607.8"/>
    <s v="Government "/>
  </r>
  <r>
    <s v="A2310000"/>
    <x v="26"/>
    <x v="26"/>
    <n v="1800023827"/>
    <x v="0"/>
    <x v="0"/>
    <x v="3"/>
    <x v="2"/>
    <n v="0"/>
    <s v="NPDC/OML26 DEC 2019 Crude Handling"/>
    <s v="468"/>
    <s v="DR"/>
    <s v=""/>
    <d v="2020-04-07T00:00:00"/>
    <d v="2020-04-07T00:00:00"/>
    <d v="2020-06-06T00:00:00"/>
    <s v="USD"/>
    <n v="1261079.1299999999"/>
    <n v="267"/>
    <n v="8.9"/>
    <x v="2"/>
    <x v="0"/>
    <s v="Overdue"/>
    <x v="0"/>
    <s v="USD"/>
    <n v="1261079.1299999999"/>
    <s v="Government "/>
  </r>
  <r>
    <s v="A2310000"/>
    <x v="26"/>
    <x v="26"/>
    <n v="1800025441"/>
    <x v="0"/>
    <x v="0"/>
    <x v="3"/>
    <x v="2"/>
    <n v="0"/>
    <s v="NPDC/OML26 DEC 2020 Crude Handling"/>
    <s v="468"/>
    <s v="DR"/>
    <s v=""/>
    <d v="2021-01-19T00:00:00"/>
    <d v="2021-01-19T00:00:00"/>
    <d v="2021-03-20T00:00:00"/>
    <s v="USD"/>
    <n v="985945.53"/>
    <n v="-20"/>
    <n v="-0.66666666666666663"/>
    <x v="1"/>
    <x v="1"/>
    <s v="Not Overdue"/>
    <x v="0"/>
    <s v="USD"/>
    <n v="985945.53"/>
    <s v="Government "/>
  </r>
  <r>
    <s v="A2310000"/>
    <x v="26"/>
    <x v="26"/>
    <n v="1800023820"/>
    <x v="0"/>
    <x v="0"/>
    <x v="3"/>
    <x v="2"/>
    <n v="0"/>
    <s v="NPDC/OML26 JAN 2020 Crude Handling"/>
    <s v="468"/>
    <s v="DR"/>
    <s v=""/>
    <d v="2020-04-07T00:00:00"/>
    <d v="2020-04-07T00:00:00"/>
    <d v="2020-06-06T00:00:00"/>
    <s v="USD"/>
    <n v="748385.58"/>
    <n v="267"/>
    <n v="8.9"/>
    <x v="2"/>
    <x v="0"/>
    <s v="Overdue"/>
    <x v="0"/>
    <s v="USD"/>
    <n v="748385.58"/>
    <s v="Government "/>
  </r>
  <r>
    <s v="A2310000"/>
    <x v="26"/>
    <x v="26"/>
    <n v="1800025558"/>
    <x v="0"/>
    <x v="0"/>
    <x v="3"/>
    <x v="2"/>
    <n v="0"/>
    <s v="NPDC/OML26 JAN 2021 Crude Handling"/>
    <s v="468"/>
    <s v="DR"/>
    <s v=""/>
    <d v="2021-02-11T00:00:00"/>
    <d v="2021-02-11T00:00:00"/>
    <d v="2021-04-12T00:00:00"/>
    <s v="USD"/>
    <n v="1138550.3600000001"/>
    <n v="-43"/>
    <n v="-1.4333333333333333"/>
    <x v="1"/>
    <x v="1"/>
    <s v="Not Overdue"/>
    <x v="0"/>
    <s v="USD"/>
    <n v="1138550.3600000001"/>
    <s v="Government "/>
  </r>
  <r>
    <s v="A2310000"/>
    <x v="26"/>
    <x v="26"/>
    <n v="1800024589"/>
    <x v="0"/>
    <x v="0"/>
    <x v="3"/>
    <x v="2"/>
    <n v="0"/>
    <s v="NPDC/OML26 JULY 2020 Crude Handling"/>
    <s v="468"/>
    <s v="DR"/>
    <s v=""/>
    <d v="2020-08-18T00:00:00"/>
    <d v="2020-08-18T00:00:00"/>
    <d v="2020-10-17T00:00:00"/>
    <s v="USD"/>
    <n v="776870.09"/>
    <n v="134"/>
    <n v="4.4666666666666668"/>
    <x v="3"/>
    <x v="0"/>
    <s v="Overdue"/>
    <x v="0"/>
    <s v="USD"/>
    <n v="776870.09"/>
    <s v="Government "/>
  </r>
  <r>
    <s v="A2310000"/>
    <x v="26"/>
    <x v="26"/>
    <n v="1800024459"/>
    <x v="0"/>
    <x v="0"/>
    <x v="3"/>
    <x v="2"/>
    <n v="0"/>
    <s v="NPDC/OML26 JUN 2020 Crude Handling"/>
    <s v="468"/>
    <s v="DR"/>
    <s v=""/>
    <d v="2020-07-21T00:00:00"/>
    <d v="2020-07-21T00:00:00"/>
    <d v="2020-09-19T00:00:00"/>
    <s v="USD"/>
    <n v="735920.13"/>
    <n v="162"/>
    <n v="5.4"/>
    <x v="3"/>
    <x v="0"/>
    <s v="Overdue"/>
    <x v="0"/>
    <s v="USD"/>
    <n v="735920.13"/>
    <s v="Government "/>
  </r>
  <r>
    <s v="A2310000"/>
    <x v="26"/>
    <x v="26"/>
    <n v="1800021949"/>
    <x v="0"/>
    <x v="0"/>
    <x v="3"/>
    <x v="2"/>
    <n v="0"/>
    <s v="NPDC/OML26 MAY 2019 Crude Handling"/>
    <s v="468"/>
    <s v="DR"/>
    <s v=""/>
    <d v="2019-06-20T00:00:00"/>
    <d v="2019-06-20T00:00:00"/>
    <d v="2019-08-19T00:00:00"/>
    <s v="USD"/>
    <n v="738666.4"/>
    <n v="559"/>
    <n v="18.633333333333333"/>
    <x v="0"/>
    <x v="0"/>
    <s v="Overdue"/>
    <x v="0"/>
    <s v="USD"/>
    <n v="738666.4"/>
    <s v="Government "/>
  </r>
  <r>
    <s v="A2310000"/>
    <x v="26"/>
    <x v="26"/>
    <n v="1800025264"/>
    <x v="0"/>
    <x v="0"/>
    <x v="3"/>
    <x v="2"/>
    <n v="0"/>
    <s v="NPDC/OML26 NOV 2020 Crude Handling"/>
    <s v="468"/>
    <s v="DR"/>
    <s v=""/>
    <d v="2020-12-17T00:00:00"/>
    <d v="2020-12-17T00:00:00"/>
    <d v="2021-02-15T00:00:00"/>
    <s v="USD"/>
    <n v="968742.84"/>
    <n v="13"/>
    <n v="0.43333333333333335"/>
    <x v="3"/>
    <x v="0"/>
    <s v="Overdue"/>
    <x v="0"/>
    <s v="USD"/>
    <n v="968742.84"/>
    <s v="Government "/>
  </r>
  <r>
    <s v="A2310000"/>
    <x v="26"/>
    <x v="26"/>
    <n v="1800025061"/>
    <x v="0"/>
    <x v="0"/>
    <x v="3"/>
    <x v="2"/>
    <n v="0"/>
    <s v="NPDC/OML26 OCT 2020 Crude Handling"/>
    <s v="468"/>
    <s v="DR"/>
    <s v=""/>
    <d v="2020-11-13T00:00:00"/>
    <d v="2020-11-13T00:00:00"/>
    <d v="2021-01-12T00:00:00"/>
    <s v="USD"/>
    <n v="902677.07"/>
    <n v="47"/>
    <n v="1.5666666666666667"/>
    <x v="3"/>
    <x v="0"/>
    <s v="Overdue"/>
    <x v="0"/>
    <s v="USD"/>
    <n v="902677.07"/>
    <s v="Government "/>
  </r>
  <r>
    <s v="A2310000"/>
    <x v="26"/>
    <x v="26"/>
    <n v="1800024923"/>
    <x v="0"/>
    <x v="0"/>
    <x v="3"/>
    <x v="2"/>
    <n v="0"/>
    <s v="NPDC/OML26 SEPT 2020 Crude Handling"/>
    <s v="468"/>
    <s v="DR"/>
    <s v=""/>
    <d v="2020-10-19T00:00:00"/>
    <d v="2020-10-19T00:00:00"/>
    <d v="2020-12-18T00:00:00"/>
    <s v="USD"/>
    <n v="976241.42"/>
    <n v="72"/>
    <n v="2.4"/>
    <x v="3"/>
    <x v="0"/>
    <s v="Overdue"/>
    <x v="0"/>
    <s v="USD"/>
    <n v="976241.42"/>
    <s v="Government "/>
  </r>
  <r>
    <s v="A2310000"/>
    <x v="26"/>
    <x v="26"/>
    <n v="104030603"/>
    <x v="0"/>
    <x v="0"/>
    <x v="3"/>
    <x v="2"/>
    <n v="0"/>
    <s v="OmL 26 Dec19 (USD1800023371)_Sep21 Pmt Tranche"/>
    <s v=""/>
    <s v="AB"/>
    <s v=""/>
    <d v="2021-02-03T00:00:00"/>
    <d v="2021-02-03T00:00:00"/>
    <d v="2021-02-03T00:00:00"/>
    <s v="USD"/>
    <n v="-817587.71"/>
    <n v="25"/>
    <n v="0.83333333333333337"/>
    <x v="3"/>
    <x v="0"/>
    <s v="Overdue"/>
    <x v="0"/>
    <s v="USD"/>
    <n v="-817587.71"/>
    <s v="Government "/>
  </r>
  <r>
    <s v="A2310000"/>
    <x v="26"/>
    <x v="26"/>
    <n v="1800022653"/>
    <x v="0"/>
    <x v="1"/>
    <x v="2"/>
    <x v="2"/>
    <n v="0"/>
    <s v="OML 26 post-divestment debt"/>
    <s v="467"/>
    <s v="DR"/>
    <s v=""/>
    <d v="2019-09-27T00:00:00"/>
    <d v="2019-09-27T00:00:00"/>
    <d v="2019-10-27T00:00:00"/>
    <s v="USD"/>
    <n v="99152.02"/>
    <n v="490"/>
    <n v="16.333333333333332"/>
    <x v="4"/>
    <x v="0"/>
    <s v="Overdue"/>
    <x v="0"/>
    <s v="USD"/>
    <n v="99152.02"/>
    <s v="Government "/>
  </r>
  <r>
    <s v="A2310000"/>
    <x v="26"/>
    <x v="26"/>
    <n v="1800022652"/>
    <x v="0"/>
    <x v="1"/>
    <x v="2"/>
    <x v="2"/>
    <n v="0"/>
    <s v="OML 26 post-divestmt debt"/>
    <s v="473"/>
    <s v="DR"/>
    <s v=""/>
    <d v="2019-09-27T00:00:00"/>
    <d v="2019-09-27T00:00:00"/>
    <d v="2019-10-27T00:00:00"/>
    <s v="NGN"/>
    <n v="23199487.309999999"/>
    <n v="490"/>
    <n v="16.333333333333332"/>
    <x v="4"/>
    <x v="0"/>
    <s v="Overdue"/>
    <x v="0"/>
    <s v="USD"/>
    <n v="75704.570000000007"/>
    <s v="Government "/>
  </r>
  <r>
    <s v="A2310000"/>
    <x v="26"/>
    <x v="26"/>
    <n v="104031126"/>
    <x v="0"/>
    <x v="0"/>
    <x v="3"/>
    <x v="2"/>
    <n v="0"/>
    <s v="OML26 Jan20(USD1800023601) _Nov20 Pmt Tranche"/>
    <s v=""/>
    <s v="AB"/>
    <s v=""/>
    <d v="2021-02-04T00:00:00"/>
    <d v="2021-02-04T00:00:00"/>
    <d v="2021-02-04T00:00:00"/>
    <s v="USD"/>
    <n v="-649789.13"/>
    <n v="24"/>
    <n v="0.8"/>
    <x v="3"/>
    <x v="0"/>
    <s v="Overdue"/>
    <x v="0"/>
    <s v="USD"/>
    <n v="-649789.13"/>
    <s v="Government "/>
  </r>
  <r>
    <s v="A2310000"/>
    <x v="26"/>
    <x v="26"/>
    <n v="104031117"/>
    <x v="0"/>
    <x v="0"/>
    <x v="3"/>
    <x v="2"/>
    <n v="0"/>
    <s v="OML26 Jan20(USD1800023601) Bal Pmt_Dec20 Pmt Tranc"/>
    <s v=""/>
    <s v="AB"/>
    <s v=""/>
    <d v="2021-02-04T00:00:00"/>
    <d v="2021-02-04T00:00:00"/>
    <d v="2021-02-04T00:00:00"/>
    <s v="USD"/>
    <n v="-160328.13"/>
    <n v="24"/>
    <n v="0.8"/>
    <x v="3"/>
    <x v="0"/>
    <s v="Overdue"/>
    <x v="0"/>
    <s v="USD"/>
    <n v="-160328.13"/>
    <s v="Government "/>
  </r>
  <r>
    <s v="A2310000"/>
    <x v="26"/>
    <x v="26"/>
    <n v="104040560"/>
    <x v="0"/>
    <x v="0"/>
    <x v="3"/>
    <x v="2"/>
    <n v="0"/>
    <s v="OML26 July-2020(USD1800024589)"/>
    <s v=""/>
    <s v="AB"/>
    <s v=""/>
    <d v="2021-02-25T00:00:00"/>
    <d v="2021-02-25T00:00:00"/>
    <d v="2021-02-25T00:00:00"/>
    <s v="USD"/>
    <n v="-730257.86"/>
    <n v="3"/>
    <n v="0.1"/>
    <x v="3"/>
    <x v="0"/>
    <s v="Overdue"/>
    <x v="0"/>
    <s v="USD"/>
    <n v="-730257.86"/>
    <s v="Government "/>
  </r>
  <r>
    <s v="A2310000"/>
    <x v="26"/>
    <x v="26"/>
    <n v="104040560"/>
    <x v="0"/>
    <x v="0"/>
    <x v="3"/>
    <x v="2"/>
    <n v="0"/>
    <s v="OML26 June-2020(USD1800024459)"/>
    <s v=""/>
    <s v="AB"/>
    <s v=""/>
    <d v="2021-02-25T00:00:00"/>
    <d v="2021-02-25T00:00:00"/>
    <d v="2021-02-25T00:00:00"/>
    <s v="USD"/>
    <n v="-691765.31"/>
    <n v="3"/>
    <n v="0.1"/>
    <x v="3"/>
    <x v="0"/>
    <s v="Overdue"/>
    <x v="0"/>
    <s v="USD"/>
    <n v="-691765.31"/>
    <s v="Government "/>
  </r>
  <r>
    <s v="A2310000"/>
    <x v="26"/>
    <x v="26"/>
    <n v="1800013182"/>
    <x v="0"/>
    <x v="0"/>
    <x v="3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283"/>
    <n v="76.099999999999994"/>
    <x v="0"/>
    <x v="0"/>
    <s v="Overdue"/>
    <x v="0"/>
    <s v="USD"/>
    <n v="8265.56"/>
    <s v="Government "/>
  </r>
  <r>
    <s v="A2310000"/>
    <x v="26"/>
    <x v="26"/>
    <n v="1800013183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283"/>
    <n v="76.099999999999994"/>
    <x v="0"/>
    <x v="0"/>
    <s v="Overdue"/>
    <x v="0"/>
    <s v="USD"/>
    <n v="977903.31"/>
    <s v="Government "/>
  </r>
  <r>
    <s v="A2310000"/>
    <x v="26"/>
    <x v="26"/>
    <n v="104031133"/>
    <x v="0"/>
    <x v="0"/>
    <x v="3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24"/>
    <n v="0.8"/>
    <x v="1"/>
    <x v="1"/>
    <s v="Not Overdue"/>
    <x v="1"/>
    <s v="USD"/>
    <n v="56824.44"/>
    <s v="Government "/>
  </r>
  <r>
    <s v="A2310000"/>
    <x v="26"/>
    <x v="26"/>
    <n v="104031135"/>
    <x v="0"/>
    <x v="0"/>
    <x v="3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24"/>
    <n v="0.8"/>
    <x v="1"/>
    <x v="1"/>
    <s v="Not Overdue"/>
    <x v="1"/>
    <s v="USD"/>
    <n v="41511.040000000001"/>
    <s v="Government "/>
  </r>
  <r>
    <s v="A2310000"/>
    <x v="26"/>
    <x v="26"/>
    <n v="104031132"/>
    <x v="0"/>
    <x v="0"/>
    <x v="3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24"/>
    <n v="0.8"/>
    <x v="1"/>
    <x v="1"/>
    <s v="Not Overdue"/>
    <x v="1"/>
    <s v="USD"/>
    <n v="32926.67"/>
    <s v="Government "/>
  </r>
  <r>
    <s v="A2310000"/>
    <x v="26"/>
    <x v="26"/>
    <n v="104031128"/>
    <x v="0"/>
    <x v="0"/>
    <x v="3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24"/>
    <n v="0.8"/>
    <x v="1"/>
    <x v="1"/>
    <s v="Not Overdue"/>
    <x v="1"/>
    <s v="USD"/>
    <n v="35193.83"/>
    <s v="Government "/>
  </r>
  <r>
    <s v="A2310000"/>
    <x v="26"/>
    <x v="26"/>
    <n v="104031127"/>
    <x v="0"/>
    <x v="0"/>
    <x v="3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24"/>
    <n v="0.8"/>
    <x v="1"/>
    <x v="1"/>
    <s v="Not Overdue"/>
    <x v="1"/>
    <s v="USD"/>
    <n v="45056.37"/>
    <s v="Government "/>
  </r>
  <r>
    <s v="A2310000"/>
    <x v="26"/>
    <x v="26"/>
    <n v="1600003563"/>
    <x v="0"/>
    <x v="0"/>
    <x v="3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25"/>
    <n v="0.83333333333333337"/>
    <x v="3"/>
    <x v="2"/>
    <s v="Overdue"/>
    <x v="1"/>
    <s v="USD"/>
    <n v="-6644.71"/>
    <s v="Government "/>
  </r>
  <r>
    <s v="A2310000"/>
    <x v="26"/>
    <x v="26"/>
    <n v="1600003559"/>
    <x v="0"/>
    <x v="0"/>
    <x v="3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25"/>
    <n v="0.83333333333333337"/>
    <x v="3"/>
    <x v="2"/>
    <s v="Overdue"/>
    <x v="1"/>
    <s v="USD"/>
    <n v="-7357.04"/>
    <s v="Government "/>
  </r>
  <r>
    <s v="A2310000"/>
    <x v="26"/>
    <x v="26"/>
    <n v="1600003553"/>
    <x v="0"/>
    <x v="0"/>
    <x v="3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25"/>
    <n v="0.83333333333333337"/>
    <x v="3"/>
    <x v="2"/>
    <s v="Overdue"/>
    <x v="1"/>
    <s v="USD"/>
    <n v="-18239.88"/>
    <s v="Government "/>
  </r>
  <r>
    <s v="A2310000"/>
    <x v="26"/>
    <x v="26"/>
    <n v="1600003557"/>
    <x v="0"/>
    <x v="0"/>
    <x v="3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25"/>
    <n v="0.83333333333333337"/>
    <x v="3"/>
    <x v="2"/>
    <s v="Overdue"/>
    <x v="1"/>
    <s v="USD"/>
    <n v="-12366.05"/>
    <s v="Government "/>
  </r>
  <r>
    <s v="A2310000"/>
    <x v="26"/>
    <x v="26"/>
    <n v="1600003560"/>
    <x v="0"/>
    <x v="0"/>
    <x v="3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25"/>
    <n v="0.83333333333333337"/>
    <x v="3"/>
    <x v="2"/>
    <s v="Overdue"/>
    <x v="1"/>
    <s v="USD"/>
    <n v="-18683.21"/>
    <s v="Government "/>
  </r>
  <r>
    <s v="A2310000"/>
    <x v="26"/>
    <x v="26"/>
    <n v="1600003554"/>
    <x v="0"/>
    <x v="0"/>
    <x v="3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25"/>
    <n v="0.83333333333333337"/>
    <x v="3"/>
    <x v="2"/>
    <s v="Overdue"/>
    <x v="1"/>
    <s v="USD"/>
    <n v="-1674.85"/>
    <s v="Government "/>
  </r>
  <r>
    <s v="A2310000"/>
    <x v="26"/>
    <x v="26"/>
    <n v="1600003555"/>
    <x v="0"/>
    <x v="0"/>
    <x v="3"/>
    <x v="2"/>
    <s v="WHT Outstg"/>
    <s v="WHT ON INV NO 1800014031"/>
    <s v="454"/>
    <s v="DG"/>
    <s v=""/>
    <d v="2021-02-03T00:00:00"/>
    <d v="2021-02-03T00:00:00"/>
    <d v="2021-02-03T00:00:00"/>
    <s v="NGN"/>
    <n v="-2799030.37"/>
    <n v="25"/>
    <n v="0.83333333333333337"/>
    <x v="3"/>
    <x v="2"/>
    <s v="Overdue"/>
    <x v="1"/>
    <s v="USD"/>
    <n v="-7375.45"/>
    <s v="Government "/>
  </r>
  <r>
    <s v="A2310000"/>
    <x v="26"/>
    <x v="26"/>
    <n v="1600003562"/>
    <x v="0"/>
    <x v="0"/>
    <x v="3"/>
    <x v="2"/>
    <s v="WHT Outstg"/>
    <s v="WHT ON INV NO 1800015100"/>
    <s v="454"/>
    <s v="DG"/>
    <s v=""/>
    <d v="2021-02-03T00:00:00"/>
    <d v="2021-02-03T00:00:00"/>
    <d v="2021-02-03T00:00:00"/>
    <s v="NGN"/>
    <n v="-2938344.5"/>
    <n v="25"/>
    <n v="0.83333333333333337"/>
    <x v="3"/>
    <x v="2"/>
    <s v="Overdue"/>
    <x v="1"/>
    <s v="USD"/>
    <n v="-7742.54"/>
    <s v="Government "/>
  </r>
  <r>
    <s v="A2310000"/>
    <x v="26"/>
    <x v="26"/>
    <n v="1600003556"/>
    <x v="0"/>
    <x v="0"/>
    <x v="3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25"/>
    <n v="0.83333333333333337"/>
    <x v="3"/>
    <x v="2"/>
    <s v="Overdue"/>
    <x v="1"/>
    <s v="USD"/>
    <n v="-5202.58"/>
    <s v="Government "/>
  </r>
  <r>
    <s v="A2310000"/>
    <x v="26"/>
    <x v="26"/>
    <n v="1600003558"/>
    <x v="0"/>
    <x v="0"/>
    <x v="3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25"/>
    <n v="0.83333333333333337"/>
    <x v="3"/>
    <x v="2"/>
    <s v="Overdue"/>
    <x v="1"/>
    <s v="USD"/>
    <n v="-7287.34"/>
    <s v="Government "/>
  </r>
  <r>
    <s v="A2310000"/>
    <x v="26"/>
    <x v="26"/>
    <n v="1600003561"/>
    <x v="0"/>
    <x v="0"/>
    <x v="3"/>
    <x v="2"/>
    <s v="WHT Outstg"/>
    <s v="WHT ON NPDC/FHN1800014458"/>
    <s v="454"/>
    <s v="DG"/>
    <s v=""/>
    <d v="2021-02-03T00:00:00"/>
    <d v="2021-02-03T00:00:00"/>
    <d v="2021-02-03T00:00:00"/>
    <s v="NGN"/>
    <n v="-465938.22"/>
    <n v="25"/>
    <n v="0.83333333333333337"/>
    <x v="3"/>
    <x v="2"/>
    <s v="Overdue"/>
    <x v="1"/>
    <s v="USD"/>
    <n v="-1227.75"/>
    <s v="Government "/>
  </r>
  <r>
    <s v="A2310000"/>
    <x v="26"/>
    <x v="26"/>
    <n v="103950587"/>
    <x v="0"/>
    <x v="0"/>
    <x v="3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208"/>
    <n v="6.9333333333333336"/>
    <x v="2"/>
    <x v="2"/>
    <s v="Overdue"/>
    <x v="1"/>
    <s v="USD"/>
    <n v="60102.62"/>
    <s v="Government "/>
  </r>
  <r>
    <s v="A2310000"/>
    <x v="26"/>
    <x v="26"/>
    <n v="103950587"/>
    <x v="0"/>
    <x v="0"/>
    <x v="3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208"/>
    <n v="6.9333333333333336"/>
    <x v="2"/>
    <x v="2"/>
    <s v="Overdue"/>
    <x v="1"/>
    <s v="USD"/>
    <n v="50125.32"/>
    <s v="Government "/>
  </r>
  <r>
    <s v="A2310000"/>
    <x v="26"/>
    <x v="26"/>
    <n v="103950587"/>
    <x v="0"/>
    <x v="0"/>
    <x v="3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208"/>
    <n v="6.9333333333333336"/>
    <x v="2"/>
    <x v="2"/>
    <s v="Overdue"/>
    <x v="1"/>
    <s v="USD"/>
    <n v="48936.31"/>
    <s v="Government "/>
  </r>
  <r>
    <s v="A2310000"/>
    <x v="26"/>
    <x v="26"/>
    <n v="103920166"/>
    <x v="0"/>
    <x v="0"/>
    <x v="3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279"/>
    <n v="9.3000000000000007"/>
    <x v="2"/>
    <x v="2"/>
    <s v="Overdue"/>
    <x v="1"/>
    <s v="USD"/>
    <n v="9530.48"/>
    <s v="Government "/>
  </r>
  <r>
    <s v="A2310000"/>
    <x v="26"/>
    <x v="26"/>
    <n v="103920168"/>
    <x v="0"/>
    <x v="0"/>
    <x v="3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279"/>
    <n v="9.3000000000000007"/>
    <x v="2"/>
    <x v="2"/>
    <s v="Overdue"/>
    <x v="1"/>
    <s v="USD"/>
    <n v="1462.09"/>
    <s v="Government "/>
  </r>
  <r>
    <s v="A2310000"/>
    <x v="26"/>
    <x v="26"/>
    <n v="103920170"/>
    <x v="0"/>
    <x v="0"/>
    <x v="3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279"/>
    <n v="9.3000000000000007"/>
    <x v="2"/>
    <x v="2"/>
    <s v="Overdue"/>
    <x v="1"/>
    <s v="USD"/>
    <n v="1513.16"/>
    <s v="Government "/>
  </r>
  <r>
    <s v="A2310000"/>
    <x v="26"/>
    <x v="26"/>
    <n v="103920169"/>
    <x v="0"/>
    <x v="0"/>
    <x v="3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279"/>
    <n v="9.3000000000000007"/>
    <x v="2"/>
    <x v="2"/>
    <s v="Overdue"/>
    <x v="1"/>
    <s v="USD"/>
    <n v="8307.94"/>
    <s v="Government "/>
  </r>
  <r>
    <s v="A2310000"/>
    <x v="26"/>
    <x v="26"/>
    <n v="103920169"/>
    <x v="0"/>
    <x v="0"/>
    <x v="3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279"/>
    <n v="9.3000000000000007"/>
    <x v="2"/>
    <x v="2"/>
    <s v="Overdue"/>
    <x v="1"/>
    <s v="USD"/>
    <n v="-6968.48"/>
    <s v="Government "/>
  </r>
  <r>
    <s v="A2310000"/>
    <x v="26"/>
    <x v="26"/>
    <n v="103920169"/>
    <x v="0"/>
    <x v="0"/>
    <x v="3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279"/>
    <n v="9.3000000000000007"/>
    <x v="2"/>
    <x v="2"/>
    <s v="Overdue"/>
    <x v="1"/>
    <s v="USD"/>
    <n v="-388.61"/>
    <s v="Government "/>
  </r>
  <r>
    <s v="A2310000"/>
    <x v="26"/>
    <x v="26"/>
    <n v="103920170"/>
    <x v="0"/>
    <x v="0"/>
    <x v="3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279"/>
    <n v="9.3000000000000007"/>
    <x v="2"/>
    <x v="2"/>
    <s v="Overdue"/>
    <x v="1"/>
    <s v="USD"/>
    <n v="52102.28"/>
    <s v="Government "/>
  </r>
  <r>
    <s v="A2310000"/>
    <x v="26"/>
    <x v="26"/>
    <n v="103920167"/>
    <x v="0"/>
    <x v="0"/>
    <x v="3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279"/>
    <n v="9.3000000000000007"/>
    <x v="2"/>
    <x v="2"/>
    <s v="Overdue"/>
    <x v="1"/>
    <s v="USD"/>
    <n v="50595.97"/>
    <s v="Government "/>
  </r>
  <r>
    <s v="A2310000"/>
    <x v="26"/>
    <x v="26"/>
    <n v="103920166"/>
    <x v="0"/>
    <x v="0"/>
    <x v="3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279"/>
    <n v="9.3000000000000007"/>
    <x v="2"/>
    <x v="2"/>
    <s v="Overdue"/>
    <x v="1"/>
    <s v="USD"/>
    <n v="32684.42"/>
    <s v="Government "/>
  </r>
  <r>
    <s v="A2310000"/>
    <x v="26"/>
    <x v="26"/>
    <n v="103920166"/>
    <x v="0"/>
    <x v="0"/>
    <x v="3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279"/>
    <n v="9.3000000000000007"/>
    <x v="2"/>
    <x v="2"/>
    <s v="Overdue"/>
    <x v="1"/>
    <s v="USD"/>
    <n v="19910.580000000002"/>
    <s v="Government "/>
  </r>
  <r>
    <s v="A2310000"/>
    <x v="26"/>
    <x v="26"/>
    <n v="103920167"/>
    <x v="0"/>
    <x v="0"/>
    <x v="3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279"/>
    <n v="9.3000000000000007"/>
    <x v="2"/>
    <x v="2"/>
    <s v="Overdue"/>
    <x v="1"/>
    <s v="USD"/>
    <n v="23762.65"/>
    <s v="Government "/>
  </r>
  <r>
    <s v="A2310000"/>
    <x v="26"/>
    <x v="26"/>
    <n v="103920166"/>
    <x v="0"/>
    <x v="0"/>
    <x v="3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279"/>
    <n v="9.3000000000000007"/>
    <x v="2"/>
    <x v="2"/>
    <s v="Overdue"/>
    <x v="1"/>
    <s v="USD"/>
    <n v="19923.45"/>
    <s v="Government "/>
  </r>
  <r>
    <s v="A2310000"/>
    <x v="26"/>
    <x v="26"/>
    <n v="103920166"/>
    <x v="0"/>
    <x v="0"/>
    <x v="3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279"/>
    <n v="9.3000000000000007"/>
    <x v="2"/>
    <x v="2"/>
    <s v="Overdue"/>
    <x v="1"/>
    <s v="USD"/>
    <n v="20714.080000000002"/>
    <s v="Government "/>
  </r>
  <r>
    <s v="A2310000"/>
    <x v="26"/>
    <x v="26"/>
    <n v="103920166"/>
    <x v="0"/>
    <x v="0"/>
    <x v="3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279"/>
    <n v="9.3000000000000007"/>
    <x v="2"/>
    <x v="2"/>
    <s v="Overdue"/>
    <x v="1"/>
    <s v="USD"/>
    <n v="21435.37"/>
    <s v="Government "/>
  </r>
  <r>
    <s v="A2310000"/>
    <x v="26"/>
    <x v="26"/>
    <n v="103920168"/>
    <x v="0"/>
    <x v="0"/>
    <x v="3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279"/>
    <n v="9.3000000000000007"/>
    <x v="2"/>
    <x v="2"/>
    <s v="Overdue"/>
    <x v="1"/>
    <s v="USD"/>
    <n v="20305.02"/>
    <s v="Government "/>
  </r>
  <r>
    <s v="A2310000"/>
    <x v="26"/>
    <x v="26"/>
    <n v="103920166"/>
    <x v="0"/>
    <x v="0"/>
    <x v="3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279"/>
    <n v="9.3000000000000007"/>
    <x v="2"/>
    <x v="2"/>
    <s v="Overdue"/>
    <x v="1"/>
    <s v="USD"/>
    <n v="21153.759999999998"/>
    <s v="Government "/>
  </r>
  <r>
    <s v="A2310000"/>
    <x v="26"/>
    <x v="26"/>
    <n v="103920166"/>
    <x v="0"/>
    <x v="0"/>
    <x v="3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279"/>
    <n v="9.3000000000000007"/>
    <x v="2"/>
    <x v="2"/>
    <s v="Overdue"/>
    <x v="1"/>
    <s v="USD"/>
    <n v="20771.11"/>
    <s v="Government "/>
  </r>
  <r>
    <s v="A2310000"/>
    <x v="26"/>
    <x v="26"/>
    <n v="103920166"/>
    <x v="0"/>
    <x v="0"/>
    <x v="3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279"/>
    <n v="9.3000000000000007"/>
    <x v="2"/>
    <x v="2"/>
    <s v="Overdue"/>
    <x v="1"/>
    <s v="USD"/>
    <n v="21554.52"/>
    <s v="Government "/>
  </r>
  <r>
    <s v="A2310000"/>
    <x v="26"/>
    <x v="26"/>
    <n v="103920166"/>
    <x v="0"/>
    <x v="0"/>
    <x v="3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279"/>
    <n v="9.3000000000000007"/>
    <x v="2"/>
    <x v="2"/>
    <s v="Overdue"/>
    <x v="1"/>
    <s v="USD"/>
    <n v="10443.51"/>
    <s v="Government "/>
  </r>
  <r>
    <s v="A2310000"/>
    <x v="26"/>
    <x v="26"/>
    <n v="103920166"/>
    <x v="0"/>
    <x v="0"/>
    <x v="3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279"/>
    <n v="9.3000000000000007"/>
    <x v="2"/>
    <x v="2"/>
    <s v="Overdue"/>
    <x v="1"/>
    <s v="USD"/>
    <n v="9614.93"/>
    <s v="Government "/>
  </r>
  <r>
    <s v="A2310000"/>
    <x v="26"/>
    <x v="26"/>
    <n v="103920166"/>
    <x v="0"/>
    <x v="0"/>
    <x v="3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279"/>
    <n v="9.3000000000000007"/>
    <x v="2"/>
    <x v="2"/>
    <s v="Overdue"/>
    <x v="1"/>
    <s v="USD"/>
    <n v="8088.14"/>
    <s v="Government "/>
  </r>
  <r>
    <s v="A2310000"/>
    <x v="26"/>
    <x v="26"/>
    <n v="103920167"/>
    <x v="0"/>
    <x v="0"/>
    <x v="3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279"/>
    <n v="9.3000000000000007"/>
    <x v="2"/>
    <x v="2"/>
    <s v="Overdue"/>
    <x v="1"/>
    <s v="USD"/>
    <n v="16514.060000000001"/>
    <s v="Government "/>
  </r>
  <r>
    <s v="A2310000"/>
    <x v="26"/>
    <x v="26"/>
    <n v="103920168"/>
    <x v="0"/>
    <x v="0"/>
    <x v="3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279"/>
    <n v="9.3000000000000007"/>
    <x v="2"/>
    <x v="2"/>
    <s v="Overdue"/>
    <x v="1"/>
    <s v="USD"/>
    <n v="7690.04"/>
    <s v="Government "/>
  </r>
  <r>
    <s v="A2310000"/>
    <x v="26"/>
    <x v="26"/>
    <n v="103920166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8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6"/>
    <x v="0"/>
    <x v="0"/>
    <x v="3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279"/>
    <n v="9.3000000000000007"/>
    <x v="2"/>
    <x v="2"/>
    <s v="Overdue"/>
    <x v="1"/>
    <s v="USD"/>
    <n v="9233.7999999999993"/>
    <s v="Government "/>
  </r>
  <r>
    <s v="A2310000"/>
    <x v="26"/>
    <x v="26"/>
    <n v="103920166"/>
    <x v="0"/>
    <x v="0"/>
    <x v="3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279"/>
    <n v="9.3000000000000007"/>
    <x v="2"/>
    <x v="2"/>
    <s v="Overdue"/>
    <x v="1"/>
    <s v="USD"/>
    <n v="10074.89"/>
    <s v="Government "/>
  </r>
  <r>
    <s v="A2310000"/>
    <x v="26"/>
    <x v="26"/>
    <n v="103920166"/>
    <x v="0"/>
    <x v="0"/>
    <x v="3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279"/>
    <n v="9.3000000000000007"/>
    <x v="2"/>
    <x v="2"/>
    <s v="Overdue"/>
    <x v="1"/>
    <s v="USD"/>
    <n v="8609.33"/>
    <s v="Government "/>
  </r>
  <r>
    <s v="A2310000"/>
    <x v="26"/>
    <x v="26"/>
    <n v="103920167"/>
    <x v="0"/>
    <x v="0"/>
    <x v="3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279"/>
    <n v="9.3000000000000007"/>
    <x v="2"/>
    <x v="2"/>
    <s v="Overdue"/>
    <x v="1"/>
    <s v="USD"/>
    <n v="8735.85"/>
    <s v="Government "/>
  </r>
  <r>
    <s v="A2310000"/>
    <x v="26"/>
    <x v="26"/>
    <n v="103920166"/>
    <x v="0"/>
    <x v="0"/>
    <x v="3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279"/>
    <n v="9.3000000000000007"/>
    <x v="2"/>
    <x v="2"/>
    <s v="Overdue"/>
    <x v="1"/>
    <s v="USD"/>
    <n v="6088.39"/>
    <s v="Government "/>
  </r>
  <r>
    <s v="A2310000"/>
    <x v="26"/>
    <x v="26"/>
    <n v="103920166"/>
    <x v="0"/>
    <x v="0"/>
    <x v="3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279"/>
    <n v="9.3000000000000007"/>
    <x v="2"/>
    <x v="2"/>
    <s v="Overdue"/>
    <x v="1"/>
    <s v="USD"/>
    <n v="2636.97"/>
    <s v="Government "/>
  </r>
  <r>
    <s v="A2310000"/>
    <x v="26"/>
    <x v="26"/>
    <n v="103920166"/>
    <x v="0"/>
    <x v="0"/>
    <x v="3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279"/>
    <n v="9.3000000000000007"/>
    <x v="2"/>
    <x v="2"/>
    <s v="Overdue"/>
    <x v="1"/>
    <s v="USD"/>
    <n v="7786.78"/>
    <s v="Government "/>
  </r>
  <r>
    <s v="A2310000"/>
    <x v="26"/>
    <x v="26"/>
    <n v="103920166"/>
    <x v="0"/>
    <x v="0"/>
    <x v="3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279"/>
    <n v="9.3000000000000007"/>
    <x v="2"/>
    <x v="2"/>
    <s v="Overdue"/>
    <x v="1"/>
    <s v="USD"/>
    <n v="13271.25"/>
    <s v="Government "/>
  </r>
  <r>
    <s v="A2310000"/>
    <x v="26"/>
    <x v="26"/>
    <n v="103920166"/>
    <x v="0"/>
    <x v="0"/>
    <x v="3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279"/>
    <n v="9.3000000000000007"/>
    <x v="2"/>
    <x v="2"/>
    <s v="Overdue"/>
    <x v="1"/>
    <s v="USD"/>
    <n v="19739.16"/>
    <s v="Government "/>
  </r>
  <r>
    <s v="A2310000"/>
    <x v="26"/>
    <x v="26"/>
    <n v="103920166"/>
    <x v="0"/>
    <x v="0"/>
    <x v="3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279"/>
    <n v="9.3000000000000007"/>
    <x v="2"/>
    <x v="2"/>
    <s v="Overdue"/>
    <x v="1"/>
    <s v="USD"/>
    <n v="1298.01"/>
    <s v="Government "/>
  </r>
  <r>
    <s v="A2310000"/>
    <x v="26"/>
    <x v="26"/>
    <n v="103920168"/>
    <x v="0"/>
    <x v="0"/>
    <x v="3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279"/>
    <n v="9.3000000000000007"/>
    <x v="2"/>
    <x v="2"/>
    <s v="Overdue"/>
    <x v="1"/>
    <s v="USD"/>
    <n v="34479.15"/>
    <s v="Government "/>
  </r>
  <r>
    <s v="A2310000"/>
    <x v="26"/>
    <x v="26"/>
    <n v="103920168"/>
    <x v="0"/>
    <x v="0"/>
    <x v="3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279"/>
    <n v="9.3000000000000007"/>
    <x v="2"/>
    <x v="2"/>
    <s v="Overdue"/>
    <x v="1"/>
    <s v="USD"/>
    <n v="6208.21"/>
    <s v="Government "/>
  </r>
  <r>
    <s v="A2310000"/>
    <x v="26"/>
    <x v="26"/>
    <n v="103920167"/>
    <x v="0"/>
    <x v="0"/>
    <x v="3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279"/>
    <n v="9.3000000000000007"/>
    <x v="2"/>
    <x v="2"/>
    <s v="Overdue"/>
    <x v="1"/>
    <s v="USD"/>
    <n v="17490.37"/>
    <s v="Government "/>
  </r>
  <r>
    <s v="A2310000"/>
    <x v="26"/>
    <x v="26"/>
    <n v="103920167"/>
    <x v="0"/>
    <x v="0"/>
    <x v="3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279"/>
    <n v="9.3000000000000007"/>
    <x v="2"/>
    <x v="2"/>
    <s v="Overdue"/>
    <x v="1"/>
    <s v="USD"/>
    <n v="13021.12"/>
    <s v="Government "/>
  </r>
  <r>
    <s v="A2310000"/>
    <x v="26"/>
    <x v="26"/>
    <n v="103920167"/>
    <x v="0"/>
    <x v="0"/>
    <x v="3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279"/>
    <n v="9.3000000000000007"/>
    <x v="2"/>
    <x v="2"/>
    <s v="Overdue"/>
    <x v="1"/>
    <s v="USD"/>
    <n v="15310.09"/>
    <s v="Government "/>
  </r>
  <r>
    <s v="A2310000"/>
    <x v="26"/>
    <x v="26"/>
    <n v="103920167"/>
    <x v="0"/>
    <x v="0"/>
    <x v="3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279"/>
    <n v="9.3000000000000007"/>
    <x v="2"/>
    <x v="2"/>
    <s v="Overdue"/>
    <x v="1"/>
    <s v="USD"/>
    <n v="5629.71"/>
    <s v="Government "/>
  </r>
  <r>
    <s v="A2310000"/>
    <x v="26"/>
    <x v="26"/>
    <n v="103920167"/>
    <x v="0"/>
    <x v="0"/>
    <x v="3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279"/>
    <n v="9.3000000000000007"/>
    <x v="2"/>
    <x v="2"/>
    <s v="Overdue"/>
    <x v="1"/>
    <s v="USD"/>
    <n v="1921.54"/>
    <s v="Government "/>
  </r>
  <r>
    <s v="A2310000"/>
    <x v="26"/>
    <x v="26"/>
    <n v="103920167"/>
    <x v="0"/>
    <x v="0"/>
    <x v="3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279"/>
    <n v="9.3000000000000007"/>
    <x v="2"/>
    <x v="2"/>
    <s v="Overdue"/>
    <x v="1"/>
    <s v="USD"/>
    <n v="523.21"/>
    <s v="Government "/>
  </r>
  <r>
    <s v="A2310000"/>
    <x v="26"/>
    <x v="26"/>
    <n v="103920167"/>
    <x v="0"/>
    <x v="0"/>
    <x v="3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279"/>
    <n v="9.3000000000000007"/>
    <x v="2"/>
    <x v="2"/>
    <s v="Overdue"/>
    <x v="1"/>
    <s v="USD"/>
    <n v="1198.25"/>
    <s v="Government "/>
  </r>
  <r>
    <s v="A2310000"/>
    <x v="26"/>
    <x v="26"/>
    <n v="103920167"/>
    <x v="0"/>
    <x v="0"/>
    <x v="3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279"/>
    <n v="9.3000000000000007"/>
    <x v="2"/>
    <x v="2"/>
    <s v="Overdue"/>
    <x v="1"/>
    <s v="USD"/>
    <n v="224.56"/>
    <s v="Government "/>
  </r>
  <r>
    <s v="A2310000"/>
    <x v="26"/>
    <x v="26"/>
    <n v="103920167"/>
    <x v="0"/>
    <x v="0"/>
    <x v="3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279"/>
    <n v="9.3000000000000007"/>
    <x v="2"/>
    <x v="2"/>
    <s v="Overdue"/>
    <x v="1"/>
    <s v="USD"/>
    <n v="21.47"/>
    <s v="Government "/>
  </r>
  <r>
    <s v="A2310000"/>
    <x v="26"/>
    <x v="26"/>
    <n v="103920167"/>
    <x v="0"/>
    <x v="0"/>
    <x v="3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279"/>
    <n v="9.3000000000000007"/>
    <x v="2"/>
    <x v="2"/>
    <s v="Overdue"/>
    <x v="1"/>
    <s v="USD"/>
    <n v="18979.79"/>
    <s v="Government "/>
  </r>
  <r>
    <s v="A2310000"/>
    <x v="26"/>
    <x v="26"/>
    <n v="103920167"/>
    <x v="0"/>
    <x v="0"/>
    <x v="3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279"/>
    <n v="9.3000000000000007"/>
    <x v="2"/>
    <x v="2"/>
    <s v="Overdue"/>
    <x v="1"/>
    <s v="USD"/>
    <n v="22728.9"/>
    <s v="Government "/>
  </r>
  <r>
    <s v="A2310000"/>
    <x v="26"/>
    <x v="26"/>
    <n v="103920167"/>
    <x v="0"/>
    <x v="0"/>
    <x v="3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279"/>
    <n v="9.3000000000000007"/>
    <x v="2"/>
    <x v="2"/>
    <s v="Overdue"/>
    <x v="1"/>
    <s v="USD"/>
    <n v="3437.32"/>
    <s v="Government "/>
  </r>
  <r>
    <s v="A2310000"/>
    <x v="26"/>
    <x v="26"/>
    <n v="103920167"/>
    <x v="0"/>
    <x v="0"/>
    <x v="3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279"/>
    <n v="9.3000000000000007"/>
    <x v="2"/>
    <x v="2"/>
    <s v="Overdue"/>
    <x v="1"/>
    <s v="USD"/>
    <n v="22460.080000000002"/>
    <s v="Government "/>
  </r>
  <r>
    <s v="A2310000"/>
    <x v="26"/>
    <x v="26"/>
    <n v="103920167"/>
    <x v="0"/>
    <x v="0"/>
    <x v="3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279"/>
    <n v="9.3000000000000007"/>
    <x v="2"/>
    <x v="2"/>
    <s v="Overdue"/>
    <x v="1"/>
    <s v="USD"/>
    <n v="18163.09"/>
    <s v="Government "/>
  </r>
  <r>
    <s v="A2310000"/>
    <x v="26"/>
    <x v="26"/>
    <n v="103920167"/>
    <x v="0"/>
    <x v="0"/>
    <x v="3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279"/>
    <n v="9.3000000000000007"/>
    <x v="2"/>
    <x v="2"/>
    <s v="Overdue"/>
    <x v="1"/>
    <s v="USD"/>
    <n v="23766.02"/>
    <s v="Government "/>
  </r>
  <r>
    <s v="A2310000"/>
    <x v="26"/>
    <x v="26"/>
    <n v="103920167"/>
    <x v="0"/>
    <x v="0"/>
    <x v="3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279"/>
    <n v="9.3000000000000007"/>
    <x v="2"/>
    <x v="2"/>
    <s v="Overdue"/>
    <x v="1"/>
    <s v="USD"/>
    <n v="84"/>
    <s v="Government "/>
  </r>
  <r>
    <s v="A2310000"/>
    <x v="26"/>
    <x v="26"/>
    <n v="103920167"/>
    <x v="0"/>
    <x v="0"/>
    <x v="3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279"/>
    <n v="9.3000000000000007"/>
    <x v="2"/>
    <x v="2"/>
    <s v="Overdue"/>
    <x v="1"/>
    <s v="USD"/>
    <n v="81.2"/>
    <s v="Government "/>
  </r>
  <r>
    <s v="A2310000"/>
    <x v="26"/>
    <x v="26"/>
    <n v="103920167"/>
    <x v="0"/>
    <x v="0"/>
    <x v="3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279"/>
    <n v="9.3000000000000007"/>
    <x v="2"/>
    <x v="2"/>
    <s v="Overdue"/>
    <x v="1"/>
    <s v="USD"/>
    <n v="26415.040000000001"/>
    <s v="Government "/>
  </r>
  <r>
    <s v="A2310000"/>
    <x v="26"/>
    <x v="26"/>
    <n v="103920171"/>
    <x v="0"/>
    <x v="0"/>
    <x v="3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279"/>
    <n v="9.3000000000000007"/>
    <x v="2"/>
    <x v="2"/>
    <s v="Overdue"/>
    <x v="1"/>
    <s v="USD"/>
    <n v="23614.46"/>
    <s v="Government "/>
  </r>
  <r>
    <s v="A2310000"/>
    <x v="26"/>
    <x v="26"/>
    <n v="103920173"/>
    <x v="0"/>
    <x v="0"/>
    <x v="3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279"/>
    <n v="9.3000000000000007"/>
    <x v="2"/>
    <x v="2"/>
    <s v="Overdue"/>
    <x v="1"/>
    <s v="USD"/>
    <n v="24810.080000000002"/>
    <s v="Government "/>
  </r>
  <r>
    <s v="A2310000"/>
    <x v="26"/>
    <x v="26"/>
    <n v="103920171"/>
    <x v="0"/>
    <x v="0"/>
    <x v="3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279"/>
    <n v="9.3000000000000007"/>
    <x v="2"/>
    <x v="2"/>
    <s v="Overdue"/>
    <x v="1"/>
    <s v="USD"/>
    <n v="18613.34"/>
    <s v="Government "/>
  </r>
  <r>
    <s v="A2310000"/>
    <x v="26"/>
    <x v="26"/>
    <n v="103920173"/>
    <x v="0"/>
    <x v="0"/>
    <x v="3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279"/>
    <n v="9.3000000000000007"/>
    <x v="2"/>
    <x v="2"/>
    <s v="Overdue"/>
    <x v="1"/>
    <s v="USD"/>
    <n v="23652.03"/>
    <s v="Government "/>
  </r>
  <r>
    <s v="A2310000"/>
    <x v="26"/>
    <x v="26"/>
    <n v="103920173"/>
    <x v="0"/>
    <x v="0"/>
    <x v="3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279"/>
    <n v="9.3000000000000007"/>
    <x v="2"/>
    <x v="2"/>
    <s v="Overdue"/>
    <x v="1"/>
    <s v="USD"/>
    <n v="21239.4"/>
    <s v="Government "/>
  </r>
  <r>
    <s v="A2310000"/>
    <x v="26"/>
    <x v="26"/>
    <n v="103920173"/>
    <x v="0"/>
    <x v="0"/>
    <x v="3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279"/>
    <n v="9.3000000000000007"/>
    <x v="2"/>
    <x v="2"/>
    <s v="Overdue"/>
    <x v="1"/>
    <s v="USD"/>
    <n v="25368.55"/>
    <s v="Government "/>
  </r>
  <r>
    <s v="A2310000"/>
    <x v="26"/>
    <x v="26"/>
    <n v="103920173"/>
    <x v="0"/>
    <x v="0"/>
    <x v="3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279"/>
    <n v="9.3000000000000007"/>
    <x v="2"/>
    <x v="2"/>
    <s v="Overdue"/>
    <x v="1"/>
    <s v="USD"/>
    <n v="14808.35"/>
    <s v="Government "/>
  </r>
  <r>
    <s v="A2310000"/>
    <x v="26"/>
    <x v="26"/>
    <n v="103920171"/>
    <x v="0"/>
    <x v="0"/>
    <x v="3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279"/>
    <n v="9.3000000000000007"/>
    <x v="2"/>
    <x v="2"/>
    <s v="Overdue"/>
    <x v="1"/>
    <s v="USD"/>
    <n v="15027.45"/>
    <s v="Government "/>
  </r>
  <r>
    <s v="A2310000"/>
    <x v="26"/>
    <x v="26"/>
    <n v="103920173"/>
    <x v="0"/>
    <x v="0"/>
    <x v="3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279"/>
    <n v="9.3000000000000007"/>
    <x v="2"/>
    <x v="2"/>
    <s v="Overdue"/>
    <x v="1"/>
    <s v="USD"/>
    <n v="19093.919999999998"/>
    <s v="Government "/>
  </r>
  <r>
    <s v="A2310000"/>
    <x v="26"/>
    <x v="26"/>
    <n v="103920171"/>
    <x v="0"/>
    <x v="0"/>
    <x v="3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279"/>
    <n v="9.3000000000000007"/>
    <x v="2"/>
    <x v="2"/>
    <s v="Overdue"/>
    <x v="1"/>
    <s v="USD"/>
    <n v="39600.839999999997"/>
    <s v="Government "/>
  </r>
  <r>
    <s v="A2310000"/>
    <x v="26"/>
    <x v="26"/>
    <n v="103920171"/>
    <x v="0"/>
    <x v="0"/>
    <x v="3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279"/>
    <n v="9.3000000000000007"/>
    <x v="2"/>
    <x v="2"/>
    <s v="Overdue"/>
    <x v="1"/>
    <s v="USD"/>
    <n v="28451.360000000001"/>
    <s v="Government "/>
  </r>
  <r>
    <s v="A2310000"/>
    <x v="26"/>
    <x v="26"/>
    <n v="103920171"/>
    <x v="0"/>
    <x v="0"/>
    <x v="3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279"/>
    <n v="9.3000000000000007"/>
    <x v="2"/>
    <x v="2"/>
    <s v="Overdue"/>
    <x v="1"/>
    <s v="USD"/>
    <n v="49682.19"/>
    <s v="Government "/>
  </r>
  <r>
    <s v="A2310000"/>
    <x v="26"/>
    <x v="26"/>
    <n v="103920171"/>
    <x v="0"/>
    <x v="0"/>
    <x v="3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279"/>
    <n v="9.3000000000000007"/>
    <x v="2"/>
    <x v="2"/>
    <s v="Overdue"/>
    <x v="1"/>
    <s v="USD"/>
    <n v="57953.95"/>
    <s v="Government "/>
  </r>
  <r>
    <s v="A2310000"/>
    <x v="26"/>
    <x v="26"/>
    <n v="103920171"/>
    <x v="0"/>
    <x v="0"/>
    <x v="3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279"/>
    <n v="9.3000000000000007"/>
    <x v="2"/>
    <x v="2"/>
    <s v="Overdue"/>
    <x v="1"/>
    <s v="USD"/>
    <n v="62938.91"/>
    <s v="Government "/>
  </r>
  <r>
    <s v="A2310000"/>
    <x v="26"/>
    <x v="26"/>
    <n v="103920171"/>
    <x v="0"/>
    <x v="0"/>
    <x v="3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279"/>
    <n v="9.3000000000000007"/>
    <x v="2"/>
    <x v="2"/>
    <s v="Overdue"/>
    <x v="1"/>
    <s v="USD"/>
    <n v="62744.49"/>
    <s v="Government "/>
  </r>
  <r>
    <s v="A2310000"/>
    <x v="26"/>
    <x v="26"/>
    <n v="103920172"/>
    <x v="0"/>
    <x v="0"/>
    <x v="3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279"/>
    <n v="9.3000000000000007"/>
    <x v="2"/>
    <x v="2"/>
    <s v="Overdue"/>
    <x v="1"/>
    <s v="USD"/>
    <n v="70434.7"/>
    <s v="Government "/>
  </r>
  <r>
    <s v="A2310000"/>
    <x v="26"/>
    <x v="26"/>
    <n v="103920172"/>
    <x v="0"/>
    <x v="0"/>
    <x v="3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279"/>
    <n v="9.3000000000000007"/>
    <x v="2"/>
    <x v="2"/>
    <s v="Overdue"/>
    <x v="1"/>
    <s v="USD"/>
    <n v="11945.05"/>
    <s v="Government "/>
  </r>
  <r>
    <s v="A2310000"/>
    <x v="26"/>
    <x v="26"/>
    <n v="103920174"/>
    <x v="0"/>
    <x v="0"/>
    <x v="3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279"/>
    <n v="9.3000000000000007"/>
    <x v="2"/>
    <x v="2"/>
    <s v="Overdue"/>
    <x v="1"/>
    <s v="USD"/>
    <n v="35428.160000000003"/>
    <s v="Government "/>
  </r>
  <r>
    <s v="A2310000"/>
    <x v="26"/>
    <x v="26"/>
    <n v="103920174"/>
    <x v="0"/>
    <x v="0"/>
    <x v="3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279"/>
    <n v="9.3000000000000007"/>
    <x v="2"/>
    <x v="2"/>
    <s v="Overdue"/>
    <x v="1"/>
    <s v="USD"/>
    <n v="38099.800000000003"/>
    <s v="Government "/>
  </r>
  <r>
    <s v="A2310000"/>
    <x v="26"/>
    <x v="26"/>
    <n v="103920174"/>
    <x v="0"/>
    <x v="0"/>
    <x v="3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279"/>
    <n v="9.3000000000000007"/>
    <x v="2"/>
    <x v="2"/>
    <s v="Overdue"/>
    <x v="1"/>
    <s v="USD"/>
    <n v="45546.3"/>
    <s v="Government "/>
  </r>
  <r>
    <s v="A2310000"/>
    <x v="26"/>
    <x v="26"/>
    <n v="103920167"/>
    <x v="0"/>
    <x v="0"/>
    <x v="3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279"/>
    <n v="9.3000000000000007"/>
    <x v="2"/>
    <x v="2"/>
    <s v="Overdue"/>
    <x v="1"/>
    <s v="USD"/>
    <n v="-87918.42"/>
    <s v="Government "/>
  </r>
  <r>
    <s v="A2310000"/>
    <x v="26"/>
    <x v="26"/>
    <n v="103920166"/>
    <x v="0"/>
    <x v="0"/>
    <x v="3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279"/>
    <n v="9.3000000000000007"/>
    <x v="2"/>
    <x v="2"/>
    <s v="Overdue"/>
    <x v="1"/>
    <s v="USD"/>
    <n v="7650.58"/>
    <s v="Government "/>
  </r>
  <r>
    <s v="A2310000"/>
    <x v="26"/>
    <x v="26"/>
    <n v="103920166"/>
    <x v="0"/>
    <x v="0"/>
    <x v="3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279"/>
    <n v="9.3000000000000007"/>
    <x v="2"/>
    <x v="2"/>
    <s v="Overdue"/>
    <x v="1"/>
    <s v="USD"/>
    <n v="30227.75"/>
    <s v="Government "/>
  </r>
  <r>
    <s v="A2310000"/>
    <x v="26"/>
    <x v="26"/>
    <n v="103920166"/>
    <x v="0"/>
    <x v="0"/>
    <x v="3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279"/>
    <n v="9.3000000000000007"/>
    <x v="2"/>
    <x v="2"/>
    <s v="Overdue"/>
    <x v="1"/>
    <s v="USD"/>
    <n v="19490.7"/>
    <s v="Government "/>
  </r>
  <r>
    <s v="A2310000"/>
    <x v="26"/>
    <x v="26"/>
    <n v="103920166"/>
    <x v="0"/>
    <x v="0"/>
    <x v="3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279"/>
    <n v="9.3000000000000007"/>
    <x v="2"/>
    <x v="2"/>
    <s v="Overdue"/>
    <x v="1"/>
    <s v="USD"/>
    <n v="33655.31"/>
    <s v="Government "/>
  </r>
  <r>
    <s v="A2310000"/>
    <x v="26"/>
    <x v="26"/>
    <n v="103920166"/>
    <x v="0"/>
    <x v="0"/>
    <x v="3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279"/>
    <n v="9.3000000000000007"/>
    <x v="2"/>
    <x v="2"/>
    <s v="Overdue"/>
    <x v="1"/>
    <s v="USD"/>
    <n v="30146.89"/>
    <s v="Government "/>
  </r>
  <r>
    <s v="A2310000"/>
    <x v="26"/>
    <x v="26"/>
    <n v="103919063"/>
    <x v="0"/>
    <x v="0"/>
    <x v="3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280"/>
    <n v="9.3333333333333339"/>
    <x v="2"/>
    <x v="2"/>
    <s v="Overdue"/>
    <x v="1"/>
    <s v="USD"/>
    <n v="-5448.56"/>
    <s v="Government "/>
  </r>
  <r>
    <s v="A2310000"/>
    <x v="26"/>
    <x v="26"/>
    <n v="103919063"/>
    <x v="0"/>
    <x v="0"/>
    <x v="3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280"/>
    <n v="9.3333333333333339"/>
    <x v="2"/>
    <x v="2"/>
    <s v="Overdue"/>
    <x v="1"/>
    <s v="USD"/>
    <n v="16416.7"/>
    <s v="Government "/>
  </r>
  <r>
    <s v="A2310000"/>
    <x v="26"/>
    <x v="26"/>
    <n v="103919063"/>
    <x v="0"/>
    <x v="0"/>
    <x v="3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280"/>
    <n v="9.3333333333333339"/>
    <x v="2"/>
    <x v="2"/>
    <s v="Overdue"/>
    <x v="1"/>
    <s v="USD"/>
    <n v="13908.21"/>
    <s v="Government "/>
  </r>
  <r>
    <s v="A2310000"/>
    <x v="26"/>
    <x v="26"/>
    <n v="103919063"/>
    <x v="0"/>
    <x v="0"/>
    <x v="3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280"/>
    <n v="9.3333333333333339"/>
    <x v="2"/>
    <x v="2"/>
    <s v="Overdue"/>
    <x v="1"/>
    <s v="USD"/>
    <n v="14299.63"/>
    <s v="Government "/>
  </r>
  <r>
    <s v="A2310000"/>
    <x v="26"/>
    <x v="26"/>
    <n v="103919063"/>
    <x v="0"/>
    <x v="0"/>
    <x v="3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280"/>
    <n v="9.3333333333333339"/>
    <x v="2"/>
    <x v="2"/>
    <s v="Overdue"/>
    <x v="1"/>
    <s v="USD"/>
    <n v="10645.39"/>
    <s v="Government "/>
  </r>
  <r>
    <s v="A2310000"/>
    <x v="26"/>
    <x v="26"/>
    <n v="103919063"/>
    <x v="0"/>
    <x v="0"/>
    <x v="3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280"/>
    <n v="9.3333333333333339"/>
    <x v="2"/>
    <x v="2"/>
    <s v="Overdue"/>
    <x v="1"/>
    <s v="USD"/>
    <n v="12517.64"/>
    <s v="Government "/>
  </r>
  <r>
    <s v="A2310000"/>
    <x v="26"/>
    <x v="26"/>
    <n v="103919063"/>
    <x v="0"/>
    <x v="0"/>
    <x v="3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280"/>
    <n v="9.3333333333333339"/>
    <x v="2"/>
    <x v="2"/>
    <s v="Overdue"/>
    <x v="1"/>
    <s v="USD"/>
    <n v="2927.45"/>
    <s v="Government "/>
  </r>
  <r>
    <s v="A2310000"/>
    <x v="26"/>
    <x v="26"/>
    <n v="103919063"/>
    <x v="0"/>
    <x v="0"/>
    <x v="3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280"/>
    <n v="9.3333333333333339"/>
    <x v="2"/>
    <x v="2"/>
    <s v="Overdue"/>
    <x v="1"/>
    <s v="USD"/>
    <n v="992.91"/>
    <s v="Government "/>
  </r>
  <r>
    <s v="A2310000"/>
    <x v="26"/>
    <x v="26"/>
    <n v="103919063"/>
    <x v="0"/>
    <x v="0"/>
    <x v="3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280"/>
    <n v="9.3333333333333339"/>
    <x v="2"/>
    <x v="2"/>
    <s v="Overdue"/>
    <x v="1"/>
    <s v="USD"/>
    <n v="2436.35"/>
    <s v="Government "/>
  </r>
  <r>
    <s v="A2310000"/>
    <x v="26"/>
    <x v="26"/>
    <n v="103919063"/>
    <x v="0"/>
    <x v="0"/>
    <x v="3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280"/>
    <n v="9.3333333333333339"/>
    <x v="2"/>
    <x v="2"/>
    <s v="Overdue"/>
    <x v="1"/>
    <s v="USD"/>
    <n v="663.29"/>
    <s v="Government "/>
  </r>
  <r>
    <s v="A2310000"/>
    <x v="26"/>
    <x v="26"/>
    <n v="103919063"/>
    <x v="0"/>
    <x v="0"/>
    <x v="3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280"/>
    <n v="9.3333333333333339"/>
    <x v="2"/>
    <x v="2"/>
    <s v="Overdue"/>
    <x v="1"/>
    <s v="USD"/>
    <n v="979.72"/>
    <s v="Government "/>
  </r>
  <r>
    <s v="A2310000"/>
    <x v="26"/>
    <x v="26"/>
    <n v="103919063"/>
    <x v="0"/>
    <x v="0"/>
    <x v="3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280"/>
    <n v="9.3333333333333339"/>
    <x v="2"/>
    <x v="2"/>
    <s v="Overdue"/>
    <x v="1"/>
    <s v="USD"/>
    <n v="183.58"/>
    <s v="Government "/>
  </r>
  <r>
    <s v="A2310000"/>
    <x v="26"/>
    <x v="26"/>
    <n v="103919063"/>
    <x v="0"/>
    <x v="0"/>
    <x v="3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280"/>
    <n v="9.3333333333333339"/>
    <x v="2"/>
    <x v="2"/>
    <s v="Overdue"/>
    <x v="1"/>
    <s v="USD"/>
    <n v="27.29"/>
    <s v="Government "/>
  </r>
  <r>
    <s v="A2310000"/>
    <x v="26"/>
    <x v="26"/>
    <n v="103919063"/>
    <x v="0"/>
    <x v="0"/>
    <x v="3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280"/>
    <n v="9.3333333333333339"/>
    <x v="2"/>
    <x v="2"/>
    <s v="Overdue"/>
    <x v="1"/>
    <s v="USD"/>
    <n v="24103.26"/>
    <s v="Government "/>
  </r>
  <r>
    <s v="A2310000"/>
    <x v="26"/>
    <x v="26"/>
    <n v="103919063"/>
    <x v="0"/>
    <x v="0"/>
    <x v="3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280"/>
    <n v="9.3333333333333339"/>
    <x v="2"/>
    <x v="2"/>
    <s v="Overdue"/>
    <x v="1"/>
    <s v="USD"/>
    <n v="28878.55"/>
    <s v="Government "/>
  </r>
  <r>
    <s v="A2310000"/>
    <x v="26"/>
    <x v="26"/>
    <n v="103919063"/>
    <x v="0"/>
    <x v="0"/>
    <x v="3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280"/>
    <n v="9.3333333333333339"/>
    <x v="2"/>
    <x v="2"/>
    <s v="Overdue"/>
    <x v="1"/>
    <s v="USD"/>
    <n v="4362.87"/>
    <s v="Government "/>
  </r>
  <r>
    <s v="A2310000"/>
    <x v="26"/>
    <x v="26"/>
    <n v="103919063"/>
    <x v="0"/>
    <x v="0"/>
    <x v="3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280"/>
    <n v="9.3333333333333339"/>
    <x v="2"/>
    <x v="2"/>
    <s v="Overdue"/>
    <x v="1"/>
    <s v="USD"/>
    <n v="28518.81"/>
    <s v="Government "/>
  </r>
  <r>
    <s v="A2310000"/>
    <x v="26"/>
    <x v="26"/>
    <n v="103919063"/>
    <x v="0"/>
    <x v="0"/>
    <x v="3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280"/>
    <n v="9.3333333333333339"/>
    <x v="2"/>
    <x v="2"/>
    <s v="Overdue"/>
    <x v="1"/>
    <s v="USD"/>
    <n v="23079.279999999999"/>
    <s v="Government "/>
  </r>
  <r>
    <s v="A2310000"/>
    <x v="26"/>
    <x v="26"/>
    <n v="103919063"/>
    <x v="0"/>
    <x v="0"/>
    <x v="3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280"/>
    <n v="9.3333333333333339"/>
    <x v="2"/>
    <x v="2"/>
    <s v="Overdue"/>
    <x v="1"/>
    <s v="USD"/>
    <n v="30172.66"/>
    <s v="Government "/>
  </r>
  <r>
    <s v="A2310000"/>
    <x v="26"/>
    <x v="26"/>
    <n v="103919063"/>
    <x v="0"/>
    <x v="0"/>
    <x v="3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280"/>
    <n v="9.3333333333333339"/>
    <x v="2"/>
    <x v="2"/>
    <s v="Overdue"/>
    <x v="1"/>
    <s v="USD"/>
    <n v="106.73"/>
    <s v="Government "/>
  </r>
  <r>
    <s v="A2310000"/>
    <x v="26"/>
    <x v="26"/>
    <n v="103919063"/>
    <x v="0"/>
    <x v="0"/>
    <x v="3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280"/>
    <n v="9.3333333333333339"/>
    <x v="2"/>
    <x v="2"/>
    <s v="Overdue"/>
    <x v="1"/>
    <s v="USD"/>
    <n v="103.1"/>
    <s v="Government "/>
  </r>
  <r>
    <s v="A2310000"/>
    <x v="26"/>
    <x v="26"/>
    <n v="103919063"/>
    <x v="0"/>
    <x v="0"/>
    <x v="3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280"/>
    <n v="9.3333333333333339"/>
    <x v="2"/>
    <x v="2"/>
    <s v="Overdue"/>
    <x v="1"/>
    <s v="USD"/>
    <n v="33567.26"/>
    <s v="Government "/>
  </r>
  <r>
    <s v="A2310000"/>
    <x v="26"/>
    <x v="26"/>
    <n v="103919063"/>
    <x v="0"/>
    <x v="0"/>
    <x v="3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280"/>
    <n v="9.3333333333333339"/>
    <x v="2"/>
    <x v="2"/>
    <s v="Overdue"/>
    <x v="1"/>
    <s v="USD"/>
    <n v="30048.12"/>
    <s v="Government "/>
  </r>
  <r>
    <s v="A2310000"/>
    <x v="26"/>
    <x v="26"/>
    <n v="103919063"/>
    <x v="0"/>
    <x v="0"/>
    <x v="3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280"/>
    <n v="9.3333333333333339"/>
    <x v="2"/>
    <x v="2"/>
    <s v="Overdue"/>
    <x v="1"/>
    <s v="USD"/>
    <n v="-56789.25"/>
    <s v="Government "/>
  </r>
  <r>
    <s v="A2310000"/>
    <x v="26"/>
    <x v="26"/>
    <n v="103919063"/>
    <x v="0"/>
    <x v="0"/>
    <x v="3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280"/>
    <n v="9.3333333333333339"/>
    <x v="2"/>
    <x v="2"/>
    <s v="Overdue"/>
    <x v="1"/>
    <s v="USD"/>
    <n v="4602.8900000000003"/>
    <s v="Government "/>
  </r>
  <r>
    <s v="A2310000"/>
    <x v="26"/>
    <x v="26"/>
    <n v="103896300"/>
    <x v="0"/>
    <x v="0"/>
    <x v="3"/>
    <x v="2"/>
    <s v="WHT Outstg"/>
    <s v="WHT on inv 1800022158"/>
    <s v=""/>
    <s v="AB"/>
    <s v=""/>
    <d v="2020-03-29T00:00:00"/>
    <d v="2020-03-29T00:00:00"/>
    <d v="2020-03-29T00:00:00"/>
    <s v="USD"/>
    <n v="44485.14"/>
    <n v="336"/>
    <n v="11.2"/>
    <x v="2"/>
    <x v="2"/>
    <s v="Overdue"/>
    <x v="1"/>
    <s v="USD"/>
    <n v="44485.14"/>
    <s v="Government "/>
  </r>
  <r>
    <s v="A2310000"/>
    <x v="26"/>
    <x v="26"/>
    <n v="103896299"/>
    <x v="0"/>
    <x v="0"/>
    <x v="3"/>
    <x v="2"/>
    <s v="WHT Outstg"/>
    <s v="WHT on inv 1800022919"/>
    <s v=""/>
    <s v="AB"/>
    <s v=""/>
    <d v="2020-03-29T00:00:00"/>
    <d v="2020-03-29T00:00:00"/>
    <d v="2020-03-29T00:00:00"/>
    <s v="USD"/>
    <n v="54026.45"/>
    <n v="336"/>
    <n v="11.2"/>
    <x v="2"/>
    <x v="2"/>
    <s v="Overdue"/>
    <x v="1"/>
    <s v="USD"/>
    <n v="54026.45"/>
    <s v="Government "/>
  </r>
  <r>
    <s v="A2310000"/>
    <x v="26"/>
    <x v="26"/>
    <n v="103731782"/>
    <x v="0"/>
    <x v="0"/>
    <x v="3"/>
    <x v="2"/>
    <s v="WHT Outstg"/>
    <s v="WHT on invoice 1800021334"/>
    <s v=""/>
    <s v="AB"/>
    <s v=""/>
    <d v="2019-04-30T00:00:00"/>
    <d v="2019-04-30T00:00:00"/>
    <d v="2019-04-30T00:00:00"/>
    <s v="USD"/>
    <n v="61979.54"/>
    <n v="670"/>
    <n v="22.333333333333332"/>
    <x v="0"/>
    <x v="2"/>
    <s v="Overdue"/>
    <x v="1"/>
    <s v="USD"/>
    <n v="61979.54"/>
    <s v="Government "/>
  </r>
  <r>
    <s v="A2310000"/>
    <x v="26"/>
    <x v="26"/>
    <n v="103607999"/>
    <x v="0"/>
    <x v="0"/>
    <x v="3"/>
    <x v="2"/>
    <s v="WHT Outstg"/>
    <s v="WHT on inv 1800019758"/>
    <s v=""/>
    <s v="AB"/>
    <s v=""/>
    <d v="2018-08-29T00:00:00"/>
    <d v="2018-08-29T00:00:00"/>
    <d v="2018-08-29T00:00:00"/>
    <s v="USD"/>
    <n v="16723.45"/>
    <n v="914"/>
    <n v="30.466666666666665"/>
    <x v="0"/>
    <x v="2"/>
    <s v="Overdue"/>
    <x v="1"/>
    <s v="USD"/>
    <n v="16723.45"/>
    <s v="Government "/>
  </r>
  <r>
    <s v="A2310000"/>
    <x v="26"/>
    <x v="26"/>
    <n v="103607998"/>
    <x v="0"/>
    <x v="0"/>
    <x v="3"/>
    <x v="2"/>
    <s v="WHT Outstg"/>
    <s v="WHT on inv 1800019918"/>
    <s v=""/>
    <s v="AB"/>
    <s v=""/>
    <d v="2018-08-29T00:00:00"/>
    <d v="2018-08-29T00:00:00"/>
    <d v="2018-08-29T00:00:00"/>
    <s v="USD"/>
    <n v="19982.84"/>
    <n v="914"/>
    <n v="30.466666666666665"/>
    <x v="0"/>
    <x v="2"/>
    <s v="Overdue"/>
    <x v="1"/>
    <s v="USD"/>
    <n v="19982.84"/>
    <s v="Government "/>
  </r>
  <r>
    <s v="A2310000"/>
    <x v="26"/>
    <x v="26"/>
    <n v="103608003"/>
    <x v="0"/>
    <x v="0"/>
    <x v="3"/>
    <x v="2"/>
    <s v="WHT Outstg"/>
    <s v="WHT on inv 1800020052"/>
    <s v=""/>
    <s v="AB"/>
    <s v=""/>
    <d v="2018-08-29T00:00:00"/>
    <d v="2018-08-29T00:00:00"/>
    <d v="2018-08-29T00:00:00"/>
    <s v="USD"/>
    <n v="11656.29"/>
    <n v="914"/>
    <n v="30.466666666666665"/>
    <x v="0"/>
    <x v="2"/>
    <s v="Overdue"/>
    <x v="1"/>
    <s v="USD"/>
    <n v="11656.29"/>
    <s v="Government "/>
  </r>
  <r>
    <s v="A2310000"/>
    <x v="26"/>
    <x v="26"/>
    <n v="103606986"/>
    <x v="0"/>
    <x v="0"/>
    <x v="3"/>
    <x v="2"/>
    <s v="WHT Outstg"/>
    <s v="WHT on inv1800019452"/>
    <s v=""/>
    <s v="AB"/>
    <s v=""/>
    <d v="2018-08-24T00:00:00"/>
    <d v="2018-08-24T00:00:00"/>
    <d v="2018-08-24T00:00:00"/>
    <s v="USD"/>
    <n v="19532.22"/>
    <n v="919"/>
    <n v="30.633333333333333"/>
    <x v="0"/>
    <x v="2"/>
    <s v="Overdue"/>
    <x v="1"/>
    <s v="USD"/>
    <n v="19532.22"/>
    <s v="Government "/>
  </r>
  <r>
    <s v="A2310000"/>
    <x v="26"/>
    <x v="26"/>
    <n v="103427471"/>
    <x v="0"/>
    <x v="0"/>
    <x v="3"/>
    <x v="2"/>
    <s v="WHT Outstg"/>
    <s v="WHT INV 1800014572"/>
    <s v=""/>
    <s v="AB"/>
    <s v=""/>
    <d v="2017-07-20T00:00:00"/>
    <d v="2017-07-20T00:00:00"/>
    <d v="2017-07-20T00:00:00"/>
    <s v="NGN"/>
    <n v="21944578.5"/>
    <n v="1319"/>
    <n v="43.966666666666669"/>
    <x v="0"/>
    <x v="2"/>
    <s v="Overdue"/>
    <x v="1"/>
    <s v="USD"/>
    <n v="69788.149999999994"/>
    <s v="Government "/>
  </r>
  <r>
    <s v="A2310000"/>
    <x v="26"/>
    <x v="26"/>
    <n v="104031176"/>
    <x v="0"/>
    <x v="0"/>
    <x v="3"/>
    <x v="2"/>
    <s v="WHT Outstg"/>
    <s v="WHT on inv 1800015100"/>
    <s v=""/>
    <s v="AB"/>
    <s v=""/>
    <d v="2021-02-04T00:00:00"/>
    <d v="2021-02-04T00:00:00"/>
    <d v="2016-04-29T00:00:00"/>
    <s v="NGN"/>
    <n v="2938344.5"/>
    <n v="1766"/>
    <n v="58.866666666666667"/>
    <x v="0"/>
    <x v="2"/>
    <s v="Overdue"/>
    <x v="1"/>
    <s v="USD"/>
    <n v="7742.54"/>
    <s v="Government "/>
  </r>
  <r>
    <s v="A2310000"/>
    <x v="26"/>
    <x v="26"/>
    <n v="103140849"/>
    <x v="0"/>
    <x v="0"/>
    <x v="3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1866"/>
    <n v="62.2"/>
    <x v="0"/>
    <x v="2"/>
    <s v="Overdue"/>
    <x v="1"/>
    <s v="USD"/>
    <n v="15007.79"/>
    <s v="Government "/>
  </r>
  <r>
    <s v="A2310000"/>
    <x v="26"/>
    <x v="26"/>
    <n v="103140631"/>
    <x v="0"/>
    <x v="0"/>
    <x v="3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1868"/>
    <n v="62.266666666666666"/>
    <x v="0"/>
    <x v="2"/>
    <s v="Overdue"/>
    <x v="1"/>
    <s v="USD"/>
    <n v="23488.26"/>
    <s v="Government "/>
  </r>
  <r>
    <s v="A2310000"/>
    <x v="26"/>
    <x v="26"/>
    <n v="103054152"/>
    <x v="0"/>
    <x v="0"/>
    <x v="3"/>
    <x v="2"/>
    <s v="WHT Outstg"/>
    <s v="WHT on NPDC Pmt 1800014031"/>
    <s v=""/>
    <s v="AB"/>
    <s v=""/>
    <d v="2015-08-06T00:00:00"/>
    <d v="2015-08-06T00:00:00"/>
    <d v="2015-08-06T00:00:00"/>
    <s v="NGN"/>
    <n v="2934525.3"/>
    <n v="2033"/>
    <n v="67.766666666666666"/>
    <x v="0"/>
    <x v="2"/>
    <s v="Overdue"/>
    <x v="1"/>
    <s v="USD"/>
    <n v="14742.76"/>
    <s v="Government "/>
  </r>
  <r>
    <s v="A2310000"/>
    <x v="26"/>
    <x v="26"/>
    <n v="103054150"/>
    <x v="0"/>
    <x v="0"/>
    <x v="3"/>
    <x v="2"/>
    <s v="WHT Outstg"/>
    <s v="WHT on NPDC Pmt 1800014458"/>
    <s v=""/>
    <s v="AB"/>
    <s v=""/>
    <d v="2015-08-06T00:00:00"/>
    <d v="2015-08-06T00:00:00"/>
    <d v="2015-08-06T00:00:00"/>
    <s v="NGN"/>
    <n v="499262.23"/>
    <n v="2033"/>
    <n v="67.766666666666666"/>
    <x v="0"/>
    <x v="2"/>
    <s v="Overdue"/>
    <x v="1"/>
    <s v="USD"/>
    <n v="2508.2399999999998"/>
    <s v="Government "/>
  </r>
  <r>
    <s v="A2310000"/>
    <x v="26"/>
    <x v="26"/>
    <n v="102836058"/>
    <x v="0"/>
    <x v="0"/>
    <x v="3"/>
    <x v="2"/>
    <s v="WHT Outstg"/>
    <s v="WHT on inv: 1800012320"/>
    <s v=""/>
    <s v="AB"/>
    <s v=""/>
    <d v="2014-07-18T00:00:00"/>
    <d v="2014-07-18T00:00:00"/>
    <d v="2014-07-18T00:00:00"/>
    <s v="NGN"/>
    <n v="394988.4"/>
    <n v="2417"/>
    <n v="80.566666666666663"/>
    <x v="0"/>
    <x v="2"/>
    <s v="Overdue"/>
    <x v="1"/>
    <s v="USD"/>
    <n v="2421"/>
    <s v="Government "/>
  </r>
  <r>
    <s v="A2310000"/>
    <x v="26"/>
    <x v="26"/>
    <n v="102718630"/>
    <x v="0"/>
    <x v="0"/>
    <x v="3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586"/>
    <n v="86.2"/>
    <x v="0"/>
    <x v="2"/>
    <s v="Overdue"/>
    <x v="1"/>
    <s v="USD"/>
    <n v="34067.4"/>
    <s v="Government "/>
  </r>
  <r>
    <s v="A2310000"/>
    <x v="26"/>
    <x v="26"/>
    <n v="102528727"/>
    <x v="0"/>
    <x v="0"/>
    <x v="3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2922"/>
    <n v="97.4"/>
    <x v="0"/>
    <x v="2"/>
    <s v="Overdue"/>
    <x v="1"/>
    <s v="USD"/>
    <n v="73181.84"/>
    <s v="Government "/>
  </r>
  <r>
    <s v="A2310000"/>
    <x v="26"/>
    <x v="26"/>
    <n v="102528727"/>
    <x v="0"/>
    <x v="0"/>
    <x v="3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2922"/>
    <n v="97.4"/>
    <x v="0"/>
    <x v="2"/>
    <s v="Overdue"/>
    <x v="1"/>
    <s v="USD"/>
    <n v="76893.899999999994"/>
    <s v="Government "/>
  </r>
  <r>
    <s v="A2310000"/>
    <x v="26"/>
    <x v="26"/>
    <n v="102528727"/>
    <x v="0"/>
    <x v="0"/>
    <x v="3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2922"/>
    <n v="97.4"/>
    <x v="0"/>
    <x v="2"/>
    <s v="Overdue"/>
    <x v="1"/>
    <s v="USD"/>
    <n v="80128.61"/>
    <s v="Government "/>
  </r>
  <r>
    <s v="A2310000"/>
    <x v="26"/>
    <x v="26"/>
    <n v="102528727"/>
    <x v="0"/>
    <x v="0"/>
    <x v="3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2922"/>
    <n v="97.4"/>
    <x v="0"/>
    <x v="2"/>
    <s v="Overdue"/>
    <x v="1"/>
    <s v="USD"/>
    <n v="78426.009999999995"/>
    <s v="Government "/>
  </r>
  <r>
    <s v="A2310000"/>
    <x v="26"/>
    <x v="26"/>
    <n v="102528727"/>
    <x v="0"/>
    <x v="0"/>
    <x v="3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2942"/>
    <n v="98.066666666666663"/>
    <x v="0"/>
    <x v="2"/>
    <s v="Overdue"/>
    <x v="1"/>
    <s v="USD"/>
    <n v="80902.86"/>
    <s v="Government "/>
  </r>
  <r>
    <s v="A2310000"/>
    <x v="26"/>
    <x v="26"/>
    <n v="102528727"/>
    <x v="0"/>
    <x v="0"/>
    <x v="3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2981"/>
    <n v="99.36666666666666"/>
    <x v="0"/>
    <x v="2"/>
    <s v="Overdue"/>
    <x v="1"/>
    <s v="USD"/>
    <n v="65869.119999999995"/>
    <s v="Government "/>
  </r>
  <r>
    <s v="A2310000"/>
    <x v="26"/>
    <x v="26"/>
    <n v="102528727"/>
    <x v="0"/>
    <x v="0"/>
    <x v="3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2981"/>
    <n v="99.36666666666666"/>
    <x v="0"/>
    <x v="2"/>
    <s v="Overdue"/>
    <x v="1"/>
    <s v="USD"/>
    <n v="70687.55"/>
    <s v="Government "/>
  </r>
  <r>
    <s v="A2310000"/>
    <x v="26"/>
    <x v="26"/>
    <n v="102528727"/>
    <x v="0"/>
    <x v="0"/>
    <x v="3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2981"/>
    <n v="99.36666666666666"/>
    <x v="0"/>
    <x v="2"/>
    <s v="Overdue"/>
    <x v="1"/>
    <s v="USD"/>
    <n v="47001.63"/>
    <s v="Government "/>
  </r>
  <r>
    <s v="A2310000"/>
    <x v="26"/>
    <x v="26"/>
    <n v="102528727"/>
    <x v="0"/>
    <x v="0"/>
    <x v="3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2984"/>
    <n v="99.466666666666669"/>
    <x v="0"/>
    <x v="2"/>
    <s v="Overdue"/>
    <x v="1"/>
    <s v="USD"/>
    <n v="72758.03"/>
    <s v="Government "/>
  </r>
  <r>
    <s v="A2310000"/>
    <x v="27"/>
    <x v="27"/>
    <n v="104033263"/>
    <x v="0"/>
    <x v="0"/>
    <x v="3"/>
    <x v="2"/>
    <n v="0"/>
    <s v="Bal of inv 1800023602 NPDC/OML 42 JAN 2020 CHA"/>
    <s v=""/>
    <s v="AB"/>
    <s v=""/>
    <d v="2021-02-10T00:00:00"/>
    <d v="2021-02-10T00:00:00"/>
    <d v="2021-02-10T00:00:00"/>
    <s v="USD"/>
    <n v="86537"/>
    <n v="18"/>
    <n v="0.6"/>
    <x v="3"/>
    <x v="0"/>
    <s v="Overdue"/>
    <x v="0"/>
    <s v="USD"/>
    <n v="86537"/>
    <s v="Government "/>
  </r>
  <r>
    <s v="A2310000"/>
    <x v="27"/>
    <x v="27"/>
    <n v="104033270"/>
    <x v="0"/>
    <x v="0"/>
    <x v="3"/>
    <x v="2"/>
    <n v="0"/>
    <s v="Bal on inv 1800023372 NPDC/OML 42 DEC 2019 CHA"/>
    <s v=""/>
    <s v="AB"/>
    <s v=""/>
    <d v="2021-02-10T00:00:00"/>
    <d v="2021-02-10T00:00:00"/>
    <d v="2021-02-10T00:00:00"/>
    <s v="USD"/>
    <n v="71045.929999999993"/>
    <n v="18"/>
    <n v="0.6"/>
    <x v="3"/>
    <x v="0"/>
    <s v="Overdue"/>
    <x v="0"/>
    <s v="USD"/>
    <n v="71045.929999999993"/>
    <s v="Government "/>
  </r>
  <r>
    <s v="A2310000"/>
    <x v="27"/>
    <x v="27"/>
    <n v="104033323"/>
    <x v="0"/>
    <x v="0"/>
    <x v="3"/>
    <x v="2"/>
    <n v="0"/>
    <s v="Bal on inv 1800023729 NPDC/OML 42 FEB 2020 CHA"/>
    <s v=""/>
    <s v="AB"/>
    <s v=""/>
    <d v="2021-02-10T00:00:00"/>
    <d v="2021-02-10T00:00:00"/>
    <d v="2021-02-10T00:00:00"/>
    <s v="USD"/>
    <n v="353774.14"/>
    <n v="18"/>
    <n v="0.6"/>
    <x v="3"/>
    <x v="0"/>
    <s v="Overdue"/>
    <x v="0"/>
    <s v="USD"/>
    <n v="353774.14"/>
    <s v="Government "/>
  </r>
  <r>
    <s v="A2310000"/>
    <x v="27"/>
    <x v="27"/>
    <n v="103697449"/>
    <x v="0"/>
    <x v="0"/>
    <x v="3"/>
    <x v="2"/>
    <n v="0"/>
    <s v="Balance of invoivce 1800019199 November 2017"/>
    <s v=""/>
    <s v="AB"/>
    <s v=""/>
    <d v="2019-02-12T00:00:00"/>
    <d v="2019-02-12T00:00:00"/>
    <d v="2019-02-12T00:00:00"/>
    <s v="NGN"/>
    <n v="415607579.14999998"/>
    <n v="747"/>
    <n v="24.9"/>
    <x v="0"/>
    <x v="0"/>
    <s v="Overdue"/>
    <x v="0"/>
    <s v="USD"/>
    <n v="1357291.23"/>
    <s v="Government "/>
  </r>
  <r>
    <s v="A2310000"/>
    <x v="27"/>
    <x v="27"/>
    <n v="103731784"/>
    <x v="0"/>
    <x v="0"/>
    <x v="3"/>
    <x v="2"/>
    <n v="0"/>
    <s v="Balance of May 2018 Invoice"/>
    <s v=""/>
    <s v="AB"/>
    <s v=""/>
    <d v="2019-04-30T00:00:00"/>
    <d v="2019-04-30T00:00:00"/>
    <d v="2019-04-30T00:00:00"/>
    <s v="USD"/>
    <n v="1113631.19"/>
    <n v="670"/>
    <n v="22.333333333333332"/>
    <x v="0"/>
    <x v="0"/>
    <s v="Overdue"/>
    <x v="0"/>
    <s v="USD"/>
    <n v="1113631.19"/>
    <s v="Government "/>
  </r>
  <r>
    <s v="A2310000"/>
    <x v="27"/>
    <x v="27"/>
    <n v="103140614"/>
    <x v="0"/>
    <x v="0"/>
    <x v="3"/>
    <x v="2"/>
    <n v="0"/>
    <s v="Commercial deduction on NPDC-OML 42 pmt 1800014646"/>
    <s v=""/>
    <s v="AB"/>
    <s v=""/>
    <d v="2016-01-15T00:00:00"/>
    <d v="2016-01-15T00:00:00"/>
    <d v="2016-01-15T00:00:00"/>
    <s v="USD"/>
    <n v="407484.72"/>
    <n v="1871"/>
    <n v="62.366666666666667"/>
    <x v="0"/>
    <x v="0"/>
    <s v="Overdue"/>
    <x v="0"/>
    <s v="USD"/>
    <n v="407484.72"/>
    <s v="Government "/>
  </r>
  <r>
    <s v="A2310000"/>
    <x v="27"/>
    <x v="27"/>
    <n v="1400015255"/>
    <x v="0"/>
    <x v="0"/>
    <x v="3"/>
    <x v="2"/>
    <n v="0"/>
    <s v="July -2020(USD1800024590)"/>
    <s v=""/>
    <s v="DZ"/>
    <s v=""/>
    <d v="2021-02-25T00:00:00"/>
    <d v="2021-02-23T00:00:00"/>
    <d v="2021-02-25T00:00:00"/>
    <s v="USD"/>
    <n v="-1278928.76"/>
    <n v="3"/>
    <n v="0.1"/>
    <x v="3"/>
    <x v="0"/>
    <s v="Overdue"/>
    <x v="0"/>
    <s v="USD"/>
    <n v="-1278928.76"/>
    <s v="Government "/>
  </r>
  <r>
    <s v="A2310000"/>
    <x v="27"/>
    <x v="27"/>
    <n v="1400015256"/>
    <x v="0"/>
    <x v="0"/>
    <x v="3"/>
    <x v="2"/>
    <n v="0"/>
    <s v="June -2020(USD1800024463)"/>
    <s v=""/>
    <s v="DZ"/>
    <s v=""/>
    <d v="2021-02-25T00:00:00"/>
    <d v="2021-02-23T00:00:00"/>
    <d v="2021-02-25T00:00:00"/>
    <s v="USD"/>
    <n v="-1302248.3899999999"/>
    <n v="3"/>
    <n v="0.1"/>
    <x v="3"/>
    <x v="0"/>
    <s v="Overdue"/>
    <x v="0"/>
    <s v="USD"/>
    <n v="-1302248.3899999999"/>
    <s v="Government "/>
  </r>
  <r>
    <s v="A2310000"/>
    <x v="27"/>
    <x v="27"/>
    <n v="1600003367"/>
    <x v="0"/>
    <x v="0"/>
    <x v="3"/>
    <x v="2"/>
    <n v="0"/>
    <s v="NPDC OML 42 Jan - feb 2020 Crude Handling"/>
    <s v="468"/>
    <s v="DG"/>
    <s v=""/>
    <d v="2020-10-20T00:00:00"/>
    <d v="2020-10-20T00:00:00"/>
    <d v="2020-10-20T00:00:00"/>
    <s v="USD"/>
    <n v="-588579.11"/>
    <n v="131"/>
    <n v="4.3666666666666663"/>
    <x v="2"/>
    <x v="0"/>
    <s v="Overdue"/>
    <x v="0"/>
    <s v="USD"/>
    <n v="-588579.11"/>
    <s v="Government "/>
  </r>
  <r>
    <s v="A2310000"/>
    <x v="27"/>
    <x v="27"/>
    <n v="1400013331"/>
    <x v="0"/>
    <x v="0"/>
    <x v="3"/>
    <x v="2"/>
    <n v="0"/>
    <s v="NPDC OML42 pmt"/>
    <s v=""/>
    <s v="DZ"/>
    <s v=""/>
    <d v="2019-03-31T00:00:00"/>
    <d v="2019-03-29T00:00:00"/>
    <d v="2019-03-31T00:00:00"/>
    <s v="USD"/>
    <n v="-1628256.26"/>
    <n v="700"/>
    <n v="23.333333333333332"/>
    <x v="0"/>
    <x v="0"/>
    <s v="Overdue"/>
    <x v="0"/>
    <s v="USD"/>
    <n v="-1628256.26"/>
    <s v="Government "/>
  </r>
  <r>
    <s v="A2310000"/>
    <x v="27"/>
    <x v="27"/>
    <n v="1400014909"/>
    <x v="0"/>
    <x v="0"/>
    <x v="3"/>
    <x v="2"/>
    <n v="0"/>
    <s v="NPDC OMLS 42 pmts (part of $15mln)"/>
    <s v=""/>
    <s v="DZ"/>
    <s v=""/>
    <d v="2020-10-15T00:00:00"/>
    <d v="2020-10-14T00:00:00"/>
    <d v="2020-10-15T00:00:00"/>
    <s v="USD"/>
    <n v="-112151.46"/>
    <n v="136"/>
    <n v="4.5333333333333332"/>
    <x v="0"/>
    <x v="0"/>
    <s v="Overdue"/>
    <x v="0"/>
    <s v="USD"/>
    <n v="-112151.46"/>
    <s v="Government "/>
  </r>
  <r>
    <s v="A2310000"/>
    <x v="27"/>
    <x v="27"/>
    <n v="1800024064"/>
    <x v="0"/>
    <x v="0"/>
    <x v="3"/>
    <x v="2"/>
    <n v="0"/>
    <s v="NPDC/OML 42 APR 2020 Crude Handling"/>
    <s v="468"/>
    <s v="DR"/>
    <s v=""/>
    <d v="2020-05-20T00:00:00"/>
    <d v="2020-05-20T00:00:00"/>
    <d v="2020-07-19T00:00:00"/>
    <s v="USD"/>
    <n v="658833.16"/>
    <n v="224"/>
    <n v="7.4666666666666668"/>
    <x v="2"/>
    <x v="0"/>
    <s v="Overdue"/>
    <x v="0"/>
    <s v="USD"/>
    <n v="658833.16"/>
    <s v="Government "/>
  </r>
  <r>
    <s v="A2310000"/>
    <x v="27"/>
    <x v="27"/>
    <n v="1800024750"/>
    <x v="0"/>
    <x v="0"/>
    <x v="3"/>
    <x v="2"/>
    <n v="0"/>
    <s v="NPDC/OML 42 AUGUST 2020 Crude Handling"/>
    <s v="468"/>
    <s v="DR"/>
    <s v=""/>
    <d v="2020-09-18T00:00:00"/>
    <d v="2020-09-18T00:00:00"/>
    <d v="2020-11-17T00:00:00"/>
    <s v="USD"/>
    <n v="1428783.36"/>
    <n v="103"/>
    <n v="3.4333333333333331"/>
    <x v="3"/>
    <x v="0"/>
    <s v="Overdue"/>
    <x v="0"/>
    <s v="USD"/>
    <n v="1428783.36"/>
    <s v="Government "/>
  </r>
  <r>
    <s v="A2310000"/>
    <x v="27"/>
    <x v="27"/>
    <n v="1800025559"/>
    <x v="0"/>
    <x v="0"/>
    <x v="3"/>
    <x v="2"/>
    <n v="0"/>
    <s v="NPDC/OML 42 JAN 2021 Crude Handling"/>
    <s v="468"/>
    <s v="DR"/>
    <s v=""/>
    <d v="2021-02-11T00:00:00"/>
    <d v="2021-02-11T00:00:00"/>
    <d v="2021-04-12T00:00:00"/>
    <s v="USD"/>
    <n v="468134.75"/>
    <n v="-43"/>
    <n v="-1.4333333333333333"/>
    <x v="1"/>
    <x v="1"/>
    <s v="Not Overdue"/>
    <x v="0"/>
    <s v="USD"/>
    <n v="468134.75"/>
    <s v="Government "/>
  </r>
  <r>
    <s v="A2310000"/>
    <x v="27"/>
    <x v="27"/>
    <n v="1800024590"/>
    <x v="0"/>
    <x v="0"/>
    <x v="3"/>
    <x v="2"/>
    <n v="0"/>
    <s v="NPDC/OML 42 JULY 2020 Crude Handling"/>
    <s v="468"/>
    <s v="DR"/>
    <s v=""/>
    <d v="2020-08-18T00:00:00"/>
    <d v="2020-08-18T00:00:00"/>
    <d v="2020-10-17T00:00:00"/>
    <s v="USD"/>
    <n v="1360562.52"/>
    <n v="134"/>
    <n v="4.4666666666666668"/>
    <x v="3"/>
    <x v="0"/>
    <s v="Overdue"/>
    <x v="0"/>
    <s v="USD"/>
    <n v="1360562.52"/>
    <s v="Government "/>
  </r>
  <r>
    <s v="A2310000"/>
    <x v="27"/>
    <x v="27"/>
    <n v="1800022159"/>
    <x v="0"/>
    <x v="0"/>
    <x v="3"/>
    <x v="2"/>
    <n v="0"/>
    <s v="NPDC/OML 42 JUN 2019 Crude Handling"/>
    <s v="468"/>
    <s v="DR"/>
    <s v=""/>
    <d v="2019-07-17T00:00:00"/>
    <d v="2019-07-17T00:00:00"/>
    <d v="2019-09-15T00:00:00"/>
    <s v="USD"/>
    <n v="652579.82999999996"/>
    <n v="532"/>
    <n v="17.733333333333334"/>
    <x v="4"/>
    <x v="0"/>
    <s v="Overdue"/>
    <x v="0"/>
    <s v="USD"/>
    <n v="652579.82999999996"/>
    <s v="Government "/>
  </r>
  <r>
    <s v="A2310000"/>
    <x v="27"/>
    <x v="27"/>
    <n v="1800024463"/>
    <x v="0"/>
    <x v="0"/>
    <x v="3"/>
    <x v="2"/>
    <n v="0"/>
    <s v="NPDC/OML 42 JUN 2020 Crude Handling"/>
    <s v="468"/>
    <s v="DR"/>
    <s v=""/>
    <d v="2020-07-21T00:00:00"/>
    <d v="2020-07-21T00:00:00"/>
    <d v="2020-09-19T00:00:00"/>
    <s v="USD"/>
    <n v="1385370.88"/>
    <n v="162"/>
    <n v="5.4"/>
    <x v="3"/>
    <x v="0"/>
    <s v="Overdue"/>
    <x v="0"/>
    <s v="USD"/>
    <n v="1385370.88"/>
    <s v="Government "/>
  </r>
  <r>
    <s v="A2310000"/>
    <x v="27"/>
    <x v="27"/>
    <n v="1800025265"/>
    <x v="0"/>
    <x v="0"/>
    <x v="3"/>
    <x v="2"/>
    <n v="0"/>
    <s v="NPDC/OML 42 NOV 2020 Crude Handling"/>
    <s v="468"/>
    <s v="DR"/>
    <s v=""/>
    <d v="2020-12-17T00:00:00"/>
    <d v="2020-12-17T00:00:00"/>
    <d v="2021-02-15T00:00:00"/>
    <s v="USD"/>
    <n v="1176779.17"/>
    <n v="13"/>
    <n v="0.43333333333333335"/>
    <x v="3"/>
    <x v="0"/>
    <s v="Overdue"/>
    <x v="0"/>
    <s v="USD"/>
    <n v="1176779.17"/>
    <s v="Government "/>
  </r>
  <r>
    <s v="A2310000"/>
    <x v="27"/>
    <x v="27"/>
    <n v="1800025062"/>
    <x v="0"/>
    <x v="0"/>
    <x v="3"/>
    <x v="2"/>
    <n v="0"/>
    <s v="NPDC/OML 42 OCT 2020 Crude Handling"/>
    <s v="468"/>
    <s v="DR"/>
    <s v=""/>
    <d v="2020-11-13T00:00:00"/>
    <d v="2020-11-13T00:00:00"/>
    <d v="2021-01-12T00:00:00"/>
    <s v="USD"/>
    <n v="1073996.28"/>
    <n v="47"/>
    <n v="1.5666666666666667"/>
    <x v="3"/>
    <x v="0"/>
    <s v="Overdue"/>
    <x v="0"/>
    <s v="USD"/>
    <n v="1073996.28"/>
    <s v="Government "/>
  </r>
  <r>
    <s v="A2310000"/>
    <x v="27"/>
    <x v="27"/>
    <n v="1800024924"/>
    <x v="0"/>
    <x v="0"/>
    <x v="3"/>
    <x v="2"/>
    <n v="0"/>
    <s v="NPDC/OML 42 SEPT 2020 Crude Handling"/>
    <s v="468"/>
    <s v="DR"/>
    <s v=""/>
    <d v="2020-10-19T00:00:00"/>
    <d v="2020-10-19T00:00:00"/>
    <d v="2020-12-18T00:00:00"/>
    <s v="USD"/>
    <n v="1155248.48"/>
    <n v="72"/>
    <n v="2.4"/>
    <x v="3"/>
    <x v="0"/>
    <s v="Overdue"/>
    <x v="0"/>
    <s v="USD"/>
    <n v="1155248.48"/>
    <s v="Government "/>
  </r>
  <r>
    <s v="A2310000"/>
    <x v="27"/>
    <x v="27"/>
    <n v="1600003506"/>
    <x v="0"/>
    <x v="0"/>
    <x v="3"/>
    <x v="2"/>
    <n v="0"/>
    <s v="OML 42 CRUDE HANDLING CREDIT NOTE - NOVEMBER 2020."/>
    <s v="468"/>
    <s v="DG"/>
    <s v=""/>
    <d v="2021-01-19T00:00:00"/>
    <d v="2021-01-19T00:00:00"/>
    <d v="2021-01-19T00:00:00"/>
    <s v="USD"/>
    <n v="-485940"/>
    <n v="40"/>
    <n v="1.3333333333333333"/>
    <x v="3"/>
    <x v="0"/>
    <s v="Overdue"/>
    <x v="0"/>
    <s v="USD"/>
    <n v="-485940"/>
    <s v="Government "/>
  </r>
  <r>
    <s v="A2310000"/>
    <x v="27"/>
    <x v="27"/>
    <n v="104030595"/>
    <x v="0"/>
    <x v="0"/>
    <x v="3"/>
    <x v="2"/>
    <n v="0"/>
    <s v="OmL 42 Jun19 (USD1800022593)_Sep/Oct20 Tranche Pmt"/>
    <s v=""/>
    <s v="AB"/>
    <s v=""/>
    <d v="2021-02-03T00:00:00"/>
    <d v="2021-02-03T00:00:00"/>
    <d v="2021-02-03T00:00:00"/>
    <s v="USD"/>
    <n v="-613425"/>
    <n v="25"/>
    <n v="0.83333333333333337"/>
    <x v="3"/>
    <x v="0"/>
    <s v="Overdue"/>
    <x v="0"/>
    <s v="USD"/>
    <n v="-613425"/>
    <s v="Government "/>
  </r>
  <r>
    <s v="A2310000"/>
    <x v="27"/>
    <x v="27"/>
    <n v="1800022654"/>
    <x v="0"/>
    <x v="1"/>
    <x v="2"/>
    <x v="2"/>
    <n v="0"/>
    <s v="OML 42 post-divestment debt"/>
    <s v="473"/>
    <s v="DR"/>
    <s v=""/>
    <d v="2019-09-27T00:00:00"/>
    <d v="2019-09-27T00:00:00"/>
    <d v="2019-10-27T00:00:00"/>
    <s v="NGN"/>
    <n v="565379100"/>
    <n v="490"/>
    <n v="16.333333333333332"/>
    <x v="4"/>
    <x v="0"/>
    <s v="Overdue"/>
    <x v="0"/>
    <s v="USD"/>
    <n v="1844945.08"/>
    <s v="Government "/>
  </r>
  <r>
    <s v="A2310000"/>
    <x v="27"/>
    <x v="27"/>
    <n v="1800022655"/>
    <x v="0"/>
    <x v="1"/>
    <x v="2"/>
    <x v="2"/>
    <n v="0"/>
    <s v="OML 42 post-divestment debt"/>
    <s v="467"/>
    <s v="DR"/>
    <s v=""/>
    <d v="2019-09-27T00:00:00"/>
    <d v="2019-09-27T00:00:00"/>
    <d v="2019-10-27T00:00:00"/>
    <s v="USD"/>
    <n v="186172.84"/>
    <n v="490"/>
    <n v="16.333333333333332"/>
    <x v="4"/>
    <x v="0"/>
    <s v="Overdue"/>
    <x v="0"/>
    <s v="USD"/>
    <n v="186172.84"/>
    <s v="Government "/>
  </r>
  <r>
    <s v="A2310000"/>
    <x v="27"/>
    <x v="27"/>
    <n v="1800013184"/>
    <x v="0"/>
    <x v="0"/>
    <x v="3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283"/>
    <n v="76.099999999999994"/>
    <x v="0"/>
    <x v="0"/>
    <s v="Overdue"/>
    <x v="0"/>
    <s v="USD"/>
    <n v="20169.400000000001"/>
    <s v="Government "/>
  </r>
  <r>
    <s v="A2310000"/>
    <x v="27"/>
    <x v="27"/>
    <n v="1800013185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283"/>
    <n v="76.099999999999994"/>
    <x v="0"/>
    <x v="0"/>
    <s v="Overdue"/>
    <x v="0"/>
    <s v="USD"/>
    <n v="1387544.52"/>
    <s v="Government "/>
  </r>
  <r>
    <s v="A2310000"/>
    <x v="27"/>
    <x v="27"/>
    <n v="103950667"/>
    <x v="0"/>
    <x v="0"/>
    <x v="3"/>
    <x v="2"/>
    <m/>
    <s v="Ref:1400013843 Balance Pmt on A/C"/>
    <s v=""/>
    <s v="AB"/>
    <s v=""/>
    <d v="2020-08-04T00:00:00"/>
    <d v="2020-08-04T00:00:00"/>
    <d v="2020-08-04T00:00:00"/>
    <s v="USD"/>
    <n v="-365851.83"/>
    <n v="208"/>
    <n v="6.9333333333333336"/>
    <x v="2"/>
    <x v="0"/>
    <s v="Overdue"/>
    <x v="0"/>
    <s v="USD"/>
    <n v="-365851.83"/>
    <s v="Government "/>
  </r>
  <r>
    <s v="A2310000"/>
    <x v="27"/>
    <x v="27"/>
    <n v="104033270"/>
    <x v="0"/>
    <x v="0"/>
    <x v="3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18"/>
    <n v="0.6"/>
    <x v="1"/>
    <x v="1"/>
    <s v="Not Overdue"/>
    <x v="1"/>
    <s v="USD"/>
    <n v="77743.22"/>
    <s v="Government "/>
  </r>
  <r>
    <s v="A2310000"/>
    <x v="27"/>
    <x v="27"/>
    <n v="104033263"/>
    <x v="0"/>
    <x v="0"/>
    <x v="3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18"/>
    <n v="0.6"/>
    <x v="1"/>
    <x v="1"/>
    <s v="Not Overdue"/>
    <x v="1"/>
    <s v="USD"/>
    <n v="78670.52"/>
    <s v="Government "/>
  </r>
  <r>
    <s v="A2310000"/>
    <x v="27"/>
    <x v="27"/>
    <n v="104033323"/>
    <x v="0"/>
    <x v="0"/>
    <x v="3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18"/>
    <n v="0.6"/>
    <x v="1"/>
    <x v="1"/>
    <s v="Not Overdue"/>
    <x v="1"/>
    <s v="USD"/>
    <n v="79052.17"/>
    <s v="Government "/>
  </r>
  <r>
    <s v="A2310000"/>
    <x v="27"/>
    <x v="27"/>
    <n v="104033324"/>
    <x v="0"/>
    <x v="0"/>
    <x v="3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18"/>
    <n v="0.6"/>
    <x v="1"/>
    <x v="1"/>
    <s v="Not Overdue"/>
    <x v="1"/>
    <s v="USD"/>
    <n v="51448.87"/>
    <s v="Government "/>
  </r>
  <r>
    <s v="A2310000"/>
    <x v="27"/>
    <x v="27"/>
    <n v="1600003571"/>
    <x v="0"/>
    <x v="0"/>
    <x v="3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25"/>
    <n v="0.83333333333333337"/>
    <x v="1"/>
    <x v="1"/>
    <s v="Not Overdue"/>
    <x v="1"/>
    <s v="USD"/>
    <n v="-8500.77"/>
    <s v="Government "/>
  </r>
  <r>
    <s v="A2310000"/>
    <x v="27"/>
    <x v="27"/>
    <n v="1600003564"/>
    <x v="0"/>
    <x v="0"/>
    <x v="3"/>
    <x v="2"/>
    <s v="WHT Outstg"/>
    <s v="WHT ON INV NO 1800014749"/>
    <s v="454"/>
    <s v="DG"/>
    <s v=""/>
    <d v="2021-02-03T00:00:00"/>
    <d v="2021-02-03T00:00:00"/>
    <d v="2021-02-03T00:00:00"/>
    <s v="NGN"/>
    <n v="-10334678.890000001"/>
    <n v="25"/>
    <n v="0.83333333333333337"/>
    <x v="1"/>
    <x v="1"/>
    <s v="Not Overdue"/>
    <x v="1"/>
    <s v="USD"/>
    <n v="-27231.88"/>
    <s v="Government "/>
  </r>
  <r>
    <s v="A2310000"/>
    <x v="27"/>
    <x v="27"/>
    <n v="1600003569"/>
    <x v="0"/>
    <x v="0"/>
    <x v="3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25"/>
    <n v="0.83333333333333337"/>
    <x v="1"/>
    <x v="1"/>
    <s v="Not Overdue"/>
    <x v="1"/>
    <s v="USD"/>
    <n v="-48170.97"/>
    <s v="Government "/>
  </r>
  <r>
    <s v="A2310000"/>
    <x v="27"/>
    <x v="27"/>
    <n v="1600003567"/>
    <x v="0"/>
    <x v="0"/>
    <x v="3"/>
    <x v="2"/>
    <s v="WHT Outstg"/>
    <s v="WHT ON Invoice No 1800015955"/>
    <s v="454"/>
    <s v="DG"/>
    <s v=""/>
    <d v="2021-02-03T00:00:00"/>
    <d v="2021-02-03T00:00:00"/>
    <d v="2021-02-03T00:00:00"/>
    <s v="NGN"/>
    <n v="-28021140.07"/>
    <n v="25"/>
    <n v="0.83333333333333337"/>
    <x v="1"/>
    <x v="1"/>
    <s v="Not Overdue"/>
    <x v="1"/>
    <s v="USD"/>
    <n v="-73835.7"/>
    <s v="Government "/>
  </r>
  <r>
    <s v="A2310000"/>
    <x v="27"/>
    <x v="27"/>
    <n v="104029100"/>
    <x v="0"/>
    <x v="0"/>
    <x v="3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26"/>
    <n v="0.8666666666666667"/>
    <x v="1"/>
    <x v="1"/>
    <s v="Not Overdue"/>
    <x v="1"/>
    <s v="USD"/>
    <n v="60281.81"/>
    <s v="Government "/>
  </r>
  <r>
    <s v="A2310000"/>
    <x v="27"/>
    <x v="27"/>
    <n v="103950667"/>
    <x v="0"/>
    <x v="0"/>
    <x v="3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208"/>
    <n v="6.9333333333333336"/>
    <x v="2"/>
    <x v="2"/>
    <s v="Overdue"/>
    <x v="1"/>
    <s v="USD"/>
    <n v="108959.32"/>
    <s v="Government "/>
  </r>
  <r>
    <s v="A2310000"/>
    <x v="27"/>
    <x v="27"/>
    <n v="103950667"/>
    <x v="0"/>
    <x v="0"/>
    <x v="3"/>
    <x v="2"/>
    <s v="WHT Outstg"/>
    <s v="WHT on Inv 1800020358 NPDC/OML 42 JULY 2018 CHA_F$"/>
    <s v=""/>
    <s v="AB"/>
    <s v=""/>
    <d v="2020-08-04T00:00:00"/>
    <d v="2020-08-04T00:00:00"/>
    <d v="2020-08-04T00:00:00"/>
    <s v="USD"/>
    <n v="140217.07999999999"/>
    <n v="208"/>
    <n v="6.9333333333333336"/>
    <x v="2"/>
    <x v="2"/>
    <s v="Overdue"/>
    <x v="1"/>
    <s v="USD"/>
    <n v="140217.07999999999"/>
    <s v="Government "/>
  </r>
  <r>
    <s v="A2310000"/>
    <x v="27"/>
    <x v="27"/>
    <n v="103950667"/>
    <x v="0"/>
    <x v="0"/>
    <x v="3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208"/>
    <n v="6.9333333333333336"/>
    <x v="2"/>
    <x v="2"/>
    <s v="Overdue"/>
    <x v="1"/>
    <s v="USD"/>
    <n v="224280.18"/>
    <s v="Government "/>
  </r>
  <r>
    <s v="A2310000"/>
    <x v="27"/>
    <x v="27"/>
    <n v="103950667"/>
    <x v="0"/>
    <x v="0"/>
    <x v="3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208"/>
    <n v="6.9333333333333336"/>
    <x v="2"/>
    <x v="2"/>
    <s v="Overdue"/>
    <x v="1"/>
    <s v="USD"/>
    <n v="82525.820000000007"/>
    <s v="Government "/>
  </r>
  <r>
    <s v="A2310000"/>
    <x v="27"/>
    <x v="27"/>
    <n v="103950667"/>
    <x v="0"/>
    <x v="0"/>
    <x v="3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208"/>
    <n v="6.9333333333333336"/>
    <x v="2"/>
    <x v="2"/>
    <s v="Overdue"/>
    <x v="1"/>
    <s v="USD"/>
    <n v="69182.259999999995"/>
    <s v="Government "/>
  </r>
  <r>
    <s v="A2310000"/>
    <x v="27"/>
    <x v="27"/>
    <n v="103950667"/>
    <x v="0"/>
    <x v="0"/>
    <x v="3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208"/>
    <n v="6.9333333333333336"/>
    <x v="2"/>
    <x v="2"/>
    <s v="Overdue"/>
    <x v="1"/>
    <s v="USD"/>
    <n v="87088.65"/>
    <s v="Government "/>
  </r>
  <r>
    <s v="A2310000"/>
    <x v="27"/>
    <x v="27"/>
    <n v="103950667"/>
    <x v="0"/>
    <x v="0"/>
    <x v="3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208"/>
    <n v="6.9333333333333336"/>
    <x v="2"/>
    <x v="2"/>
    <s v="Overdue"/>
    <x v="1"/>
    <s v="USD"/>
    <n v="92486.47"/>
    <s v="Government "/>
  </r>
  <r>
    <s v="A2310000"/>
    <x v="27"/>
    <x v="27"/>
    <n v="103933968"/>
    <x v="0"/>
    <x v="0"/>
    <x v="3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249"/>
    <n v="8.3000000000000007"/>
    <x v="2"/>
    <x v="2"/>
    <s v="Overdue"/>
    <x v="1"/>
    <s v="USD"/>
    <n v="24376.32"/>
    <s v="Government "/>
  </r>
  <r>
    <s v="A2310000"/>
    <x v="27"/>
    <x v="27"/>
    <n v="103933968"/>
    <x v="0"/>
    <x v="0"/>
    <x v="3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249"/>
    <n v="8.3000000000000007"/>
    <x v="2"/>
    <x v="2"/>
    <s v="Overdue"/>
    <x v="1"/>
    <s v="USD"/>
    <n v="26240.560000000001"/>
    <s v="Government "/>
  </r>
  <r>
    <s v="A2310000"/>
    <x v="27"/>
    <x v="27"/>
    <n v="103933968"/>
    <x v="0"/>
    <x v="0"/>
    <x v="3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249"/>
    <n v="8.3000000000000007"/>
    <x v="2"/>
    <x v="2"/>
    <s v="Overdue"/>
    <x v="1"/>
    <s v="USD"/>
    <n v="25644.89"/>
    <s v="Government "/>
  </r>
  <r>
    <s v="A2310000"/>
    <x v="27"/>
    <x v="27"/>
    <n v="103933968"/>
    <x v="0"/>
    <x v="0"/>
    <x v="3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249"/>
    <n v="8.3000000000000007"/>
    <x v="2"/>
    <x v="2"/>
    <s v="Overdue"/>
    <x v="1"/>
    <s v="USD"/>
    <n v="16120.54"/>
    <s v="Government "/>
  </r>
  <r>
    <s v="A2310000"/>
    <x v="27"/>
    <x v="27"/>
    <n v="103933968"/>
    <x v="0"/>
    <x v="0"/>
    <x v="3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249"/>
    <n v="8.3000000000000007"/>
    <x v="2"/>
    <x v="2"/>
    <s v="Overdue"/>
    <x v="1"/>
    <s v="USD"/>
    <n v="25289.07"/>
    <s v="Government "/>
  </r>
  <r>
    <s v="A2310000"/>
    <x v="27"/>
    <x v="27"/>
    <n v="103933968"/>
    <x v="0"/>
    <x v="0"/>
    <x v="3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249"/>
    <n v="8.3000000000000007"/>
    <x v="2"/>
    <x v="2"/>
    <s v="Overdue"/>
    <x v="1"/>
    <s v="USD"/>
    <n v="25495.14"/>
    <s v="Government "/>
  </r>
  <r>
    <s v="A2310000"/>
    <x v="27"/>
    <x v="27"/>
    <n v="103933968"/>
    <x v="0"/>
    <x v="0"/>
    <x v="3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249"/>
    <n v="8.3000000000000007"/>
    <x v="2"/>
    <x v="2"/>
    <s v="Overdue"/>
    <x v="1"/>
    <s v="USD"/>
    <n v="25663.200000000001"/>
    <s v="Government "/>
  </r>
  <r>
    <s v="A2310000"/>
    <x v="27"/>
    <x v="27"/>
    <n v="103933968"/>
    <x v="0"/>
    <x v="0"/>
    <x v="3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249"/>
    <n v="8.3000000000000007"/>
    <x v="2"/>
    <x v="2"/>
    <s v="Overdue"/>
    <x v="1"/>
    <s v="USD"/>
    <n v="4986.6099999999997"/>
    <s v="Government "/>
  </r>
  <r>
    <s v="A2310000"/>
    <x v="27"/>
    <x v="27"/>
    <n v="103933968"/>
    <x v="0"/>
    <x v="0"/>
    <x v="3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249"/>
    <n v="8.3000000000000007"/>
    <x v="2"/>
    <x v="2"/>
    <s v="Overdue"/>
    <x v="1"/>
    <s v="USD"/>
    <n v="21943.53"/>
    <s v="Government "/>
  </r>
  <r>
    <s v="A2310000"/>
    <x v="27"/>
    <x v="27"/>
    <n v="103933968"/>
    <x v="0"/>
    <x v="0"/>
    <x v="3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249"/>
    <n v="8.3000000000000007"/>
    <x v="2"/>
    <x v="2"/>
    <s v="Overdue"/>
    <x v="1"/>
    <s v="USD"/>
    <n v="14102.5"/>
    <s v="Government "/>
  </r>
  <r>
    <s v="A2310000"/>
    <x v="27"/>
    <x v="27"/>
    <n v="103933968"/>
    <x v="0"/>
    <x v="0"/>
    <x v="3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249"/>
    <n v="8.3000000000000007"/>
    <x v="2"/>
    <x v="2"/>
    <s v="Overdue"/>
    <x v="1"/>
    <s v="USD"/>
    <n v="26684.75"/>
    <s v="Government "/>
  </r>
  <r>
    <s v="A2310000"/>
    <x v="27"/>
    <x v="27"/>
    <n v="103933968"/>
    <x v="0"/>
    <x v="0"/>
    <x v="3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249"/>
    <n v="8.3000000000000007"/>
    <x v="2"/>
    <x v="2"/>
    <s v="Overdue"/>
    <x v="1"/>
    <s v="USD"/>
    <n v="23318.240000000002"/>
    <s v="Government "/>
  </r>
  <r>
    <s v="A2310000"/>
    <x v="27"/>
    <x v="27"/>
    <n v="103933968"/>
    <x v="0"/>
    <x v="0"/>
    <x v="3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249"/>
    <n v="8.3000000000000007"/>
    <x v="2"/>
    <x v="2"/>
    <s v="Overdue"/>
    <x v="1"/>
    <s v="USD"/>
    <n v="24931.43"/>
    <s v="Government "/>
  </r>
  <r>
    <s v="A2310000"/>
    <x v="27"/>
    <x v="27"/>
    <n v="103933968"/>
    <x v="0"/>
    <x v="0"/>
    <x v="3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249"/>
    <n v="8.3000000000000007"/>
    <x v="2"/>
    <x v="2"/>
    <s v="Overdue"/>
    <x v="1"/>
    <s v="USD"/>
    <n v="9566.07"/>
    <s v="Government "/>
  </r>
  <r>
    <s v="A2310000"/>
    <x v="27"/>
    <x v="27"/>
    <n v="103933968"/>
    <x v="0"/>
    <x v="0"/>
    <x v="3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249"/>
    <n v="8.3000000000000007"/>
    <x v="2"/>
    <x v="2"/>
    <s v="Overdue"/>
    <x v="1"/>
    <s v="USD"/>
    <n v="15955.07"/>
    <s v="Government "/>
  </r>
  <r>
    <s v="A2310000"/>
    <x v="27"/>
    <x v="27"/>
    <n v="103933968"/>
    <x v="0"/>
    <x v="0"/>
    <x v="3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249"/>
    <n v="8.3000000000000007"/>
    <x v="2"/>
    <x v="2"/>
    <s v="Overdue"/>
    <x v="1"/>
    <s v="USD"/>
    <n v="20833.18"/>
    <s v="Government "/>
  </r>
  <r>
    <s v="A2310000"/>
    <x v="27"/>
    <x v="27"/>
    <n v="103933968"/>
    <x v="0"/>
    <x v="0"/>
    <x v="3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249"/>
    <n v="8.3000000000000007"/>
    <x v="2"/>
    <x v="2"/>
    <s v="Overdue"/>
    <x v="1"/>
    <s v="USD"/>
    <n v="21519.599999999999"/>
    <s v="Government "/>
  </r>
  <r>
    <s v="A2310000"/>
    <x v="27"/>
    <x v="27"/>
    <n v="103933968"/>
    <x v="0"/>
    <x v="0"/>
    <x v="3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249"/>
    <n v="8.3000000000000007"/>
    <x v="2"/>
    <x v="2"/>
    <s v="Overdue"/>
    <x v="1"/>
    <s v="USD"/>
    <n v="20923.32"/>
    <s v="Government "/>
  </r>
  <r>
    <s v="A2310000"/>
    <x v="27"/>
    <x v="27"/>
    <n v="103933968"/>
    <x v="0"/>
    <x v="0"/>
    <x v="3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249"/>
    <n v="8.3000000000000007"/>
    <x v="2"/>
    <x v="2"/>
    <s v="Overdue"/>
    <x v="1"/>
    <s v="USD"/>
    <n v="20496.34"/>
    <s v="Government "/>
  </r>
  <r>
    <s v="A2310000"/>
    <x v="27"/>
    <x v="27"/>
    <n v="103933968"/>
    <x v="0"/>
    <x v="0"/>
    <x v="3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249"/>
    <n v="8.3000000000000007"/>
    <x v="2"/>
    <x v="2"/>
    <s v="Overdue"/>
    <x v="1"/>
    <s v="USD"/>
    <n v="21773.25"/>
    <s v="Government "/>
  </r>
  <r>
    <s v="A2310000"/>
    <x v="27"/>
    <x v="27"/>
    <n v="103933968"/>
    <x v="0"/>
    <x v="0"/>
    <x v="3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249"/>
    <n v="8.3000000000000007"/>
    <x v="2"/>
    <x v="2"/>
    <s v="Overdue"/>
    <x v="1"/>
    <s v="USD"/>
    <n v="21046.95"/>
    <s v="Government "/>
  </r>
  <r>
    <s v="A2310000"/>
    <x v="27"/>
    <x v="27"/>
    <n v="103933968"/>
    <x v="0"/>
    <x v="0"/>
    <x v="3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249"/>
    <n v="8.3000000000000007"/>
    <x v="2"/>
    <x v="2"/>
    <s v="Overdue"/>
    <x v="1"/>
    <s v="USD"/>
    <n v="21457.95"/>
    <s v="Government "/>
  </r>
  <r>
    <s v="A2310000"/>
    <x v="27"/>
    <x v="27"/>
    <n v="103933968"/>
    <x v="0"/>
    <x v="0"/>
    <x v="3"/>
    <x v="2"/>
    <s v="WHT Outstg"/>
    <s v="WHT on inv 1800012120 JANUARY 2014 CRUDE HANDLING"/>
    <s v=""/>
    <s v="AB"/>
    <s v=""/>
    <d v="2020-06-24T00:00:00"/>
    <d v="2020-06-24T00:00:00"/>
    <d v="2020-06-24T00:00:00"/>
    <s v="NGN"/>
    <n v="5174087.93"/>
    <n v="249"/>
    <n v="8.3000000000000007"/>
    <x v="2"/>
    <x v="2"/>
    <s v="Overdue"/>
    <x v="1"/>
    <s v="USD"/>
    <n v="14352.4"/>
    <s v="Government "/>
  </r>
  <r>
    <s v="A2310000"/>
    <x v="27"/>
    <x v="27"/>
    <n v="103933968"/>
    <x v="0"/>
    <x v="0"/>
    <x v="3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249"/>
    <n v="8.3000000000000007"/>
    <x v="2"/>
    <x v="2"/>
    <s v="Overdue"/>
    <x v="1"/>
    <s v="USD"/>
    <n v="13242.33"/>
    <s v="Government "/>
  </r>
  <r>
    <s v="A2310000"/>
    <x v="27"/>
    <x v="27"/>
    <n v="103933968"/>
    <x v="0"/>
    <x v="0"/>
    <x v="3"/>
    <x v="2"/>
    <s v="WHT Outstg"/>
    <s v="WHT on inv 1800012322 MARCH 2014 CRUDE HANDLING"/>
    <s v=""/>
    <s v="AB"/>
    <s v=""/>
    <d v="2020-06-24T00:00:00"/>
    <d v="2020-06-24T00:00:00"/>
    <d v="2020-06-24T00:00:00"/>
    <s v="NGN"/>
    <n v="522665.03"/>
    <n v="249"/>
    <n v="8.3000000000000007"/>
    <x v="2"/>
    <x v="2"/>
    <s v="Overdue"/>
    <x v="1"/>
    <s v="USD"/>
    <n v="1449.82"/>
    <s v="Government "/>
  </r>
  <r>
    <s v="A2310000"/>
    <x v="27"/>
    <x v="27"/>
    <n v="103933968"/>
    <x v="0"/>
    <x v="0"/>
    <x v="3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249"/>
    <n v="8.3000000000000007"/>
    <x v="2"/>
    <x v="2"/>
    <s v="Overdue"/>
    <x v="1"/>
    <s v="USD"/>
    <n v="10374.23"/>
    <s v="Government "/>
  </r>
  <r>
    <s v="A2310000"/>
    <x v="27"/>
    <x v="27"/>
    <n v="103933968"/>
    <x v="0"/>
    <x v="0"/>
    <x v="3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249"/>
    <n v="8.3000000000000007"/>
    <x v="2"/>
    <x v="2"/>
    <s v="Overdue"/>
    <x v="1"/>
    <s v="USD"/>
    <n v="14879.56"/>
    <s v="Government "/>
  </r>
  <r>
    <s v="A2310000"/>
    <x v="27"/>
    <x v="27"/>
    <n v="103933968"/>
    <x v="0"/>
    <x v="0"/>
    <x v="3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249"/>
    <n v="8.3000000000000007"/>
    <x v="2"/>
    <x v="2"/>
    <s v="Overdue"/>
    <x v="1"/>
    <s v="USD"/>
    <n v="14494.41"/>
    <s v="Government "/>
  </r>
  <r>
    <s v="A2310000"/>
    <x v="27"/>
    <x v="27"/>
    <n v="103933968"/>
    <x v="0"/>
    <x v="0"/>
    <x v="3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249"/>
    <n v="8.3000000000000007"/>
    <x v="2"/>
    <x v="2"/>
    <s v="Overdue"/>
    <x v="1"/>
    <s v="USD"/>
    <n v="12285.29"/>
    <s v="Government "/>
  </r>
  <r>
    <s v="A2310000"/>
    <x v="27"/>
    <x v="27"/>
    <n v="103933968"/>
    <x v="0"/>
    <x v="0"/>
    <x v="3"/>
    <x v="2"/>
    <s v="WHT Outstg"/>
    <s v="WHT on inv 1800013741 NOVEMBER 2014 CRUDE HANDLING"/>
    <s v=""/>
    <s v="AB"/>
    <s v=""/>
    <d v="2020-06-24T00:00:00"/>
    <d v="2020-06-24T00:00:00"/>
    <d v="2020-06-24T00:00:00"/>
    <s v="NGN"/>
    <n v="4524219.8"/>
    <n v="249"/>
    <n v="8.3000000000000007"/>
    <x v="2"/>
    <x v="2"/>
    <s v="Overdue"/>
    <x v="1"/>
    <s v="USD"/>
    <n v="12549.73"/>
    <s v="Government "/>
  </r>
  <r>
    <s v="A2310000"/>
    <x v="27"/>
    <x v="27"/>
    <n v="103933968"/>
    <x v="0"/>
    <x v="0"/>
    <x v="3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249"/>
    <n v="8.3000000000000007"/>
    <x v="2"/>
    <x v="2"/>
    <s v="Overdue"/>
    <x v="1"/>
    <s v="USD"/>
    <n v="9152.44"/>
    <s v="Government "/>
  </r>
  <r>
    <s v="A2310000"/>
    <x v="27"/>
    <x v="27"/>
    <n v="103933968"/>
    <x v="0"/>
    <x v="0"/>
    <x v="3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249"/>
    <n v="8.3000000000000007"/>
    <x v="2"/>
    <x v="2"/>
    <s v="Overdue"/>
    <x v="1"/>
    <s v="USD"/>
    <n v="3508.5"/>
    <s v="Government "/>
  </r>
  <r>
    <s v="A2310000"/>
    <x v="27"/>
    <x v="27"/>
    <n v="103933968"/>
    <x v="0"/>
    <x v="0"/>
    <x v="3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249"/>
    <n v="8.3000000000000007"/>
    <x v="2"/>
    <x v="2"/>
    <s v="Overdue"/>
    <x v="1"/>
    <s v="USD"/>
    <n v="20244.36"/>
    <s v="Government "/>
  </r>
  <r>
    <s v="A2310000"/>
    <x v="27"/>
    <x v="27"/>
    <n v="103933968"/>
    <x v="0"/>
    <x v="0"/>
    <x v="3"/>
    <x v="2"/>
    <s v="WHT Outstg"/>
    <s v="WHT on inv 1800014148 FEBRUARY  2015 CRUDE HANDLIN"/>
    <s v=""/>
    <s v="AB"/>
    <s v=""/>
    <d v="2020-06-24T00:00:00"/>
    <d v="2020-06-24T00:00:00"/>
    <d v="2020-06-24T00:00:00"/>
    <s v="NGN"/>
    <n v="11578748.92"/>
    <n v="249"/>
    <n v="8.3000000000000007"/>
    <x v="2"/>
    <x v="2"/>
    <s v="Overdue"/>
    <x v="1"/>
    <s v="USD"/>
    <n v="32118.29"/>
    <s v="Government "/>
  </r>
  <r>
    <s v="A2310000"/>
    <x v="27"/>
    <x v="27"/>
    <n v="103933968"/>
    <x v="0"/>
    <x v="0"/>
    <x v="3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249"/>
    <n v="8.3000000000000007"/>
    <x v="2"/>
    <x v="2"/>
    <s v="Overdue"/>
    <x v="1"/>
    <s v="USD"/>
    <n v="37424.239999999998"/>
    <s v="Government "/>
  </r>
  <r>
    <s v="A2310000"/>
    <x v="27"/>
    <x v="27"/>
    <n v="103933968"/>
    <x v="0"/>
    <x v="0"/>
    <x v="3"/>
    <x v="2"/>
    <s v="WHT Outstg"/>
    <s v="WHT on inv 1800018996 Suppl. Inv. for undercharge"/>
    <s v=""/>
    <s v="AB"/>
    <s v=""/>
    <d v="2020-06-24T00:00:00"/>
    <d v="2020-06-24T00:00:00"/>
    <d v="2020-06-24T00:00:00"/>
    <s v="NGN"/>
    <n v="119091.14"/>
    <n v="249"/>
    <n v="8.3000000000000007"/>
    <x v="2"/>
    <x v="2"/>
    <s v="Overdue"/>
    <x v="1"/>
    <s v="USD"/>
    <n v="330.35"/>
    <s v="Government "/>
  </r>
  <r>
    <s v="A2310000"/>
    <x v="27"/>
    <x v="27"/>
    <n v="103933968"/>
    <x v="0"/>
    <x v="0"/>
    <x v="3"/>
    <x v="2"/>
    <s v="WHT Outstg"/>
    <s v="WHT on inv 1800019003 Suppl. Note for undercharge"/>
    <s v=""/>
    <s v="AB"/>
    <s v=""/>
    <d v="2020-06-24T00:00:00"/>
    <d v="2020-06-24T00:00:00"/>
    <d v="2020-06-24T00:00:00"/>
    <s v="NGN"/>
    <n v="123592.79"/>
    <n v="249"/>
    <n v="8.3000000000000007"/>
    <x v="2"/>
    <x v="2"/>
    <s v="Overdue"/>
    <x v="1"/>
    <s v="USD"/>
    <n v="342.83"/>
    <s v="Government "/>
  </r>
  <r>
    <s v="A2310000"/>
    <x v="27"/>
    <x v="27"/>
    <n v="1600003208"/>
    <x v="0"/>
    <x v="0"/>
    <x v="3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273"/>
    <n v="9.1"/>
    <x v="2"/>
    <x v="2"/>
    <s v="Overdue"/>
    <x v="1"/>
    <s v="USD"/>
    <n v="-27583.17"/>
    <s v="Government "/>
  </r>
  <r>
    <s v="A2310000"/>
    <x v="27"/>
    <x v="27"/>
    <n v="1600003211"/>
    <x v="0"/>
    <x v="0"/>
    <x v="3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273"/>
    <n v="9.1"/>
    <x v="2"/>
    <x v="2"/>
    <s v="Overdue"/>
    <x v="1"/>
    <s v="USD"/>
    <n v="-25378.58"/>
    <s v="Government "/>
  </r>
  <r>
    <s v="A2310000"/>
    <x v="27"/>
    <x v="27"/>
    <n v="1600003212"/>
    <x v="0"/>
    <x v="0"/>
    <x v="3"/>
    <x v="2"/>
    <s v="WHT Outstg"/>
    <s v="WHT RECEIPTS DOWNLOADED -610437530"/>
    <s v="454"/>
    <s v="DG"/>
    <s v=""/>
    <d v="2020-05-31T00:00:00"/>
    <d v="2020-05-31T00:00:00"/>
    <d v="2020-05-31T00:00:00"/>
    <s v="NGN"/>
    <n v="-2765594.23"/>
    <n v="273"/>
    <n v="9.1"/>
    <x v="2"/>
    <x v="2"/>
    <s v="Overdue"/>
    <x v="1"/>
    <s v="USD"/>
    <n v="-7671.48"/>
    <s v="Government "/>
  </r>
  <r>
    <s v="A2310000"/>
    <x v="27"/>
    <x v="27"/>
    <n v="103920675"/>
    <x v="0"/>
    <x v="0"/>
    <x v="3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278"/>
    <n v="9.2666666666666675"/>
    <x v="2"/>
    <x v="2"/>
    <s v="Overdue"/>
    <x v="1"/>
    <s v="USD"/>
    <n v="19100.169999999998"/>
    <s v="Government "/>
  </r>
  <r>
    <s v="A2310000"/>
    <x v="27"/>
    <x v="27"/>
    <n v="103920672"/>
    <x v="0"/>
    <x v="0"/>
    <x v="3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278"/>
    <n v="9.2666666666666675"/>
    <x v="2"/>
    <x v="2"/>
    <s v="Overdue"/>
    <x v="1"/>
    <s v="USD"/>
    <n v="260"/>
    <s v="Government "/>
  </r>
  <r>
    <s v="A2310000"/>
    <x v="27"/>
    <x v="27"/>
    <n v="103920228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278"/>
    <n v="9.2666666666666675"/>
    <x v="2"/>
    <x v="2"/>
    <s v="Overdue"/>
    <x v="1"/>
    <s v="USD"/>
    <n v="1704.79"/>
    <s v="Government "/>
  </r>
  <r>
    <s v="A2310000"/>
    <x v="27"/>
    <x v="27"/>
    <n v="103920675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278"/>
    <n v="9.2666666666666675"/>
    <x v="2"/>
    <x v="2"/>
    <s v="Overdue"/>
    <x v="1"/>
    <s v="USD"/>
    <n v="20736.240000000002"/>
    <s v="Government "/>
  </r>
  <r>
    <s v="A2310000"/>
    <x v="27"/>
    <x v="27"/>
    <n v="103920227"/>
    <x v="0"/>
    <x v="0"/>
    <x v="3"/>
    <x v="2"/>
    <s v="WHT Outstg"/>
    <s v="WHT on balance of inv 1800013088 AUGUST 2014 CRUDE"/>
    <s v=""/>
    <s v="AB"/>
    <s v=""/>
    <d v="2020-05-26T00:00:00"/>
    <d v="2020-05-26T00:00:00"/>
    <d v="2020-05-26T00:00:00"/>
    <s v="NGN"/>
    <n v="5094724.54"/>
    <n v="278"/>
    <n v="9.2666666666666675"/>
    <x v="2"/>
    <x v="2"/>
    <s v="Overdue"/>
    <x v="1"/>
    <s v="USD"/>
    <n v="14132.26"/>
    <s v="Government "/>
  </r>
  <r>
    <s v="A2310000"/>
    <x v="27"/>
    <x v="27"/>
    <n v="103920676"/>
    <x v="0"/>
    <x v="0"/>
    <x v="3"/>
    <x v="2"/>
    <s v="WHT Outstg"/>
    <s v="WHT on balance of inv 1800014647 MAY 2015 CHA"/>
    <s v=""/>
    <s v="AB"/>
    <s v=""/>
    <d v="2020-05-26T00:00:00"/>
    <d v="2020-05-26T00:00:00"/>
    <d v="2020-05-26T00:00:00"/>
    <s v="NGN"/>
    <n v="2612444.5"/>
    <n v="278"/>
    <n v="9.2666666666666675"/>
    <x v="2"/>
    <x v="2"/>
    <s v="Overdue"/>
    <x v="1"/>
    <s v="USD"/>
    <n v="7246.66"/>
    <s v="Government "/>
  </r>
  <r>
    <s v="A2310000"/>
    <x v="27"/>
    <x v="27"/>
    <n v="103920670"/>
    <x v="0"/>
    <x v="0"/>
    <x v="3"/>
    <x v="2"/>
    <s v="WHT Outstg"/>
    <s v="WHT on balance of inv 1800018958  OCT 2017 CHA"/>
    <s v=""/>
    <s v="AB"/>
    <s v=""/>
    <d v="2020-05-26T00:00:00"/>
    <d v="2020-05-26T00:00:00"/>
    <d v="2020-05-26T00:00:00"/>
    <s v="NGN"/>
    <n v="21417772.82"/>
    <n v="278"/>
    <n v="9.2666666666666675"/>
    <x v="2"/>
    <x v="2"/>
    <s v="Overdue"/>
    <x v="1"/>
    <s v="USD"/>
    <n v="59410.76"/>
    <s v="Government "/>
  </r>
  <r>
    <s v="A2310000"/>
    <x v="27"/>
    <x v="27"/>
    <n v="103920666"/>
    <x v="0"/>
    <x v="0"/>
    <x v="3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278"/>
    <n v="9.2666666666666675"/>
    <x v="2"/>
    <x v="2"/>
    <s v="Overdue"/>
    <x v="1"/>
    <s v="USD"/>
    <n v="-22153.439999999999"/>
    <s v="Government "/>
  </r>
  <r>
    <s v="A2310000"/>
    <x v="27"/>
    <x v="27"/>
    <n v="103920673"/>
    <x v="0"/>
    <x v="0"/>
    <x v="3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278"/>
    <n v="9.2666666666666675"/>
    <x v="2"/>
    <x v="2"/>
    <s v="Overdue"/>
    <x v="1"/>
    <s v="USD"/>
    <n v="-28133.61"/>
    <s v="Government "/>
  </r>
  <r>
    <s v="A2310000"/>
    <x v="27"/>
    <x v="27"/>
    <n v="103920228"/>
    <x v="0"/>
    <x v="0"/>
    <x v="3"/>
    <x v="2"/>
    <s v="WHT Outstg"/>
    <s v="WHT on inv 1800009452 DEC 2011 CRUDE HANDLING - NP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228"/>
    <x v="0"/>
    <x v="0"/>
    <x v="3"/>
    <x v="2"/>
    <s v="WHT Outstg"/>
    <s v="WHT on inv 1800009454 JAN 2012 CRUDE HANDLING - NP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228"/>
    <x v="0"/>
    <x v="0"/>
    <x v="3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278"/>
    <n v="9.2666666666666675"/>
    <x v="2"/>
    <x v="2"/>
    <s v="Overdue"/>
    <x v="1"/>
    <s v="USD"/>
    <n v="37246.339999999997"/>
    <s v="Government "/>
  </r>
  <r>
    <s v="A2310000"/>
    <x v="27"/>
    <x v="27"/>
    <n v="103920228"/>
    <x v="0"/>
    <x v="0"/>
    <x v="3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278"/>
    <n v="9.2666666666666675"/>
    <x v="2"/>
    <x v="2"/>
    <s v="Overdue"/>
    <x v="1"/>
    <s v="USD"/>
    <n v="39628.99"/>
    <s v="Government "/>
  </r>
  <r>
    <s v="A2310000"/>
    <x v="27"/>
    <x v="27"/>
    <n v="103920228"/>
    <x v="0"/>
    <x v="0"/>
    <x v="3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278"/>
    <n v="9.2666666666666675"/>
    <x v="2"/>
    <x v="2"/>
    <s v="Overdue"/>
    <x v="1"/>
    <s v="USD"/>
    <n v="24951.63"/>
    <s v="Government "/>
  </r>
  <r>
    <s v="A2310000"/>
    <x v="27"/>
    <x v="27"/>
    <n v="103920228"/>
    <x v="0"/>
    <x v="0"/>
    <x v="3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278"/>
    <n v="9.2666666666666675"/>
    <x v="2"/>
    <x v="2"/>
    <s v="Overdue"/>
    <x v="1"/>
    <s v="USD"/>
    <n v="39156.9"/>
    <s v="Government "/>
  </r>
  <r>
    <s v="A2310000"/>
    <x v="27"/>
    <x v="27"/>
    <n v="103920228"/>
    <x v="0"/>
    <x v="0"/>
    <x v="3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278"/>
    <n v="9.2666666666666675"/>
    <x v="2"/>
    <x v="2"/>
    <s v="Overdue"/>
    <x v="1"/>
    <s v="USD"/>
    <n v="38383.24"/>
    <s v="Government "/>
  </r>
  <r>
    <s v="A2310000"/>
    <x v="27"/>
    <x v="27"/>
    <n v="103920228"/>
    <x v="0"/>
    <x v="0"/>
    <x v="3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278"/>
    <n v="9.2666666666666675"/>
    <x v="2"/>
    <x v="2"/>
    <s v="Overdue"/>
    <x v="1"/>
    <s v="USD"/>
    <n v="39436.120000000003"/>
    <s v="Government "/>
  </r>
  <r>
    <s v="A2310000"/>
    <x v="27"/>
    <x v="27"/>
    <n v="103920228"/>
    <x v="0"/>
    <x v="0"/>
    <x v="3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278"/>
    <n v="9.2666666666666675"/>
    <x v="2"/>
    <x v="2"/>
    <s v="Overdue"/>
    <x v="1"/>
    <s v="USD"/>
    <n v="39709.879999999997"/>
    <s v="Government "/>
  </r>
  <r>
    <s v="A2310000"/>
    <x v="27"/>
    <x v="27"/>
    <n v="103920228"/>
    <x v="0"/>
    <x v="0"/>
    <x v="3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278"/>
    <n v="9.2666666666666675"/>
    <x v="2"/>
    <x v="2"/>
    <s v="Overdue"/>
    <x v="1"/>
    <s v="USD"/>
    <n v="37727.379999999997"/>
    <s v="Government "/>
  </r>
  <r>
    <s v="A2310000"/>
    <x v="27"/>
    <x v="27"/>
    <n v="103920228"/>
    <x v="0"/>
    <x v="0"/>
    <x v="3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278"/>
    <n v="9.2666666666666675"/>
    <x v="2"/>
    <x v="2"/>
    <s v="Overdue"/>
    <x v="1"/>
    <s v="USD"/>
    <n v="7719.15"/>
    <s v="Government "/>
  </r>
  <r>
    <s v="A2310000"/>
    <x v="27"/>
    <x v="27"/>
    <n v="103920228"/>
    <x v="0"/>
    <x v="0"/>
    <x v="3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278"/>
    <n v="9.2666666666666675"/>
    <x v="2"/>
    <x v="2"/>
    <s v="Overdue"/>
    <x v="1"/>
    <s v="USD"/>
    <n v="33980.080000000002"/>
    <s v="Government "/>
  </r>
  <r>
    <s v="A2310000"/>
    <x v="27"/>
    <x v="27"/>
    <n v="103920228"/>
    <x v="0"/>
    <x v="0"/>
    <x v="3"/>
    <x v="2"/>
    <s v="WHT Outstg"/>
    <s v="WHT on inv 1800010207 DECEMBER 2012 CRUDE HANDLING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920228"/>
    <x v="0"/>
    <x v="0"/>
    <x v="3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278"/>
    <n v="9.2666666666666675"/>
    <x v="2"/>
    <x v="2"/>
    <s v="Overdue"/>
    <x v="1"/>
    <s v="USD"/>
    <n v="41311.050000000003"/>
    <s v="Government "/>
  </r>
  <r>
    <s v="A2310000"/>
    <x v="27"/>
    <x v="27"/>
    <n v="103920228"/>
    <x v="0"/>
    <x v="0"/>
    <x v="3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278"/>
    <n v="9.2666666666666675"/>
    <x v="2"/>
    <x v="2"/>
    <s v="Overdue"/>
    <x v="1"/>
    <s v="USD"/>
    <n v="38594.230000000003"/>
    <s v="Government "/>
  </r>
  <r>
    <s v="A2310000"/>
    <x v="27"/>
    <x v="27"/>
    <n v="103920228"/>
    <x v="0"/>
    <x v="0"/>
    <x v="3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278"/>
    <n v="9.2666666666666675"/>
    <x v="2"/>
    <x v="2"/>
    <s v="Overdue"/>
    <x v="1"/>
    <s v="USD"/>
    <n v="32491.48"/>
    <s v="Government "/>
  </r>
  <r>
    <s v="A2310000"/>
    <x v="27"/>
    <x v="27"/>
    <n v="103920228"/>
    <x v="0"/>
    <x v="0"/>
    <x v="3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278"/>
    <n v="9.2666666666666675"/>
    <x v="2"/>
    <x v="2"/>
    <s v="Overdue"/>
    <x v="1"/>
    <s v="USD"/>
    <n v="24700.27"/>
    <s v="Government "/>
  </r>
  <r>
    <s v="A2310000"/>
    <x v="27"/>
    <x v="27"/>
    <n v="103920228"/>
    <x v="0"/>
    <x v="0"/>
    <x v="3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278"/>
    <n v="9.2666666666666675"/>
    <x v="2"/>
    <x v="2"/>
    <s v="Overdue"/>
    <x v="1"/>
    <s v="USD"/>
    <n v="32251.119999999999"/>
    <s v="Government "/>
  </r>
  <r>
    <s v="A2310000"/>
    <x v="27"/>
    <x v="27"/>
    <n v="103920228"/>
    <x v="0"/>
    <x v="0"/>
    <x v="3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278"/>
    <n v="9.2666666666666675"/>
    <x v="2"/>
    <x v="2"/>
    <s v="Overdue"/>
    <x v="1"/>
    <s v="USD"/>
    <n v="33311.589999999997"/>
    <s v="Government "/>
  </r>
  <r>
    <s v="A2310000"/>
    <x v="27"/>
    <x v="27"/>
    <n v="103920228"/>
    <x v="0"/>
    <x v="0"/>
    <x v="3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278"/>
    <n v="9.2666666666666675"/>
    <x v="2"/>
    <x v="2"/>
    <s v="Overdue"/>
    <x v="1"/>
    <s v="USD"/>
    <n v="32389.19"/>
    <s v="Government "/>
  </r>
  <r>
    <s v="A2310000"/>
    <x v="27"/>
    <x v="27"/>
    <n v="103920228"/>
    <x v="0"/>
    <x v="0"/>
    <x v="3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278"/>
    <n v="9.2666666666666675"/>
    <x v="2"/>
    <x v="2"/>
    <s v="Overdue"/>
    <x v="1"/>
    <s v="USD"/>
    <n v="31727.8"/>
    <s v="Government "/>
  </r>
  <r>
    <s v="A2310000"/>
    <x v="27"/>
    <x v="27"/>
    <n v="103920228"/>
    <x v="0"/>
    <x v="0"/>
    <x v="3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278"/>
    <n v="9.2666666666666675"/>
    <x v="2"/>
    <x v="2"/>
    <s v="Overdue"/>
    <x v="1"/>
    <s v="USD"/>
    <n v="33682.75"/>
    <s v="Government "/>
  </r>
  <r>
    <s v="A2310000"/>
    <x v="27"/>
    <x v="27"/>
    <n v="103920228"/>
    <x v="0"/>
    <x v="0"/>
    <x v="3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278"/>
    <n v="9.2666666666666675"/>
    <x v="2"/>
    <x v="2"/>
    <s v="Overdue"/>
    <x v="1"/>
    <s v="USD"/>
    <n v="32589.81"/>
    <s v="Government "/>
  </r>
  <r>
    <s v="A2310000"/>
    <x v="27"/>
    <x v="27"/>
    <n v="103920228"/>
    <x v="0"/>
    <x v="0"/>
    <x v="3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278"/>
    <n v="9.2666666666666675"/>
    <x v="2"/>
    <x v="2"/>
    <s v="Overdue"/>
    <x v="1"/>
    <s v="USD"/>
    <n v="33224.949999999997"/>
    <s v="Government "/>
  </r>
  <r>
    <s v="A2310000"/>
    <x v="27"/>
    <x v="27"/>
    <n v="103920228"/>
    <x v="0"/>
    <x v="0"/>
    <x v="3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278"/>
    <n v="9.2666666666666675"/>
    <x v="2"/>
    <x v="2"/>
    <s v="Overdue"/>
    <x v="1"/>
    <s v="USD"/>
    <n v="22220.560000000001"/>
    <s v="Government "/>
  </r>
  <r>
    <s v="A2310000"/>
    <x v="27"/>
    <x v="27"/>
    <n v="103920673"/>
    <x v="0"/>
    <x v="0"/>
    <x v="3"/>
    <x v="2"/>
    <s v="WHT Outstg"/>
    <s v="WHT on inv 1800012120 JANUARY 2014 CRUDE HANDLING"/>
    <s v=""/>
    <s v="AB"/>
    <s v=""/>
    <d v="2020-05-26T00:00:00"/>
    <d v="2020-05-26T00:00:00"/>
    <d v="2020-05-26T00:00:00"/>
    <s v="NGN"/>
    <n v="5174087.93"/>
    <n v="278"/>
    <n v="9.2666666666666675"/>
    <x v="2"/>
    <x v="2"/>
    <s v="Overdue"/>
    <x v="1"/>
    <s v="USD"/>
    <n v="14352.4"/>
    <s v="Government "/>
  </r>
  <r>
    <s v="A2310000"/>
    <x v="27"/>
    <x v="27"/>
    <n v="103920228"/>
    <x v="0"/>
    <x v="0"/>
    <x v="3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278"/>
    <n v="9.2666666666666675"/>
    <x v="2"/>
    <x v="2"/>
    <s v="Overdue"/>
    <x v="1"/>
    <s v="USD"/>
    <n v="20499.849999999999"/>
    <s v="Government "/>
  </r>
  <r>
    <s v="A2310000"/>
    <x v="27"/>
    <x v="27"/>
    <n v="103920228"/>
    <x v="0"/>
    <x v="0"/>
    <x v="3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278"/>
    <n v="9.2666666666666675"/>
    <x v="2"/>
    <x v="2"/>
    <s v="Overdue"/>
    <x v="1"/>
    <s v="USD"/>
    <n v="16061.48"/>
    <s v="Government "/>
  </r>
  <r>
    <s v="A2310000"/>
    <x v="27"/>
    <x v="27"/>
    <n v="103920228"/>
    <x v="0"/>
    <x v="0"/>
    <x v="3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278"/>
    <n v="9.2666666666666675"/>
    <x v="2"/>
    <x v="2"/>
    <s v="Overdue"/>
    <x v="1"/>
    <s v="USD"/>
    <n v="23037.34"/>
    <s v="Government "/>
  </r>
  <r>
    <s v="A2310000"/>
    <x v="27"/>
    <x v="27"/>
    <n v="103920666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675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227"/>
    <x v="0"/>
    <x v="0"/>
    <x v="3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278"/>
    <n v="9.2666666666666675"/>
    <x v="2"/>
    <x v="2"/>
    <s v="Overdue"/>
    <x v="1"/>
    <s v="USD"/>
    <n v="10036.59"/>
    <s v="Government "/>
  </r>
  <r>
    <s v="A2310000"/>
    <x v="27"/>
    <x v="27"/>
    <n v="103920666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278"/>
    <n v="9.2666666666666675"/>
    <x v="2"/>
    <x v="2"/>
    <s v="Overdue"/>
    <x v="1"/>
    <s v="USD"/>
    <n v="19019.14"/>
    <s v="Government "/>
  </r>
  <r>
    <s v="A2310000"/>
    <x v="27"/>
    <x v="27"/>
    <n v="103920228"/>
    <x v="0"/>
    <x v="0"/>
    <x v="3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278"/>
    <n v="9.2666666666666675"/>
    <x v="2"/>
    <x v="2"/>
    <s v="Overdue"/>
    <x v="1"/>
    <s v="USD"/>
    <n v="22609.360000000001"/>
    <s v="Government "/>
  </r>
  <r>
    <s v="A2310000"/>
    <x v="27"/>
    <x v="27"/>
    <n v="103920673"/>
    <x v="0"/>
    <x v="0"/>
    <x v="3"/>
    <x v="2"/>
    <s v="WHT Outstg"/>
    <s v="WHT on inv 1800013741 NOVEMBER 2014 CRUDE HANDLING"/>
    <s v=""/>
    <s v="AB"/>
    <s v=""/>
    <d v="2020-05-26T00:00:00"/>
    <d v="2020-05-26T00:00:00"/>
    <d v="2020-05-26T00:00:00"/>
    <s v="NGN"/>
    <n v="4524219.8"/>
    <n v="278"/>
    <n v="9.2666666666666675"/>
    <x v="2"/>
    <x v="2"/>
    <s v="Overdue"/>
    <x v="1"/>
    <s v="USD"/>
    <n v="12549.73"/>
    <s v="Government "/>
  </r>
  <r>
    <s v="A2310000"/>
    <x v="27"/>
    <x v="27"/>
    <n v="103920675"/>
    <x v="0"/>
    <x v="0"/>
    <x v="3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278"/>
    <n v="9.2666666666666675"/>
    <x v="2"/>
    <x v="2"/>
    <s v="Overdue"/>
    <x v="1"/>
    <s v="USD"/>
    <n v="13132.28"/>
    <s v="Government "/>
  </r>
  <r>
    <s v="A2310000"/>
    <x v="27"/>
    <x v="27"/>
    <n v="103920675"/>
    <x v="0"/>
    <x v="0"/>
    <x v="3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278"/>
    <n v="9.2666666666666675"/>
    <x v="2"/>
    <x v="2"/>
    <s v="Overdue"/>
    <x v="1"/>
    <s v="USD"/>
    <n v="5338.53"/>
    <s v="Government "/>
  </r>
  <r>
    <s v="A2310000"/>
    <x v="27"/>
    <x v="27"/>
    <n v="103920675"/>
    <x v="0"/>
    <x v="0"/>
    <x v="3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278"/>
    <n v="9.2666666666666675"/>
    <x v="2"/>
    <x v="2"/>
    <s v="Overdue"/>
    <x v="1"/>
    <s v="USD"/>
    <n v="29047.39"/>
    <s v="Government "/>
  </r>
  <r>
    <s v="A2310000"/>
    <x v="27"/>
    <x v="27"/>
    <n v="103920675"/>
    <x v="0"/>
    <x v="0"/>
    <x v="3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278"/>
    <n v="9.2666666666666675"/>
    <x v="2"/>
    <x v="2"/>
    <s v="Overdue"/>
    <x v="1"/>
    <s v="USD"/>
    <n v="43193.68"/>
    <s v="Government "/>
  </r>
  <r>
    <s v="A2310000"/>
    <x v="27"/>
    <x v="27"/>
    <n v="103920673"/>
    <x v="0"/>
    <x v="0"/>
    <x v="3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278"/>
    <n v="9.2666666666666675"/>
    <x v="2"/>
    <x v="2"/>
    <s v="Overdue"/>
    <x v="1"/>
    <s v="USD"/>
    <n v="32118.29"/>
    <s v="Government "/>
  </r>
  <r>
    <s v="A2310000"/>
    <x v="27"/>
    <x v="27"/>
    <n v="103920675"/>
    <x v="0"/>
    <x v="0"/>
    <x v="3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278"/>
    <n v="9.2666666666666675"/>
    <x v="2"/>
    <x v="2"/>
    <s v="Overdue"/>
    <x v="1"/>
    <s v="USD"/>
    <n v="60147.61"/>
    <s v="Government "/>
  </r>
  <r>
    <s v="A2310000"/>
    <x v="27"/>
    <x v="27"/>
    <n v="103920675"/>
    <x v="0"/>
    <x v="0"/>
    <x v="3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278"/>
    <n v="9.2666666666666675"/>
    <x v="2"/>
    <x v="2"/>
    <s v="Overdue"/>
    <x v="1"/>
    <s v="USD"/>
    <n v="3969.46"/>
    <s v="Government "/>
  </r>
  <r>
    <s v="A2310000"/>
    <x v="27"/>
    <x v="27"/>
    <n v="103920675"/>
    <x v="0"/>
    <x v="0"/>
    <x v="3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278"/>
    <n v="9.2666666666666675"/>
    <x v="2"/>
    <x v="2"/>
    <s v="Overdue"/>
    <x v="1"/>
    <s v="USD"/>
    <n v="34271.050000000003"/>
    <s v="Government "/>
  </r>
  <r>
    <s v="A2310000"/>
    <x v="27"/>
    <x v="27"/>
    <n v="103920675"/>
    <x v="0"/>
    <x v="0"/>
    <x v="3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278"/>
    <n v="9.2666666666666675"/>
    <x v="2"/>
    <x v="2"/>
    <s v="Overdue"/>
    <x v="1"/>
    <s v="USD"/>
    <n v="6138.15"/>
    <s v="Government "/>
  </r>
  <r>
    <s v="A2310000"/>
    <x v="27"/>
    <x v="27"/>
    <n v="103920666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5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3"/>
    <x v="0"/>
    <x v="0"/>
    <x v="3"/>
    <x v="2"/>
    <s v="WHT Outstg"/>
    <s v="WHT on inv 1800015534 NOVEMBER 2015 CRUDE HANDLING"/>
    <s v=""/>
    <s v="AB"/>
    <s v=""/>
    <d v="2020-05-26T00:00:00"/>
    <d v="2020-05-26T00:00:00"/>
    <d v="2020-05-26T00:00:00"/>
    <s v="NGN"/>
    <n v="13491560.58"/>
    <n v="278"/>
    <n v="9.2666666666666675"/>
    <x v="2"/>
    <x v="2"/>
    <s v="Overdue"/>
    <x v="1"/>
    <s v="USD"/>
    <n v="37424.239999999998"/>
    <s v="Government "/>
  </r>
  <r>
    <s v="A2310000"/>
    <x v="27"/>
    <x v="27"/>
    <n v="103920666"/>
    <x v="0"/>
    <x v="0"/>
    <x v="3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278"/>
    <n v="9.2666666666666675"/>
    <x v="2"/>
    <x v="2"/>
    <s v="Overdue"/>
    <x v="1"/>
    <s v="USD"/>
    <n v="57040.49"/>
    <s v="Government "/>
  </r>
  <r>
    <s v="A2310000"/>
    <x v="27"/>
    <x v="27"/>
    <n v="103920673"/>
    <x v="0"/>
    <x v="0"/>
    <x v="3"/>
    <x v="2"/>
    <s v="WHT Outstg"/>
    <s v="WHT on inv 1800015955 JANUARY 2016 CRUDE HANDLING"/>
    <s v=""/>
    <s v="AB"/>
    <s v=""/>
    <d v="2020-05-26T00:00:00"/>
    <d v="2020-05-26T00:00:00"/>
    <d v="2020-05-26T00:00:00"/>
    <s v="NGN"/>
    <n v="16812684.039999999"/>
    <n v="278"/>
    <n v="9.2666666666666675"/>
    <x v="2"/>
    <x v="2"/>
    <s v="Overdue"/>
    <x v="1"/>
    <s v="USD"/>
    <n v="46636.7"/>
    <s v="Government "/>
  </r>
  <r>
    <s v="A2310000"/>
    <x v="27"/>
    <x v="27"/>
    <n v="103920666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5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3"/>
    <x v="0"/>
    <x v="0"/>
    <x v="3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278"/>
    <n v="9.2666666666666675"/>
    <x v="2"/>
    <x v="2"/>
    <s v="Overdue"/>
    <x v="1"/>
    <s v="USD"/>
    <n v="8644.89"/>
    <s v="Government "/>
  </r>
  <r>
    <s v="A2310000"/>
    <x v="27"/>
    <x v="27"/>
    <n v="103920666"/>
    <x v="0"/>
    <x v="0"/>
    <x v="3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278"/>
    <n v="9.2666666666666675"/>
    <x v="2"/>
    <x v="2"/>
    <s v="Overdue"/>
    <x v="1"/>
    <s v="USD"/>
    <n v="6818.2"/>
    <s v="Government "/>
  </r>
  <r>
    <s v="A2310000"/>
    <x v="27"/>
    <x v="27"/>
    <n v="103920673"/>
    <x v="0"/>
    <x v="0"/>
    <x v="3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278"/>
    <n v="9.2666666666666675"/>
    <x v="2"/>
    <x v="2"/>
    <s v="Overdue"/>
    <x v="1"/>
    <s v="USD"/>
    <n v="2495.64"/>
    <s v="Government "/>
  </r>
  <r>
    <s v="A2310000"/>
    <x v="27"/>
    <x v="27"/>
    <n v="103920666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75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66"/>
    <x v="0"/>
    <x v="0"/>
    <x v="3"/>
    <x v="2"/>
    <s v="WHT Outstg"/>
    <s v="WHT on inv 1800017820 2016 Excess RPC charge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5"/>
    <x v="0"/>
    <x v="0"/>
    <x v="3"/>
    <x v="2"/>
    <s v="WHT Outstg"/>
    <s v="WHT on inv 1800017820 NPDC OML 42 - 2016 EXCESS RP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3"/>
    <x v="0"/>
    <x v="0"/>
    <x v="3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278"/>
    <n v="9.2666666666666675"/>
    <x v="2"/>
    <x v="2"/>
    <s v="Overdue"/>
    <x v="1"/>
    <s v="USD"/>
    <n v="6312.46"/>
    <s v="Government "/>
  </r>
  <r>
    <s v="A2310000"/>
    <x v="27"/>
    <x v="27"/>
    <n v="103920666"/>
    <x v="0"/>
    <x v="0"/>
    <x v="3"/>
    <x v="2"/>
    <s v="WHT Outstg"/>
    <s v="WHT on inv 1800017822 Excess RPC penalty charge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5"/>
    <x v="0"/>
    <x v="0"/>
    <x v="3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3"/>
    <x v="0"/>
    <x v="0"/>
    <x v="3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278"/>
    <n v="9.2666666666666675"/>
    <x v="2"/>
    <x v="2"/>
    <s v="Overdue"/>
    <x v="1"/>
    <s v="USD"/>
    <n v="1182.82"/>
    <s v="Government "/>
  </r>
  <r>
    <s v="A2310000"/>
    <x v="27"/>
    <x v="27"/>
    <n v="103920666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5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3"/>
    <x v="0"/>
    <x v="0"/>
    <x v="3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278"/>
    <n v="9.2666666666666675"/>
    <x v="2"/>
    <x v="2"/>
    <s v="Overdue"/>
    <x v="1"/>
    <s v="USD"/>
    <n v="89229.54"/>
    <s v="Government "/>
  </r>
  <r>
    <s v="A2310000"/>
    <x v="27"/>
    <x v="27"/>
    <n v="103920673"/>
    <x v="0"/>
    <x v="0"/>
    <x v="3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278"/>
    <n v="9.2666666666666675"/>
    <x v="2"/>
    <x v="2"/>
    <s v="Overdue"/>
    <x v="1"/>
    <s v="USD"/>
    <n v="99327.82"/>
    <s v="Government "/>
  </r>
  <r>
    <s v="A2310000"/>
    <x v="27"/>
    <x v="27"/>
    <n v="103920666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5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3"/>
    <x v="0"/>
    <x v="0"/>
    <x v="3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278"/>
    <n v="9.2666666666666675"/>
    <x v="2"/>
    <x v="2"/>
    <s v="Overdue"/>
    <x v="1"/>
    <s v="USD"/>
    <n v="948.74"/>
    <s v="Government "/>
  </r>
  <r>
    <s v="A2310000"/>
    <x v="27"/>
    <x v="27"/>
    <n v="103920666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75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66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5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3"/>
    <x v="0"/>
    <x v="0"/>
    <x v="3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278"/>
    <n v="9.2666666666666675"/>
    <x v="2"/>
    <x v="2"/>
    <s v="Overdue"/>
    <x v="1"/>
    <s v="USD"/>
    <n v="121434.16"/>
    <s v="Government "/>
  </r>
  <r>
    <s v="A2310000"/>
    <x v="27"/>
    <x v="27"/>
    <n v="103920666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5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3"/>
    <x v="0"/>
    <x v="0"/>
    <x v="3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278"/>
    <n v="9.2666666666666675"/>
    <x v="2"/>
    <x v="2"/>
    <s v="Overdue"/>
    <x v="1"/>
    <s v="USD"/>
    <n v="112544.37"/>
    <s v="Government "/>
  </r>
  <r>
    <s v="A2310000"/>
    <x v="27"/>
    <x v="27"/>
    <n v="103920666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5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3"/>
    <x v="0"/>
    <x v="0"/>
    <x v="3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278"/>
    <n v="9.2666666666666675"/>
    <x v="2"/>
    <x v="2"/>
    <s v="Overdue"/>
    <x v="1"/>
    <s v="USD"/>
    <n v="104506.81"/>
    <s v="Government "/>
  </r>
  <r>
    <s v="A2310000"/>
    <x v="27"/>
    <x v="27"/>
    <n v="103920672"/>
    <x v="0"/>
    <x v="0"/>
    <x v="3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278"/>
    <n v="9.2666666666666675"/>
    <x v="2"/>
    <x v="2"/>
    <s v="Overdue"/>
    <x v="1"/>
    <s v="USD"/>
    <n v="270"/>
    <s v="Government "/>
  </r>
  <r>
    <s v="A2310000"/>
    <x v="27"/>
    <x v="27"/>
    <n v="103920670"/>
    <x v="0"/>
    <x v="0"/>
    <x v="3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278"/>
    <n v="9.2666666666666675"/>
    <x v="2"/>
    <x v="2"/>
    <s v="Overdue"/>
    <x v="1"/>
    <s v="USD"/>
    <n v="330.35"/>
    <s v="Government "/>
  </r>
  <r>
    <s v="A2310000"/>
    <x v="27"/>
    <x v="27"/>
    <n v="103920670"/>
    <x v="0"/>
    <x v="0"/>
    <x v="3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278"/>
    <n v="9.2666666666666675"/>
    <x v="2"/>
    <x v="2"/>
    <s v="Overdue"/>
    <x v="1"/>
    <s v="USD"/>
    <n v="342.83"/>
    <s v="Government "/>
  </r>
  <r>
    <s v="A2310000"/>
    <x v="27"/>
    <x v="27"/>
    <n v="103920666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5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0"/>
    <x v="0"/>
    <x v="0"/>
    <x v="3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278"/>
    <n v="9.2666666666666675"/>
    <x v="2"/>
    <x v="2"/>
    <s v="Overdue"/>
    <x v="1"/>
    <s v="USD"/>
    <n v="103193.44"/>
    <s v="Government "/>
  </r>
  <r>
    <s v="A2310000"/>
    <x v="27"/>
    <x v="27"/>
    <n v="103920666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5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2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5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2"/>
    <x v="0"/>
    <x v="0"/>
    <x v="3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278"/>
    <n v="9.2666666666666675"/>
    <x v="2"/>
    <x v="2"/>
    <s v="Overdue"/>
    <x v="1"/>
    <s v="USD"/>
    <n v="120355.1"/>
    <s v="Government "/>
  </r>
  <r>
    <s v="A2310000"/>
    <x v="27"/>
    <x v="27"/>
    <n v="103920672"/>
    <x v="0"/>
    <x v="0"/>
    <x v="3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278"/>
    <n v="9.2666666666666675"/>
    <x v="2"/>
    <x v="2"/>
    <s v="Overdue"/>
    <x v="1"/>
    <s v="USD"/>
    <n v="90850.44"/>
    <s v="Government "/>
  </r>
  <r>
    <s v="A2310000"/>
    <x v="27"/>
    <x v="27"/>
    <n v="103920672"/>
    <x v="0"/>
    <x v="0"/>
    <x v="3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278"/>
    <n v="9.2666666666666675"/>
    <x v="2"/>
    <x v="2"/>
    <s v="Overdue"/>
    <x v="1"/>
    <s v="USD"/>
    <n v="16469.96"/>
    <s v="Government "/>
  </r>
  <r>
    <s v="A2310000"/>
    <x v="27"/>
    <x v="27"/>
    <n v="103920672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5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2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5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2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5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2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278"/>
    <n v="9.2666666666666675"/>
    <x v="2"/>
    <x v="2"/>
    <s v="Overdue"/>
    <x v="1"/>
    <s v="USD"/>
    <n v="72610.820000000007"/>
    <s v="Government "/>
  </r>
  <r>
    <s v="A2310000"/>
    <x v="27"/>
    <x v="27"/>
    <n v="103920675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443.73"/>
    <n v="278"/>
    <n v="9.2666666666666675"/>
    <x v="2"/>
    <x v="2"/>
    <s v="Overdue"/>
    <x v="1"/>
    <s v="USD"/>
    <n v="7443.73"/>
    <s v="Government "/>
  </r>
  <r>
    <s v="A2310000"/>
    <x v="27"/>
    <x v="27"/>
    <n v="103920672"/>
    <x v="0"/>
    <x v="0"/>
    <x v="3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278"/>
    <n v="9.2666666666666675"/>
    <x v="2"/>
    <x v="2"/>
    <s v="Overdue"/>
    <x v="1"/>
    <s v="USD"/>
    <n v="93552.13"/>
    <s v="Government "/>
  </r>
  <r>
    <s v="A2310000"/>
    <x v="27"/>
    <x v="27"/>
    <n v="103920672"/>
    <x v="0"/>
    <x v="0"/>
    <x v="3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278"/>
    <n v="9.2666666666666675"/>
    <x v="2"/>
    <x v="2"/>
    <s v="Overdue"/>
    <x v="1"/>
    <s v="USD"/>
    <n v="149616.59"/>
    <s v="Government "/>
  </r>
  <r>
    <s v="A2310000"/>
    <x v="27"/>
    <x v="27"/>
    <n v="103920672"/>
    <x v="0"/>
    <x v="0"/>
    <x v="3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278"/>
    <n v="9.2666666666666675"/>
    <x v="2"/>
    <x v="2"/>
    <s v="Overdue"/>
    <x v="1"/>
    <s v="USD"/>
    <n v="85992.07"/>
    <s v="Government "/>
  </r>
  <r>
    <s v="A2310000"/>
    <x v="27"/>
    <x v="27"/>
    <n v="103920672"/>
    <x v="0"/>
    <x v="0"/>
    <x v="3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278"/>
    <n v="9.2666666666666675"/>
    <x v="2"/>
    <x v="2"/>
    <s v="Overdue"/>
    <x v="1"/>
    <s v="USD"/>
    <n v="90041.01"/>
    <s v="Government "/>
  </r>
  <r>
    <s v="A2310000"/>
    <x v="27"/>
    <x v="27"/>
    <n v="103920672"/>
    <x v="0"/>
    <x v="0"/>
    <x v="3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278"/>
    <n v="9.2666666666666675"/>
    <x v="2"/>
    <x v="2"/>
    <s v="Overdue"/>
    <x v="1"/>
    <s v="USD"/>
    <n v="86609.38"/>
    <s v="Government "/>
  </r>
  <r>
    <s v="A2310000"/>
    <x v="27"/>
    <x v="27"/>
    <n v="103920672"/>
    <x v="0"/>
    <x v="0"/>
    <x v="3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278"/>
    <n v="9.2666666666666675"/>
    <x v="2"/>
    <x v="2"/>
    <s v="Overdue"/>
    <x v="1"/>
    <s v="USD"/>
    <n v="82673.179999999993"/>
    <s v="Government "/>
  </r>
  <r>
    <s v="A2310000"/>
    <x v="27"/>
    <x v="27"/>
    <n v="103920674"/>
    <x v="0"/>
    <x v="0"/>
    <x v="3"/>
    <x v="2"/>
    <s v="WHT Outstg"/>
    <s v="WHT on inv F$ 1800019282 NPDC/OML 42 DEC 2017 CHA"/>
    <s v=""/>
    <s v="AB"/>
    <s v=""/>
    <d v="2020-05-26T00:00:00"/>
    <d v="2020-05-26T00:00:00"/>
    <d v="2020-05-26T00:00:00"/>
    <s v="USD"/>
    <n v="132895.42000000001"/>
    <n v="278"/>
    <n v="9.2666666666666675"/>
    <x v="2"/>
    <x v="2"/>
    <s v="Overdue"/>
    <x v="1"/>
    <s v="USD"/>
    <n v="132895.42000000001"/>
    <s v="Government "/>
  </r>
  <r>
    <s v="A2310000"/>
    <x v="27"/>
    <x v="27"/>
    <n v="103920674"/>
    <x v="0"/>
    <x v="0"/>
    <x v="3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278"/>
    <n v="9.2666666666666675"/>
    <x v="2"/>
    <x v="2"/>
    <s v="Overdue"/>
    <x v="1"/>
    <s v="USD"/>
    <n v="196271.06"/>
    <s v="Government "/>
  </r>
  <r>
    <s v="A2310000"/>
    <x v="27"/>
    <x v="27"/>
    <n v="103920674"/>
    <x v="0"/>
    <x v="0"/>
    <x v="3"/>
    <x v="2"/>
    <s v="WHT Outstg"/>
    <s v="WHT on inv F$ 1800019601 Exc RPC Charge June-Dec17"/>
    <s v=""/>
    <s v="AB"/>
    <s v=""/>
    <d v="2020-05-26T00:00:00"/>
    <d v="2020-05-26T00:00:00"/>
    <d v="2020-05-26T00:00:00"/>
    <s v="USD"/>
    <n v="136337.31"/>
    <n v="278"/>
    <n v="9.2666666666666675"/>
    <x v="2"/>
    <x v="2"/>
    <s v="Overdue"/>
    <x v="1"/>
    <s v="USD"/>
    <n v="136337.31"/>
    <s v="Government "/>
  </r>
  <r>
    <s v="A2310000"/>
    <x v="27"/>
    <x v="27"/>
    <n v="103920674"/>
    <x v="0"/>
    <x v="0"/>
    <x v="3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278"/>
    <n v="9.2666666666666675"/>
    <x v="2"/>
    <x v="2"/>
    <s v="Overdue"/>
    <x v="1"/>
    <s v="USD"/>
    <n v="24716.12"/>
    <s v="Government "/>
  </r>
  <r>
    <s v="A2310000"/>
    <x v="27"/>
    <x v="27"/>
    <n v="103920674"/>
    <x v="0"/>
    <x v="0"/>
    <x v="3"/>
    <x v="2"/>
    <s v="WHT Outstg"/>
    <s v="WHT on inv F$ 1800019761 NPDC/OML 42 MAR 2018 Crud"/>
    <s v=""/>
    <s v="AB"/>
    <s v=""/>
    <d v="2020-05-26T00:00:00"/>
    <d v="2020-05-26T00:00:00"/>
    <d v="2020-05-26T00:00:00"/>
    <s v="USD"/>
    <n v="149146.31"/>
    <n v="278"/>
    <n v="9.2666666666666675"/>
    <x v="2"/>
    <x v="2"/>
    <s v="Overdue"/>
    <x v="1"/>
    <s v="USD"/>
    <n v="149146.31"/>
    <s v="Government "/>
  </r>
  <r>
    <s v="A2310000"/>
    <x v="27"/>
    <x v="27"/>
    <n v="103920674"/>
    <x v="0"/>
    <x v="0"/>
    <x v="3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278"/>
    <n v="9.2666666666666675"/>
    <x v="2"/>
    <x v="2"/>
    <s v="Overdue"/>
    <x v="1"/>
    <s v="USD"/>
    <n v="185152.57"/>
    <s v="Government "/>
  </r>
  <r>
    <s v="A2310000"/>
    <x v="27"/>
    <x v="27"/>
    <n v="103920674"/>
    <x v="0"/>
    <x v="0"/>
    <x v="3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278"/>
    <n v="9.2666666666666675"/>
    <x v="2"/>
    <x v="2"/>
    <s v="Overdue"/>
    <x v="1"/>
    <s v="USD"/>
    <n v="87285.05"/>
    <s v="Government "/>
  </r>
  <r>
    <s v="A2310000"/>
    <x v="27"/>
    <x v="27"/>
    <n v="103920666"/>
    <x v="0"/>
    <x v="0"/>
    <x v="3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278"/>
    <n v="9.2666666666666675"/>
    <x v="2"/>
    <x v="2"/>
    <s v="Overdue"/>
    <x v="1"/>
    <s v="USD"/>
    <n v="-29910.65"/>
    <s v="Government "/>
  </r>
  <r>
    <s v="A2310000"/>
    <x v="27"/>
    <x v="27"/>
    <n v="103920666"/>
    <x v="0"/>
    <x v="0"/>
    <x v="3"/>
    <x v="2"/>
    <s v="WHT Outstg"/>
    <s v="WHT on inv Ref_1800009452DEC'11 CRUDE HANDLING - O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666"/>
    <x v="0"/>
    <x v="0"/>
    <x v="3"/>
    <x v="2"/>
    <s v="WHT Outstg"/>
    <s v="WHT on inv Ref_1800009454JAN 2012 CRUDE HANDLING-O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666"/>
    <x v="0"/>
    <x v="0"/>
    <x v="3"/>
    <x v="2"/>
    <s v="WHT Outstg"/>
    <s v="WHT on inv Ref_1800010207 DEC'12 CRUDE HANDLING-OM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896301"/>
    <x v="0"/>
    <x v="0"/>
    <x v="3"/>
    <x v="2"/>
    <s v="WHT Outstg"/>
    <s v="WHT on inv 1800022920"/>
    <s v=""/>
    <s v="AB"/>
    <s v=""/>
    <d v="2020-03-29T00:00:00"/>
    <d v="2020-03-29T00:00:00"/>
    <d v="2020-03-29T00:00:00"/>
    <s v="USD"/>
    <n v="85062.52"/>
    <n v="336"/>
    <n v="11.2"/>
    <x v="2"/>
    <x v="2"/>
    <s v="Overdue"/>
    <x v="1"/>
    <s v="USD"/>
    <n v="85062.52"/>
    <s v="Government "/>
  </r>
  <r>
    <s v="A2310000"/>
    <x v="27"/>
    <x v="27"/>
    <n v="103626586"/>
    <x v="0"/>
    <x v="0"/>
    <x v="3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874"/>
    <n v="29.133333333333333"/>
    <x v="0"/>
    <x v="2"/>
    <s v="Overdue"/>
    <x v="1"/>
    <s v="USD"/>
    <n v="180232.29"/>
    <s v="Government "/>
  </r>
  <r>
    <s v="A2310000"/>
    <x v="27"/>
    <x v="27"/>
    <n v="103419413"/>
    <x v="0"/>
    <x v="0"/>
    <x v="3"/>
    <x v="2"/>
    <s v="WHT Outstg"/>
    <s v="WHT on inv1800016133 Feb17"/>
    <s v=""/>
    <s v="AB"/>
    <s v=""/>
    <d v="2017-07-05T00:00:00"/>
    <d v="2017-07-05T00:00:00"/>
    <d v="2017-07-05T00:00:00"/>
    <s v="NGN"/>
    <n v="6005744.96"/>
    <n v="1334"/>
    <n v="44.466666666666669"/>
    <x v="0"/>
    <x v="2"/>
    <s v="Overdue"/>
    <x v="1"/>
    <s v="USD"/>
    <n v="19086.86"/>
    <s v="Government "/>
  </r>
  <r>
    <s v="A2310000"/>
    <x v="27"/>
    <x v="27"/>
    <n v="104040865"/>
    <x v="0"/>
    <x v="0"/>
    <x v="3"/>
    <x v="2"/>
    <s v="WHT Outstg"/>
    <s v="WHT on 1800014460 APRIL  2015 CRUDE HANDLING"/>
    <s v=""/>
    <s v="AB"/>
    <s v=""/>
    <d v="2021-02-28T00:00:00"/>
    <d v="2021-02-28T00:00:00"/>
    <d v="2016-08-24T00:00:00"/>
    <s v="NGN"/>
    <n v="1169997.18"/>
    <n v="1649"/>
    <n v="54.966666666666669"/>
    <x v="0"/>
    <x v="2"/>
    <s v="Overdue"/>
    <x v="1"/>
    <s v="USD"/>
    <n v="3082.94"/>
    <s v="Government "/>
  </r>
  <r>
    <s v="A2310000"/>
    <x v="27"/>
    <x v="27"/>
    <n v="104040865"/>
    <x v="0"/>
    <x v="0"/>
    <x v="3"/>
    <x v="2"/>
    <s v="WHT Outstg"/>
    <s v="WHT on Balance 1800015186 MARCH  2015 CHA"/>
    <s v=""/>
    <s v="AB"/>
    <s v=""/>
    <d v="2021-02-28T00:00:00"/>
    <d v="2021-02-28T00:00:00"/>
    <d v="2016-08-24T00:00:00"/>
    <s v="NGN"/>
    <n v="556699.91"/>
    <n v="1649"/>
    <n v="54.966666666666669"/>
    <x v="0"/>
    <x v="2"/>
    <s v="Overdue"/>
    <x v="1"/>
    <s v="USD"/>
    <n v="1466.9"/>
    <s v="Government "/>
  </r>
  <r>
    <s v="A2310000"/>
    <x v="27"/>
    <x v="27"/>
    <n v="103196604"/>
    <x v="0"/>
    <x v="0"/>
    <x v="3"/>
    <x v="2"/>
    <s v="WHT Outstg"/>
    <s v="WHT ON 1800015186"/>
    <s v=""/>
    <s v="AB"/>
    <s v=""/>
    <d v="2016-05-03T00:00:00"/>
    <d v="2016-05-03T00:00:00"/>
    <d v="2016-05-03T00:00:00"/>
    <s v="NGN"/>
    <n v="17746518.73"/>
    <n v="1762"/>
    <n v="58.733333333333334"/>
    <x v="0"/>
    <x v="2"/>
    <s v="Overdue"/>
    <x v="1"/>
    <s v="USD"/>
    <n v="89183.360000000001"/>
    <s v="Government "/>
  </r>
  <r>
    <s v="A2310000"/>
    <x v="27"/>
    <x v="27"/>
    <n v="103140853"/>
    <x v="0"/>
    <x v="0"/>
    <x v="3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1866"/>
    <n v="62.2"/>
    <x v="0"/>
    <x v="2"/>
    <s v="Overdue"/>
    <x v="1"/>
    <s v="USD"/>
    <n v="55444"/>
    <s v="Government "/>
  </r>
  <r>
    <s v="A2310000"/>
    <x v="27"/>
    <x v="27"/>
    <n v="103140614"/>
    <x v="0"/>
    <x v="0"/>
    <x v="3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1871"/>
    <n v="62.366666666666667"/>
    <x v="0"/>
    <x v="2"/>
    <s v="Overdue"/>
    <x v="1"/>
    <s v="USD"/>
    <n v="43606.9"/>
    <s v="Government "/>
  </r>
  <r>
    <s v="A2310000"/>
    <x v="27"/>
    <x v="27"/>
    <n v="103118903"/>
    <x v="0"/>
    <x v="0"/>
    <x v="3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1907"/>
    <n v="63.56666666666667"/>
    <x v="0"/>
    <x v="2"/>
    <s v="Overdue"/>
    <x v="1"/>
    <s v="USD"/>
    <n v="37496.17"/>
    <s v="Government "/>
  </r>
  <r>
    <s v="A2310000"/>
    <x v="27"/>
    <x v="27"/>
    <n v="102836059"/>
    <x v="0"/>
    <x v="0"/>
    <x v="3"/>
    <x v="2"/>
    <s v="WHT Outstg"/>
    <s v="WHT on inv: 1800012322"/>
    <s v=""/>
    <s v="AB"/>
    <s v=""/>
    <d v="2014-07-18T00:00:00"/>
    <d v="2014-07-18T00:00:00"/>
    <d v="2014-07-18T00:00:00"/>
    <s v="NGN"/>
    <n v="522665.03"/>
    <n v="2417"/>
    <n v="80.566666666666663"/>
    <x v="0"/>
    <x v="2"/>
    <s v="Overdue"/>
    <x v="1"/>
    <s v="USD"/>
    <n v="3203"/>
    <s v="Government "/>
  </r>
  <r>
    <s v="A2310000"/>
    <x v="28"/>
    <x v="28"/>
    <n v="1400015021"/>
    <x v="0"/>
    <x v="1"/>
    <x v="2"/>
    <x v="2"/>
    <n v="0"/>
    <s v="Heritage Pmt"/>
    <s v=""/>
    <s v="DZ"/>
    <s v=""/>
    <d v="2020-12-11T00:00:00"/>
    <d v="2020-12-10T00:00:00"/>
    <d v="2020-12-11T00:00:00"/>
    <s v="USD"/>
    <n v="-250000"/>
    <n v="79"/>
    <n v="2.6333333333333333"/>
    <x v="3"/>
    <x v="0"/>
    <s v="Overdue"/>
    <x v="0"/>
    <s v="USD"/>
    <n v="-250000"/>
    <s v="Government "/>
  </r>
  <r>
    <s v="A2310000"/>
    <x v="28"/>
    <x v="28"/>
    <n v="1600003131"/>
    <x v="0"/>
    <x v="0"/>
    <x v="3"/>
    <x v="2"/>
    <n v="0"/>
    <s v="JULY 2018 CRUDE HANDLING-1800020359-24423204"/>
    <s v="468"/>
    <s v="DG"/>
    <s v=""/>
    <d v="2020-04-21T00:00:00"/>
    <d v="2020-04-21T00:00:00"/>
    <d v="2020-04-21T00:00:00"/>
    <s v="USD"/>
    <n v="-77552.47"/>
    <n v="313"/>
    <n v="10.433333333333334"/>
    <x v="2"/>
    <x v="0"/>
    <s v="Overdue"/>
    <x v="0"/>
    <s v="USD"/>
    <n v="-77552.47"/>
    <s v="Government "/>
  </r>
  <r>
    <s v="A2310000"/>
    <x v="28"/>
    <x v="28"/>
    <n v="1800024547"/>
    <x v="0"/>
    <x v="0"/>
    <x v="3"/>
    <x v="2"/>
    <n v="0"/>
    <s v="NPDC OML 30 Excess RPC charges for 2019"/>
    <s v="468"/>
    <s v="DR"/>
    <s v=""/>
    <d v="2020-08-13T00:00:00"/>
    <d v="2020-08-13T00:00:00"/>
    <d v="2020-10-12T00:00:00"/>
    <s v="USD"/>
    <n v="9583296.7300000004"/>
    <n v="139"/>
    <n v="4.6333333333333337"/>
    <x v="3"/>
    <x v="0"/>
    <s v="Overdue"/>
    <x v="0"/>
    <s v="USD"/>
    <n v="9583296.7300000004"/>
    <s v="Government "/>
  </r>
  <r>
    <s v="A2310000"/>
    <x v="28"/>
    <x v="28"/>
    <n v="1600003368"/>
    <x v="0"/>
    <x v="0"/>
    <x v="3"/>
    <x v="2"/>
    <n v="0"/>
    <s v="NPDC OML 30 Jan - feb 2020 Crude Handling"/>
    <s v="468"/>
    <s v="DG"/>
    <s v=""/>
    <d v="2020-10-20T00:00:00"/>
    <d v="2020-10-20T00:00:00"/>
    <d v="2020-10-20T00:00:00"/>
    <s v="USD"/>
    <n v="-583128.77"/>
    <n v="131"/>
    <n v="4.3666666666666663"/>
    <x v="3"/>
    <x v="0"/>
    <s v="Overdue"/>
    <x v="0"/>
    <s v="USD"/>
    <n v="-583128.77"/>
    <s v="Government "/>
  </r>
  <r>
    <s v="A2310000"/>
    <x v="28"/>
    <x v="28"/>
    <n v="1800023966"/>
    <x v="0"/>
    <x v="1"/>
    <x v="2"/>
    <x v="2"/>
    <n v="0"/>
    <s v="NPDC/HERITAGE shared services 2018"/>
    <s v="467"/>
    <s v="DR"/>
    <s v=""/>
    <d v="2020-04-30T00:00:00"/>
    <d v="2020-04-30T00:00:00"/>
    <d v="2020-05-30T00:00:00"/>
    <s v="USD"/>
    <n v="75954.179999999993"/>
    <n v="274"/>
    <n v="9.1333333333333329"/>
    <x v="2"/>
    <x v="0"/>
    <s v="Overdue"/>
    <x v="0"/>
    <s v="USD"/>
    <n v="75954.179999999993"/>
    <s v="Government "/>
  </r>
  <r>
    <s v="A2310000"/>
    <x v="28"/>
    <x v="28"/>
    <n v="1800023968"/>
    <x v="0"/>
    <x v="1"/>
    <x v="2"/>
    <x v="2"/>
    <n v="0"/>
    <s v="NPDC/HERITAGE shared services 2019-OML 30"/>
    <s v="467"/>
    <s v="DR"/>
    <s v=""/>
    <d v="2020-04-30T00:00:00"/>
    <d v="2020-04-30T00:00:00"/>
    <d v="2020-05-30T00:00:00"/>
    <s v="USD"/>
    <n v="114375.62"/>
    <n v="274"/>
    <n v="9.1333333333333329"/>
    <x v="2"/>
    <x v="0"/>
    <s v="Overdue"/>
    <x v="0"/>
    <s v="USD"/>
    <n v="114375.62"/>
    <s v="Government "/>
  </r>
  <r>
    <s v="A2310000"/>
    <x v="28"/>
    <x v="28"/>
    <n v="1800025376"/>
    <x v="0"/>
    <x v="1"/>
    <x v="2"/>
    <x v="2"/>
    <n v="0"/>
    <s v="NPDC/HERITAGE shared services for Sept to Nov 2020"/>
    <s v="473"/>
    <s v="DR"/>
    <s v=""/>
    <d v="2021-01-06T00:00:00"/>
    <d v="2021-01-06T00:00:00"/>
    <d v="2021-02-05T00:00:00"/>
    <s v="NGN"/>
    <n v="5985884.8799999999"/>
    <n v="23"/>
    <n v="0.76666666666666672"/>
    <x v="3"/>
    <x v="0"/>
    <s v="Overdue"/>
    <x v="0"/>
    <s v="USD"/>
    <n v="15772.81"/>
    <s v="Government "/>
  </r>
  <r>
    <s v="A2310000"/>
    <x v="28"/>
    <x v="28"/>
    <n v="1800023970"/>
    <x v="0"/>
    <x v="1"/>
    <x v="2"/>
    <x v="2"/>
    <n v="0"/>
    <s v="NPDC/HERITAGE shared services Jan-Feb 2020-OML 30"/>
    <s v="467"/>
    <s v="DR"/>
    <s v=""/>
    <d v="2020-04-30T00:00:00"/>
    <d v="2020-04-30T00:00:00"/>
    <d v="2020-05-30T00:00:00"/>
    <s v="USD"/>
    <n v="28554.74"/>
    <n v="274"/>
    <n v="9.1333333333333329"/>
    <x v="2"/>
    <x v="0"/>
    <s v="Overdue"/>
    <x v="0"/>
    <s v="USD"/>
    <n v="28554.74"/>
    <s v="Government "/>
  </r>
  <r>
    <s v="A2310000"/>
    <x v="28"/>
    <x v="28"/>
    <n v="1800024813"/>
    <x v="0"/>
    <x v="1"/>
    <x v="2"/>
    <x v="2"/>
    <n v="0"/>
    <s v="NPDC/HERITAGE shared services Jun-Aug 2020-OML 30"/>
    <s v="467"/>
    <s v="DR"/>
    <s v=""/>
    <d v="2020-09-23T00:00:00"/>
    <d v="2020-09-23T00:00:00"/>
    <d v="2020-10-23T00:00:00"/>
    <s v="USD"/>
    <n v="7571.69"/>
    <n v="128"/>
    <n v="4.2666666666666666"/>
    <x v="3"/>
    <x v="0"/>
    <s v="Overdue"/>
    <x v="0"/>
    <s v="USD"/>
    <n v="7571.69"/>
    <s v="Government "/>
  </r>
  <r>
    <s v="A2310000"/>
    <x v="28"/>
    <x v="28"/>
    <n v="1800025377"/>
    <x v="0"/>
    <x v="1"/>
    <x v="2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23"/>
    <n v="0.76666666666666672"/>
    <x v="3"/>
    <x v="0"/>
    <s v="Overdue"/>
    <x v="0"/>
    <s v="USD"/>
    <n v="6692.56"/>
    <s v="Government "/>
  </r>
  <r>
    <s v="A2310000"/>
    <x v="28"/>
    <x v="28"/>
    <n v="1800024334"/>
    <x v="0"/>
    <x v="1"/>
    <x v="2"/>
    <x v="2"/>
    <n v="0"/>
    <s v="NPDC/HERITAGE shared services to May 2020-OML 30"/>
    <s v="467"/>
    <s v="DR"/>
    <s v=""/>
    <d v="2020-07-08T00:00:00"/>
    <d v="2020-07-08T00:00:00"/>
    <d v="2020-08-07T00:00:00"/>
    <s v="USD"/>
    <n v="61901.24"/>
    <n v="205"/>
    <n v="6.833333333333333"/>
    <x v="2"/>
    <x v="0"/>
    <s v="Overdue"/>
    <x v="0"/>
    <s v="USD"/>
    <n v="61901.24"/>
    <s v="Government "/>
  </r>
  <r>
    <s v="A2310000"/>
    <x v="28"/>
    <x v="28"/>
    <n v="1800021808"/>
    <x v="0"/>
    <x v="0"/>
    <x v="3"/>
    <x v="2"/>
    <n v="0"/>
    <s v="NPDC/OML 30 APR 2019 Crude Handling"/>
    <s v="468"/>
    <s v="DR"/>
    <s v=""/>
    <d v="2019-05-17T00:00:00"/>
    <d v="2019-05-17T00:00:00"/>
    <d v="2019-07-18T00:00:00"/>
    <s v="USD"/>
    <n v="8207911.3600000003"/>
    <n v="591"/>
    <n v="19.7"/>
    <x v="0"/>
    <x v="0"/>
    <s v="Overdue"/>
    <x v="0"/>
    <s v="USD"/>
    <n v="8207911.3600000003"/>
    <s v="Government "/>
  </r>
  <r>
    <s v="A2310000"/>
    <x v="28"/>
    <x v="28"/>
    <n v="1800024066"/>
    <x v="0"/>
    <x v="0"/>
    <x v="3"/>
    <x v="2"/>
    <n v="0"/>
    <s v="NPDC/OML 30 APR 2020 Crude Handling"/>
    <s v="468"/>
    <s v="DR"/>
    <s v=""/>
    <d v="2020-05-20T00:00:00"/>
    <d v="2020-05-20T00:00:00"/>
    <d v="2020-07-19T00:00:00"/>
    <s v="USD"/>
    <n v="9093665.8800000008"/>
    <n v="224"/>
    <n v="7.4666666666666668"/>
    <x v="2"/>
    <x v="0"/>
    <s v="Overdue"/>
    <x v="0"/>
    <s v="USD"/>
    <n v="9093665.8800000008"/>
    <s v="Government "/>
  </r>
  <r>
    <s v="A2310000"/>
    <x v="28"/>
    <x v="28"/>
    <n v="1800024752"/>
    <x v="0"/>
    <x v="0"/>
    <x v="3"/>
    <x v="2"/>
    <n v="0"/>
    <s v="NPDC/OML 30 AUGUST 2020 Crude Handling"/>
    <s v="468"/>
    <s v="DR"/>
    <s v=""/>
    <d v="2020-09-18T00:00:00"/>
    <d v="2020-09-18T00:00:00"/>
    <d v="2020-11-17T00:00:00"/>
    <s v="USD"/>
    <n v="7682431.8799999999"/>
    <n v="103"/>
    <n v="3.4333333333333331"/>
    <x v="3"/>
    <x v="0"/>
    <s v="Overdue"/>
    <x v="0"/>
    <s v="USD"/>
    <n v="7682431.8799999999"/>
    <s v="Government "/>
  </r>
  <r>
    <s v="A2310000"/>
    <x v="28"/>
    <x v="28"/>
    <n v="1800023374"/>
    <x v="0"/>
    <x v="0"/>
    <x v="3"/>
    <x v="2"/>
    <n v="0"/>
    <s v="NPDC/OML 30 DEC 2019 Crude Handling"/>
    <s v="468"/>
    <s v="DR"/>
    <s v=""/>
    <d v="2020-01-22T00:00:00"/>
    <d v="2020-01-22T00:00:00"/>
    <d v="2020-03-22T00:00:00"/>
    <s v="USD"/>
    <n v="17854840.129999999"/>
    <n v="343"/>
    <n v="11.433333333333334"/>
    <x v="2"/>
    <x v="0"/>
    <s v="Overdue"/>
    <x v="0"/>
    <s v="USD"/>
    <n v="17854840.129999999"/>
    <s v="Government "/>
  </r>
  <r>
    <s v="A2310000"/>
    <x v="28"/>
    <x v="28"/>
    <n v="1800025444"/>
    <x v="0"/>
    <x v="0"/>
    <x v="3"/>
    <x v="2"/>
    <n v="0"/>
    <s v="NPDC/OML 30 DEC 2020 Crude Handling"/>
    <s v="468"/>
    <s v="DR"/>
    <s v=""/>
    <d v="2021-01-19T00:00:00"/>
    <d v="2021-01-19T00:00:00"/>
    <d v="2021-03-20T00:00:00"/>
    <s v="USD"/>
    <n v="7011193.0300000003"/>
    <n v="-20"/>
    <n v="-0.66666666666666663"/>
    <x v="1"/>
    <x v="1"/>
    <s v="Not Overdue"/>
    <x v="0"/>
    <s v="USD"/>
    <n v="7011193.0300000003"/>
    <s v="Government "/>
  </r>
  <r>
    <s v="A2310000"/>
    <x v="28"/>
    <x v="28"/>
    <n v="1800023731"/>
    <x v="0"/>
    <x v="0"/>
    <x v="3"/>
    <x v="2"/>
    <n v="0"/>
    <s v="NPDC/OML 30 FEB 2020 Crude Handling"/>
    <s v="468"/>
    <s v="DR"/>
    <s v=""/>
    <d v="2020-03-24T00:00:00"/>
    <d v="2020-03-24T00:00:00"/>
    <d v="2020-05-23T00:00:00"/>
    <s v="USD"/>
    <n v="11559544.1"/>
    <n v="281"/>
    <n v="9.3666666666666671"/>
    <x v="2"/>
    <x v="0"/>
    <s v="Overdue"/>
    <x v="0"/>
    <s v="USD"/>
    <n v="11559544.1"/>
    <s v="Government "/>
  </r>
  <r>
    <s v="A2310000"/>
    <x v="28"/>
    <x v="28"/>
    <n v="1800023604"/>
    <x v="0"/>
    <x v="0"/>
    <x v="3"/>
    <x v="2"/>
    <n v="0"/>
    <s v="NPDC/OML 30 JAN 2020 Crude Handling"/>
    <s v="468"/>
    <s v="DR"/>
    <s v=""/>
    <d v="2020-02-27T00:00:00"/>
    <d v="2020-02-27T00:00:00"/>
    <d v="2020-04-27T00:00:00"/>
    <s v="USD"/>
    <n v="5818447.0700000003"/>
    <n v="307"/>
    <n v="10.233333333333333"/>
    <x v="2"/>
    <x v="0"/>
    <s v="Overdue"/>
    <x v="0"/>
    <s v="USD"/>
    <n v="5818447.0700000003"/>
    <s v="Government "/>
  </r>
  <r>
    <s v="A2310000"/>
    <x v="28"/>
    <x v="28"/>
    <n v="1800025561"/>
    <x v="0"/>
    <x v="0"/>
    <x v="3"/>
    <x v="2"/>
    <n v="0"/>
    <s v="NPDC/OML 30 JAN 2021 Crude Handling"/>
    <s v="468"/>
    <s v="DR"/>
    <s v=""/>
    <d v="2021-02-11T00:00:00"/>
    <d v="2021-02-11T00:00:00"/>
    <d v="2021-04-12T00:00:00"/>
    <s v="USD"/>
    <n v="3067574.99"/>
    <n v="-43"/>
    <n v="-1.4333333333333333"/>
    <x v="1"/>
    <x v="1"/>
    <s v="Not Overdue"/>
    <x v="0"/>
    <s v="USD"/>
    <n v="3067574.99"/>
    <s v="Government "/>
  </r>
  <r>
    <s v="A2310000"/>
    <x v="28"/>
    <x v="28"/>
    <n v="1800024592"/>
    <x v="0"/>
    <x v="0"/>
    <x v="3"/>
    <x v="2"/>
    <n v="0"/>
    <s v="NPDC/OML 30 JULY 2020 Crude Handling"/>
    <s v="468"/>
    <s v="DR"/>
    <s v=""/>
    <d v="2020-08-18T00:00:00"/>
    <d v="2020-08-18T00:00:00"/>
    <d v="2020-10-17T00:00:00"/>
    <s v="USD"/>
    <n v="7756147.0800000001"/>
    <n v="134"/>
    <n v="4.4666666666666668"/>
    <x v="3"/>
    <x v="0"/>
    <s v="Overdue"/>
    <x v="0"/>
    <s v="USD"/>
    <n v="7756147.0800000001"/>
    <s v="Government "/>
  </r>
  <r>
    <s v="A2310000"/>
    <x v="28"/>
    <x v="28"/>
    <n v="1800024460"/>
    <x v="0"/>
    <x v="0"/>
    <x v="3"/>
    <x v="2"/>
    <n v="0"/>
    <s v="NPDC/OML 30 JUN 2020 Crude Handling"/>
    <s v="468"/>
    <s v="DR"/>
    <s v=""/>
    <d v="2020-07-21T00:00:00"/>
    <d v="2020-07-21T00:00:00"/>
    <d v="2020-09-19T00:00:00"/>
    <s v="USD"/>
    <n v="8664888.4499999993"/>
    <n v="162"/>
    <n v="5.4"/>
    <x v="3"/>
    <x v="0"/>
    <s v="Overdue"/>
    <x v="0"/>
    <s v="USD"/>
    <n v="8664888.4499999993"/>
    <s v="Government "/>
  </r>
  <r>
    <s v="A2310000"/>
    <x v="28"/>
    <x v="28"/>
    <n v="1800023939"/>
    <x v="0"/>
    <x v="0"/>
    <x v="3"/>
    <x v="2"/>
    <n v="0"/>
    <s v="NPDC/OML 30 MAR 2020 Crude Handling"/>
    <s v="468"/>
    <s v="DR"/>
    <s v=""/>
    <d v="2020-04-29T00:00:00"/>
    <d v="2020-04-29T00:00:00"/>
    <d v="2020-06-28T00:00:00"/>
    <s v="USD"/>
    <n v="10474837.220000001"/>
    <n v="245"/>
    <n v="8.1666666666666661"/>
    <x v="2"/>
    <x v="0"/>
    <s v="Overdue"/>
    <x v="0"/>
    <s v="USD"/>
    <n v="10474837.220000001"/>
    <s v="Government "/>
  </r>
  <r>
    <s v="A2310000"/>
    <x v="28"/>
    <x v="28"/>
    <n v="1800024265"/>
    <x v="0"/>
    <x v="0"/>
    <x v="3"/>
    <x v="2"/>
    <n v="0"/>
    <s v="NPDC/OML 30 MAY 2020 Crude Handling"/>
    <s v="468"/>
    <s v="DR"/>
    <s v=""/>
    <d v="2020-06-24T00:00:00"/>
    <d v="2020-06-24T00:00:00"/>
    <d v="2020-08-23T00:00:00"/>
    <s v="USD"/>
    <n v="9094440.4900000002"/>
    <n v="189"/>
    <n v="6.3"/>
    <x v="2"/>
    <x v="0"/>
    <s v="Overdue"/>
    <x v="0"/>
    <s v="USD"/>
    <n v="9094440.4900000002"/>
    <s v="Government "/>
  </r>
  <r>
    <s v="A2310000"/>
    <x v="28"/>
    <x v="28"/>
    <n v="1800023135"/>
    <x v="0"/>
    <x v="0"/>
    <x v="3"/>
    <x v="2"/>
    <n v="0"/>
    <s v="NPDC/OML 30 NOV 2019 Crude Handling"/>
    <s v="468"/>
    <s v="DR"/>
    <s v=""/>
    <d v="2019-12-23T00:00:00"/>
    <d v="2019-12-23T00:00:00"/>
    <d v="2020-02-21T00:00:00"/>
    <s v="USD"/>
    <n v="16085695.109999999"/>
    <n v="373"/>
    <n v="12.433333333333334"/>
    <x v="4"/>
    <x v="0"/>
    <s v="Overdue"/>
    <x v="0"/>
    <s v="USD"/>
    <n v="16085695.109999999"/>
    <s v="Government "/>
  </r>
  <r>
    <s v="A2310000"/>
    <x v="28"/>
    <x v="28"/>
    <n v="1800025267"/>
    <x v="0"/>
    <x v="0"/>
    <x v="3"/>
    <x v="2"/>
    <n v="0"/>
    <s v="NPDC/OML 30 NOV 2020 Crude Handling"/>
    <s v="468"/>
    <s v="DR"/>
    <s v=""/>
    <d v="2020-12-17T00:00:00"/>
    <d v="2020-12-17T00:00:00"/>
    <d v="2021-02-15T00:00:00"/>
    <s v="USD"/>
    <n v="4003557.61"/>
    <n v="13"/>
    <n v="0.43333333333333335"/>
    <x v="3"/>
    <x v="0"/>
    <s v="Overdue"/>
    <x v="0"/>
    <s v="USD"/>
    <n v="4003557.61"/>
    <s v="Government "/>
  </r>
  <r>
    <s v="A2310000"/>
    <x v="28"/>
    <x v="28"/>
    <n v="1800025064"/>
    <x v="0"/>
    <x v="0"/>
    <x v="3"/>
    <x v="2"/>
    <n v="0"/>
    <s v="NPDC/OML 30 OCT 2020 Crude Handling"/>
    <s v="468"/>
    <s v="DR"/>
    <s v=""/>
    <d v="2020-11-13T00:00:00"/>
    <d v="2020-11-13T00:00:00"/>
    <d v="2021-01-12T00:00:00"/>
    <s v="USD"/>
    <n v="8028267.2699999996"/>
    <n v="47"/>
    <n v="1.5666666666666667"/>
    <x v="3"/>
    <x v="0"/>
    <s v="Overdue"/>
    <x v="0"/>
    <s v="USD"/>
    <n v="8028267.2699999996"/>
    <s v="Government "/>
  </r>
  <r>
    <s v="A2310000"/>
    <x v="28"/>
    <x v="28"/>
    <n v="1800024926"/>
    <x v="0"/>
    <x v="0"/>
    <x v="3"/>
    <x v="2"/>
    <n v="0"/>
    <s v="NPDC/OML 30 SEPT 2020 Crude Handling"/>
    <s v="468"/>
    <s v="DR"/>
    <s v=""/>
    <d v="2020-10-19T00:00:00"/>
    <d v="2020-10-19T00:00:00"/>
    <d v="2020-12-18T00:00:00"/>
    <s v="USD"/>
    <n v="7043888.4000000004"/>
    <n v="72"/>
    <n v="2.4"/>
    <x v="3"/>
    <x v="0"/>
    <s v="Overdue"/>
    <x v="0"/>
    <s v="USD"/>
    <n v="7043888.4000000004"/>
    <s v="Government "/>
  </r>
  <r>
    <s v="A2310000"/>
    <x v="28"/>
    <x v="28"/>
    <n v="104029097"/>
    <x v="0"/>
    <x v="0"/>
    <x v="3"/>
    <x v="2"/>
    <n v="0"/>
    <s v="OML 30 Apr20(NGN1800024265) Part Pmt_Jan21 Tranche"/>
    <s v=""/>
    <s v="AB"/>
    <s v=""/>
    <d v="2021-02-02T00:00:00"/>
    <d v="2021-02-02T00:00:00"/>
    <d v="2021-02-02T00:00:00"/>
    <s v="USD"/>
    <n v="-5410885.4400000004"/>
    <n v="26"/>
    <n v="0.8666666666666667"/>
    <x v="2"/>
    <x v="0"/>
    <s v="Overdue"/>
    <x v="0"/>
    <s v="USD"/>
    <n v="-5410885.4400000004"/>
    <s v="Government "/>
  </r>
  <r>
    <s v="A2310000"/>
    <x v="28"/>
    <x v="28"/>
    <n v="104029097"/>
    <x v="0"/>
    <x v="0"/>
    <x v="3"/>
    <x v="2"/>
    <n v="0"/>
    <s v="OML 30 Apr20(USD1800024066)_Jan21 Tranche Pmt"/>
    <s v=""/>
    <s v="AB"/>
    <s v=""/>
    <d v="2021-02-02T00:00:00"/>
    <d v="2021-02-02T00:00:00"/>
    <d v="2021-02-02T00:00:00"/>
    <s v="USD"/>
    <n v="-8548045.9399999995"/>
    <n v="26"/>
    <n v="0.8666666666666667"/>
    <x v="2"/>
    <x v="0"/>
    <s v="Overdue"/>
    <x v="0"/>
    <s v="USD"/>
    <n v="-8548045.9399999995"/>
    <s v="Government "/>
  </r>
  <r>
    <s v="A2310000"/>
    <x v="28"/>
    <x v="28"/>
    <n v="104030595"/>
    <x v="0"/>
    <x v="0"/>
    <x v="3"/>
    <x v="2"/>
    <n v="0"/>
    <s v="OmL 30 Dec19 (USD180002374)_Sep/Oct19"/>
    <s v=""/>
    <s v="AB"/>
    <s v=""/>
    <d v="2021-02-03T00:00:00"/>
    <d v="2021-02-03T00:00:00"/>
    <d v="2021-02-03T00:00:00"/>
    <s v="USD"/>
    <n v="-7375745.9400000004"/>
    <n v="25"/>
    <n v="0.83333333333333337"/>
    <x v="2"/>
    <x v="0"/>
    <s v="Overdue"/>
    <x v="0"/>
    <s v="USD"/>
    <n v="-7375745.9400000004"/>
    <s v="Government "/>
  </r>
  <r>
    <s v="A2310000"/>
    <x v="28"/>
    <x v="28"/>
    <n v="104029097"/>
    <x v="0"/>
    <x v="0"/>
    <x v="3"/>
    <x v="2"/>
    <n v="0"/>
    <s v="OML 30 Mar20(USD1800023939) Bal Pmt_Jan21 Tranche"/>
    <s v=""/>
    <s v="AB"/>
    <s v=""/>
    <d v="2021-02-02T00:00:00"/>
    <d v="2021-02-02T00:00:00"/>
    <d v="2021-02-02T00:00:00"/>
    <s v="USD"/>
    <n v="-3405958.5"/>
    <n v="26"/>
    <n v="0.8666666666666667"/>
    <x v="2"/>
    <x v="0"/>
    <s v="Overdue"/>
    <x v="0"/>
    <s v="USD"/>
    <n v="-3405958.5"/>
    <s v="Government "/>
  </r>
  <r>
    <s v="A2310000"/>
    <x v="28"/>
    <x v="28"/>
    <n v="104030596"/>
    <x v="0"/>
    <x v="0"/>
    <x v="3"/>
    <x v="2"/>
    <n v="0"/>
    <s v="OmL 30 Nov19 (USD1800023133)_Sep21 Pmt Tranche"/>
    <s v=""/>
    <s v="AB"/>
    <s v=""/>
    <d v="2021-02-03T00:00:00"/>
    <d v="2021-02-03T00:00:00"/>
    <d v="2021-02-03T00:00:00"/>
    <s v="USD"/>
    <n v="-11484956.470000001"/>
    <n v="25"/>
    <n v="0.83333333333333337"/>
    <x v="2"/>
    <x v="0"/>
    <s v="Overdue"/>
    <x v="0"/>
    <s v="USD"/>
    <n v="-11484956.470000001"/>
    <s v="Government "/>
  </r>
  <r>
    <s v="A2310000"/>
    <x v="28"/>
    <x v="28"/>
    <n v="1600003127"/>
    <x v="0"/>
    <x v="0"/>
    <x v="3"/>
    <x v="2"/>
    <n v="0"/>
    <s v="OML 40 2018 EXCESS RPC CHARGE-24423142"/>
    <s v="468"/>
    <s v="DG"/>
    <s v=""/>
    <d v="2020-04-21T00:00:00"/>
    <d v="2020-04-21T00:00:00"/>
    <d v="2020-04-21T00:00:00"/>
    <s v="USD"/>
    <n v="-12104.96"/>
    <n v="313"/>
    <n v="10.433333333333334"/>
    <x v="2"/>
    <x v="0"/>
    <s v="Overdue"/>
    <x v="0"/>
    <s v="USD"/>
    <n v="-12104.96"/>
    <s v="Government "/>
  </r>
  <r>
    <s v="A2310000"/>
    <x v="28"/>
    <x v="28"/>
    <n v="1600003128"/>
    <x v="0"/>
    <x v="0"/>
    <x v="3"/>
    <x v="2"/>
    <n v="0"/>
    <s v="OML 40 2018 EXCESS RPC CHARGE-24423143"/>
    <s v="468"/>
    <s v="DG"/>
    <s v=""/>
    <d v="2020-04-21T00:00:00"/>
    <d v="2020-04-21T00:00:00"/>
    <d v="2020-04-21T00:00:00"/>
    <s v="USD"/>
    <n v="-17511.439999999999"/>
    <n v="313"/>
    <n v="10.433333333333334"/>
    <x v="2"/>
    <x v="0"/>
    <s v="Overdue"/>
    <x v="0"/>
    <s v="USD"/>
    <n v="-17511.439999999999"/>
    <s v="Government "/>
  </r>
  <r>
    <s v="A2310000"/>
    <x v="28"/>
    <x v="28"/>
    <n v="1600003130"/>
    <x v="0"/>
    <x v="0"/>
    <x v="3"/>
    <x v="2"/>
    <n v="0"/>
    <s v="OML 40 2018 EXCESS RPC CHARGE-24423145"/>
    <s v="468"/>
    <s v="DG"/>
    <s v=""/>
    <d v="2020-04-21T00:00:00"/>
    <d v="2020-04-21T00:00:00"/>
    <d v="2020-04-21T00:00:00"/>
    <s v="USD"/>
    <n v="-47012.3"/>
    <n v="313"/>
    <n v="10.433333333333334"/>
    <x v="2"/>
    <x v="0"/>
    <s v="Overdue"/>
    <x v="0"/>
    <s v="USD"/>
    <n v="-47012.3"/>
    <s v="Government "/>
  </r>
  <r>
    <s v="A2310000"/>
    <x v="28"/>
    <x v="28"/>
    <n v="104040565"/>
    <x v="0"/>
    <x v="0"/>
    <x v="3"/>
    <x v="2"/>
    <n v="0"/>
    <s v="OML30 (July 2020 (USD1800024592)"/>
    <s v=""/>
    <s v="AB"/>
    <s v=""/>
    <d v="2021-02-25T00:00:00"/>
    <d v="2021-02-25T00:00:00"/>
    <d v="2021-02-25T00:00:00"/>
    <s v="USD"/>
    <n v="-7290778.21"/>
    <n v="3"/>
    <n v="0.1"/>
    <x v="3"/>
    <x v="0"/>
    <s v="Overdue"/>
    <x v="0"/>
    <s v="USD"/>
    <n v="-7290778.21"/>
    <s v="Government "/>
  </r>
  <r>
    <s v="A2310000"/>
    <x v="28"/>
    <x v="28"/>
    <n v="104028860"/>
    <x v="0"/>
    <x v="0"/>
    <x v="3"/>
    <x v="2"/>
    <n v="0"/>
    <s v="OML30 Dec19(USD 1800023374)_Nov20 Tranche"/>
    <s v=""/>
    <s v="AB"/>
    <s v=""/>
    <d v="2021-02-02T00:00:00"/>
    <d v="2021-02-02T00:00:00"/>
    <d v="2021-02-02T00:00:00"/>
    <s v="USD"/>
    <n v="-5846557.8200000003"/>
    <n v="26"/>
    <n v="0.8666666666666667"/>
    <x v="3"/>
    <x v="0"/>
    <s v="Overdue"/>
    <x v="0"/>
    <s v="USD"/>
    <n v="-5846557.8200000003"/>
    <s v="Government "/>
  </r>
  <r>
    <s v="A2310000"/>
    <x v="28"/>
    <x v="28"/>
    <n v="104031112"/>
    <x v="0"/>
    <x v="0"/>
    <x v="3"/>
    <x v="2"/>
    <n v="0"/>
    <s v="OML30 Feb20(NGN1800023731) _Dec20 Pmt Tranche"/>
    <s v=""/>
    <s v="AB"/>
    <s v=""/>
    <d v="2021-02-04T00:00:00"/>
    <d v="2021-02-04T00:00:00"/>
    <d v="2021-02-04T00:00:00"/>
    <s v="USD"/>
    <n v="-9066241.7599999998"/>
    <n v="24"/>
    <n v="0.8"/>
    <x v="3"/>
    <x v="0"/>
    <s v="Overdue"/>
    <x v="0"/>
    <s v="USD"/>
    <n v="-9066241.7599999998"/>
    <s v="Government "/>
  </r>
  <r>
    <s v="A2310000"/>
    <x v="28"/>
    <x v="28"/>
    <n v="104040560"/>
    <x v="0"/>
    <x v="0"/>
    <x v="3"/>
    <x v="2"/>
    <n v="0"/>
    <s v="OML30 June-2020(USD1800024460)"/>
    <s v=""/>
    <s v="AB"/>
    <s v=""/>
    <d v="2021-02-25T00:00:00"/>
    <d v="2021-02-25T00:00:00"/>
    <d v="2021-02-25T00:00:00"/>
    <s v="USD"/>
    <n v="-8144995.2300000004"/>
    <n v="3"/>
    <n v="0.1"/>
    <x v="3"/>
    <x v="0"/>
    <s v="Overdue"/>
    <x v="0"/>
    <s v="USD"/>
    <n v="-8144995.2300000004"/>
    <s v="Government "/>
  </r>
  <r>
    <s v="A2310000"/>
    <x v="28"/>
    <x v="28"/>
    <n v="104031112"/>
    <x v="0"/>
    <x v="0"/>
    <x v="3"/>
    <x v="2"/>
    <n v="0"/>
    <s v="OML30 Mar20(USD1800023939)_Dec20 Pmt Tranche"/>
    <s v=""/>
    <s v="AB"/>
    <s v=""/>
    <d v="2021-02-04T00:00:00"/>
    <d v="2021-02-04T00:00:00"/>
    <d v="2021-02-04T00:00:00"/>
    <s v="USD"/>
    <n v="-6440388.4500000002"/>
    <n v="24"/>
    <n v="0.8"/>
    <x v="3"/>
    <x v="0"/>
    <s v="Overdue"/>
    <x v="0"/>
    <s v="USD"/>
    <n v="-6440388.4500000002"/>
    <s v="Government "/>
  </r>
  <r>
    <s v="A2310000"/>
    <x v="28"/>
    <x v="28"/>
    <n v="1400015140"/>
    <x v="0"/>
    <x v="0"/>
    <x v="3"/>
    <x v="2"/>
    <n v="0"/>
    <s v="OML30 SHARED SUPP. pmt"/>
    <s v=""/>
    <s v="DZ"/>
    <s v=""/>
    <d v="2021-01-19T00:00:00"/>
    <d v="2021-01-18T00:00:00"/>
    <d v="2021-01-19T00:00:00"/>
    <s v="USD"/>
    <n v="-38372.67"/>
    <n v="40"/>
    <n v="1.3333333333333333"/>
    <x v="3"/>
    <x v="0"/>
    <s v="Overdue"/>
    <x v="0"/>
    <s v="USD"/>
    <n v="-38372.67"/>
    <s v="Government "/>
  </r>
  <r>
    <s v="A2310000"/>
    <x v="28"/>
    <x v="28"/>
    <n v="104028835"/>
    <x v="0"/>
    <x v="0"/>
    <x v="3"/>
    <x v="2"/>
    <n v="0"/>
    <s v="OML30Jan20 (USD 1800023604)_Nov20 Tranche"/>
    <s v=""/>
    <s v="AB"/>
    <s v=""/>
    <d v="2021-02-02T00:00:00"/>
    <d v="2021-02-02T00:00:00"/>
    <d v="2021-02-02T00:00:00"/>
    <s v="USD"/>
    <n v="-10246314.720000001"/>
    <n v="26"/>
    <n v="0.8666666666666667"/>
    <x v="3"/>
    <x v="0"/>
    <s v="Overdue"/>
    <x v="0"/>
    <s v="USD"/>
    <n v="-10246314.720000001"/>
    <s v="Government "/>
  </r>
  <r>
    <s v="A2310000"/>
    <x v="28"/>
    <x v="28"/>
    <n v="1600003129"/>
    <x v="0"/>
    <x v="0"/>
    <x v="3"/>
    <x v="2"/>
    <n v="0"/>
    <s v="SETTLEMENT OF FEB 2019 SPDC CHA-24423144"/>
    <s v="468"/>
    <s v="DG"/>
    <s v=""/>
    <d v="2020-04-21T00:00:00"/>
    <d v="2020-04-21T00:00:00"/>
    <d v="2020-04-21T00:00:00"/>
    <s v="USD"/>
    <n v="-141410.98000000001"/>
    <n v="313"/>
    <n v="10.433333333333334"/>
    <x v="2"/>
    <x v="0"/>
    <s v="Overdue"/>
    <x v="0"/>
    <s v="USD"/>
    <n v="-141410.98000000001"/>
    <s v="Government "/>
  </r>
  <r>
    <s v="A2310000"/>
    <x v="28"/>
    <x v="28"/>
    <n v="1800013902"/>
    <x v="0"/>
    <x v="0"/>
    <x v="3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163"/>
    <n v="72.099999999999994"/>
    <x v="0"/>
    <x v="0"/>
    <s v="Overdue"/>
    <x v="0"/>
    <s v="USD"/>
    <n v="258818.22"/>
    <s v="Government "/>
  </r>
  <r>
    <s v="A2310000"/>
    <x v="28"/>
    <x v="28"/>
    <n v="1800013903"/>
    <x v="0"/>
    <x v="0"/>
    <x v="3"/>
    <x v="2"/>
    <n v="0"/>
    <s v="TOTAL INTEREST CHARGES - 2013"/>
    <s v="468"/>
    <s v="DR"/>
    <s v=""/>
    <d v="2015-01-28T00:00:00"/>
    <d v="2015-01-28T00:00:00"/>
    <d v="2015-03-29T00:00:00"/>
    <s v="USD"/>
    <n v="15990.93"/>
    <n v="2163"/>
    <n v="72.099999999999994"/>
    <x v="0"/>
    <x v="0"/>
    <s v="Overdue"/>
    <x v="0"/>
    <s v="USD"/>
    <n v="15990.93"/>
    <s v="Government "/>
  </r>
  <r>
    <s v="A2310000"/>
    <x v="28"/>
    <x v="28"/>
    <n v="1800013904"/>
    <x v="0"/>
    <x v="0"/>
    <x v="3"/>
    <x v="2"/>
    <n v="0"/>
    <s v="TOTAL INTEREST CHARGES - 2014"/>
    <s v="454"/>
    <s v="DR"/>
    <s v=""/>
    <d v="2015-01-28T00:00:00"/>
    <d v="2015-01-28T00:00:00"/>
    <d v="2015-03-29T00:00:00"/>
    <s v="NGN"/>
    <n v="20876057.27"/>
    <n v="2163"/>
    <n v="72.099999999999994"/>
    <x v="0"/>
    <x v="0"/>
    <s v="Overdue"/>
    <x v="0"/>
    <s v="USD"/>
    <n v="109246.5"/>
    <s v="Government "/>
  </r>
  <r>
    <s v="A2310000"/>
    <x v="28"/>
    <x v="28"/>
    <n v="1800013905"/>
    <x v="0"/>
    <x v="0"/>
    <x v="3"/>
    <x v="2"/>
    <n v="0"/>
    <s v="TOTAL INTEREST CHARGES - 2014"/>
    <s v="468"/>
    <s v="DR"/>
    <s v=""/>
    <d v="2015-01-28T00:00:00"/>
    <d v="2015-01-28T00:00:00"/>
    <d v="2015-03-29T00:00:00"/>
    <s v="USD"/>
    <n v="2213.5"/>
    <n v="2163"/>
    <n v="72.099999999999994"/>
    <x v="0"/>
    <x v="0"/>
    <s v="Overdue"/>
    <x v="0"/>
    <s v="USD"/>
    <n v="2213.5"/>
    <s v="Government "/>
  </r>
  <r>
    <s v="A2310000"/>
    <x v="28"/>
    <x v="28"/>
    <n v="103950668"/>
    <x v="0"/>
    <x v="0"/>
    <x v="3"/>
    <x v="2"/>
    <m/>
    <s v="Ref:1400013938 Balance Pmt on A/C"/>
    <s v=""/>
    <s v="AB"/>
    <s v=""/>
    <d v="2020-08-04T00:00:00"/>
    <d v="2020-08-04T00:00:00"/>
    <d v="2020-08-04T00:00:00"/>
    <s v="USD"/>
    <n v="-12435397.57"/>
    <n v="208"/>
    <n v="6.9333333333333336"/>
    <x v="2"/>
    <x v="0"/>
    <s v="Overdue"/>
    <x v="0"/>
    <s v="USD"/>
    <n v="-12435397.57"/>
    <s v="Government "/>
  </r>
  <r>
    <s v="A2310000"/>
    <x v="28"/>
    <x v="28"/>
    <n v="103896307"/>
    <x v="0"/>
    <x v="0"/>
    <x v="3"/>
    <x v="2"/>
    <m/>
    <s v="Payment on A/C bal. Ref_1400013842"/>
    <s v=""/>
    <s v="AB"/>
    <s v=""/>
    <d v="2020-03-29T00:00:00"/>
    <d v="2020-03-29T00:00:00"/>
    <d v="2020-03-29T00:00:00"/>
    <s v="USD"/>
    <n v="-7429155.9199999999"/>
    <n v="336"/>
    <n v="11.2"/>
    <x v="2"/>
    <x v="0"/>
    <s v="Overdue"/>
    <x v="0"/>
    <s v="USD"/>
    <n v="-7429155.9199999999"/>
    <s v="Government "/>
  </r>
  <r>
    <s v="A2310000"/>
    <x v="28"/>
    <x v="28"/>
    <n v="1600003398"/>
    <x v="0"/>
    <x v="0"/>
    <x v="3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122"/>
    <n v="4.0666666666666664"/>
    <x v="3"/>
    <x v="2"/>
    <s v="Overdue"/>
    <x v="1"/>
    <s v="USD"/>
    <n v="-10554.25"/>
    <s v="Government "/>
  </r>
  <r>
    <s v="A2310000"/>
    <x v="28"/>
    <x v="28"/>
    <n v="1600003386"/>
    <x v="0"/>
    <x v="0"/>
    <x v="3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122"/>
    <n v="4.0666666666666664"/>
    <x v="3"/>
    <x v="2"/>
    <s v="Overdue"/>
    <x v="1"/>
    <s v="USD"/>
    <n v="-4202.9399999999996"/>
    <s v="Government "/>
  </r>
  <r>
    <s v="A2310000"/>
    <x v="28"/>
    <x v="28"/>
    <n v="1600003383"/>
    <x v="0"/>
    <x v="0"/>
    <x v="3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122"/>
    <n v="4.0666666666666664"/>
    <x v="3"/>
    <x v="2"/>
    <s v="Overdue"/>
    <x v="1"/>
    <s v="USD"/>
    <n v="-2617.0100000000002"/>
    <s v="Government "/>
  </r>
  <r>
    <s v="A2310000"/>
    <x v="28"/>
    <x v="28"/>
    <n v="1600003380"/>
    <x v="0"/>
    <x v="0"/>
    <x v="3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122"/>
    <n v="4.0666666666666664"/>
    <x v="3"/>
    <x v="2"/>
    <s v="Overdue"/>
    <x v="1"/>
    <s v="USD"/>
    <n v="-2278.84"/>
    <s v="Government "/>
  </r>
  <r>
    <s v="A2310000"/>
    <x v="28"/>
    <x v="28"/>
    <n v="1600003387"/>
    <x v="0"/>
    <x v="0"/>
    <x v="3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122"/>
    <n v="4.0666666666666664"/>
    <x v="3"/>
    <x v="2"/>
    <s v="Overdue"/>
    <x v="1"/>
    <s v="USD"/>
    <n v="-6704.2"/>
    <s v="Government "/>
  </r>
  <r>
    <s v="A2310000"/>
    <x v="28"/>
    <x v="28"/>
    <n v="1600003384"/>
    <x v="0"/>
    <x v="0"/>
    <x v="3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122"/>
    <n v="4.0666666666666664"/>
    <x v="3"/>
    <x v="2"/>
    <s v="Overdue"/>
    <x v="1"/>
    <s v="USD"/>
    <n v="-2742.72"/>
    <s v="Government "/>
  </r>
  <r>
    <s v="A2310000"/>
    <x v="28"/>
    <x v="28"/>
    <n v="1600003395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7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2"/>
    <x v="0"/>
    <x v="0"/>
    <x v="3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122"/>
    <n v="4.0666666666666664"/>
    <x v="3"/>
    <x v="2"/>
    <s v="Overdue"/>
    <x v="1"/>
    <s v="USD"/>
    <n v="-8533.49"/>
    <s v="Government "/>
  </r>
  <r>
    <s v="A2310000"/>
    <x v="28"/>
    <x v="28"/>
    <n v="1600003396"/>
    <x v="0"/>
    <x v="0"/>
    <x v="3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3"/>
    <x v="0"/>
    <x v="0"/>
    <x v="3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122"/>
    <n v="4.0666666666666664"/>
    <x v="3"/>
    <x v="2"/>
    <s v="Overdue"/>
    <x v="1"/>
    <s v="USD"/>
    <n v="-9142.9599999999991"/>
    <s v="Government "/>
  </r>
  <r>
    <s v="A2310000"/>
    <x v="28"/>
    <x v="28"/>
    <n v="1600003388"/>
    <x v="0"/>
    <x v="0"/>
    <x v="3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122"/>
    <n v="4.0666666666666664"/>
    <x v="3"/>
    <x v="2"/>
    <s v="Overdue"/>
    <x v="1"/>
    <s v="USD"/>
    <n v="-7008.95"/>
    <s v="Government "/>
  </r>
  <r>
    <s v="A2310000"/>
    <x v="28"/>
    <x v="28"/>
    <n v="1600003377"/>
    <x v="0"/>
    <x v="0"/>
    <x v="3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122"/>
    <n v="4.0666666666666664"/>
    <x v="3"/>
    <x v="2"/>
    <s v="Overdue"/>
    <x v="1"/>
    <s v="USD"/>
    <n v="-661.83"/>
    <s v="Government "/>
  </r>
  <r>
    <s v="A2310000"/>
    <x v="28"/>
    <x v="28"/>
    <n v="1600003385"/>
    <x v="0"/>
    <x v="0"/>
    <x v="3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122"/>
    <n v="4.0666666666666664"/>
    <x v="3"/>
    <x v="2"/>
    <s v="Overdue"/>
    <x v="1"/>
    <s v="USD"/>
    <n v="-3542.33"/>
    <s v="Government "/>
  </r>
  <r>
    <s v="A2310000"/>
    <x v="28"/>
    <x v="28"/>
    <n v="1600003379"/>
    <x v="0"/>
    <x v="0"/>
    <x v="3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122"/>
    <n v="4.0666666666666664"/>
    <x v="3"/>
    <x v="2"/>
    <s v="Overdue"/>
    <x v="1"/>
    <s v="USD"/>
    <n v="-1913.91"/>
    <s v="Government "/>
  </r>
  <r>
    <s v="A2310000"/>
    <x v="28"/>
    <x v="28"/>
    <n v="1600003378"/>
    <x v="0"/>
    <x v="0"/>
    <x v="3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122"/>
    <n v="4.0666666666666664"/>
    <x v="3"/>
    <x v="2"/>
    <s v="Overdue"/>
    <x v="1"/>
    <s v="USD"/>
    <n v="-1791.36"/>
    <s v="Government "/>
  </r>
  <r>
    <s v="A2310000"/>
    <x v="28"/>
    <x v="28"/>
    <n v="1600003389"/>
    <x v="0"/>
    <x v="0"/>
    <x v="3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122"/>
    <n v="4.0666666666666664"/>
    <x v="3"/>
    <x v="2"/>
    <s v="Overdue"/>
    <x v="1"/>
    <s v="USD"/>
    <n v="-7009.38"/>
    <s v="Government "/>
  </r>
  <r>
    <s v="A2310000"/>
    <x v="28"/>
    <x v="28"/>
    <n v="1600003390"/>
    <x v="0"/>
    <x v="0"/>
    <x v="3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122"/>
    <n v="4.0666666666666664"/>
    <x v="3"/>
    <x v="2"/>
    <s v="Overdue"/>
    <x v="1"/>
    <s v="USD"/>
    <n v="-8361.24"/>
    <s v="Government "/>
  </r>
  <r>
    <s v="A2310000"/>
    <x v="28"/>
    <x v="28"/>
    <n v="1600003394"/>
    <x v="0"/>
    <x v="0"/>
    <x v="3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122"/>
    <n v="4.0666666666666664"/>
    <x v="3"/>
    <x v="2"/>
    <s v="Overdue"/>
    <x v="1"/>
    <s v="USD"/>
    <n v="-9445.84"/>
    <s v="Government "/>
  </r>
  <r>
    <s v="A2310000"/>
    <x v="28"/>
    <x v="28"/>
    <n v="1600003381"/>
    <x v="0"/>
    <x v="0"/>
    <x v="3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122"/>
    <n v="4.0666666666666664"/>
    <x v="3"/>
    <x v="2"/>
    <s v="Overdue"/>
    <x v="1"/>
    <s v="USD"/>
    <n v="-2428.91"/>
    <s v="Government "/>
  </r>
  <r>
    <s v="A2310000"/>
    <x v="28"/>
    <x v="28"/>
    <n v="1600003414"/>
    <x v="0"/>
    <x v="0"/>
    <x v="3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122"/>
    <n v="4.0666666666666664"/>
    <x v="3"/>
    <x v="2"/>
    <s v="Overdue"/>
    <x v="1"/>
    <s v="USD"/>
    <n v="-20679.14"/>
    <s v="Government "/>
  </r>
  <r>
    <s v="A2310000"/>
    <x v="28"/>
    <x v="28"/>
    <n v="1600003412"/>
    <x v="0"/>
    <x v="0"/>
    <x v="3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122"/>
    <n v="4.0666666666666664"/>
    <x v="3"/>
    <x v="2"/>
    <s v="Overdue"/>
    <x v="1"/>
    <s v="USD"/>
    <n v="-17267.3"/>
    <s v="Government "/>
  </r>
  <r>
    <s v="A2310000"/>
    <x v="28"/>
    <x v="28"/>
    <n v="1600003413"/>
    <x v="0"/>
    <x v="0"/>
    <x v="3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122"/>
    <n v="4.0666666666666664"/>
    <x v="3"/>
    <x v="2"/>
    <s v="Overdue"/>
    <x v="1"/>
    <s v="USD"/>
    <n v="-18405.82"/>
    <s v="Government "/>
  </r>
  <r>
    <s v="A2310000"/>
    <x v="28"/>
    <x v="28"/>
    <n v="1600003410"/>
    <x v="0"/>
    <x v="0"/>
    <x v="3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122"/>
    <n v="4.0666666666666664"/>
    <x v="3"/>
    <x v="2"/>
    <s v="Overdue"/>
    <x v="1"/>
    <s v="USD"/>
    <n v="-10954.54"/>
    <s v="Government "/>
  </r>
  <r>
    <s v="A2310000"/>
    <x v="28"/>
    <x v="28"/>
    <n v="1600003407"/>
    <x v="0"/>
    <x v="0"/>
    <x v="3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122"/>
    <n v="4.0666666666666664"/>
    <x v="3"/>
    <x v="2"/>
    <s v="Overdue"/>
    <x v="1"/>
    <s v="USD"/>
    <n v="-9592.11"/>
    <s v="Government "/>
  </r>
  <r>
    <s v="A2310000"/>
    <x v="28"/>
    <x v="28"/>
    <n v="1600003408"/>
    <x v="0"/>
    <x v="0"/>
    <x v="3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122"/>
    <n v="4.0666666666666664"/>
    <x v="3"/>
    <x v="2"/>
    <s v="Overdue"/>
    <x v="1"/>
    <s v="USD"/>
    <n v="-9725.0300000000007"/>
    <s v="Government "/>
  </r>
  <r>
    <s v="A2310000"/>
    <x v="28"/>
    <x v="28"/>
    <n v="1600003409"/>
    <x v="0"/>
    <x v="0"/>
    <x v="3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122"/>
    <n v="4.0666666666666664"/>
    <x v="3"/>
    <x v="2"/>
    <s v="Overdue"/>
    <x v="1"/>
    <s v="USD"/>
    <n v="-9850.9500000000007"/>
    <s v="Government "/>
  </r>
  <r>
    <s v="A2310000"/>
    <x v="28"/>
    <x v="28"/>
    <n v="1600003402"/>
    <x v="0"/>
    <x v="0"/>
    <x v="3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122"/>
    <n v="4.0666666666666664"/>
    <x v="3"/>
    <x v="2"/>
    <s v="Overdue"/>
    <x v="1"/>
    <s v="USD"/>
    <n v="-5941.52"/>
    <s v="Government "/>
  </r>
  <r>
    <s v="A2310000"/>
    <x v="28"/>
    <x v="28"/>
    <n v="1600003404"/>
    <x v="0"/>
    <x v="0"/>
    <x v="3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122"/>
    <n v="4.0666666666666664"/>
    <x v="3"/>
    <x v="2"/>
    <s v="Overdue"/>
    <x v="1"/>
    <s v="USD"/>
    <n v="-7873.91"/>
    <s v="Government "/>
  </r>
  <r>
    <s v="A2310000"/>
    <x v="28"/>
    <x v="28"/>
    <n v="1600003405"/>
    <x v="0"/>
    <x v="0"/>
    <x v="3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122"/>
    <n v="4.0666666666666664"/>
    <x v="3"/>
    <x v="2"/>
    <s v="Overdue"/>
    <x v="1"/>
    <s v="USD"/>
    <n v="-8648.9699999999993"/>
    <s v="Government "/>
  </r>
  <r>
    <s v="A2310000"/>
    <x v="28"/>
    <x v="28"/>
    <n v="1600003403"/>
    <x v="0"/>
    <x v="0"/>
    <x v="3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122"/>
    <n v="4.0666666666666664"/>
    <x v="3"/>
    <x v="2"/>
    <s v="Overdue"/>
    <x v="1"/>
    <s v="USD"/>
    <n v="-7784.35"/>
    <s v="Government "/>
  </r>
  <r>
    <s v="A2310000"/>
    <x v="28"/>
    <x v="28"/>
    <n v="1600003406"/>
    <x v="0"/>
    <x v="0"/>
    <x v="3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122"/>
    <n v="4.0666666666666664"/>
    <x v="3"/>
    <x v="2"/>
    <s v="Overdue"/>
    <x v="1"/>
    <s v="USD"/>
    <n v="-8665.6"/>
    <s v="Government "/>
  </r>
  <r>
    <s v="A2310000"/>
    <x v="28"/>
    <x v="28"/>
    <n v="103963742"/>
    <x v="0"/>
    <x v="0"/>
    <x v="3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178"/>
    <n v="5.9333333333333336"/>
    <x v="3"/>
    <x v="2"/>
    <s v="Overdue"/>
    <x v="1"/>
    <s v="USD"/>
    <n v="29653.77"/>
    <s v="Government "/>
  </r>
  <r>
    <s v="A2310000"/>
    <x v="28"/>
    <x v="28"/>
    <n v="103963742"/>
    <x v="0"/>
    <x v="0"/>
    <x v="3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178"/>
    <n v="5.9333333333333336"/>
    <x v="3"/>
    <x v="2"/>
    <s v="Overdue"/>
    <x v="1"/>
    <s v="USD"/>
    <n v="10494.28"/>
    <s v="Government "/>
  </r>
  <r>
    <s v="A2310000"/>
    <x v="28"/>
    <x v="28"/>
    <n v="103963742"/>
    <x v="0"/>
    <x v="0"/>
    <x v="3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178"/>
    <n v="5.9333333333333336"/>
    <x v="3"/>
    <x v="2"/>
    <s v="Overdue"/>
    <x v="1"/>
    <s v="USD"/>
    <n v="791.69"/>
    <s v="Government "/>
  </r>
  <r>
    <s v="A2310000"/>
    <x v="28"/>
    <x v="28"/>
    <n v="103963742"/>
    <x v="0"/>
    <x v="0"/>
    <x v="3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178"/>
    <n v="5.9333333333333336"/>
    <x v="3"/>
    <x v="2"/>
    <s v="Overdue"/>
    <x v="1"/>
    <s v="USD"/>
    <n v="75426.67"/>
    <s v="Government "/>
  </r>
  <r>
    <s v="A2310000"/>
    <x v="28"/>
    <x v="28"/>
    <n v="103963742"/>
    <x v="0"/>
    <x v="0"/>
    <x v="3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178"/>
    <n v="5.9333333333333336"/>
    <x v="3"/>
    <x v="2"/>
    <s v="Overdue"/>
    <x v="1"/>
    <s v="USD"/>
    <n v="93755.77"/>
    <s v="Government "/>
  </r>
  <r>
    <s v="A2310000"/>
    <x v="28"/>
    <x v="28"/>
    <n v="103963742"/>
    <x v="0"/>
    <x v="0"/>
    <x v="3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178"/>
    <n v="5.9333333333333336"/>
    <x v="3"/>
    <x v="2"/>
    <s v="Overdue"/>
    <x v="1"/>
    <s v="USD"/>
    <n v="14004.7"/>
    <s v="Government "/>
  </r>
  <r>
    <s v="A2310000"/>
    <x v="28"/>
    <x v="28"/>
    <n v="103963742"/>
    <x v="0"/>
    <x v="0"/>
    <x v="3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178"/>
    <n v="5.9333333333333336"/>
    <x v="3"/>
    <x v="2"/>
    <s v="Overdue"/>
    <x v="1"/>
    <s v="USD"/>
    <n v="97988.33"/>
    <s v="Government "/>
  </r>
  <r>
    <s v="A2310000"/>
    <x v="28"/>
    <x v="28"/>
    <n v="103963742"/>
    <x v="0"/>
    <x v="0"/>
    <x v="3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178"/>
    <n v="5.9333333333333336"/>
    <x v="3"/>
    <x v="2"/>
    <s v="Overdue"/>
    <x v="1"/>
    <s v="USD"/>
    <n v="82381.570000000007"/>
    <s v="Government "/>
  </r>
  <r>
    <s v="A2310000"/>
    <x v="28"/>
    <x v="28"/>
    <n v="103963742"/>
    <x v="0"/>
    <x v="0"/>
    <x v="3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178"/>
    <n v="5.9333333333333336"/>
    <x v="3"/>
    <x v="2"/>
    <s v="Overdue"/>
    <x v="1"/>
    <s v="USD"/>
    <n v="89770.92"/>
    <s v="Government "/>
  </r>
  <r>
    <s v="A2310000"/>
    <x v="28"/>
    <x v="28"/>
    <n v="103963742"/>
    <x v="0"/>
    <x v="0"/>
    <x v="3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178"/>
    <n v="5.9333333333333336"/>
    <x v="3"/>
    <x v="2"/>
    <s v="Overdue"/>
    <x v="1"/>
    <s v="USD"/>
    <n v="253.46"/>
    <s v="Government "/>
  </r>
  <r>
    <s v="A2310000"/>
    <x v="28"/>
    <x v="28"/>
    <n v="103963742"/>
    <x v="0"/>
    <x v="0"/>
    <x v="3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178"/>
    <n v="5.9333333333333336"/>
    <x v="3"/>
    <x v="2"/>
    <s v="Overdue"/>
    <x v="1"/>
    <s v="USD"/>
    <n v="244.85"/>
    <s v="Government "/>
  </r>
  <r>
    <s v="A2310000"/>
    <x v="28"/>
    <x v="28"/>
    <n v="103963742"/>
    <x v="0"/>
    <x v="0"/>
    <x v="3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178"/>
    <n v="5.9333333333333336"/>
    <x v="3"/>
    <x v="2"/>
    <s v="Overdue"/>
    <x v="1"/>
    <s v="USD"/>
    <n v="89225.62"/>
    <s v="Government "/>
  </r>
  <r>
    <s v="A2310000"/>
    <x v="28"/>
    <x v="28"/>
    <n v="103963742"/>
    <x v="0"/>
    <x v="0"/>
    <x v="3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178"/>
    <n v="5.9333333333333336"/>
    <x v="3"/>
    <x v="2"/>
    <s v="Overdue"/>
    <x v="1"/>
    <s v="USD"/>
    <n v="94768.04"/>
    <s v="Government "/>
  </r>
  <r>
    <s v="A2310000"/>
    <x v="28"/>
    <x v="28"/>
    <n v="103963742"/>
    <x v="0"/>
    <x v="0"/>
    <x v="3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178"/>
    <n v="5.9333333333333336"/>
    <x v="3"/>
    <x v="2"/>
    <s v="Overdue"/>
    <x v="1"/>
    <s v="USD"/>
    <n v="5589.8"/>
    <s v="Government "/>
  </r>
  <r>
    <s v="A2310000"/>
    <x v="28"/>
    <x v="28"/>
    <n v="103962613"/>
    <x v="0"/>
    <x v="0"/>
    <x v="3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180"/>
    <n v="6"/>
    <x v="3"/>
    <x v="2"/>
    <s v="Overdue"/>
    <x v="1"/>
    <s v="USD"/>
    <n v="13222.95"/>
    <s v="Government "/>
  </r>
  <r>
    <s v="A2310000"/>
    <x v="28"/>
    <x v="28"/>
    <n v="103962613"/>
    <x v="0"/>
    <x v="0"/>
    <x v="3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180"/>
    <n v="6"/>
    <x v="3"/>
    <x v="2"/>
    <s v="Overdue"/>
    <x v="1"/>
    <s v="USD"/>
    <n v="8908.44"/>
    <s v="Government "/>
  </r>
  <r>
    <s v="A2310000"/>
    <x v="28"/>
    <x v="28"/>
    <n v="103962613"/>
    <x v="0"/>
    <x v="0"/>
    <x v="3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180"/>
    <n v="6"/>
    <x v="3"/>
    <x v="2"/>
    <s v="Overdue"/>
    <x v="1"/>
    <s v="USD"/>
    <n v="11779.86"/>
    <s v="Government "/>
  </r>
  <r>
    <s v="A2310000"/>
    <x v="28"/>
    <x v="28"/>
    <n v="103962613"/>
    <x v="0"/>
    <x v="0"/>
    <x v="3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180"/>
    <n v="6"/>
    <x v="3"/>
    <x v="2"/>
    <s v="Overdue"/>
    <x v="1"/>
    <s v="USD"/>
    <n v="10421.950000000001"/>
    <s v="Government "/>
  </r>
  <r>
    <s v="A2310000"/>
    <x v="28"/>
    <x v="28"/>
    <n v="103962613"/>
    <x v="0"/>
    <x v="0"/>
    <x v="3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180"/>
    <n v="6"/>
    <x v="3"/>
    <x v="2"/>
    <s v="Overdue"/>
    <x v="1"/>
    <s v="USD"/>
    <n v="10231.36"/>
    <s v="Government "/>
  </r>
  <r>
    <s v="A2310000"/>
    <x v="28"/>
    <x v="28"/>
    <n v="103962613"/>
    <x v="0"/>
    <x v="0"/>
    <x v="3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180"/>
    <n v="6"/>
    <x v="3"/>
    <x v="2"/>
    <s v="Overdue"/>
    <x v="1"/>
    <s v="USD"/>
    <n v="9896.49"/>
    <s v="Government "/>
  </r>
  <r>
    <s v="A2310000"/>
    <x v="28"/>
    <x v="28"/>
    <n v="103962613"/>
    <x v="0"/>
    <x v="0"/>
    <x v="3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180"/>
    <n v="6"/>
    <x v="3"/>
    <x v="2"/>
    <s v="Overdue"/>
    <x v="1"/>
    <s v="USD"/>
    <n v="8798.1"/>
    <s v="Government "/>
  </r>
  <r>
    <s v="A2310000"/>
    <x v="28"/>
    <x v="28"/>
    <n v="103962613"/>
    <x v="0"/>
    <x v="0"/>
    <x v="3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180"/>
    <n v="6"/>
    <x v="3"/>
    <x v="2"/>
    <s v="Overdue"/>
    <x v="1"/>
    <s v="USD"/>
    <n v="11594.32"/>
    <s v="Government "/>
  </r>
  <r>
    <s v="A2310000"/>
    <x v="28"/>
    <x v="28"/>
    <n v="103962613"/>
    <x v="0"/>
    <x v="0"/>
    <x v="3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180"/>
    <n v="6"/>
    <x v="3"/>
    <x v="2"/>
    <s v="Overdue"/>
    <x v="1"/>
    <s v="USD"/>
    <n v="11316.3"/>
    <s v="Government "/>
  </r>
  <r>
    <s v="A2310000"/>
    <x v="28"/>
    <x v="28"/>
    <n v="103962613"/>
    <x v="0"/>
    <x v="0"/>
    <x v="3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180"/>
    <n v="6"/>
    <x v="3"/>
    <x v="2"/>
    <s v="Overdue"/>
    <x v="1"/>
    <s v="USD"/>
    <n v="12605.4"/>
    <s v="Government "/>
  </r>
  <r>
    <s v="A2310000"/>
    <x v="28"/>
    <x v="28"/>
    <n v="103962613"/>
    <x v="0"/>
    <x v="0"/>
    <x v="3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180"/>
    <n v="6"/>
    <x v="3"/>
    <x v="2"/>
    <s v="Overdue"/>
    <x v="1"/>
    <s v="USD"/>
    <n v="10967.6"/>
    <s v="Government "/>
  </r>
  <r>
    <s v="A2310000"/>
    <x v="28"/>
    <x v="28"/>
    <n v="103962613"/>
    <x v="0"/>
    <x v="0"/>
    <x v="3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180"/>
    <n v="6"/>
    <x v="3"/>
    <x v="2"/>
    <s v="Overdue"/>
    <x v="1"/>
    <s v="USD"/>
    <n v="11654.49"/>
    <s v="Government "/>
  </r>
  <r>
    <s v="A2310000"/>
    <x v="28"/>
    <x v="28"/>
    <n v="103962613"/>
    <x v="0"/>
    <x v="0"/>
    <x v="3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180"/>
    <n v="6"/>
    <x v="3"/>
    <x v="2"/>
    <s v="Overdue"/>
    <x v="1"/>
    <s v="USD"/>
    <n v="12005.08"/>
    <s v="Government "/>
  </r>
  <r>
    <s v="A2310000"/>
    <x v="28"/>
    <x v="28"/>
    <n v="103962613"/>
    <x v="0"/>
    <x v="0"/>
    <x v="3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180"/>
    <n v="6"/>
    <x v="3"/>
    <x v="2"/>
    <s v="Overdue"/>
    <x v="1"/>
    <s v="USD"/>
    <n v="25046.57"/>
    <s v="Government "/>
  </r>
  <r>
    <s v="A2310000"/>
    <x v="28"/>
    <x v="28"/>
    <n v="103962613"/>
    <x v="0"/>
    <x v="0"/>
    <x v="3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180"/>
    <n v="6"/>
    <x v="3"/>
    <x v="2"/>
    <s v="Overdue"/>
    <x v="1"/>
    <s v="USD"/>
    <n v="3094.79"/>
    <s v="Government "/>
  </r>
  <r>
    <s v="A2310000"/>
    <x v="28"/>
    <x v="28"/>
    <n v="103962613"/>
    <x v="0"/>
    <x v="0"/>
    <x v="3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180"/>
    <n v="6"/>
    <x v="3"/>
    <x v="2"/>
    <s v="Overdue"/>
    <x v="1"/>
    <s v="USD"/>
    <n v="20333"/>
    <s v="Government "/>
  </r>
  <r>
    <s v="A2310000"/>
    <x v="28"/>
    <x v="28"/>
    <n v="103962613"/>
    <x v="0"/>
    <x v="0"/>
    <x v="3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180"/>
    <n v="6"/>
    <x v="3"/>
    <x v="2"/>
    <s v="Overdue"/>
    <x v="1"/>
    <s v="USD"/>
    <n v="19762.04"/>
    <s v="Government "/>
  </r>
  <r>
    <s v="A2310000"/>
    <x v="28"/>
    <x v="28"/>
    <n v="103962613"/>
    <x v="0"/>
    <x v="0"/>
    <x v="3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180"/>
    <n v="6"/>
    <x v="3"/>
    <x v="2"/>
    <s v="Overdue"/>
    <x v="1"/>
    <s v="USD"/>
    <n v="29123.67"/>
    <s v="Government "/>
  </r>
  <r>
    <s v="A2310000"/>
    <x v="28"/>
    <x v="28"/>
    <n v="103962545"/>
    <x v="0"/>
    <x v="0"/>
    <x v="3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180"/>
    <n v="6"/>
    <x v="3"/>
    <x v="2"/>
    <s v="Overdue"/>
    <x v="1"/>
    <s v="USD"/>
    <n v="3293.95"/>
    <s v="Government "/>
  </r>
  <r>
    <s v="A2310000"/>
    <x v="28"/>
    <x v="28"/>
    <n v="103962613"/>
    <x v="0"/>
    <x v="0"/>
    <x v="3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180"/>
    <n v="6"/>
    <x v="3"/>
    <x v="2"/>
    <s v="Overdue"/>
    <x v="1"/>
    <s v="USD"/>
    <n v="11736.25"/>
    <s v="Government "/>
  </r>
  <r>
    <s v="A2310000"/>
    <x v="28"/>
    <x v="28"/>
    <n v="103950668"/>
    <x v="0"/>
    <x v="0"/>
    <x v="3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208"/>
    <n v="6.9333333333333336"/>
    <x v="2"/>
    <x v="2"/>
    <s v="Overdue"/>
    <x v="1"/>
    <s v="USD"/>
    <n v="574371.99"/>
    <s v="Government "/>
  </r>
  <r>
    <s v="A2310000"/>
    <x v="28"/>
    <x v="28"/>
    <n v="103896307"/>
    <x v="0"/>
    <x v="0"/>
    <x v="3"/>
    <x v="2"/>
    <s v="WHT Outstg"/>
    <s v="WHT on inv 1800022161"/>
    <s v=""/>
    <s v="AB"/>
    <s v=""/>
    <d v="2020-03-29T00:00:00"/>
    <d v="2020-03-29T00:00:00"/>
    <d v="2020-03-29T00:00:00"/>
    <s v="USD"/>
    <n v="609463.94999999995"/>
    <n v="336"/>
    <n v="11.2"/>
    <x v="2"/>
    <x v="2"/>
    <s v="Overdue"/>
    <x v="1"/>
    <s v="USD"/>
    <n v="609463.94999999995"/>
    <s v="Government "/>
  </r>
  <r>
    <s v="A2310000"/>
    <x v="28"/>
    <x v="28"/>
    <n v="103896306"/>
    <x v="0"/>
    <x v="0"/>
    <x v="3"/>
    <x v="2"/>
    <s v="WHT Outstg"/>
    <s v="WHT on inv 1800022546"/>
    <s v=""/>
    <s v="AB"/>
    <s v=""/>
    <d v="2020-03-29T00:00:00"/>
    <d v="2020-03-29T00:00:00"/>
    <d v="2020-03-29T00:00:00"/>
    <s v="USD"/>
    <n v="711949.44"/>
    <n v="336"/>
    <n v="11.2"/>
    <x v="2"/>
    <x v="2"/>
    <s v="Overdue"/>
    <x v="1"/>
    <s v="USD"/>
    <n v="711949.44"/>
    <s v="Government "/>
  </r>
  <r>
    <s v="A2310000"/>
    <x v="28"/>
    <x v="28"/>
    <n v="103896305"/>
    <x v="0"/>
    <x v="0"/>
    <x v="3"/>
    <x v="2"/>
    <s v="WHT Outstg"/>
    <s v="WHT on inv 1800022765"/>
    <s v=""/>
    <s v="AB"/>
    <s v=""/>
    <d v="2020-03-29T00:00:00"/>
    <d v="2020-03-29T00:00:00"/>
    <d v="2020-03-29T00:00:00"/>
    <s v="USD"/>
    <n v="667948.48"/>
    <n v="336"/>
    <n v="11.2"/>
    <x v="2"/>
    <x v="2"/>
    <s v="Overdue"/>
    <x v="1"/>
    <s v="USD"/>
    <n v="667948.48"/>
    <s v="Government "/>
  </r>
  <r>
    <s v="A2310000"/>
    <x v="28"/>
    <x v="28"/>
    <n v="103896308"/>
    <x v="0"/>
    <x v="0"/>
    <x v="3"/>
    <x v="2"/>
    <s v="WHT Outstg"/>
    <s v="WHT on inv 1800022790"/>
    <s v=""/>
    <s v="AB"/>
    <s v=""/>
    <d v="2020-03-29T00:00:00"/>
    <d v="2020-03-29T00:00:00"/>
    <d v="2020-03-29T00:00:00"/>
    <s v="USD"/>
    <n v="665584.14"/>
    <n v="336"/>
    <n v="11.2"/>
    <x v="2"/>
    <x v="2"/>
    <s v="Overdue"/>
    <x v="1"/>
    <s v="USD"/>
    <n v="665584.14"/>
    <s v="Government "/>
  </r>
  <r>
    <s v="A2310000"/>
    <x v="28"/>
    <x v="28"/>
    <n v="103896308"/>
    <x v="0"/>
    <x v="0"/>
    <x v="3"/>
    <x v="2"/>
    <s v="WHT Outstg"/>
    <s v="WHT on inv 1800022926"/>
    <s v=""/>
    <s v="AB"/>
    <s v=""/>
    <d v="2020-03-29T00:00:00"/>
    <d v="2020-03-29T00:00:00"/>
    <d v="2020-03-29T00:00:00"/>
    <s v="USD"/>
    <n v="678854.11"/>
    <n v="336"/>
    <n v="11.2"/>
    <x v="2"/>
    <x v="2"/>
    <s v="Overdue"/>
    <x v="1"/>
    <s v="USD"/>
    <n v="678854.11"/>
    <s v="Government "/>
  </r>
  <r>
    <s v="A2310000"/>
    <x v="28"/>
    <x v="28"/>
    <n v="1600003057"/>
    <x v="0"/>
    <x v="0"/>
    <x v="3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366"/>
    <n v="12.2"/>
    <x v="4"/>
    <x v="2"/>
    <s v="Overdue"/>
    <x v="1"/>
    <s v="USD"/>
    <n v="-83459.94"/>
    <s v="Government "/>
  </r>
  <r>
    <s v="A2310000"/>
    <x v="28"/>
    <x v="28"/>
    <n v="1600003054"/>
    <x v="0"/>
    <x v="0"/>
    <x v="3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366"/>
    <n v="12.2"/>
    <x v="4"/>
    <x v="2"/>
    <s v="Overdue"/>
    <x v="1"/>
    <s v="USD"/>
    <n v="-100737.03"/>
    <s v="Government "/>
  </r>
  <r>
    <s v="A2310000"/>
    <x v="28"/>
    <x v="28"/>
    <n v="1600003053"/>
    <x v="0"/>
    <x v="0"/>
    <x v="3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366"/>
    <n v="12.2"/>
    <x v="4"/>
    <x v="2"/>
    <s v="Overdue"/>
    <x v="1"/>
    <s v="USD"/>
    <n v="-3791"/>
    <s v="Government "/>
  </r>
  <r>
    <s v="A2310000"/>
    <x v="28"/>
    <x v="28"/>
    <n v="1600003052"/>
    <x v="0"/>
    <x v="0"/>
    <x v="3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366"/>
    <n v="12.2"/>
    <x v="4"/>
    <x v="2"/>
    <s v="Overdue"/>
    <x v="1"/>
    <s v="USD"/>
    <n v="-88502.64"/>
    <s v="Government "/>
  </r>
  <r>
    <s v="A2310000"/>
    <x v="28"/>
    <x v="28"/>
    <n v="1600003009"/>
    <x v="0"/>
    <x v="0"/>
    <x v="3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394"/>
    <n v="13.133333333333333"/>
    <x v="4"/>
    <x v="2"/>
    <s v="Overdue"/>
    <x v="1"/>
    <s v="USD"/>
    <n v="-3860.15"/>
    <s v="Government "/>
  </r>
  <r>
    <s v="A2310000"/>
    <x v="28"/>
    <x v="28"/>
    <n v="1600002937"/>
    <x v="0"/>
    <x v="0"/>
    <x v="3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457"/>
    <n v="15.233333333333333"/>
    <x v="4"/>
    <x v="2"/>
    <s v="Overdue"/>
    <x v="1"/>
    <s v="USD"/>
    <n v="-171058.6"/>
    <s v="Government "/>
  </r>
  <r>
    <s v="A2310000"/>
    <x v="28"/>
    <x v="28"/>
    <n v="1600002902"/>
    <x v="0"/>
    <x v="0"/>
    <x v="3"/>
    <x v="2"/>
    <s v="WHT Outstg"/>
    <s v="NPDC - WHT TAX RECEIPTS DOWNLOADED"/>
    <s v="454"/>
    <s v="DG"/>
    <s v=""/>
    <d v="2019-10-28T00:00:00"/>
    <d v="2019-10-28T00:00:00"/>
    <d v="2019-10-28T00:00:00"/>
    <s v="NGN"/>
    <n v="-36214380.810000002"/>
    <n v="489"/>
    <n v="16.3"/>
    <x v="4"/>
    <x v="2"/>
    <s v="Overdue"/>
    <x v="1"/>
    <s v="USD"/>
    <n v="-118174.77"/>
    <s v="Government "/>
  </r>
  <r>
    <s v="A2310000"/>
    <x v="28"/>
    <x v="28"/>
    <n v="103938697"/>
    <x v="0"/>
    <x v="0"/>
    <x v="3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517"/>
    <n v="17.233333333333334"/>
    <x v="4"/>
    <x v="2"/>
    <s v="Overdue"/>
    <x v="1"/>
    <s v="USD"/>
    <n v="276617.51"/>
    <s v="Government "/>
  </r>
  <r>
    <s v="A2310000"/>
    <x v="28"/>
    <x v="28"/>
    <n v="103938697"/>
    <x v="0"/>
    <x v="0"/>
    <x v="3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517"/>
    <n v="17.233333333333334"/>
    <x v="4"/>
    <x v="2"/>
    <s v="Overdue"/>
    <x v="1"/>
    <s v="USD"/>
    <n v="504292.85"/>
    <s v="Government "/>
  </r>
  <r>
    <s v="A2310000"/>
    <x v="28"/>
    <x v="28"/>
    <n v="103938697"/>
    <x v="0"/>
    <x v="0"/>
    <x v="3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517"/>
    <n v="17.233333333333334"/>
    <x v="4"/>
    <x v="2"/>
    <s v="Overdue"/>
    <x v="1"/>
    <s v="USD"/>
    <n v="216159.35999999999"/>
    <s v="Government "/>
  </r>
  <r>
    <s v="A2310000"/>
    <x v="28"/>
    <x v="28"/>
    <n v="103938697"/>
    <x v="0"/>
    <x v="0"/>
    <x v="3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517"/>
    <n v="17.233333333333334"/>
    <x v="4"/>
    <x v="2"/>
    <s v="Overdue"/>
    <x v="1"/>
    <s v="USD"/>
    <n v="158223.64000000001"/>
    <s v="Government "/>
  </r>
  <r>
    <s v="A2310000"/>
    <x v="28"/>
    <x v="28"/>
    <n v="103938697"/>
    <x v="0"/>
    <x v="0"/>
    <x v="3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517"/>
    <n v="17.233333333333334"/>
    <x v="4"/>
    <x v="2"/>
    <s v="Overdue"/>
    <x v="1"/>
    <s v="USD"/>
    <n v="385954.36"/>
    <s v="Government "/>
  </r>
  <r>
    <s v="A2310000"/>
    <x v="28"/>
    <x v="28"/>
    <n v="103938697"/>
    <x v="0"/>
    <x v="0"/>
    <x v="3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517"/>
    <n v="17.233333333333334"/>
    <x v="4"/>
    <x v="2"/>
    <s v="Overdue"/>
    <x v="1"/>
    <s v="USD"/>
    <n v="165365.72"/>
    <s v="Government "/>
  </r>
  <r>
    <s v="A2310000"/>
    <x v="28"/>
    <x v="28"/>
    <n v="103938697"/>
    <x v="0"/>
    <x v="0"/>
    <x v="3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517"/>
    <n v="17.233333333333334"/>
    <x v="4"/>
    <x v="2"/>
    <s v="Overdue"/>
    <x v="1"/>
    <s v="USD"/>
    <n v="175892.33"/>
    <s v="Government "/>
  </r>
  <r>
    <s v="A2310000"/>
    <x v="28"/>
    <x v="28"/>
    <n v="103938696"/>
    <x v="0"/>
    <x v="0"/>
    <x v="3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578"/>
    <n v="19.266666666666666"/>
    <x v="0"/>
    <x v="2"/>
    <s v="Overdue"/>
    <x v="1"/>
    <s v="USD"/>
    <n v="206296.72"/>
    <s v="Government "/>
  </r>
  <r>
    <s v="A2310000"/>
    <x v="28"/>
    <x v="28"/>
    <n v="103938696"/>
    <x v="0"/>
    <x v="0"/>
    <x v="3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578"/>
    <n v="19.266666666666666"/>
    <x v="0"/>
    <x v="2"/>
    <s v="Overdue"/>
    <x v="1"/>
    <s v="USD"/>
    <n v="478219.58"/>
    <s v="Government "/>
  </r>
  <r>
    <s v="A2310000"/>
    <x v="28"/>
    <x v="28"/>
    <n v="103938696"/>
    <x v="0"/>
    <x v="0"/>
    <x v="3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578"/>
    <n v="19.266666666666666"/>
    <x v="0"/>
    <x v="2"/>
    <s v="Overdue"/>
    <x v="1"/>
    <s v="USD"/>
    <n v="369346.04"/>
    <s v="Government "/>
  </r>
  <r>
    <s v="A2310000"/>
    <x v="28"/>
    <x v="28"/>
    <n v="1600002785"/>
    <x v="0"/>
    <x v="0"/>
    <x v="3"/>
    <x v="2"/>
    <s v="WHT Outstg"/>
    <s v="NPDC OML30 -  WHT RECEIPTS"/>
    <s v="454"/>
    <s v="DG"/>
    <s v=""/>
    <d v="2019-05-28T00:00:00"/>
    <d v="2019-05-28T00:00:00"/>
    <d v="2019-05-28T00:00:00"/>
    <s v="NGN"/>
    <n v="-55756919.399999999"/>
    <n v="642"/>
    <n v="21.4"/>
    <x v="0"/>
    <x v="2"/>
    <s v="Overdue"/>
    <x v="1"/>
    <s v="USD"/>
    <n v="-181945.98"/>
    <s v="Government "/>
  </r>
  <r>
    <s v="A2310000"/>
    <x v="28"/>
    <x v="28"/>
    <n v="103938695"/>
    <x v="0"/>
    <x v="0"/>
    <x v="3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670"/>
    <n v="22.333333333333332"/>
    <x v="0"/>
    <x v="2"/>
    <s v="Overdue"/>
    <x v="1"/>
    <s v="USD"/>
    <n v="425754.82"/>
    <s v="Government "/>
  </r>
  <r>
    <s v="A2310000"/>
    <x v="28"/>
    <x v="28"/>
    <n v="103938695"/>
    <x v="0"/>
    <x v="0"/>
    <x v="3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670"/>
    <n v="22.333333333333332"/>
    <x v="0"/>
    <x v="2"/>
    <s v="Overdue"/>
    <x v="1"/>
    <s v="USD"/>
    <n v="460727.49"/>
    <s v="Government "/>
  </r>
  <r>
    <s v="A2310000"/>
    <x v="28"/>
    <x v="28"/>
    <n v="103938695"/>
    <x v="0"/>
    <x v="0"/>
    <x v="3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670"/>
    <n v="22.333333333333332"/>
    <x v="0"/>
    <x v="2"/>
    <s v="Overdue"/>
    <x v="1"/>
    <s v="USD"/>
    <n v="440839.99"/>
    <s v="Government "/>
  </r>
  <r>
    <s v="A2310000"/>
    <x v="28"/>
    <x v="28"/>
    <n v="103938694"/>
    <x v="0"/>
    <x v="0"/>
    <x v="3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706"/>
    <n v="23.533333333333335"/>
    <x v="0"/>
    <x v="2"/>
    <s v="Overdue"/>
    <x v="1"/>
    <s v="USD"/>
    <n v="377949.84"/>
    <s v="Government "/>
  </r>
  <r>
    <s v="A2310000"/>
    <x v="28"/>
    <x v="28"/>
    <n v="103938694"/>
    <x v="0"/>
    <x v="0"/>
    <x v="3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706"/>
    <n v="23.533333333333335"/>
    <x v="0"/>
    <x v="2"/>
    <s v="Overdue"/>
    <x v="1"/>
    <s v="USD"/>
    <n v="311078.61"/>
    <s v="Government "/>
  </r>
  <r>
    <s v="A2310000"/>
    <x v="28"/>
    <x v="28"/>
    <n v="103938694"/>
    <x v="0"/>
    <x v="0"/>
    <x v="3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706"/>
    <n v="23.533333333333335"/>
    <x v="0"/>
    <x v="2"/>
    <s v="Overdue"/>
    <x v="1"/>
    <s v="USD"/>
    <n v="379370.43"/>
    <s v="Government "/>
  </r>
  <r>
    <s v="A2310000"/>
    <x v="28"/>
    <x v="28"/>
    <n v="103697447"/>
    <x v="0"/>
    <x v="0"/>
    <x v="3"/>
    <x v="2"/>
    <s v="WHT Outstg"/>
    <s v="WHT on invs 1800018650/18832/18960/19201/19284/etc"/>
    <s v=""/>
    <s v="AB"/>
    <s v=""/>
    <d v="2019-02-12T00:00:00"/>
    <d v="2019-02-12T00:00:00"/>
    <d v="2019-02-12T00:00:00"/>
    <s v="USD"/>
    <n v="2303934.94"/>
    <n v="747"/>
    <n v="24.9"/>
    <x v="0"/>
    <x v="2"/>
    <s v="Overdue"/>
    <x v="1"/>
    <s v="USD"/>
    <n v="2303934.94"/>
    <s v="Government "/>
  </r>
  <r>
    <s v="A2310000"/>
    <x v="28"/>
    <x v="28"/>
    <n v="103938693"/>
    <x v="0"/>
    <x v="0"/>
    <x v="3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751"/>
    <n v="25.033333333333335"/>
    <x v="0"/>
    <x v="2"/>
    <s v="Overdue"/>
    <x v="1"/>
    <s v="USD"/>
    <n v="112880.39"/>
    <s v="Government "/>
  </r>
  <r>
    <s v="A2310000"/>
    <x v="28"/>
    <x v="28"/>
    <n v="103938693"/>
    <x v="0"/>
    <x v="0"/>
    <x v="3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751"/>
    <n v="25.033333333333335"/>
    <x v="0"/>
    <x v="2"/>
    <s v="Overdue"/>
    <x v="1"/>
    <s v="USD"/>
    <n v="137604.91"/>
    <s v="Government "/>
  </r>
  <r>
    <s v="A2310000"/>
    <x v="28"/>
    <x v="28"/>
    <n v="103938693"/>
    <x v="0"/>
    <x v="0"/>
    <x v="3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751"/>
    <n v="25.033333333333335"/>
    <x v="0"/>
    <x v="2"/>
    <s v="Overdue"/>
    <x v="1"/>
    <s v="USD"/>
    <n v="74880.789999999994"/>
    <s v="Government "/>
  </r>
  <r>
    <s v="A2310000"/>
    <x v="28"/>
    <x v="28"/>
    <n v="103938693"/>
    <x v="0"/>
    <x v="0"/>
    <x v="3"/>
    <x v="2"/>
    <s v="WHT Outstg"/>
    <s v="WHT ON INV 1800020216 NPDC/OML 30 JUN 2018 CHA"/>
    <s v=""/>
    <s v="AB"/>
    <s v=""/>
    <d v="2020-07-07T00:00:00"/>
    <d v="2020-07-07T00:00:00"/>
    <d v="2019-02-08T00:00:00"/>
    <s v="NGN"/>
    <n v="36201847.990000002"/>
    <n v="751"/>
    <n v="25.033333333333335"/>
    <x v="0"/>
    <x v="2"/>
    <s v="Overdue"/>
    <x v="1"/>
    <s v="USD"/>
    <n v="100420.31"/>
    <s v="Government "/>
  </r>
  <r>
    <s v="A2310000"/>
    <x v="28"/>
    <x v="28"/>
    <n v="103938693"/>
    <x v="0"/>
    <x v="0"/>
    <x v="3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751"/>
    <n v="25.033333333333335"/>
    <x v="0"/>
    <x v="2"/>
    <s v="Overdue"/>
    <x v="1"/>
    <s v="USD"/>
    <n v="119617.68"/>
    <s v="Government "/>
  </r>
  <r>
    <s v="A2310000"/>
    <x v="28"/>
    <x v="28"/>
    <n v="103938693"/>
    <x v="0"/>
    <x v="0"/>
    <x v="3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751"/>
    <n v="25.033333333333335"/>
    <x v="0"/>
    <x v="2"/>
    <s v="Overdue"/>
    <x v="1"/>
    <s v="USD"/>
    <n v="164645.28"/>
    <s v="Government "/>
  </r>
  <r>
    <s v="A2310000"/>
    <x v="28"/>
    <x v="28"/>
    <n v="103938693"/>
    <x v="0"/>
    <x v="0"/>
    <x v="3"/>
    <x v="2"/>
    <s v="WHT Outstg"/>
    <s v="WHT ON INV 1800020655 HERITAGE ENERGY SEP 2018 CHA"/>
    <s v=""/>
    <s v="AB"/>
    <s v=""/>
    <d v="2020-07-07T00:00:00"/>
    <d v="2020-07-07T00:00:00"/>
    <d v="2019-02-08T00:00:00"/>
    <s v="NGN"/>
    <n v="55769471.539999999"/>
    <n v="751"/>
    <n v="25.033333333333335"/>
    <x v="0"/>
    <x v="2"/>
    <s v="Overdue"/>
    <x v="1"/>
    <s v="USD"/>
    <n v="154698.94"/>
    <s v="Government "/>
  </r>
  <r>
    <s v="A2310000"/>
    <x v="28"/>
    <x v="28"/>
    <n v="103938693"/>
    <x v="0"/>
    <x v="0"/>
    <x v="3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751"/>
    <n v="25.033333333333335"/>
    <x v="0"/>
    <x v="2"/>
    <s v="Overdue"/>
    <x v="1"/>
    <s v="USD"/>
    <n v="167599.65"/>
    <s v="Government "/>
  </r>
  <r>
    <s v="A2310000"/>
    <x v="28"/>
    <x v="28"/>
    <n v="103938693"/>
    <x v="0"/>
    <x v="0"/>
    <x v="3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751"/>
    <n v="25.033333333333335"/>
    <x v="0"/>
    <x v="2"/>
    <s v="Overdue"/>
    <x v="1"/>
    <s v="USD"/>
    <n v="160456.85999999999"/>
    <s v="Government "/>
  </r>
  <r>
    <s v="A2310000"/>
    <x v="28"/>
    <x v="28"/>
    <n v="103938693"/>
    <x v="0"/>
    <x v="0"/>
    <x v="3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751"/>
    <n v="25.033333333333335"/>
    <x v="0"/>
    <x v="2"/>
    <s v="Overdue"/>
    <x v="1"/>
    <s v="USD"/>
    <n v="174204.74"/>
    <s v="Government "/>
  </r>
  <r>
    <s v="A2310000"/>
    <x v="28"/>
    <x v="28"/>
    <n v="103627033"/>
    <x v="0"/>
    <x v="0"/>
    <x v="3"/>
    <x v="2"/>
    <s v="WHT Outstg"/>
    <s v="WHT on inv 1800019609"/>
    <s v=""/>
    <s v="AB"/>
    <s v=""/>
    <d v="2018-10-09T00:00:00"/>
    <d v="2018-10-09T00:00:00"/>
    <d v="2018-10-09T00:00:00"/>
    <s v="NGN"/>
    <n v="16420000.1"/>
    <n v="873"/>
    <n v="29.1"/>
    <x v="0"/>
    <x v="2"/>
    <s v="Overdue"/>
    <x v="1"/>
    <s v="USD"/>
    <n v="53676.98"/>
    <s v="Government "/>
  </r>
  <r>
    <s v="A2310000"/>
    <x v="28"/>
    <x v="28"/>
    <n v="103626580"/>
    <x v="0"/>
    <x v="0"/>
    <x v="3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874"/>
    <n v="29.133333333333333"/>
    <x v="0"/>
    <x v="2"/>
    <s v="Overdue"/>
    <x v="1"/>
    <s v="USD"/>
    <n v="161709.01"/>
    <s v="Government "/>
  </r>
  <r>
    <s v="A2310000"/>
    <x v="28"/>
    <x v="28"/>
    <n v="103611496"/>
    <x v="0"/>
    <x v="0"/>
    <x v="3"/>
    <x v="2"/>
    <s v="WHT Outstg"/>
    <s v="WHT on Inv 1800019606"/>
    <s v=""/>
    <s v="AB"/>
    <s v=""/>
    <d v="2018-08-31T00:00:00"/>
    <d v="2018-08-31T00:00:00"/>
    <d v="2018-08-31T00:00:00"/>
    <s v="USD"/>
    <n v="675867"/>
    <n v="912"/>
    <n v="30.4"/>
    <x v="0"/>
    <x v="2"/>
    <s v="Overdue"/>
    <x v="1"/>
    <s v="USD"/>
    <n v="675867"/>
    <s v="Government "/>
  </r>
  <r>
    <s v="A2310000"/>
    <x v="28"/>
    <x v="28"/>
    <n v="103611507"/>
    <x v="0"/>
    <x v="0"/>
    <x v="3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912"/>
    <n v="30.4"/>
    <x v="0"/>
    <x v="2"/>
    <s v="Overdue"/>
    <x v="1"/>
    <s v="USD"/>
    <n v="289401.92"/>
    <s v="Government "/>
  </r>
  <r>
    <s v="A2310000"/>
    <x v="28"/>
    <x v="28"/>
    <n v="103606988"/>
    <x v="0"/>
    <x v="0"/>
    <x v="3"/>
    <x v="2"/>
    <s v="WHT Outstg"/>
    <s v="WHT on inv1800019457"/>
    <s v=""/>
    <s v="AB"/>
    <s v=""/>
    <d v="2018-08-24T00:00:00"/>
    <d v="2018-08-24T00:00:00"/>
    <d v="2018-08-24T00:00:00"/>
    <s v="USD"/>
    <n v="412422.2"/>
    <n v="919"/>
    <n v="30.633333333333333"/>
    <x v="0"/>
    <x v="2"/>
    <s v="Overdue"/>
    <x v="1"/>
    <s v="USD"/>
    <n v="412422.2"/>
    <s v="Government "/>
  </r>
  <r>
    <s v="A2310000"/>
    <x v="28"/>
    <x v="28"/>
    <n v="103606987"/>
    <x v="0"/>
    <x v="0"/>
    <x v="3"/>
    <x v="2"/>
    <s v="WHT Outstg"/>
    <s v="WHT on inv1800019458"/>
    <s v=""/>
    <s v="AB"/>
    <s v=""/>
    <d v="2018-08-24T00:00:00"/>
    <d v="2018-08-24T00:00:00"/>
    <d v="2018-08-24T00:00:00"/>
    <s v="NGN"/>
    <n v="53960117.200000003"/>
    <n v="919"/>
    <n v="30.633333333333333"/>
    <x v="0"/>
    <x v="2"/>
    <s v="Overdue"/>
    <x v="1"/>
    <s v="USD"/>
    <n v="176573.69"/>
    <s v="Government "/>
  </r>
  <r>
    <s v="A2310000"/>
    <x v="28"/>
    <x v="28"/>
    <n v="103605015"/>
    <x v="0"/>
    <x v="0"/>
    <x v="3"/>
    <x v="2"/>
    <s v="WHT Outstg"/>
    <s v="WHT on the reconciled invoices 1800015957/16127etc"/>
    <s v=""/>
    <s v="AB"/>
    <s v=""/>
    <d v="2018-08-23T00:00:00"/>
    <d v="2018-08-23T00:00:00"/>
    <d v="2018-08-23T00:00:00"/>
    <s v="USD"/>
    <n v="802930.55"/>
    <n v="920"/>
    <n v="30.666666666666668"/>
    <x v="0"/>
    <x v="2"/>
    <s v="Overdue"/>
    <x v="1"/>
    <s v="USD"/>
    <n v="802930.55"/>
    <s v="Government "/>
  </r>
  <r>
    <s v="A2310000"/>
    <x v="28"/>
    <x v="28"/>
    <n v="1600002568"/>
    <x v="0"/>
    <x v="0"/>
    <x v="3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943"/>
    <n v="31.433333333333334"/>
    <x v="0"/>
    <x v="2"/>
    <s v="Overdue"/>
    <x v="1"/>
    <s v="USD"/>
    <n v="-129673.76"/>
    <s v="Government "/>
  </r>
  <r>
    <s v="A2310000"/>
    <x v="28"/>
    <x v="28"/>
    <n v="103537745"/>
    <x v="0"/>
    <x v="0"/>
    <x v="3"/>
    <x v="2"/>
    <s v="WHT Outstg"/>
    <s v="WHT on inv 1800015537"/>
    <s v=""/>
    <s v="AB"/>
    <s v=""/>
    <d v="2018-03-16T00:00:00"/>
    <d v="2018-03-16T00:00:00"/>
    <d v="2018-03-16T00:00:00"/>
    <s v="NGN"/>
    <n v="13957449.32"/>
    <n v="1080"/>
    <n v="36"/>
    <x v="0"/>
    <x v="2"/>
    <s v="Overdue"/>
    <x v="1"/>
    <s v="USD"/>
    <n v="45724.6"/>
    <s v="Government "/>
  </r>
  <r>
    <s v="A2310000"/>
    <x v="28"/>
    <x v="28"/>
    <n v="103537746"/>
    <x v="0"/>
    <x v="0"/>
    <x v="3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080"/>
    <n v="36"/>
    <x v="0"/>
    <x v="2"/>
    <s v="Overdue"/>
    <x v="1"/>
    <s v="USD"/>
    <n v="54053.42"/>
    <s v="Government "/>
  </r>
  <r>
    <s v="A2310000"/>
    <x v="28"/>
    <x v="28"/>
    <n v="103428722"/>
    <x v="0"/>
    <x v="0"/>
    <x v="3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318"/>
    <n v="43.93333333333333"/>
    <x v="0"/>
    <x v="2"/>
    <s v="Overdue"/>
    <x v="1"/>
    <s v="USD"/>
    <n v="66491.199999999997"/>
    <s v="Government "/>
  </r>
  <r>
    <s v="A2310000"/>
    <x v="28"/>
    <x v="28"/>
    <n v="103428713"/>
    <x v="0"/>
    <x v="0"/>
    <x v="3"/>
    <x v="2"/>
    <s v="WHT Outstg"/>
    <s v="WHT on inv 1800011604"/>
    <s v=""/>
    <s v="AB"/>
    <s v=""/>
    <d v="2017-07-21T00:00:00"/>
    <d v="2017-07-21T00:00:00"/>
    <d v="2017-07-21T00:00:00"/>
    <s v="USD"/>
    <n v="59447.82"/>
    <n v="1318"/>
    <n v="43.93333333333333"/>
    <x v="0"/>
    <x v="2"/>
    <s v="Overdue"/>
    <x v="1"/>
    <s v="USD"/>
    <n v="59447.82"/>
    <s v="Government "/>
  </r>
  <r>
    <s v="A2310000"/>
    <x v="28"/>
    <x v="28"/>
    <n v="103428714"/>
    <x v="0"/>
    <x v="0"/>
    <x v="3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318"/>
    <n v="43.93333333333333"/>
    <x v="0"/>
    <x v="2"/>
    <s v="Overdue"/>
    <x v="1"/>
    <s v="USD"/>
    <n v="58356.15"/>
    <s v="Government "/>
  </r>
  <r>
    <s v="A2310000"/>
    <x v="28"/>
    <x v="28"/>
    <n v="103428716"/>
    <x v="0"/>
    <x v="0"/>
    <x v="3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318"/>
    <n v="43.93333333333333"/>
    <x v="0"/>
    <x v="2"/>
    <s v="Overdue"/>
    <x v="1"/>
    <s v="USD"/>
    <n v="50184.55"/>
    <s v="Government "/>
  </r>
  <r>
    <s v="A2310000"/>
    <x v="28"/>
    <x v="28"/>
    <n v="103428721"/>
    <x v="0"/>
    <x v="0"/>
    <x v="3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318"/>
    <n v="43.93333333333333"/>
    <x v="0"/>
    <x v="2"/>
    <s v="Overdue"/>
    <x v="1"/>
    <s v="USD"/>
    <n v="66417.289999999994"/>
    <s v="Government "/>
  </r>
  <r>
    <s v="A2310000"/>
    <x v="28"/>
    <x v="28"/>
    <n v="103428724"/>
    <x v="0"/>
    <x v="0"/>
    <x v="3"/>
    <x v="2"/>
    <s v="WHT Outstg"/>
    <s v="WHT on inv 1800012121"/>
    <s v=""/>
    <s v="AB"/>
    <s v=""/>
    <d v="2017-07-21T00:00:00"/>
    <d v="2017-07-21T00:00:00"/>
    <d v="2017-07-21T00:00:00"/>
    <s v="USD"/>
    <n v="153803.04"/>
    <n v="1318"/>
    <n v="43.93333333333333"/>
    <x v="0"/>
    <x v="2"/>
    <s v="Overdue"/>
    <x v="1"/>
    <s v="USD"/>
    <n v="153803.04"/>
    <s v="Government "/>
  </r>
  <r>
    <s v="A2310000"/>
    <x v="28"/>
    <x v="28"/>
    <n v="103428725"/>
    <x v="0"/>
    <x v="0"/>
    <x v="3"/>
    <x v="2"/>
    <s v="WHT Outstg"/>
    <s v="WHT on inv 1800012467"/>
    <s v=""/>
    <s v="AB"/>
    <s v=""/>
    <d v="2017-07-21T00:00:00"/>
    <d v="2017-07-21T00:00:00"/>
    <d v="2017-07-21T00:00:00"/>
    <s v="USD"/>
    <n v="115987"/>
    <n v="1318"/>
    <n v="43.93333333333333"/>
    <x v="0"/>
    <x v="2"/>
    <s v="Overdue"/>
    <x v="1"/>
    <s v="USD"/>
    <n v="115987"/>
    <s v="Government "/>
  </r>
  <r>
    <s v="A2310000"/>
    <x v="28"/>
    <x v="28"/>
    <n v="103428733"/>
    <x v="0"/>
    <x v="0"/>
    <x v="3"/>
    <x v="2"/>
    <s v="WHT Outstg"/>
    <s v="WHT on inv 1800013744"/>
    <s v=""/>
    <s v="AB"/>
    <s v=""/>
    <d v="2017-07-21T00:00:00"/>
    <d v="2017-07-21T00:00:00"/>
    <d v="2017-07-21T00:00:00"/>
    <s v="USD"/>
    <n v="130155.58"/>
    <n v="1318"/>
    <n v="43.93333333333333"/>
    <x v="0"/>
    <x v="2"/>
    <s v="Overdue"/>
    <x v="1"/>
    <s v="USD"/>
    <n v="130155.58"/>
    <s v="Government "/>
  </r>
  <r>
    <s v="A2310000"/>
    <x v="28"/>
    <x v="28"/>
    <n v="103428736"/>
    <x v="0"/>
    <x v="0"/>
    <x v="3"/>
    <x v="2"/>
    <s v="WHT Outstg"/>
    <s v="WHT on inv 1800014034"/>
    <s v=""/>
    <s v="AB"/>
    <s v=""/>
    <d v="2017-07-21T00:00:00"/>
    <d v="2017-07-21T00:00:00"/>
    <d v="2017-07-21T00:00:00"/>
    <s v="USD"/>
    <n v="108389.45"/>
    <n v="1318"/>
    <n v="43.93333333333333"/>
    <x v="0"/>
    <x v="2"/>
    <s v="Overdue"/>
    <x v="1"/>
    <s v="USD"/>
    <n v="108389.45"/>
    <s v="Government "/>
  </r>
  <r>
    <s v="A2310000"/>
    <x v="28"/>
    <x v="28"/>
    <n v="103428737"/>
    <x v="0"/>
    <x v="0"/>
    <x v="3"/>
    <x v="2"/>
    <s v="WHT Outstg"/>
    <s v="WHT on inv 1800014329"/>
    <s v=""/>
    <s v="AB"/>
    <s v=""/>
    <d v="2017-07-21T00:00:00"/>
    <d v="2017-07-21T00:00:00"/>
    <d v="2017-07-21T00:00:00"/>
    <s v="USD"/>
    <n v="232436.27"/>
    <n v="1318"/>
    <n v="43.93333333333333"/>
    <x v="0"/>
    <x v="2"/>
    <s v="Overdue"/>
    <x v="1"/>
    <s v="USD"/>
    <n v="232436.27"/>
    <s v="Government "/>
  </r>
  <r>
    <s v="A2310000"/>
    <x v="28"/>
    <x v="28"/>
    <n v="103428715"/>
    <x v="0"/>
    <x v="0"/>
    <x v="3"/>
    <x v="2"/>
    <s v="WHT Outstg"/>
    <s v="WHT on inv1800011608"/>
    <s v=""/>
    <s v="AB"/>
    <s v=""/>
    <d v="2017-07-21T00:00:00"/>
    <d v="2017-07-21T00:00:00"/>
    <d v="2017-07-21T00:00:00"/>
    <s v="USD"/>
    <n v="56448.39"/>
    <n v="1318"/>
    <n v="43.93333333333333"/>
    <x v="0"/>
    <x v="2"/>
    <s v="Overdue"/>
    <x v="1"/>
    <s v="USD"/>
    <n v="56448.39"/>
    <s v="Government "/>
  </r>
  <r>
    <s v="A2310000"/>
    <x v="28"/>
    <x v="28"/>
    <n v="103428717"/>
    <x v="0"/>
    <x v="0"/>
    <x v="3"/>
    <x v="2"/>
    <s v="WHT Outstg"/>
    <s v="WHT on inv1800011675"/>
    <s v=""/>
    <s v="AB"/>
    <s v=""/>
    <d v="2017-07-21T00:00:00"/>
    <d v="2017-07-21T00:00:00"/>
    <d v="2017-07-21T00:00:00"/>
    <s v="USD"/>
    <n v="64542.23"/>
    <n v="1318"/>
    <n v="43.93333333333333"/>
    <x v="0"/>
    <x v="2"/>
    <s v="Overdue"/>
    <x v="1"/>
    <s v="USD"/>
    <n v="64542.23"/>
    <s v="Government "/>
  </r>
  <r>
    <s v="A2310000"/>
    <x v="28"/>
    <x v="28"/>
    <n v="103428718"/>
    <x v="0"/>
    <x v="0"/>
    <x v="3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318"/>
    <n v="43.93333333333333"/>
    <x v="0"/>
    <x v="2"/>
    <s v="Overdue"/>
    <x v="1"/>
    <s v="USD"/>
    <n v="71895.929999999993"/>
    <s v="Government "/>
  </r>
  <r>
    <s v="A2310000"/>
    <x v="28"/>
    <x v="28"/>
    <n v="103428719"/>
    <x v="0"/>
    <x v="0"/>
    <x v="3"/>
    <x v="2"/>
    <s v="WHT Outstg"/>
    <s v="WHT on inv1800011679"/>
    <s v=""/>
    <s v="AB"/>
    <s v=""/>
    <d v="2017-07-21T00:00:00"/>
    <d v="2017-07-21T00:00:00"/>
    <d v="2017-07-21T00:00:00"/>
    <s v="USD"/>
    <n v="62553.8"/>
    <n v="1318"/>
    <n v="43.93333333333333"/>
    <x v="0"/>
    <x v="2"/>
    <s v="Overdue"/>
    <x v="1"/>
    <s v="USD"/>
    <n v="62553.8"/>
    <s v="Government "/>
  </r>
  <r>
    <s v="A2310000"/>
    <x v="28"/>
    <x v="28"/>
    <n v="103428720"/>
    <x v="0"/>
    <x v="0"/>
    <x v="3"/>
    <x v="2"/>
    <s v="WHT Outstg"/>
    <s v="WHT on inv1800011679/etc"/>
    <s v=""/>
    <s v="AB"/>
    <s v=""/>
    <d v="2017-07-21T00:00:00"/>
    <d v="2017-07-21T00:00:00"/>
    <d v="2017-07-21T00:00:00"/>
    <s v="USD"/>
    <n v="124399.7"/>
    <n v="1318"/>
    <n v="43.93333333333333"/>
    <x v="0"/>
    <x v="2"/>
    <s v="Overdue"/>
    <x v="1"/>
    <s v="USD"/>
    <n v="124399.7"/>
    <s v="Government "/>
  </r>
  <r>
    <s v="A2310000"/>
    <x v="28"/>
    <x v="28"/>
    <n v="103428723"/>
    <x v="0"/>
    <x v="0"/>
    <x v="3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318"/>
    <n v="43.93333333333333"/>
    <x v="0"/>
    <x v="2"/>
    <s v="Overdue"/>
    <x v="1"/>
    <s v="USD"/>
    <n v="68488.759999999995"/>
    <s v="Government "/>
  </r>
  <r>
    <s v="A2310000"/>
    <x v="28"/>
    <x v="28"/>
    <n v="103428726"/>
    <x v="0"/>
    <x v="0"/>
    <x v="3"/>
    <x v="2"/>
    <s v="WHT Outstg"/>
    <s v="WHT on inv1800012604"/>
    <s v=""/>
    <s v="AB"/>
    <s v=""/>
    <d v="2017-07-21T00:00:00"/>
    <d v="2017-07-21T00:00:00"/>
    <d v="2017-07-21T00:00:00"/>
    <s v="USD"/>
    <n v="164234.41"/>
    <n v="1318"/>
    <n v="43.93333333333333"/>
    <x v="0"/>
    <x v="2"/>
    <s v="Overdue"/>
    <x v="1"/>
    <s v="USD"/>
    <n v="164234.41"/>
    <s v="Government "/>
  </r>
  <r>
    <s v="A2310000"/>
    <x v="28"/>
    <x v="28"/>
    <n v="103428727"/>
    <x v="0"/>
    <x v="0"/>
    <x v="3"/>
    <x v="2"/>
    <s v="WHT Outstg"/>
    <s v="WHT on inv1800012815"/>
    <s v=""/>
    <s v="AB"/>
    <s v=""/>
    <d v="2017-07-21T00:00:00"/>
    <d v="2017-07-21T00:00:00"/>
    <d v="2017-07-21T00:00:00"/>
    <s v="USD"/>
    <n v="163367.43"/>
    <n v="1318"/>
    <n v="43.93333333333333"/>
    <x v="0"/>
    <x v="2"/>
    <s v="Overdue"/>
    <x v="1"/>
    <s v="USD"/>
    <n v="163367.43"/>
    <s v="Government "/>
  </r>
  <r>
    <s v="A2310000"/>
    <x v="28"/>
    <x v="28"/>
    <n v="103428728"/>
    <x v="0"/>
    <x v="0"/>
    <x v="3"/>
    <x v="2"/>
    <s v="WHT Outstg"/>
    <s v="WHT on inv1800013418"/>
    <s v=""/>
    <s v="AB"/>
    <s v=""/>
    <d v="2017-07-21T00:00:00"/>
    <d v="2017-07-21T00:00:00"/>
    <d v="2017-07-21T00:00:00"/>
    <s v="USD"/>
    <n v="955900.48"/>
    <n v="1318"/>
    <n v="43.93333333333333"/>
    <x v="0"/>
    <x v="2"/>
    <s v="Overdue"/>
    <x v="1"/>
    <s v="USD"/>
    <n v="955900.48"/>
    <s v="Government "/>
  </r>
  <r>
    <s v="A2310000"/>
    <x v="28"/>
    <x v="28"/>
    <n v="103428730"/>
    <x v="0"/>
    <x v="0"/>
    <x v="3"/>
    <x v="2"/>
    <s v="WHT Outstg"/>
    <s v="WHT on inv1800013484"/>
    <s v=""/>
    <s v="AB"/>
    <s v=""/>
    <d v="2017-07-21T00:00:00"/>
    <d v="2017-07-21T00:00:00"/>
    <d v="2017-07-21T00:00:00"/>
    <s v="USD"/>
    <n v="151017.47"/>
    <n v="1318"/>
    <n v="43.93333333333333"/>
    <x v="0"/>
    <x v="2"/>
    <s v="Overdue"/>
    <x v="1"/>
    <s v="USD"/>
    <n v="151017.47"/>
    <s v="Government "/>
  </r>
  <r>
    <s v="A2310000"/>
    <x v="28"/>
    <x v="28"/>
    <n v="103428735"/>
    <x v="0"/>
    <x v="0"/>
    <x v="3"/>
    <x v="2"/>
    <s v="WHT Outstg"/>
    <s v="WHT on inv1800013837"/>
    <s v=""/>
    <s v="AB"/>
    <s v=""/>
    <d v="2017-07-21T00:00:00"/>
    <d v="2017-07-21T00:00:00"/>
    <d v="2017-07-21T00:00:00"/>
    <s v="USD"/>
    <n v="76839.44"/>
    <n v="1318"/>
    <n v="43.93333333333333"/>
    <x v="0"/>
    <x v="2"/>
    <s v="Overdue"/>
    <x v="1"/>
    <s v="USD"/>
    <n v="76839.44"/>
    <s v="Government "/>
  </r>
  <r>
    <s v="A2310000"/>
    <x v="28"/>
    <x v="28"/>
    <n v="103428739"/>
    <x v="0"/>
    <x v="0"/>
    <x v="3"/>
    <x v="2"/>
    <s v="WHT Outstg"/>
    <s v="WHT on invs 1800013837/Etc"/>
    <s v=""/>
    <s v="AB"/>
    <s v=""/>
    <d v="2017-07-21T00:00:00"/>
    <d v="2017-07-21T00:00:00"/>
    <d v="2017-07-21T00:00:00"/>
    <s v="USD"/>
    <n v="1487214.15"/>
    <n v="1318"/>
    <n v="43.93333333333333"/>
    <x v="0"/>
    <x v="2"/>
    <s v="Overdue"/>
    <x v="1"/>
    <s v="USD"/>
    <n v="1487214.15"/>
    <s v="Government "/>
  </r>
  <r>
    <s v="A2310000"/>
    <x v="28"/>
    <x v="28"/>
    <n v="103427486"/>
    <x v="0"/>
    <x v="0"/>
    <x v="3"/>
    <x v="2"/>
    <s v="WHT Outstg"/>
    <s v="WHT 1800014035"/>
    <s v=""/>
    <s v="AB"/>
    <s v=""/>
    <d v="2017-07-20T00:00:00"/>
    <d v="2017-07-20T00:00:00"/>
    <d v="2017-07-20T00:00:00"/>
    <s v="NGN"/>
    <n v="7780814.04"/>
    <n v="1319"/>
    <n v="43.966666666666669"/>
    <x v="0"/>
    <x v="2"/>
    <s v="Overdue"/>
    <x v="1"/>
    <s v="USD"/>
    <n v="24744.54"/>
    <s v="Government "/>
  </r>
  <r>
    <s v="A2310000"/>
    <x v="28"/>
    <x v="28"/>
    <n v="103427480"/>
    <x v="0"/>
    <x v="0"/>
    <x v="3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319"/>
    <n v="43.966666666666669"/>
    <x v="0"/>
    <x v="2"/>
    <s v="Overdue"/>
    <x v="1"/>
    <s v="USD"/>
    <n v="31956.16"/>
    <s v="Government "/>
  </r>
  <r>
    <s v="A2310000"/>
    <x v="28"/>
    <x v="28"/>
    <n v="103427492"/>
    <x v="0"/>
    <x v="0"/>
    <x v="3"/>
    <x v="2"/>
    <s v="WHT Outstg"/>
    <s v="WHT on Disputed Inv pmt"/>
    <s v=""/>
    <s v="AB"/>
    <s v=""/>
    <d v="2017-07-20T00:00:00"/>
    <d v="2017-07-20T00:00:00"/>
    <d v="2017-07-20T00:00:00"/>
    <s v="NGN"/>
    <n v="4385302.17"/>
    <n v="1319"/>
    <n v="43.966666666666669"/>
    <x v="0"/>
    <x v="2"/>
    <s v="Overdue"/>
    <x v="1"/>
    <s v="USD"/>
    <n v="13946.14"/>
    <s v="Government "/>
  </r>
  <r>
    <s v="A2310000"/>
    <x v="28"/>
    <x v="28"/>
    <n v="103427483"/>
    <x v="0"/>
    <x v="0"/>
    <x v="3"/>
    <x v="2"/>
    <s v="WHT Outstg"/>
    <s v="WHT on ing 1800011704"/>
    <s v=""/>
    <s v="AB"/>
    <s v=""/>
    <d v="2017-07-20T00:00:00"/>
    <d v="2017-07-20T00:00:00"/>
    <d v="2017-07-20T00:00:00"/>
    <s v="NGN"/>
    <n v="4422196.01"/>
    <n v="1319"/>
    <n v="43.966666666666669"/>
    <x v="0"/>
    <x v="2"/>
    <s v="Overdue"/>
    <x v="1"/>
    <s v="USD"/>
    <n v="14063.47"/>
    <s v="Government "/>
  </r>
  <r>
    <s v="A2310000"/>
    <x v="28"/>
    <x v="28"/>
    <n v="103427494"/>
    <x v="0"/>
    <x v="0"/>
    <x v="3"/>
    <x v="2"/>
    <s v="WHT Outstg"/>
    <s v="WHT on Inv 1800011598"/>
    <s v=""/>
    <s v="AB"/>
    <s v=""/>
    <d v="2017-07-20T00:00:00"/>
    <d v="2017-07-20T00:00:00"/>
    <d v="2017-07-20T00:00:00"/>
    <s v="USD"/>
    <n v="75443.97"/>
    <n v="1319"/>
    <n v="43.966666666666669"/>
    <x v="0"/>
    <x v="2"/>
    <s v="Overdue"/>
    <x v="1"/>
    <s v="USD"/>
    <n v="75443.97"/>
    <s v="Government "/>
  </r>
  <r>
    <s v="A2310000"/>
    <x v="28"/>
    <x v="28"/>
    <n v="103427495"/>
    <x v="0"/>
    <x v="0"/>
    <x v="3"/>
    <x v="2"/>
    <s v="WHT Outstg"/>
    <s v="WHT on inv 1800011600"/>
    <s v=""/>
    <s v="AB"/>
    <s v=""/>
    <d v="2017-07-20T00:00:00"/>
    <d v="2017-07-20T00:00:00"/>
    <d v="2017-07-20T00:00:00"/>
    <s v="USD"/>
    <n v="50806.75"/>
    <n v="1319"/>
    <n v="43.966666666666669"/>
    <x v="0"/>
    <x v="2"/>
    <s v="Overdue"/>
    <x v="1"/>
    <s v="USD"/>
    <n v="50806.75"/>
    <s v="Government "/>
  </r>
  <r>
    <s v="A2310000"/>
    <x v="28"/>
    <x v="28"/>
    <n v="103427496"/>
    <x v="0"/>
    <x v="0"/>
    <x v="3"/>
    <x v="2"/>
    <s v="WHT Outstg"/>
    <s v="WHT on inv 1800011602"/>
    <s v=""/>
    <s v="AB"/>
    <s v=""/>
    <d v="2017-07-20T00:00:00"/>
    <d v="2017-07-20T00:00:00"/>
    <d v="2017-07-20T00:00:00"/>
    <s v="USD"/>
    <n v="67192.63"/>
    <n v="1319"/>
    <n v="43.966666666666669"/>
    <x v="0"/>
    <x v="2"/>
    <s v="Overdue"/>
    <x v="1"/>
    <s v="USD"/>
    <n v="67192.63"/>
    <s v="Government "/>
  </r>
  <r>
    <s v="A2310000"/>
    <x v="28"/>
    <x v="28"/>
    <n v="103427484"/>
    <x v="0"/>
    <x v="0"/>
    <x v="3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319"/>
    <n v="43.966666666666669"/>
    <x v="0"/>
    <x v="2"/>
    <s v="Overdue"/>
    <x v="1"/>
    <s v="USD"/>
    <n v="32540.95"/>
    <s v="Government "/>
  </r>
  <r>
    <s v="A2310000"/>
    <x v="28"/>
    <x v="28"/>
    <n v="103427490"/>
    <x v="0"/>
    <x v="0"/>
    <x v="3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319"/>
    <n v="43.966666666666669"/>
    <x v="0"/>
    <x v="2"/>
    <s v="Overdue"/>
    <x v="1"/>
    <s v="USD"/>
    <n v="34747.01"/>
    <s v="Government "/>
  </r>
  <r>
    <s v="A2310000"/>
    <x v="28"/>
    <x v="28"/>
    <n v="103427491"/>
    <x v="0"/>
    <x v="0"/>
    <x v="3"/>
    <x v="2"/>
    <s v="WHT Outstg"/>
    <s v="WHT on inv 1800012816"/>
    <s v=""/>
    <s v="AB"/>
    <s v=""/>
    <d v="2017-07-20T00:00:00"/>
    <d v="2017-07-20T00:00:00"/>
    <d v="2017-07-20T00:00:00"/>
    <s v="NGN"/>
    <n v="10868368.24"/>
    <n v="1319"/>
    <n v="43.966666666666669"/>
    <x v="0"/>
    <x v="2"/>
    <s v="Overdue"/>
    <x v="1"/>
    <s v="USD"/>
    <n v="34563.58"/>
    <s v="Government "/>
  </r>
  <r>
    <s v="A2310000"/>
    <x v="28"/>
    <x v="28"/>
    <n v="103427478"/>
    <x v="0"/>
    <x v="0"/>
    <x v="3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319"/>
    <n v="43.966666666666669"/>
    <x v="0"/>
    <x v="2"/>
    <s v="Overdue"/>
    <x v="1"/>
    <s v="USD"/>
    <n v="28018.240000000002"/>
    <s v="Government "/>
  </r>
  <r>
    <s v="A2310000"/>
    <x v="28"/>
    <x v="28"/>
    <n v="103427479"/>
    <x v="0"/>
    <x v="0"/>
    <x v="3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319"/>
    <n v="43.966666666666669"/>
    <x v="0"/>
    <x v="2"/>
    <s v="Overdue"/>
    <x v="1"/>
    <s v="USD"/>
    <n v="202272.3"/>
    <s v="Government "/>
  </r>
  <r>
    <s v="A2310000"/>
    <x v="28"/>
    <x v="28"/>
    <n v="103427481"/>
    <x v="0"/>
    <x v="0"/>
    <x v="3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319"/>
    <n v="43.966666666666669"/>
    <x v="0"/>
    <x v="2"/>
    <s v="Overdue"/>
    <x v="1"/>
    <s v="USD"/>
    <n v="28012.74"/>
    <s v="Government "/>
  </r>
  <r>
    <s v="A2310000"/>
    <x v="28"/>
    <x v="28"/>
    <n v="103427482"/>
    <x v="0"/>
    <x v="0"/>
    <x v="3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319"/>
    <n v="43.966666666666669"/>
    <x v="0"/>
    <x v="2"/>
    <s v="Overdue"/>
    <x v="1"/>
    <s v="USD"/>
    <n v="17541.900000000001"/>
    <s v="Government "/>
  </r>
  <r>
    <s v="A2310000"/>
    <x v="28"/>
    <x v="28"/>
    <n v="103427485"/>
    <x v="0"/>
    <x v="0"/>
    <x v="3"/>
    <x v="2"/>
    <s v="WHT Outstg"/>
    <s v="WHT on inv 1800014010"/>
    <s v=""/>
    <s v="AB"/>
    <s v=""/>
    <d v="2017-07-20T00:00:00"/>
    <d v="2017-07-20T00:00:00"/>
    <d v="2017-07-20T00:00:00"/>
    <s v="NGN"/>
    <n v="2470046.71"/>
    <n v="1319"/>
    <n v="43.966666666666669"/>
    <x v="0"/>
    <x v="2"/>
    <s v="Overdue"/>
    <x v="1"/>
    <s v="USD"/>
    <n v="7855.24"/>
    <s v="Government "/>
  </r>
  <r>
    <s v="A2310000"/>
    <x v="28"/>
    <x v="28"/>
    <n v="103427487"/>
    <x v="0"/>
    <x v="0"/>
    <x v="3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319"/>
    <n v="43.966666666666669"/>
    <x v="0"/>
    <x v="2"/>
    <s v="Overdue"/>
    <x v="1"/>
    <s v="USD"/>
    <n v="40839.33"/>
    <s v="Government "/>
  </r>
  <r>
    <s v="A2310000"/>
    <x v="28"/>
    <x v="28"/>
    <n v="103427488"/>
    <x v="0"/>
    <x v="0"/>
    <x v="3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319"/>
    <n v="43.966666666666669"/>
    <x v="0"/>
    <x v="2"/>
    <s v="Overdue"/>
    <x v="1"/>
    <s v="USD"/>
    <n v="62273.72"/>
    <s v="Government "/>
  </r>
  <r>
    <s v="A2310000"/>
    <x v="28"/>
    <x v="28"/>
    <n v="103427489"/>
    <x v="0"/>
    <x v="0"/>
    <x v="3"/>
    <x v="2"/>
    <s v="WHT Outstg"/>
    <s v="WHT on inv 1800014574"/>
    <s v=""/>
    <s v="AB"/>
    <s v=""/>
    <d v="2017-07-20T00:00:00"/>
    <d v="2017-07-20T00:00:00"/>
    <d v="2017-07-20T00:00:00"/>
    <s v="NGN"/>
    <n v="4049722.45"/>
    <n v="1319"/>
    <n v="43.966666666666669"/>
    <x v="0"/>
    <x v="2"/>
    <s v="Overdue"/>
    <x v="1"/>
    <s v="USD"/>
    <n v="12878.93"/>
    <s v="Government "/>
  </r>
  <r>
    <s v="A2310000"/>
    <x v="28"/>
    <x v="28"/>
    <n v="103427475"/>
    <x v="0"/>
    <x v="0"/>
    <x v="3"/>
    <x v="2"/>
    <s v="WHT Outstg"/>
    <s v="WHT on Inv 1800016735"/>
    <s v=""/>
    <s v="AB"/>
    <s v=""/>
    <d v="2017-07-20T00:00:00"/>
    <d v="2017-07-20T00:00:00"/>
    <d v="2017-07-20T00:00:00"/>
    <s v="NGN"/>
    <n v="777310.18"/>
    <n v="1319"/>
    <n v="43.966666666666669"/>
    <x v="0"/>
    <x v="2"/>
    <s v="Overdue"/>
    <x v="1"/>
    <s v="USD"/>
    <n v="2472"/>
    <s v="Government "/>
  </r>
  <r>
    <s v="A2310000"/>
    <x v="28"/>
    <x v="28"/>
    <n v="103427472"/>
    <x v="0"/>
    <x v="0"/>
    <x v="3"/>
    <x v="2"/>
    <s v="WHT Outstg"/>
    <s v="WHT ON INV 1800017105"/>
    <s v=""/>
    <s v="AB"/>
    <s v=""/>
    <d v="2017-07-20T00:00:00"/>
    <d v="2017-07-20T00:00:00"/>
    <d v="2017-07-20T00:00:00"/>
    <s v="NGN"/>
    <n v="167434.54"/>
    <n v="1319"/>
    <n v="43.966666666666669"/>
    <x v="0"/>
    <x v="2"/>
    <s v="Overdue"/>
    <x v="1"/>
    <s v="USD"/>
    <n v="532.48"/>
    <s v="Government "/>
  </r>
  <r>
    <s v="A2310000"/>
    <x v="28"/>
    <x v="28"/>
    <n v="103427474"/>
    <x v="0"/>
    <x v="0"/>
    <x v="3"/>
    <x v="2"/>
    <s v="WHT Outstg"/>
    <s v="WHT on inv 1800017253"/>
    <s v=""/>
    <s v="AB"/>
    <s v=""/>
    <d v="2017-07-20T00:00:00"/>
    <d v="2017-07-20T00:00:00"/>
    <d v="2017-07-20T00:00:00"/>
    <s v="NGN"/>
    <n v="1078212.79"/>
    <n v="1319"/>
    <n v="43.966666666666669"/>
    <x v="0"/>
    <x v="2"/>
    <s v="Overdue"/>
    <x v="1"/>
    <s v="USD"/>
    <n v="3428.93"/>
    <s v="Government "/>
  </r>
  <r>
    <s v="A2310000"/>
    <x v="28"/>
    <x v="28"/>
    <n v="103427473"/>
    <x v="0"/>
    <x v="0"/>
    <x v="3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319"/>
    <n v="43.966666666666669"/>
    <x v="0"/>
    <x v="2"/>
    <s v="Overdue"/>
    <x v="1"/>
    <s v="USD"/>
    <n v="2367.6999999999998"/>
    <s v="Government "/>
  </r>
  <r>
    <s v="A2310000"/>
    <x v="28"/>
    <x v="28"/>
    <n v="103140846"/>
    <x v="0"/>
    <x v="0"/>
    <x v="3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1866"/>
    <n v="62.2"/>
    <x v="0"/>
    <x v="2"/>
    <s v="Overdue"/>
    <x v="1"/>
    <s v="USD"/>
    <n v="43620.959999999999"/>
    <s v="Government "/>
  </r>
  <r>
    <s v="A2310000"/>
    <x v="28"/>
    <x v="28"/>
    <n v="103140851"/>
    <x v="0"/>
    <x v="0"/>
    <x v="3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1866"/>
    <n v="62.2"/>
    <x v="0"/>
    <x v="2"/>
    <s v="Overdue"/>
    <x v="1"/>
    <s v="USD"/>
    <n v="97747.47"/>
    <s v="Government "/>
  </r>
  <r>
    <s v="A2310000"/>
    <x v="28"/>
    <x v="28"/>
    <n v="103140847"/>
    <x v="0"/>
    <x v="0"/>
    <x v="3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1866"/>
    <n v="62.2"/>
    <x v="0"/>
    <x v="2"/>
    <s v="Overdue"/>
    <x v="1"/>
    <s v="USD"/>
    <n v="66121.53"/>
    <s v="Government "/>
  </r>
  <r>
    <s v="A2310000"/>
    <x v="28"/>
    <x v="28"/>
    <n v="103066718"/>
    <x v="0"/>
    <x v="0"/>
    <x v="3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013"/>
    <n v="67.099999999999994"/>
    <x v="0"/>
    <x v="2"/>
    <s v="Overdue"/>
    <x v="1"/>
    <s v="USD"/>
    <n v="15625.83"/>
    <s v="Government "/>
  </r>
  <r>
    <s v="A2310000"/>
    <x v="28"/>
    <x v="28"/>
    <n v="103063997"/>
    <x v="0"/>
    <x v="0"/>
    <x v="3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018"/>
    <n v="67.266666666666666"/>
    <x v="0"/>
    <x v="2"/>
    <s v="Overdue"/>
    <x v="1"/>
    <s v="USD"/>
    <n v="60759.75"/>
    <s v="Government "/>
  </r>
  <r>
    <s v="A2310000"/>
    <x v="28"/>
    <x v="28"/>
    <n v="103046728"/>
    <x v="0"/>
    <x v="0"/>
    <x v="3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054"/>
    <n v="68.466666666666669"/>
    <x v="0"/>
    <x v="2"/>
    <s v="Overdue"/>
    <x v="1"/>
    <s v="USD"/>
    <n v="328988.7"/>
    <s v="Government "/>
  </r>
  <r>
    <s v="A2310000"/>
    <x v="28"/>
    <x v="28"/>
    <n v="103028073"/>
    <x v="0"/>
    <x v="0"/>
    <x v="3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076"/>
    <n v="69.2"/>
    <x v="0"/>
    <x v="2"/>
    <s v="Overdue"/>
    <x v="1"/>
    <s v="USD"/>
    <n v="231242.2"/>
    <s v="Government "/>
  </r>
  <r>
    <s v="A2310000"/>
    <x v="29"/>
    <x v="29"/>
    <n v="103950434"/>
    <x v="0"/>
    <x v="0"/>
    <x v="3"/>
    <x v="2"/>
    <n v="0"/>
    <s v="Balance of 1800022766 NPDC/OML 34 JUL 2019 CHA"/>
    <s v=""/>
    <s v="AB"/>
    <s v=""/>
    <d v="2020-07-31T00:00:00"/>
    <d v="2020-07-31T00:00:00"/>
    <d v="2020-07-31T00:00:00"/>
    <s v="USD"/>
    <n v="14141.38"/>
    <n v="212"/>
    <n v="7.0666666666666664"/>
    <x v="2"/>
    <x v="0"/>
    <s v="Overdue"/>
    <x v="0"/>
    <s v="USD"/>
    <n v="14141.38"/>
    <s v="Government "/>
  </r>
  <r>
    <s v="A2310000"/>
    <x v="29"/>
    <x v="29"/>
    <n v="103712824"/>
    <x v="0"/>
    <x v="0"/>
    <x v="3"/>
    <x v="2"/>
    <n v="0"/>
    <s v="Balance of invoice 1800019926_April 2018"/>
    <s v=""/>
    <s v="AB"/>
    <s v=""/>
    <d v="2019-03-25T00:00:00"/>
    <d v="2019-03-25T00:00:00"/>
    <d v="2019-03-25T00:00:00"/>
    <s v="USD"/>
    <n v="969467.45"/>
    <n v="706"/>
    <n v="23.533333333333335"/>
    <x v="0"/>
    <x v="0"/>
    <s v="Overdue"/>
    <x v="0"/>
    <s v="USD"/>
    <n v="969467.45"/>
    <s v="Government "/>
  </r>
  <r>
    <s v="A2310000"/>
    <x v="29"/>
    <x v="29"/>
    <n v="103694117"/>
    <x v="0"/>
    <x v="0"/>
    <x v="3"/>
    <x v="2"/>
    <n v="0"/>
    <s v="Balance of Invoice no 1800020657 September 2018"/>
    <s v=""/>
    <s v="AB"/>
    <s v=""/>
    <d v="2019-02-08T00:00:00"/>
    <d v="2019-02-08T00:00:00"/>
    <d v="2019-02-08T00:00:00"/>
    <s v="NGN"/>
    <n v="384230317.52999997"/>
    <n v="751"/>
    <n v="25.033333333333335"/>
    <x v="0"/>
    <x v="0"/>
    <s v="Overdue"/>
    <x v="0"/>
    <s v="USD"/>
    <n v="1254819.3700000001"/>
    <s v="Government "/>
  </r>
  <r>
    <s v="A2310000"/>
    <x v="29"/>
    <x v="29"/>
    <n v="1400015254"/>
    <x v="0"/>
    <x v="0"/>
    <x v="3"/>
    <x v="2"/>
    <n v="0"/>
    <s v="July -2020(USD1800024593)"/>
    <s v=""/>
    <s v="DZ"/>
    <s v=""/>
    <d v="2021-02-25T00:00:00"/>
    <d v="2021-02-23T00:00:00"/>
    <d v="2021-02-25T00:00:00"/>
    <s v="USD"/>
    <n v="-1894643.15"/>
    <n v="3"/>
    <n v="0.1"/>
    <x v="2"/>
    <x v="0"/>
    <s v="Overdue"/>
    <x v="0"/>
    <s v="USD"/>
    <n v="-1894643.15"/>
    <s v="Government "/>
  </r>
  <r>
    <s v="A2310000"/>
    <x v="29"/>
    <x v="29"/>
    <n v="1400015254"/>
    <x v="0"/>
    <x v="0"/>
    <x v="3"/>
    <x v="2"/>
    <n v="0"/>
    <s v="June -2020(USD1800024461)"/>
    <s v=""/>
    <s v="DZ"/>
    <s v=""/>
    <d v="2021-02-25T00:00:00"/>
    <d v="2021-02-23T00:00:00"/>
    <d v="2021-02-25T00:00:00"/>
    <s v="USD"/>
    <n v="-1799298.47"/>
    <n v="3"/>
    <n v="0.1"/>
    <x v="0"/>
    <x v="0"/>
    <s v="Overdue"/>
    <x v="0"/>
    <s v="USD"/>
    <n v="-1799298.47"/>
    <s v="Government "/>
  </r>
  <r>
    <s v="A2310000"/>
    <x v="29"/>
    <x v="29"/>
    <n v="1800024952"/>
    <x v="0"/>
    <x v="0"/>
    <x v="3"/>
    <x v="2"/>
    <n v="0"/>
    <s v="NPDC OML 34 Jan - Feb20 CrdHandl (Supplementary)"/>
    <s v="468"/>
    <s v="DR"/>
    <s v=""/>
    <d v="2020-10-20T00:00:00"/>
    <d v="2020-10-20T00:00:00"/>
    <d v="2020-12-19T00:00:00"/>
    <s v="USD"/>
    <n v="251331.82"/>
    <n v="71"/>
    <n v="2.3666666666666667"/>
    <x v="3"/>
    <x v="0"/>
    <s v="Overdue"/>
    <x v="0"/>
    <s v="USD"/>
    <n v="251331.82"/>
    <s v="Government "/>
  </r>
  <r>
    <s v="A2310000"/>
    <x v="29"/>
    <x v="29"/>
    <n v="1400014909"/>
    <x v="0"/>
    <x v="0"/>
    <x v="3"/>
    <x v="2"/>
    <n v="0"/>
    <s v="NPDC OMLS 34 pmts (Part of $15mln)"/>
    <s v=""/>
    <s v="DZ"/>
    <s v=""/>
    <d v="2020-10-15T00:00:00"/>
    <d v="2020-10-14T00:00:00"/>
    <d v="2020-10-15T00:00:00"/>
    <s v="USD"/>
    <n v="-14887848.539999999"/>
    <n v="136"/>
    <n v="4.5333333333333332"/>
    <x v="0"/>
    <x v="0"/>
    <s v="Overdue"/>
    <x v="0"/>
    <s v="USD"/>
    <n v="-14887848.539999999"/>
    <s v="Government "/>
  </r>
  <r>
    <s v="A2310000"/>
    <x v="29"/>
    <x v="29"/>
    <n v="1800021810"/>
    <x v="0"/>
    <x v="0"/>
    <x v="3"/>
    <x v="2"/>
    <n v="0"/>
    <s v="NPDC/OML 34 APR 2019 Crude Handling"/>
    <s v="468"/>
    <s v="DR"/>
    <s v=""/>
    <d v="2019-05-17T00:00:00"/>
    <d v="2019-05-17T00:00:00"/>
    <d v="2019-07-18T00:00:00"/>
    <s v="USD"/>
    <n v="1088805.82"/>
    <n v="591"/>
    <n v="19.7"/>
    <x v="0"/>
    <x v="0"/>
    <s v="Overdue"/>
    <x v="0"/>
    <s v="USD"/>
    <n v="1088805.82"/>
    <s v="Government "/>
  </r>
  <r>
    <s v="A2310000"/>
    <x v="29"/>
    <x v="29"/>
    <n v="1800021811"/>
    <x v="0"/>
    <x v="0"/>
    <x v="3"/>
    <x v="2"/>
    <n v="0"/>
    <s v="NPDC/OML 34 APR 2019 Crude Handling"/>
    <s v="454"/>
    <s v="DR"/>
    <s v=""/>
    <d v="2019-05-17T00:00:00"/>
    <d v="2019-05-17T00:00:00"/>
    <d v="2019-07-18T00:00:00"/>
    <s v="NGN"/>
    <n v="500517232.5"/>
    <n v="591"/>
    <n v="19.7"/>
    <x v="0"/>
    <x v="0"/>
    <s v="Overdue"/>
    <x v="0"/>
    <s v="USD"/>
    <n v="1633287.83"/>
    <s v="Government "/>
  </r>
  <r>
    <s v="A2310000"/>
    <x v="29"/>
    <x v="29"/>
    <n v="1800024067"/>
    <x v="0"/>
    <x v="0"/>
    <x v="3"/>
    <x v="2"/>
    <n v="0"/>
    <s v="NPDC/OML 34 APR 2020 Crude Handling"/>
    <s v="468"/>
    <s v="DR"/>
    <s v=""/>
    <d v="2020-05-20T00:00:00"/>
    <d v="2020-05-20T00:00:00"/>
    <d v="2020-07-19T00:00:00"/>
    <s v="USD"/>
    <n v="1466191.52"/>
    <n v="224"/>
    <n v="7.4666666666666668"/>
    <x v="2"/>
    <x v="0"/>
    <s v="Overdue"/>
    <x v="0"/>
    <s v="USD"/>
    <n v="1466191.52"/>
    <s v="Government "/>
  </r>
  <r>
    <s v="A2310000"/>
    <x v="29"/>
    <x v="29"/>
    <n v="1800022547"/>
    <x v="0"/>
    <x v="0"/>
    <x v="3"/>
    <x v="2"/>
    <n v="0"/>
    <s v="NPDC/OML 34 AUG 2019 Crude Handling"/>
    <s v="468"/>
    <s v="DR"/>
    <s v=""/>
    <d v="2019-09-19T00:00:00"/>
    <d v="2019-09-19T00:00:00"/>
    <d v="2019-11-18T00:00:00"/>
    <s v="USD"/>
    <n v="2174736.2400000002"/>
    <n v="468"/>
    <n v="15.6"/>
    <x v="4"/>
    <x v="0"/>
    <s v="Overdue"/>
    <x v="0"/>
    <s v="USD"/>
    <n v="2174736.2400000002"/>
    <s v="Government "/>
  </r>
  <r>
    <s v="A2310000"/>
    <x v="29"/>
    <x v="29"/>
    <n v="1800024753"/>
    <x v="0"/>
    <x v="0"/>
    <x v="3"/>
    <x v="2"/>
    <n v="0"/>
    <s v="NPDC/OML 34 AUGUST 2020 Crude Handling"/>
    <s v="468"/>
    <s v="DR"/>
    <s v=""/>
    <d v="2020-09-18T00:00:00"/>
    <d v="2020-09-18T00:00:00"/>
    <d v="2020-11-17T00:00:00"/>
    <s v="USD"/>
    <n v="2312949.7799999998"/>
    <n v="103"/>
    <n v="3.4333333333333331"/>
    <x v="3"/>
    <x v="0"/>
    <s v="Overdue"/>
    <x v="0"/>
    <s v="USD"/>
    <n v="2312949.7799999998"/>
    <s v="Government "/>
  </r>
  <r>
    <s v="A2310000"/>
    <x v="29"/>
    <x v="29"/>
    <n v="1800021173"/>
    <x v="0"/>
    <x v="0"/>
    <x v="3"/>
    <x v="2"/>
    <n v="0"/>
    <s v="NPDC/OML 34 DEC 2018 Crude Handling"/>
    <s v="454"/>
    <s v="DR"/>
    <s v=""/>
    <d v="2019-01-15T00:00:00"/>
    <d v="2019-01-15T00:00:00"/>
    <d v="2019-03-16T00:00:00"/>
    <s v="NGN"/>
    <n v="539095202.5"/>
    <n v="715"/>
    <n v="23.833333333333332"/>
    <x v="0"/>
    <x v="0"/>
    <s v="Overdue"/>
    <x v="0"/>
    <s v="USD"/>
    <n v="1759714.56"/>
    <s v="Government "/>
  </r>
  <r>
    <s v="A2310000"/>
    <x v="29"/>
    <x v="29"/>
    <n v="1800023375"/>
    <x v="0"/>
    <x v="0"/>
    <x v="3"/>
    <x v="2"/>
    <n v="0"/>
    <s v="NPDC/OML 34 DEC 2019 Crude Handling"/>
    <s v="468"/>
    <s v="DR"/>
    <s v=""/>
    <d v="2020-01-22T00:00:00"/>
    <d v="2020-01-22T00:00:00"/>
    <d v="2020-03-22T00:00:00"/>
    <s v="USD"/>
    <n v="3414832.2"/>
    <n v="343"/>
    <n v="11.433333333333334"/>
    <x v="2"/>
    <x v="0"/>
    <s v="Overdue"/>
    <x v="0"/>
    <s v="USD"/>
    <n v="3414832.2"/>
    <s v="Government "/>
  </r>
  <r>
    <s v="A2310000"/>
    <x v="29"/>
    <x v="29"/>
    <n v="1800025445"/>
    <x v="0"/>
    <x v="0"/>
    <x v="3"/>
    <x v="2"/>
    <n v="0"/>
    <s v="NPDC/OML 34 DEC 2020 Crude Handling"/>
    <s v="468"/>
    <s v="DR"/>
    <s v=""/>
    <d v="2021-01-19T00:00:00"/>
    <d v="2021-01-19T00:00:00"/>
    <d v="2021-03-20T00:00:00"/>
    <s v="USD"/>
    <n v="2258732.71"/>
    <n v="-20"/>
    <n v="-0.66666666666666663"/>
    <x v="1"/>
    <x v="1"/>
    <s v="Not Overdue"/>
    <x v="0"/>
    <s v="USD"/>
    <n v="2258732.71"/>
    <s v="Government "/>
  </r>
  <r>
    <s v="A2310000"/>
    <x v="29"/>
    <x v="29"/>
    <n v="1800021521"/>
    <x v="0"/>
    <x v="0"/>
    <x v="3"/>
    <x v="2"/>
    <n v="0"/>
    <s v="NPDC/OML 34 FEB 2019 Crude Handling"/>
    <s v="468"/>
    <s v="DR"/>
    <s v=""/>
    <d v="2019-03-26T00:00:00"/>
    <d v="2019-03-26T00:00:00"/>
    <d v="2019-05-25T00:00:00"/>
    <s v="USD"/>
    <n v="675804.9"/>
    <n v="645"/>
    <n v="21.5"/>
    <x v="0"/>
    <x v="0"/>
    <s v="Overdue"/>
    <x v="0"/>
    <s v="USD"/>
    <n v="675804.9"/>
    <s v="Government "/>
  </r>
  <r>
    <s v="A2310000"/>
    <x v="29"/>
    <x v="29"/>
    <n v="1800021522"/>
    <x v="0"/>
    <x v="0"/>
    <x v="3"/>
    <x v="2"/>
    <n v="0"/>
    <s v="NPDC/OML 34 FEB 2019 Crude Handling"/>
    <s v="454"/>
    <s v="DR"/>
    <s v=""/>
    <d v="2019-03-26T00:00:00"/>
    <d v="2019-03-26T00:00:00"/>
    <d v="2019-05-25T00:00:00"/>
    <s v="NGN"/>
    <n v="310468151"/>
    <n v="645"/>
    <n v="21.5"/>
    <x v="0"/>
    <x v="0"/>
    <s v="Overdue"/>
    <x v="0"/>
    <s v="USD"/>
    <n v="1013274.9"/>
    <s v="Government "/>
  </r>
  <r>
    <s v="A2310000"/>
    <x v="29"/>
    <x v="29"/>
    <n v="1800023732"/>
    <x v="0"/>
    <x v="0"/>
    <x v="3"/>
    <x v="2"/>
    <n v="0"/>
    <s v="NPDC/OML 34 FEB 2020 Crude Handling"/>
    <s v="468"/>
    <s v="DR"/>
    <s v=""/>
    <d v="2020-03-24T00:00:00"/>
    <d v="2020-03-24T00:00:00"/>
    <d v="2020-05-23T00:00:00"/>
    <s v="USD"/>
    <n v="1498349.5"/>
    <n v="281"/>
    <n v="9.3666666666666671"/>
    <x v="2"/>
    <x v="0"/>
    <s v="Overdue"/>
    <x v="0"/>
    <s v="USD"/>
    <n v="1498349.5"/>
    <s v="Government "/>
  </r>
  <r>
    <s v="A2310000"/>
    <x v="29"/>
    <x v="29"/>
    <n v="1800023605"/>
    <x v="0"/>
    <x v="0"/>
    <x v="3"/>
    <x v="2"/>
    <n v="0"/>
    <s v="NPDC/OML 34 JAN 2020 Crude Handling"/>
    <s v="468"/>
    <s v="DR"/>
    <s v=""/>
    <d v="2020-02-27T00:00:00"/>
    <d v="2020-02-27T00:00:00"/>
    <d v="2020-04-27T00:00:00"/>
    <s v="USD"/>
    <n v="353303.44"/>
    <n v="307"/>
    <n v="10.233333333333333"/>
    <x v="2"/>
    <x v="0"/>
    <s v="Overdue"/>
    <x v="0"/>
    <s v="USD"/>
    <n v="353303.44"/>
    <s v="Government "/>
  </r>
  <r>
    <s v="A2310000"/>
    <x v="29"/>
    <x v="29"/>
    <n v="1800025562"/>
    <x v="0"/>
    <x v="0"/>
    <x v="3"/>
    <x v="2"/>
    <n v="0"/>
    <s v="NPDC/OML 34 JAN 2021 Crude Handling"/>
    <s v="468"/>
    <s v="DR"/>
    <s v=""/>
    <d v="2021-02-11T00:00:00"/>
    <d v="2021-02-11T00:00:00"/>
    <d v="2021-04-12T00:00:00"/>
    <s v="USD"/>
    <n v="2110568.2200000002"/>
    <n v="-43"/>
    <n v="-1.4333333333333333"/>
    <x v="1"/>
    <x v="1"/>
    <s v="Not Overdue"/>
    <x v="0"/>
    <s v="USD"/>
    <n v="2110568.2200000002"/>
    <s v="Government "/>
  </r>
  <r>
    <s v="A2310000"/>
    <x v="29"/>
    <x v="29"/>
    <n v="1800024593"/>
    <x v="0"/>
    <x v="0"/>
    <x v="3"/>
    <x v="2"/>
    <n v="0"/>
    <s v="NPDC/OML 34 JULY 2020 Crude Handling"/>
    <s v="468"/>
    <s v="DR"/>
    <s v=""/>
    <d v="2020-08-18T00:00:00"/>
    <d v="2020-08-18T00:00:00"/>
    <d v="2020-10-17T00:00:00"/>
    <s v="USD"/>
    <n v="2015577.83"/>
    <n v="134"/>
    <n v="4.4666666666666668"/>
    <x v="3"/>
    <x v="0"/>
    <s v="Overdue"/>
    <x v="0"/>
    <s v="USD"/>
    <n v="2015577.83"/>
    <s v="Government "/>
  </r>
  <r>
    <s v="A2310000"/>
    <x v="29"/>
    <x v="29"/>
    <n v="1800022162"/>
    <x v="0"/>
    <x v="0"/>
    <x v="3"/>
    <x v="2"/>
    <n v="0"/>
    <s v="NPDC/OML 34 JUN 2019 Crude Handling"/>
    <s v="468"/>
    <s v="DR"/>
    <s v=""/>
    <d v="2019-07-17T00:00:00"/>
    <d v="2019-07-17T00:00:00"/>
    <d v="2019-09-15T00:00:00"/>
    <s v="USD"/>
    <n v="2649496.4"/>
    <n v="532"/>
    <n v="17.733333333333334"/>
    <x v="4"/>
    <x v="0"/>
    <s v="Overdue"/>
    <x v="0"/>
    <s v="USD"/>
    <n v="2649496.4"/>
    <s v="Government "/>
  </r>
  <r>
    <s v="A2310000"/>
    <x v="29"/>
    <x v="29"/>
    <n v="1800024461"/>
    <x v="0"/>
    <x v="0"/>
    <x v="3"/>
    <x v="2"/>
    <n v="0"/>
    <s v="NPDC/OML 34 JUN 2020 Crude Handling"/>
    <s v="468"/>
    <s v="DR"/>
    <s v=""/>
    <d v="2020-07-21T00:00:00"/>
    <d v="2020-07-21T00:00:00"/>
    <d v="2020-09-19T00:00:00"/>
    <s v="USD"/>
    <n v="1914147.18"/>
    <n v="162"/>
    <n v="5.4"/>
    <x v="3"/>
    <x v="0"/>
    <s v="Overdue"/>
    <x v="0"/>
    <s v="USD"/>
    <n v="1914147.18"/>
    <s v="Government "/>
  </r>
  <r>
    <s v="A2310000"/>
    <x v="29"/>
    <x v="29"/>
    <n v="1800023940"/>
    <x v="0"/>
    <x v="0"/>
    <x v="3"/>
    <x v="2"/>
    <n v="0"/>
    <s v="NPDC/OML 34 MAR 2020 Crude Handling"/>
    <s v="468"/>
    <s v="DR"/>
    <s v=""/>
    <d v="2020-04-29T00:00:00"/>
    <d v="2020-04-29T00:00:00"/>
    <d v="2020-06-28T00:00:00"/>
    <s v="USD"/>
    <n v="1405054.81"/>
    <n v="245"/>
    <n v="8.1666666666666661"/>
    <x v="2"/>
    <x v="0"/>
    <s v="Overdue"/>
    <x v="0"/>
    <s v="USD"/>
    <n v="1405054.81"/>
    <s v="Government "/>
  </r>
  <r>
    <s v="A2310000"/>
    <x v="29"/>
    <x v="29"/>
    <n v="1800021661"/>
    <x v="0"/>
    <x v="0"/>
    <x v="3"/>
    <x v="2"/>
    <n v="0"/>
    <s v="NPDC/OML 34 MARCH 2019 Crude Handling"/>
    <s v="468"/>
    <s v="DR"/>
    <s v=""/>
    <d v="2019-04-12T00:00:00"/>
    <d v="2019-04-12T00:00:00"/>
    <d v="2019-06-11T00:00:00"/>
    <s v="USD"/>
    <n v="1230114.99"/>
    <n v="628"/>
    <n v="20.933333333333334"/>
    <x v="0"/>
    <x v="0"/>
    <s v="Overdue"/>
    <x v="0"/>
    <s v="USD"/>
    <n v="1230114.99"/>
    <s v="Government "/>
  </r>
  <r>
    <s v="A2310000"/>
    <x v="29"/>
    <x v="29"/>
    <n v="1800021662"/>
    <x v="0"/>
    <x v="0"/>
    <x v="3"/>
    <x v="2"/>
    <n v="0"/>
    <s v="NPDC/OML 34 MARCH 2019 Crude Handling"/>
    <s v="454"/>
    <s v="DR"/>
    <s v=""/>
    <d v="2019-04-12T00:00:00"/>
    <d v="2019-04-12T00:00:00"/>
    <d v="2019-06-11T00:00:00"/>
    <s v="NGN"/>
    <n v="565404766.10000002"/>
    <n v="628"/>
    <n v="20.933333333333334"/>
    <x v="0"/>
    <x v="0"/>
    <s v="Overdue"/>
    <x v="0"/>
    <s v="USD"/>
    <n v="1844689.59"/>
    <s v="Government "/>
  </r>
  <r>
    <s v="A2310000"/>
    <x v="29"/>
    <x v="29"/>
    <n v="1800021953"/>
    <x v="0"/>
    <x v="0"/>
    <x v="3"/>
    <x v="2"/>
    <n v="0"/>
    <s v="NPDC/OML 34 MAY 2019 Crude Handling"/>
    <s v="468"/>
    <s v="DR"/>
    <s v=""/>
    <d v="2019-06-20T00:00:00"/>
    <d v="2019-06-20T00:00:00"/>
    <d v="2019-08-19T00:00:00"/>
    <s v="USD"/>
    <n v="887470.52"/>
    <n v="559"/>
    <n v="18.633333333333333"/>
    <x v="0"/>
    <x v="0"/>
    <s v="Overdue"/>
    <x v="0"/>
    <s v="USD"/>
    <n v="887470.52"/>
    <s v="Government "/>
  </r>
  <r>
    <s v="A2310000"/>
    <x v="29"/>
    <x v="29"/>
    <n v="1800021954"/>
    <x v="0"/>
    <x v="0"/>
    <x v="3"/>
    <x v="2"/>
    <n v="0"/>
    <s v="NPDC/OML 34 MAY 2019 Crude Handling"/>
    <s v="454"/>
    <s v="DR"/>
    <s v=""/>
    <d v="2019-06-20T00:00:00"/>
    <d v="2019-06-20T00:00:00"/>
    <d v="2019-08-19T00:00:00"/>
    <s v="NGN"/>
    <n v="407944685.26999998"/>
    <n v="559"/>
    <n v="18.633333333333333"/>
    <x v="0"/>
    <x v="0"/>
    <s v="Overdue"/>
    <x v="0"/>
    <s v="USD"/>
    <n v="1331205.1000000001"/>
    <s v="Government "/>
  </r>
  <r>
    <s v="A2310000"/>
    <x v="29"/>
    <x v="29"/>
    <n v="1800024266"/>
    <x v="0"/>
    <x v="0"/>
    <x v="3"/>
    <x v="2"/>
    <n v="0"/>
    <s v="NPDC/OML 34 MAY 2020 Crude Handling"/>
    <s v="468"/>
    <s v="DR"/>
    <s v=""/>
    <d v="2020-06-24T00:00:00"/>
    <d v="2020-06-24T00:00:00"/>
    <d v="2020-08-23T00:00:00"/>
    <s v="USD"/>
    <n v="2306681.91"/>
    <n v="189"/>
    <n v="6.3"/>
    <x v="2"/>
    <x v="0"/>
    <s v="Overdue"/>
    <x v="0"/>
    <s v="USD"/>
    <n v="2306681.91"/>
    <s v="Government "/>
  </r>
  <r>
    <s v="A2310000"/>
    <x v="29"/>
    <x v="29"/>
    <n v="1800020994"/>
    <x v="0"/>
    <x v="0"/>
    <x v="3"/>
    <x v="2"/>
    <n v="0"/>
    <s v="NPDC/OML 34 NOV 2018 Crude Handling"/>
    <s v="454"/>
    <s v="DR"/>
    <s v=""/>
    <d v="2018-12-14T00:00:00"/>
    <d v="2018-12-14T00:00:00"/>
    <d v="2019-02-12T00:00:00"/>
    <s v="NGN"/>
    <n v="513807168.60000002"/>
    <n v="747"/>
    <n v="24.9"/>
    <x v="0"/>
    <x v="0"/>
    <s v="Overdue"/>
    <x v="0"/>
    <s v="USD"/>
    <n v="1676912.46"/>
    <s v="Government "/>
  </r>
  <r>
    <s v="A2310000"/>
    <x v="29"/>
    <x v="29"/>
    <n v="1800023136"/>
    <x v="0"/>
    <x v="0"/>
    <x v="3"/>
    <x v="2"/>
    <n v="0"/>
    <s v="NPDC/OML 34 NOV 2019 Crude Handling"/>
    <s v="468"/>
    <s v="DR"/>
    <s v=""/>
    <d v="2019-12-23T00:00:00"/>
    <d v="2019-12-23T00:00:00"/>
    <d v="2020-02-21T00:00:00"/>
    <s v="USD"/>
    <n v="3234207.66"/>
    <n v="373"/>
    <n v="12.433333333333334"/>
    <x v="4"/>
    <x v="0"/>
    <s v="Overdue"/>
    <x v="0"/>
    <s v="USD"/>
    <n v="3234207.66"/>
    <s v="Government "/>
  </r>
  <r>
    <s v="A2310000"/>
    <x v="29"/>
    <x v="29"/>
    <n v="1800025268"/>
    <x v="0"/>
    <x v="0"/>
    <x v="3"/>
    <x v="2"/>
    <n v="0"/>
    <s v="NPDC/OML 34 NOV 2020 Crude Handling"/>
    <s v="468"/>
    <s v="DR"/>
    <s v=""/>
    <d v="2020-12-17T00:00:00"/>
    <d v="2020-12-17T00:00:00"/>
    <d v="2021-02-15T00:00:00"/>
    <s v="USD"/>
    <n v="2151178.9"/>
    <n v="13"/>
    <n v="0.43333333333333335"/>
    <x v="3"/>
    <x v="0"/>
    <s v="Overdue"/>
    <x v="0"/>
    <s v="USD"/>
    <n v="2151178.9"/>
    <s v="Government "/>
  </r>
  <r>
    <s v="A2310000"/>
    <x v="29"/>
    <x v="29"/>
    <n v="1800020809"/>
    <x v="0"/>
    <x v="0"/>
    <x v="3"/>
    <x v="2"/>
    <n v="0"/>
    <s v="NPDC/OML 34 OCT 2018 Crude Handling"/>
    <s v="454"/>
    <s v="DR"/>
    <s v=""/>
    <d v="2018-11-16T00:00:00"/>
    <d v="2018-11-16T00:00:00"/>
    <d v="2019-01-15T00:00:00"/>
    <s v="NGN"/>
    <n v="527560757.16000003"/>
    <n v="775"/>
    <n v="25.833333333333332"/>
    <x v="0"/>
    <x v="0"/>
    <s v="Overdue"/>
    <x v="0"/>
    <s v="USD"/>
    <n v="1722907.92"/>
    <s v="Government "/>
  </r>
  <r>
    <s v="A2310000"/>
    <x v="29"/>
    <x v="29"/>
    <n v="1800025065"/>
    <x v="0"/>
    <x v="0"/>
    <x v="3"/>
    <x v="2"/>
    <n v="0"/>
    <s v="NPDC/OML 34 OCT 2020 Crude Handling"/>
    <s v="468"/>
    <s v="DR"/>
    <s v=""/>
    <d v="2020-11-13T00:00:00"/>
    <d v="2020-11-13T00:00:00"/>
    <d v="2021-01-12T00:00:00"/>
    <s v="USD"/>
    <n v="2118869"/>
    <n v="47"/>
    <n v="1.5666666666666667"/>
    <x v="3"/>
    <x v="0"/>
    <s v="Overdue"/>
    <x v="0"/>
    <s v="USD"/>
    <n v="2118869"/>
    <s v="Government "/>
  </r>
  <r>
    <s v="A2310000"/>
    <x v="29"/>
    <x v="29"/>
    <n v="1800024927"/>
    <x v="0"/>
    <x v="0"/>
    <x v="3"/>
    <x v="2"/>
    <n v="0"/>
    <s v="NPDC/OML 34 SEPT 2020 Crude Handling"/>
    <s v="468"/>
    <s v="DR"/>
    <s v=""/>
    <d v="2020-10-19T00:00:00"/>
    <d v="2020-10-19T00:00:00"/>
    <d v="2020-12-18T00:00:00"/>
    <s v="USD"/>
    <n v="2301702.64"/>
    <n v="72"/>
    <n v="2.4"/>
    <x v="3"/>
    <x v="0"/>
    <s v="Overdue"/>
    <x v="0"/>
    <s v="USD"/>
    <n v="2301702.64"/>
    <s v="Government "/>
  </r>
  <r>
    <s v="A2310000"/>
    <x v="29"/>
    <x v="29"/>
    <n v="104029096"/>
    <x v="0"/>
    <x v="0"/>
    <x v="3"/>
    <x v="2"/>
    <n v="0"/>
    <s v="OML 34 Apr20(NGN1800024266)_Jan21 Tranche pmt"/>
    <s v=""/>
    <s v="AB"/>
    <s v=""/>
    <d v="2021-02-02T00:00:00"/>
    <d v="2021-02-02T00:00:00"/>
    <d v="2021-02-02T00:00:00"/>
    <s v="USD"/>
    <n v="-2168280.9700000002"/>
    <n v="26"/>
    <n v="0.8666666666666667"/>
    <x v="0"/>
    <x v="0"/>
    <s v="Overdue"/>
    <x v="0"/>
    <s v="USD"/>
    <n v="-2168280.9700000002"/>
    <s v="Government "/>
  </r>
  <r>
    <s v="A2310000"/>
    <x v="29"/>
    <x v="29"/>
    <n v="104029096"/>
    <x v="0"/>
    <x v="0"/>
    <x v="3"/>
    <x v="2"/>
    <n v="0"/>
    <s v="OML 34 Apr20(USD1800024067)_Jan21 Tranche Pmt"/>
    <s v=""/>
    <s v="AB"/>
    <s v=""/>
    <d v="2021-02-02T00:00:00"/>
    <d v="2021-02-02T00:00:00"/>
    <d v="2021-02-02T00:00:00"/>
    <s v="USD"/>
    <n v="-1378220.01"/>
    <n v="26"/>
    <n v="0.8666666666666667"/>
    <x v="0"/>
    <x v="0"/>
    <s v="Overdue"/>
    <x v="0"/>
    <s v="USD"/>
    <n v="-1378220.01"/>
    <s v="Government "/>
  </r>
  <r>
    <s v="A2310000"/>
    <x v="29"/>
    <x v="29"/>
    <n v="104030601"/>
    <x v="0"/>
    <x v="0"/>
    <x v="3"/>
    <x v="2"/>
    <n v="0"/>
    <s v="OmL 34 Dec19 (USD1800023375)_Sep21 Pmt Tranche"/>
    <s v=""/>
    <s v="AB"/>
    <s v=""/>
    <d v="2021-02-03T00:00:00"/>
    <d v="2021-02-03T00:00:00"/>
    <d v="2021-02-03T00:00:00"/>
    <s v="USD"/>
    <n v="-2556110.63"/>
    <n v="25"/>
    <n v="0.83333333333333337"/>
    <x v="0"/>
    <x v="0"/>
    <s v="Overdue"/>
    <x v="0"/>
    <s v="USD"/>
    <n v="-2556110.63"/>
    <s v="Government "/>
  </r>
  <r>
    <s v="A2310000"/>
    <x v="29"/>
    <x v="29"/>
    <n v="104028795"/>
    <x v="0"/>
    <x v="0"/>
    <x v="3"/>
    <x v="2"/>
    <n v="0"/>
    <s v="OML34 Aug19 (USD1800022547)_N0v20 Tranche pmt"/>
    <s v=""/>
    <s v="AB"/>
    <s v=""/>
    <d v="2021-02-02T00:00:00"/>
    <d v="2021-02-02T00:00:00"/>
    <d v="2021-02-02T00:00:00"/>
    <s v="USD"/>
    <n v="-2044251.98"/>
    <n v="26"/>
    <n v="0.8666666666666667"/>
    <x v="0"/>
    <x v="0"/>
    <s v="Overdue"/>
    <x v="0"/>
    <s v="USD"/>
    <n v="-2044251.98"/>
    <s v="Government "/>
  </r>
  <r>
    <s v="A2310000"/>
    <x v="29"/>
    <x v="29"/>
    <n v="104031118"/>
    <x v="0"/>
    <x v="0"/>
    <x v="3"/>
    <x v="2"/>
    <n v="0"/>
    <s v="OML34 Feb20(USD1800023732)_Dec20 Pmt Tranche"/>
    <s v=""/>
    <s v="AB"/>
    <s v=""/>
    <d v="2021-02-04T00:00:00"/>
    <d v="2021-02-04T00:00:00"/>
    <d v="2021-02-04T00:00:00"/>
    <s v="USD"/>
    <n v="-1171793.55"/>
    <n v="24"/>
    <n v="0.8"/>
    <x v="0"/>
    <x v="0"/>
    <s v="Overdue"/>
    <x v="0"/>
    <s v="USD"/>
    <n v="-1171793.55"/>
    <s v="Government "/>
  </r>
  <r>
    <s v="A2310000"/>
    <x v="29"/>
    <x v="29"/>
    <n v="104031118"/>
    <x v="0"/>
    <x v="0"/>
    <x v="3"/>
    <x v="2"/>
    <n v="0"/>
    <s v="OML34 Jan20(USD1800023605)_Dec20 pmt Tranche"/>
    <s v=""/>
    <s v="AB"/>
    <s v=""/>
    <d v="2021-02-04T00:00:00"/>
    <d v="2021-02-04T00:00:00"/>
    <d v="2021-02-04T00:00:00"/>
    <s v="USD"/>
    <n v="-994010.59"/>
    <n v="24"/>
    <n v="0.8"/>
    <x v="0"/>
    <x v="0"/>
    <s v="Overdue"/>
    <x v="0"/>
    <s v="USD"/>
    <n v="-994010.59"/>
    <s v="Government "/>
  </r>
  <r>
    <s v="A2310000"/>
    <x v="29"/>
    <x v="29"/>
    <n v="104028795"/>
    <x v="0"/>
    <x v="0"/>
    <x v="3"/>
    <x v="2"/>
    <n v="0"/>
    <s v="OML34 Jun19(USD 1800022162)_N0v20_Tranche pmt"/>
    <s v=""/>
    <s v="AB"/>
    <s v=""/>
    <d v="2021-02-02T00:00:00"/>
    <d v="2021-02-02T00:00:00"/>
    <d v="2021-02-02T00:00:00"/>
    <s v="USD"/>
    <n v="-2490526.6800000002"/>
    <n v="26"/>
    <n v="0.8666666666666667"/>
    <x v="0"/>
    <x v="0"/>
    <s v="Overdue"/>
    <x v="0"/>
    <s v="USD"/>
    <n v="-2490526.6800000002"/>
    <s v="Government "/>
  </r>
  <r>
    <s v="A2310000"/>
    <x v="29"/>
    <x v="29"/>
    <n v="104031118"/>
    <x v="0"/>
    <x v="0"/>
    <x v="3"/>
    <x v="2"/>
    <n v="0"/>
    <s v="OML34 Mar20(USD1800023940)_Dec2o pmt Tranche"/>
    <s v=""/>
    <s v="AB"/>
    <s v=""/>
    <d v="2021-02-04T00:00:00"/>
    <d v="2021-02-04T00:00:00"/>
    <d v="2021-02-04T00:00:00"/>
    <s v="USD"/>
    <n v="-1320751.51"/>
    <n v="24"/>
    <n v="0.8"/>
    <x v="4"/>
    <x v="0"/>
    <s v="Overdue"/>
    <x v="0"/>
    <s v="USD"/>
    <n v="-1320751.51"/>
    <s v="Government "/>
  </r>
  <r>
    <s v="A2310000"/>
    <x v="29"/>
    <x v="29"/>
    <n v="104028795"/>
    <x v="0"/>
    <x v="0"/>
    <x v="3"/>
    <x v="2"/>
    <n v="0"/>
    <s v="OML34 Nov19(USD1800023136)_Nov20 Tranche pmt"/>
    <s v=""/>
    <s v="AB"/>
    <s v=""/>
    <d v="2021-02-02T00:00:00"/>
    <d v="2021-02-02T00:00:00"/>
    <d v="2021-02-02T00:00:00"/>
    <s v="USD"/>
    <n v="-3040155.25"/>
    <n v="26"/>
    <n v="0.8666666666666667"/>
    <x v="4"/>
    <x v="0"/>
    <s v="Overdue"/>
    <x v="0"/>
    <s v="USD"/>
    <n v="-3040155.25"/>
    <s v="Government "/>
  </r>
  <r>
    <s v="A2310000"/>
    <x v="29"/>
    <x v="29"/>
    <n v="1800013186"/>
    <x v="0"/>
    <x v="0"/>
    <x v="3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283"/>
    <n v="76.099999999999994"/>
    <x v="0"/>
    <x v="0"/>
    <s v="Overdue"/>
    <x v="0"/>
    <s v="USD"/>
    <n v="3619.05"/>
    <s v="Government "/>
  </r>
  <r>
    <s v="A2310000"/>
    <x v="29"/>
    <x v="29"/>
    <n v="1800013187"/>
    <x v="0"/>
    <x v="0"/>
    <x v="3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283"/>
    <n v="76.099999999999994"/>
    <x v="0"/>
    <x v="0"/>
    <s v="Overdue"/>
    <x v="0"/>
    <s v="USD"/>
    <n v="986980.04"/>
    <s v="Government "/>
  </r>
  <r>
    <s v="A2310000"/>
    <x v="29"/>
    <x v="29"/>
    <n v="103950434"/>
    <x v="0"/>
    <x v="0"/>
    <x v="3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212"/>
    <n v="7.0666666666666664"/>
    <x v="2"/>
    <x v="2"/>
    <s v="Overdue"/>
    <x v="1"/>
    <s v="USD"/>
    <n v="118945.18"/>
    <s v="Government "/>
  </r>
  <r>
    <s v="A2310000"/>
    <x v="29"/>
    <x v="29"/>
    <n v="103950434"/>
    <x v="0"/>
    <x v="0"/>
    <x v="3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212"/>
    <n v="7.0666666666666664"/>
    <x v="2"/>
    <x v="2"/>
    <s v="Overdue"/>
    <x v="1"/>
    <s v="USD"/>
    <n v="96009.62"/>
    <s v="Government "/>
  </r>
  <r>
    <s v="A2310000"/>
    <x v="29"/>
    <x v="29"/>
    <n v="103920220"/>
    <x v="0"/>
    <x v="0"/>
    <x v="3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278"/>
    <n v="9.2666666666666675"/>
    <x v="2"/>
    <x v="2"/>
    <s v="Overdue"/>
    <x v="1"/>
    <s v="USD"/>
    <n v="-15535.32"/>
    <s v="Government "/>
  </r>
  <r>
    <s v="A2310000"/>
    <x v="29"/>
    <x v="29"/>
    <n v="103920210"/>
    <x v="0"/>
    <x v="0"/>
    <x v="3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278"/>
    <n v="9.2666666666666675"/>
    <x v="2"/>
    <x v="2"/>
    <s v="Overdue"/>
    <x v="1"/>
    <s v="USD"/>
    <n v="1516.9"/>
    <s v="Government "/>
  </r>
  <r>
    <s v="A2310000"/>
    <x v="29"/>
    <x v="29"/>
    <n v="103920223"/>
    <x v="0"/>
    <x v="0"/>
    <x v="3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278"/>
    <n v="9.2666666666666675"/>
    <x v="2"/>
    <x v="2"/>
    <s v="Overdue"/>
    <x v="1"/>
    <s v="USD"/>
    <n v="14705.99"/>
    <s v="Government "/>
  </r>
  <r>
    <s v="A2310000"/>
    <x v="29"/>
    <x v="29"/>
    <n v="103920215"/>
    <x v="0"/>
    <x v="0"/>
    <x v="3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278"/>
    <n v="9.2666666666666675"/>
    <x v="2"/>
    <x v="2"/>
    <s v="Overdue"/>
    <x v="1"/>
    <s v="USD"/>
    <n v="-11853.34"/>
    <s v="Government "/>
  </r>
  <r>
    <s v="A2310000"/>
    <x v="29"/>
    <x v="29"/>
    <n v="103920215"/>
    <x v="0"/>
    <x v="0"/>
    <x v="3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278"/>
    <n v="9.2666666666666675"/>
    <x v="2"/>
    <x v="2"/>
    <s v="Overdue"/>
    <x v="1"/>
    <s v="USD"/>
    <n v="-775.67"/>
    <s v="Government "/>
  </r>
  <r>
    <s v="A2310000"/>
    <x v="29"/>
    <x v="29"/>
    <n v="103920210"/>
    <x v="0"/>
    <x v="0"/>
    <x v="3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278"/>
    <n v="9.2666666666666675"/>
    <x v="2"/>
    <x v="2"/>
    <s v="Overdue"/>
    <x v="1"/>
    <s v="USD"/>
    <n v="35543.06"/>
    <s v="Government "/>
  </r>
  <r>
    <s v="A2310000"/>
    <x v="29"/>
    <x v="29"/>
    <n v="103920210"/>
    <x v="0"/>
    <x v="0"/>
    <x v="3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278"/>
    <n v="9.2666666666666675"/>
    <x v="2"/>
    <x v="2"/>
    <s v="Overdue"/>
    <x v="1"/>
    <s v="USD"/>
    <n v="10428.4"/>
    <s v="Government "/>
  </r>
  <r>
    <s v="A2310000"/>
    <x v="29"/>
    <x v="29"/>
    <n v="103920210"/>
    <x v="0"/>
    <x v="0"/>
    <x v="3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278"/>
    <n v="9.2666666666666675"/>
    <x v="2"/>
    <x v="2"/>
    <s v="Overdue"/>
    <x v="1"/>
    <s v="USD"/>
    <n v="21239.66"/>
    <s v="Government "/>
  </r>
  <r>
    <s v="A2310000"/>
    <x v="29"/>
    <x v="29"/>
    <n v="103920210"/>
    <x v="0"/>
    <x v="0"/>
    <x v="3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278"/>
    <n v="9.2666666666666675"/>
    <x v="2"/>
    <x v="2"/>
    <s v="Overdue"/>
    <x v="1"/>
    <s v="USD"/>
    <n v="14294.53"/>
    <s v="Government "/>
  </r>
  <r>
    <s v="A2310000"/>
    <x v="29"/>
    <x v="29"/>
    <n v="103920210"/>
    <x v="0"/>
    <x v="0"/>
    <x v="3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278"/>
    <n v="9.2666666666666675"/>
    <x v="2"/>
    <x v="2"/>
    <s v="Overdue"/>
    <x v="1"/>
    <s v="USD"/>
    <n v="24827.98"/>
    <s v="Government "/>
  </r>
  <r>
    <s v="A2310000"/>
    <x v="29"/>
    <x v="29"/>
    <n v="103920210"/>
    <x v="0"/>
    <x v="0"/>
    <x v="3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278"/>
    <n v="9.2666666666666675"/>
    <x v="2"/>
    <x v="2"/>
    <s v="Overdue"/>
    <x v="1"/>
    <s v="USD"/>
    <n v="22545.98"/>
    <s v="Government "/>
  </r>
  <r>
    <s v="A2310000"/>
    <x v="29"/>
    <x v="29"/>
    <n v="103920210"/>
    <x v="0"/>
    <x v="0"/>
    <x v="3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278"/>
    <n v="9.2666666666666675"/>
    <x v="2"/>
    <x v="2"/>
    <s v="Overdue"/>
    <x v="1"/>
    <s v="USD"/>
    <n v="25238.69"/>
    <s v="Government "/>
  </r>
  <r>
    <s v="A2310000"/>
    <x v="29"/>
    <x v="29"/>
    <n v="103920210"/>
    <x v="0"/>
    <x v="0"/>
    <x v="3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278"/>
    <n v="9.2666666666666675"/>
    <x v="2"/>
    <x v="2"/>
    <s v="Overdue"/>
    <x v="1"/>
    <s v="USD"/>
    <n v="24343.31"/>
    <s v="Government "/>
  </r>
  <r>
    <s v="A2310000"/>
    <x v="29"/>
    <x v="29"/>
    <n v="103920210"/>
    <x v="0"/>
    <x v="0"/>
    <x v="3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278"/>
    <n v="9.2666666666666675"/>
    <x v="2"/>
    <x v="2"/>
    <s v="Overdue"/>
    <x v="1"/>
    <s v="USD"/>
    <n v="19848.23"/>
    <s v="Government "/>
  </r>
  <r>
    <s v="A2310000"/>
    <x v="29"/>
    <x v="29"/>
    <n v="103920210"/>
    <x v="0"/>
    <x v="0"/>
    <x v="3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278"/>
    <n v="9.2666666666666675"/>
    <x v="2"/>
    <x v="2"/>
    <s v="Overdue"/>
    <x v="1"/>
    <s v="USD"/>
    <n v="24115.74"/>
    <s v="Government "/>
  </r>
  <r>
    <s v="A2310000"/>
    <x v="29"/>
    <x v="29"/>
    <n v="103920210"/>
    <x v="0"/>
    <x v="0"/>
    <x v="3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278"/>
    <n v="9.2666666666666675"/>
    <x v="2"/>
    <x v="2"/>
    <s v="Overdue"/>
    <x v="1"/>
    <s v="USD"/>
    <n v="25259.01"/>
    <s v="Government "/>
  </r>
  <r>
    <s v="A2310000"/>
    <x v="29"/>
    <x v="29"/>
    <n v="103920210"/>
    <x v="0"/>
    <x v="0"/>
    <x v="3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278"/>
    <n v="9.2666666666666675"/>
    <x v="2"/>
    <x v="2"/>
    <s v="Overdue"/>
    <x v="1"/>
    <s v="USD"/>
    <n v="25486.62"/>
    <s v="Government "/>
  </r>
  <r>
    <s v="A2310000"/>
    <x v="29"/>
    <x v="29"/>
    <n v="103920210"/>
    <x v="0"/>
    <x v="0"/>
    <x v="3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278"/>
    <n v="9.2666666666666675"/>
    <x v="2"/>
    <x v="2"/>
    <s v="Overdue"/>
    <x v="1"/>
    <s v="USD"/>
    <n v="24950.15"/>
    <s v="Government "/>
  </r>
  <r>
    <s v="A2310000"/>
    <x v="29"/>
    <x v="29"/>
    <n v="103920210"/>
    <x v="0"/>
    <x v="0"/>
    <x v="3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278"/>
    <n v="9.2666666666666675"/>
    <x v="2"/>
    <x v="2"/>
    <s v="Overdue"/>
    <x v="1"/>
    <s v="USD"/>
    <n v="25205.53"/>
    <s v="Government "/>
  </r>
  <r>
    <s v="A2310000"/>
    <x v="29"/>
    <x v="29"/>
    <n v="103920210"/>
    <x v="0"/>
    <x v="0"/>
    <x v="3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278"/>
    <n v="9.2666666666666675"/>
    <x v="2"/>
    <x v="2"/>
    <s v="Overdue"/>
    <x v="1"/>
    <s v="USD"/>
    <n v="24607.34"/>
    <s v="Government "/>
  </r>
  <r>
    <s v="A2310000"/>
    <x v="29"/>
    <x v="29"/>
    <n v="103920210"/>
    <x v="0"/>
    <x v="0"/>
    <x v="3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278"/>
    <n v="9.2666666666666675"/>
    <x v="2"/>
    <x v="2"/>
    <s v="Overdue"/>
    <x v="1"/>
    <s v="USD"/>
    <n v="26974.95"/>
    <s v="Government "/>
  </r>
  <r>
    <s v="A2310000"/>
    <x v="29"/>
    <x v="29"/>
    <n v="103920210"/>
    <x v="0"/>
    <x v="0"/>
    <x v="3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278"/>
    <n v="9.2666666666666675"/>
    <x v="2"/>
    <x v="2"/>
    <s v="Overdue"/>
    <x v="1"/>
    <s v="USD"/>
    <n v="28954.37"/>
    <s v="Government "/>
  </r>
  <r>
    <s v="A2310000"/>
    <x v="29"/>
    <x v="29"/>
    <n v="103920210"/>
    <x v="0"/>
    <x v="0"/>
    <x v="3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278"/>
    <n v="9.2666666666666675"/>
    <x v="2"/>
    <x v="2"/>
    <s v="Overdue"/>
    <x v="1"/>
    <s v="USD"/>
    <n v="26533.45"/>
    <s v="Government "/>
  </r>
  <r>
    <s v="A2310000"/>
    <x v="29"/>
    <x v="29"/>
    <n v="103920210"/>
    <x v="0"/>
    <x v="0"/>
    <x v="3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278"/>
    <n v="9.2666666666666675"/>
    <x v="2"/>
    <x v="2"/>
    <s v="Overdue"/>
    <x v="1"/>
    <s v="USD"/>
    <n v="20820.580000000002"/>
    <s v="Government "/>
  </r>
  <r>
    <s v="A2310000"/>
    <x v="29"/>
    <x v="29"/>
    <n v="103920210"/>
    <x v="0"/>
    <x v="0"/>
    <x v="3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278"/>
    <n v="9.2666666666666675"/>
    <x v="2"/>
    <x v="2"/>
    <s v="Overdue"/>
    <x v="1"/>
    <s v="USD"/>
    <n v="29209.06"/>
    <s v="Government "/>
  </r>
  <r>
    <s v="A2310000"/>
    <x v="29"/>
    <x v="29"/>
    <n v="103920210"/>
    <x v="0"/>
    <x v="0"/>
    <x v="3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278"/>
    <n v="9.2666666666666675"/>
    <x v="2"/>
    <x v="2"/>
    <s v="Overdue"/>
    <x v="1"/>
    <s v="USD"/>
    <n v="27504.32"/>
    <s v="Government "/>
  </r>
  <r>
    <s v="A2310000"/>
    <x v="29"/>
    <x v="29"/>
    <n v="103920210"/>
    <x v="0"/>
    <x v="0"/>
    <x v="3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278"/>
    <n v="9.2666666666666675"/>
    <x v="2"/>
    <x v="2"/>
    <s v="Overdue"/>
    <x v="1"/>
    <s v="USD"/>
    <n v="19758.48"/>
    <s v="Government "/>
  </r>
  <r>
    <s v="A2310000"/>
    <x v="29"/>
    <x v="29"/>
    <n v="103920210"/>
    <x v="0"/>
    <x v="0"/>
    <x v="3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278"/>
    <n v="9.2666666666666675"/>
    <x v="2"/>
    <x v="2"/>
    <s v="Overdue"/>
    <x v="1"/>
    <s v="USD"/>
    <n v="28796.04"/>
    <s v="Government "/>
  </r>
  <r>
    <s v="A2310000"/>
    <x v="29"/>
    <x v="29"/>
    <n v="103920210"/>
    <x v="0"/>
    <x v="0"/>
    <x v="3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278"/>
    <n v="9.2666666666666675"/>
    <x v="2"/>
    <x v="2"/>
    <s v="Overdue"/>
    <x v="1"/>
    <s v="USD"/>
    <n v="166090.35999999999"/>
    <s v="Government "/>
  </r>
  <r>
    <s v="A2310000"/>
    <x v="29"/>
    <x v="29"/>
    <n v="103920210"/>
    <x v="0"/>
    <x v="0"/>
    <x v="3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278"/>
    <n v="9.2666666666666675"/>
    <x v="2"/>
    <x v="2"/>
    <s v="Overdue"/>
    <x v="1"/>
    <s v="USD"/>
    <n v="97253.47"/>
    <s v="Government "/>
  </r>
  <r>
    <s v="A2310000"/>
    <x v="29"/>
    <x v="29"/>
    <n v="103920210"/>
    <x v="0"/>
    <x v="0"/>
    <x v="3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278"/>
    <n v="9.2666666666666675"/>
    <x v="2"/>
    <x v="2"/>
    <s v="Overdue"/>
    <x v="1"/>
    <s v="USD"/>
    <n v="27684.81"/>
    <s v="Government "/>
  </r>
  <r>
    <s v="A2310000"/>
    <x v="29"/>
    <x v="29"/>
    <n v="103920210"/>
    <x v="0"/>
    <x v="0"/>
    <x v="3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278"/>
    <n v="9.2666666666666675"/>
    <x v="2"/>
    <x v="2"/>
    <s v="Overdue"/>
    <x v="1"/>
    <s v="USD"/>
    <n v="15746.04"/>
    <s v="Government "/>
  </r>
  <r>
    <s v="A2310000"/>
    <x v="29"/>
    <x v="29"/>
    <n v="103920210"/>
    <x v="0"/>
    <x v="0"/>
    <x v="3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278"/>
    <n v="9.2666666666666675"/>
    <x v="2"/>
    <x v="2"/>
    <s v="Overdue"/>
    <x v="1"/>
    <s v="USD"/>
    <n v="12819.3"/>
    <s v="Government "/>
  </r>
  <r>
    <s v="A2310000"/>
    <x v="29"/>
    <x v="29"/>
    <n v="103920212"/>
    <x v="0"/>
    <x v="0"/>
    <x v="3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278"/>
    <n v="9.2666666666666675"/>
    <x v="2"/>
    <x v="2"/>
    <s v="Overdue"/>
    <x v="1"/>
    <s v="USD"/>
    <n v="30655.360000000001"/>
    <s v="Government "/>
  </r>
  <r>
    <s v="A2310000"/>
    <x v="29"/>
    <x v="29"/>
    <n v="103920215"/>
    <x v="0"/>
    <x v="0"/>
    <x v="3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278"/>
    <n v="9.2666666666666675"/>
    <x v="2"/>
    <x v="2"/>
    <s v="Overdue"/>
    <x v="1"/>
    <s v="USD"/>
    <n v="25064.04"/>
    <s v="Government "/>
  </r>
  <r>
    <s v="A2310000"/>
    <x v="29"/>
    <x v="29"/>
    <n v="103920220"/>
    <x v="0"/>
    <x v="0"/>
    <x v="3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278"/>
    <n v="9.2666666666666675"/>
    <x v="2"/>
    <x v="2"/>
    <s v="Overdue"/>
    <x v="1"/>
    <s v="USD"/>
    <n v="22550.82"/>
    <s v="Government "/>
  </r>
  <r>
    <s v="A2310000"/>
    <x v="29"/>
    <x v="29"/>
    <n v="103920220"/>
    <x v="0"/>
    <x v="0"/>
    <x v="3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278"/>
    <n v="9.2666666666666675"/>
    <x v="2"/>
    <x v="2"/>
    <s v="Overdue"/>
    <x v="1"/>
    <s v="USD"/>
    <n v="24436.11"/>
    <s v="Government "/>
  </r>
  <r>
    <s v="A2310000"/>
    <x v="29"/>
    <x v="29"/>
    <n v="103920220"/>
    <x v="0"/>
    <x v="0"/>
    <x v="3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278"/>
    <n v="9.2666666666666675"/>
    <x v="2"/>
    <x v="2"/>
    <s v="Overdue"/>
    <x v="1"/>
    <s v="USD"/>
    <n v="6928.94"/>
    <s v="Government "/>
  </r>
  <r>
    <s v="A2310000"/>
    <x v="29"/>
    <x v="29"/>
    <n v="103920220"/>
    <x v="0"/>
    <x v="0"/>
    <x v="3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278"/>
    <n v="9.2666666666666675"/>
    <x v="2"/>
    <x v="2"/>
    <s v="Overdue"/>
    <x v="1"/>
    <s v="USD"/>
    <n v="1933.53"/>
    <s v="Government "/>
  </r>
  <r>
    <s v="A2310000"/>
    <x v="29"/>
    <x v="29"/>
    <n v="103920226"/>
    <x v="0"/>
    <x v="0"/>
    <x v="3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278"/>
    <n v="9.2666666666666675"/>
    <x v="2"/>
    <x v="2"/>
    <s v="Overdue"/>
    <x v="1"/>
    <s v="USD"/>
    <n v="47777.4"/>
    <s v="Government "/>
  </r>
  <r>
    <s v="A2310000"/>
    <x v="29"/>
    <x v="29"/>
    <n v="103920220"/>
    <x v="0"/>
    <x v="0"/>
    <x v="3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278"/>
    <n v="9.2666666666666675"/>
    <x v="2"/>
    <x v="2"/>
    <s v="Overdue"/>
    <x v="1"/>
    <s v="USD"/>
    <n v="60674.6"/>
    <s v="Government "/>
  </r>
  <r>
    <s v="A2310000"/>
    <x v="29"/>
    <x v="29"/>
    <n v="103920220"/>
    <x v="0"/>
    <x v="0"/>
    <x v="3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278"/>
    <n v="9.2666666666666675"/>
    <x v="2"/>
    <x v="2"/>
    <s v="Overdue"/>
    <x v="1"/>
    <s v="USD"/>
    <n v="74760.31"/>
    <s v="Government "/>
  </r>
  <r>
    <s v="A2310000"/>
    <x v="29"/>
    <x v="29"/>
    <n v="103920226"/>
    <x v="0"/>
    <x v="0"/>
    <x v="3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278"/>
    <n v="9.2666666666666675"/>
    <x v="2"/>
    <x v="2"/>
    <s v="Overdue"/>
    <x v="1"/>
    <s v="USD"/>
    <n v="58840.2"/>
    <s v="Government "/>
  </r>
  <r>
    <s v="A2310000"/>
    <x v="29"/>
    <x v="29"/>
    <n v="103920220"/>
    <x v="0"/>
    <x v="0"/>
    <x v="3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278"/>
    <n v="9.2666666666666675"/>
    <x v="2"/>
    <x v="2"/>
    <s v="Overdue"/>
    <x v="1"/>
    <s v="USD"/>
    <n v="13019.21"/>
    <s v="Government "/>
  </r>
  <r>
    <s v="A2310000"/>
    <x v="29"/>
    <x v="29"/>
    <n v="103920226"/>
    <x v="0"/>
    <x v="0"/>
    <x v="3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278"/>
    <n v="9.2666666666666675"/>
    <x v="2"/>
    <x v="2"/>
    <s v="Overdue"/>
    <x v="1"/>
    <s v="USD"/>
    <n v="10257.27"/>
    <s v="Government "/>
  </r>
  <r>
    <s v="A2310000"/>
    <x v="29"/>
    <x v="29"/>
    <n v="103920226"/>
    <x v="0"/>
    <x v="0"/>
    <x v="3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278"/>
    <n v="9.2666666666666675"/>
    <x v="2"/>
    <x v="2"/>
    <s v="Overdue"/>
    <x v="1"/>
    <s v="USD"/>
    <n v="57360.57"/>
    <s v="Government "/>
  </r>
  <r>
    <s v="A2310000"/>
    <x v="29"/>
    <x v="29"/>
    <n v="103920220"/>
    <x v="0"/>
    <x v="0"/>
    <x v="3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278"/>
    <n v="9.2666666666666675"/>
    <x v="2"/>
    <x v="2"/>
    <s v="Overdue"/>
    <x v="1"/>
    <s v="USD"/>
    <n v="72833.91"/>
    <s v="Government "/>
  </r>
  <r>
    <s v="A2310000"/>
    <x v="29"/>
    <x v="29"/>
    <n v="103920226"/>
    <x v="0"/>
    <x v="0"/>
    <x v="3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278"/>
    <n v="9.2666666666666675"/>
    <x v="2"/>
    <x v="2"/>
    <s v="Overdue"/>
    <x v="1"/>
    <s v="USD"/>
    <n v="51430.69"/>
    <s v="Government "/>
  </r>
  <r>
    <s v="A2310000"/>
    <x v="29"/>
    <x v="29"/>
    <n v="103920220"/>
    <x v="0"/>
    <x v="0"/>
    <x v="3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278"/>
    <n v="9.2666666666666675"/>
    <x v="2"/>
    <x v="2"/>
    <s v="Overdue"/>
    <x v="1"/>
    <s v="USD"/>
    <n v="65351.38"/>
    <s v="Government "/>
  </r>
  <r>
    <s v="A2310000"/>
    <x v="29"/>
    <x v="29"/>
    <n v="103920226"/>
    <x v="0"/>
    <x v="0"/>
    <x v="3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278"/>
    <n v="9.2666666666666675"/>
    <x v="2"/>
    <x v="2"/>
    <s v="Overdue"/>
    <x v="1"/>
    <s v="USD"/>
    <n v="47475.59"/>
    <s v="Government "/>
  </r>
  <r>
    <s v="A2310000"/>
    <x v="29"/>
    <x v="29"/>
    <n v="103920220"/>
    <x v="0"/>
    <x v="0"/>
    <x v="3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278"/>
    <n v="9.2666666666666675"/>
    <x v="2"/>
    <x v="2"/>
    <s v="Overdue"/>
    <x v="1"/>
    <s v="USD"/>
    <n v="60273.79"/>
    <s v="Government "/>
  </r>
  <r>
    <s v="A2310000"/>
    <x v="29"/>
    <x v="29"/>
    <n v="103920220"/>
    <x v="0"/>
    <x v="0"/>
    <x v="3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278"/>
    <n v="9.2666666666666675"/>
    <x v="2"/>
    <x v="2"/>
    <s v="Overdue"/>
    <x v="1"/>
    <s v="USD"/>
    <n v="259.2"/>
    <s v="Government "/>
  </r>
  <r>
    <s v="A2310000"/>
    <x v="29"/>
    <x v="29"/>
    <n v="103920220"/>
    <x v="0"/>
    <x v="0"/>
    <x v="3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278"/>
    <n v="9.2666666666666675"/>
    <x v="2"/>
    <x v="2"/>
    <s v="Overdue"/>
    <x v="1"/>
    <s v="USD"/>
    <n v="250.4"/>
    <s v="Government "/>
  </r>
  <r>
    <s v="A2310000"/>
    <x v="29"/>
    <x v="29"/>
    <n v="103920226"/>
    <x v="0"/>
    <x v="0"/>
    <x v="3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278"/>
    <n v="9.2666666666666675"/>
    <x v="2"/>
    <x v="2"/>
    <s v="Overdue"/>
    <x v="1"/>
    <s v="USD"/>
    <n v="46987.22"/>
    <s v="Government "/>
  </r>
  <r>
    <s v="A2310000"/>
    <x v="29"/>
    <x v="29"/>
    <n v="103920220"/>
    <x v="0"/>
    <x v="0"/>
    <x v="3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278"/>
    <n v="9.2666666666666675"/>
    <x v="2"/>
    <x v="2"/>
    <s v="Overdue"/>
    <x v="1"/>
    <s v="USD"/>
    <n v="59709.63"/>
    <s v="Government "/>
  </r>
  <r>
    <s v="A2310000"/>
    <x v="29"/>
    <x v="29"/>
    <n v="103920226"/>
    <x v="0"/>
    <x v="0"/>
    <x v="3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278"/>
    <n v="9.2666666666666675"/>
    <x v="2"/>
    <x v="2"/>
    <s v="Overdue"/>
    <x v="1"/>
    <s v="USD"/>
    <n v="50605.86"/>
    <s v="Government "/>
  </r>
  <r>
    <s v="A2310000"/>
    <x v="29"/>
    <x v="29"/>
    <n v="103920226"/>
    <x v="0"/>
    <x v="0"/>
    <x v="3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278"/>
    <n v="9.2666666666666675"/>
    <x v="2"/>
    <x v="2"/>
    <s v="Overdue"/>
    <x v="1"/>
    <s v="USD"/>
    <n v="49586"/>
    <s v="Government "/>
  </r>
  <r>
    <s v="A2310000"/>
    <x v="29"/>
    <x v="29"/>
    <n v="103920223"/>
    <x v="0"/>
    <x v="0"/>
    <x v="3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278"/>
    <n v="9.2666666666666675"/>
    <x v="2"/>
    <x v="2"/>
    <s v="Overdue"/>
    <x v="1"/>
    <s v="USD"/>
    <n v="62984.78"/>
    <s v="Government "/>
  </r>
  <r>
    <s v="A2310000"/>
    <x v="29"/>
    <x v="29"/>
    <n v="103920224"/>
    <x v="0"/>
    <x v="0"/>
    <x v="3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278"/>
    <n v="9.2666666666666675"/>
    <x v="2"/>
    <x v="2"/>
    <s v="Overdue"/>
    <x v="1"/>
    <s v="USD"/>
    <n v="64646.39"/>
    <s v="Government "/>
  </r>
  <r>
    <s v="A2310000"/>
    <x v="29"/>
    <x v="29"/>
    <n v="103920224"/>
    <x v="0"/>
    <x v="0"/>
    <x v="3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278"/>
    <n v="9.2666666666666675"/>
    <x v="2"/>
    <x v="2"/>
    <s v="Overdue"/>
    <x v="1"/>
    <s v="USD"/>
    <n v="74213.45"/>
    <s v="Government "/>
  </r>
  <r>
    <s v="A2310000"/>
    <x v="29"/>
    <x v="29"/>
    <n v="103920224"/>
    <x v="0"/>
    <x v="0"/>
    <x v="3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278"/>
    <n v="9.2666666666666675"/>
    <x v="2"/>
    <x v="2"/>
    <s v="Overdue"/>
    <x v="1"/>
    <s v="USD"/>
    <n v="51280.61"/>
    <s v="Government "/>
  </r>
  <r>
    <s v="A2310000"/>
    <x v="29"/>
    <x v="29"/>
    <n v="103920226"/>
    <x v="0"/>
    <x v="0"/>
    <x v="3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278"/>
    <n v="9.2666666666666675"/>
    <x v="2"/>
    <x v="2"/>
    <s v="Overdue"/>
    <x v="1"/>
    <s v="USD"/>
    <n v="52514.98"/>
    <s v="Government "/>
  </r>
  <r>
    <s v="A2310000"/>
    <x v="29"/>
    <x v="29"/>
    <n v="103920226"/>
    <x v="0"/>
    <x v="0"/>
    <x v="3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278"/>
    <n v="9.2666666666666675"/>
    <x v="2"/>
    <x v="2"/>
    <s v="Overdue"/>
    <x v="1"/>
    <s v="USD"/>
    <n v="52443.06"/>
    <s v="Government "/>
  </r>
  <r>
    <s v="A2310000"/>
    <x v="29"/>
    <x v="29"/>
    <n v="103920223"/>
    <x v="0"/>
    <x v="0"/>
    <x v="3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278"/>
    <n v="9.2666666666666675"/>
    <x v="2"/>
    <x v="2"/>
    <s v="Overdue"/>
    <x v="1"/>
    <s v="USD"/>
    <n v="66674.92"/>
    <s v="Government "/>
  </r>
  <r>
    <s v="A2310000"/>
    <x v="29"/>
    <x v="29"/>
    <n v="103920226"/>
    <x v="0"/>
    <x v="0"/>
    <x v="3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278"/>
    <n v="9.2666666666666675"/>
    <x v="2"/>
    <x v="2"/>
    <s v="Overdue"/>
    <x v="1"/>
    <s v="USD"/>
    <n v="54530.65"/>
    <s v="Government "/>
  </r>
  <r>
    <s v="A2310000"/>
    <x v="29"/>
    <x v="29"/>
    <n v="103920223"/>
    <x v="0"/>
    <x v="0"/>
    <x v="3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278"/>
    <n v="9.2666666666666675"/>
    <x v="2"/>
    <x v="2"/>
    <s v="Overdue"/>
    <x v="1"/>
    <s v="USD"/>
    <n v="69348.41"/>
    <s v="Government "/>
  </r>
  <r>
    <s v="A2310000"/>
    <x v="29"/>
    <x v="29"/>
    <n v="103920226"/>
    <x v="0"/>
    <x v="0"/>
    <x v="3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278"/>
    <n v="9.2666666666666675"/>
    <x v="2"/>
    <x v="2"/>
    <s v="Overdue"/>
    <x v="1"/>
    <s v="USD"/>
    <n v="57469.35"/>
    <s v="Government "/>
  </r>
  <r>
    <s v="A2310000"/>
    <x v="29"/>
    <x v="29"/>
    <n v="103920226"/>
    <x v="0"/>
    <x v="0"/>
    <x v="3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278"/>
    <n v="9.2666666666666675"/>
    <x v="2"/>
    <x v="2"/>
    <s v="Overdue"/>
    <x v="1"/>
    <s v="USD"/>
    <n v="55939.12"/>
    <s v="Government "/>
  </r>
  <r>
    <s v="A2310000"/>
    <x v="29"/>
    <x v="29"/>
    <n v="103920226"/>
    <x v="0"/>
    <x v="0"/>
    <x v="3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278"/>
    <n v="9.2666666666666675"/>
    <x v="2"/>
    <x v="2"/>
    <s v="Overdue"/>
    <x v="1"/>
    <s v="USD"/>
    <n v="58644.27"/>
    <s v="Government "/>
  </r>
  <r>
    <s v="A2310000"/>
    <x v="29"/>
    <x v="29"/>
    <n v="103920175"/>
    <x v="0"/>
    <x v="0"/>
    <x v="3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279"/>
    <n v="9.3000000000000007"/>
    <x v="2"/>
    <x v="2"/>
    <s v="Overdue"/>
    <x v="1"/>
    <s v="USD"/>
    <n v="18302.11"/>
    <s v="Government "/>
  </r>
  <r>
    <s v="A2310000"/>
    <x v="29"/>
    <x v="29"/>
    <n v="103920175"/>
    <x v="0"/>
    <x v="0"/>
    <x v="3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279"/>
    <n v="9.3000000000000007"/>
    <x v="2"/>
    <x v="2"/>
    <s v="Overdue"/>
    <x v="1"/>
    <s v="USD"/>
    <n v="13448.17"/>
    <s v="Government "/>
  </r>
  <r>
    <s v="A2310000"/>
    <x v="29"/>
    <x v="29"/>
    <n v="103920175"/>
    <x v="0"/>
    <x v="0"/>
    <x v="3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279"/>
    <n v="9.3000000000000007"/>
    <x v="2"/>
    <x v="2"/>
    <s v="Overdue"/>
    <x v="1"/>
    <s v="USD"/>
    <n v="21579.08"/>
    <s v="Government "/>
  </r>
  <r>
    <s v="A2310000"/>
    <x v="29"/>
    <x v="29"/>
    <n v="103920175"/>
    <x v="0"/>
    <x v="0"/>
    <x v="3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279"/>
    <n v="9.3000000000000007"/>
    <x v="2"/>
    <x v="2"/>
    <s v="Overdue"/>
    <x v="1"/>
    <s v="USD"/>
    <n v="10657.48"/>
    <s v="Government "/>
  </r>
  <r>
    <s v="A2310000"/>
    <x v="29"/>
    <x v="29"/>
    <n v="103896303"/>
    <x v="0"/>
    <x v="0"/>
    <x v="3"/>
    <x v="2"/>
    <s v="WHT Outstg"/>
    <s v="WHT on inv 1800022927"/>
    <s v=""/>
    <s v="AB"/>
    <s v=""/>
    <d v="2020-03-29T00:00:00"/>
    <d v="2020-03-29T00:00:00"/>
    <d v="2020-03-29T00:00:00"/>
    <s v="USD"/>
    <n v="135937.49"/>
    <n v="336"/>
    <n v="11.2"/>
    <x v="2"/>
    <x v="2"/>
    <s v="Overdue"/>
    <x v="1"/>
    <s v="USD"/>
    <n v="135937.49"/>
    <s v="Government "/>
  </r>
  <r>
    <s v="A2310000"/>
    <x v="29"/>
    <x v="29"/>
    <n v="1600003005"/>
    <x v="0"/>
    <x v="0"/>
    <x v="3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396"/>
    <n v="13.2"/>
    <x v="4"/>
    <x v="2"/>
    <s v="Overdue"/>
    <x v="1"/>
    <s v="USD"/>
    <n v="-21739.57"/>
    <s v="Government "/>
  </r>
  <r>
    <s v="A2310000"/>
    <x v="29"/>
    <x v="29"/>
    <n v="1600002784"/>
    <x v="0"/>
    <x v="0"/>
    <x v="3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642"/>
    <n v="21.4"/>
    <x v="0"/>
    <x v="2"/>
    <s v="Overdue"/>
    <x v="1"/>
    <s v="USD"/>
    <n v="-55275.16"/>
    <s v="Government "/>
  </r>
  <r>
    <s v="A2310000"/>
    <x v="29"/>
    <x v="29"/>
    <n v="103642707"/>
    <x v="0"/>
    <x v="0"/>
    <x v="3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846"/>
    <n v="28.2"/>
    <x v="0"/>
    <x v="2"/>
    <s v="Overdue"/>
    <x v="1"/>
    <s v="USD"/>
    <n v="78568.210000000006"/>
    <s v="Government "/>
  </r>
  <r>
    <s v="A2310000"/>
    <x v="29"/>
    <x v="29"/>
    <n v="103626585"/>
    <x v="0"/>
    <x v="0"/>
    <x v="3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874"/>
    <n v="29.133333333333333"/>
    <x v="0"/>
    <x v="2"/>
    <s v="Overdue"/>
    <x v="1"/>
    <s v="USD"/>
    <n v="67955.83"/>
    <s v="Government "/>
  </r>
  <r>
    <s v="A2310000"/>
    <x v="29"/>
    <x v="29"/>
    <n v="103626549"/>
    <x v="0"/>
    <x v="0"/>
    <x v="3"/>
    <x v="2"/>
    <s v="WHT Outstg"/>
    <s v="WHT on inv 1800020059"/>
    <s v=""/>
    <s v="AB"/>
    <s v=""/>
    <d v="2018-10-08T00:00:00"/>
    <d v="2018-10-08T00:00:00"/>
    <d v="2018-10-08T00:00:00"/>
    <s v="USD"/>
    <n v="29658.86"/>
    <n v="874"/>
    <n v="29.133333333333333"/>
    <x v="0"/>
    <x v="2"/>
    <s v="Overdue"/>
    <x v="1"/>
    <s v="USD"/>
    <n v="29658.86"/>
    <s v="Government "/>
  </r>
  <r>
    <s v="A2310000"/>
    <x v="29"/>
    <x v="29"/>
    <n v="103626552"/>
    <x v="0"/>
    <x v="0"/>
    <x v="3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874"/>
    <n v="29.133333333333333"/>
    <x v="0"/>
    <x v="2"/>
    <s v="Overdue"/>
    <x v="1"/>
    <s v="USD"/>
    <n v="44404.29"/>
    <s v="Government "/>
  </r>
  <r>
    <s v="A2310000"/>
    <x v="29"/>
    <x v="29"/>
    <n v="103626554"/>
    <x v="0"/>
    <x v="0"/>
    <x v="3"/>
    <x v="2"/>
    <s v="WHT Outstg"/>
    <s v="WHT on inv 1800020217"/>
    <s v=""/>
    <s v="AB"/>
    <s v=""/>
    <d v="2018-10-08T00:00:00"/>
    <d v="2018-10-08T00:00:00"/>
    <d v="2018-10-08T00:00:00"/>
    <s v="USD"/>
    <n v="34173.56"/>
    <n v="874"/>
    <n v="29.133333333333333"/>
    <x v="0"/>
    <x v="2"/>
    <s v="Overdue"/>
    <x v="1"/>
    <s v="USD"/>
    <n v="34173.56"/>
    <s v="Government "/>
  </r>
  <r>
    <s v="A2310000"/>
    <x v="29"/>
    <x v="29"/>
    <n v="103611524"/>
    <x v="0"/>
    <x v="0"/>
    <x v="3"/>
    <x v="2"/>
    <s v="WHT Outstg"/>
    <s v="WHT on Inv 1800019287"/>
    <s v=""/>
    <s v="AB"/>
    <s v=""/>
    <d v="2018-08-31T00:00:00"/>
    <d v="2018-08-31T00:00:00"/>
    <d v="2018-08-31T00:00:00"/>
    <s v="NGN"/>
    <n v="23213961.32"/>
    <n v="912"/>
    <n v="30.4"/>
    <x v="0"/>
    <x v="2"/>
    <s v="Overdue"/>
    <x v="1"/>
    <s v="USD"/>
    <n v="75949.119999999995"/>
    <s v="Government "/>
  </r>
  <r>
    <s v="A2310000"/>
    <x v="29"/>
    <x v="29"/>
    <n v="103611514"/>
    <x v="0"/>
    <x v="0"/>
    <x v="3"/>
    <x v="2"/>
    <s v="WHT Outstg"/>
    <s v="WHT on Inv 1800019572"/>
    <s v=""/>
    <s v="AB"/>
    <s v=""/>
    <d v="2018-08-31T00:00:00"/>
    <d v="2018-08-31T00:00:00"/>
    <d v="2018-08-31T00:00:00"/>
    <s v="USD"/>
    <n v="45379.39"/>
    <n v="912"/>
    <n v="30.4"/>
    <x v="0"/>
    <x v="2"/>
    <s v="Overdue"/>
    <x v="1"/>
    <s v="USD"/>
    <n v="45379.39"/>
    <s v="Government "/>
  </r>
  <r>
    <s v="A2310000"/>
    <x v="29"/>
    <x v="29"/>
    <n v="103611520"/>
    <x v="0"/>
    <x v="0"/>
    <x v="3"/>
    <x v="2"/>
    <s v="WHT Outstg"/>
    <s v="WHT on Inv 1800019925"/>
    <s v=""/>
    <s v="AB"/>
    <s v=""/>
    <d v="2018-08-31T00:00:00"/>
    <d v="2018-08-31T00:00:00"/>
    <d v="2018-08-31T00:00:00"/>
    <s v="USD"/>
    <n v="49498.38"/>
    <n v="912"/>
    <n v="30.4"/>
    <x v="0"/>
    <x v="2"/>
    <s v="Overdue"/>
    <x v="1"/>
    <s v="USD"/>
    <n v="49498.38"/>
    <s v="Government "/>
  </r>
  <r>
    <s v="A2310000"/>
    <x v="29"/>
    <x v="29"/>
    <n v="103608006"/>
    <x v="0"/>
    <x v="0"/>
    <x v="3"/>
    <x v="2"/>
    <s v="WHT Outstg"/>
    <s v="WHT on inv 1800019765"/>
    <s v=""/>
    <s v="AB"/>
    <s v=""/>
    <d v="2018-08-29T00:00:00"/>
    <d v="2018-08-29T00:00:00"/>
    <d v="2018-08-29T00:00:00"/>
    <s v="USD"/>
    <n v="43070.83"/>
    <n v="914"/>
    <n v="30.466666666666665"/>
    <x v="0"/>
    <x v="2"/>
    <s v="Overdue"/>
    <x v="1"/>
    <s v="USD"/>
    <n v="43070.83"/>
    <s v="Government "/>
  </r>
  <r>
    <s v="A2310000"/>
    <x v="29"/>
    <x v="29"/>
    <n v="103537757"/>
    <x v="0"/>
    <x v="0"/>
    <x v="3"/>
    <x v="2"/>
    <s v="WHT Outstg"/>
    <s v="WHT on 1800011649"/>
    <s v=""/>
    <s v="AB"/>
    <s v=""/>
    <d v="2018-03-16T00:00:00"/>
    <d v="2018-03-16T00:00:00"/>
    <d v="2018-03-16T00:00:00"/>
    <s v="USD"/>
    <n v="20505.3"/>
    <n v="1080"/>
    <n v="36"/>
    <x v="0"/>
    <x v="2"/>
    <s v="Overdue"/>
    <x v="1"/>
    <s v="USD"/>
    <n v="20505.3"/>
    <s v="Government "/>
  </r>
  <r>
    <s v="A2310000"/>
    <x v="29"/>
    <x v="29"/>
    <n v="103531035"/>
    <x v="0"/>
    <x v="0"/>
    <x v="3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092"/>
    <n v="36.4"/>
    <x v="0"/>
    <x v="2"/>
    <s v="Overdue"/>
    <x v="1"/>
    <s v="USD"/>
    <n v="41476.230000000003"/>
    <s v="Government "/>
  </r>
  <r>
    <s v="A2310000"/>
    <x v="29"/>
    <x v="29"/>
    <n v="103456209"/>
    <x v="0"/>
    <x v="0"/>
    <x v="3"/>
    <x v="2"/>
    <s v="WHT Outstg"/>
    <s v="WHT on invoices 1800017260"/>
    <s v=""/>
    <s v="AB"/>
    <s v=""/>
    <d v="2017-09-15T00:00:00"/>
    <d v="2017-09-15T00:00:00"/>
    <d v="2017-09-15T00:00:00"/>
    <s v="USD"/>
    <n v="12213.87"/>
    <n v="1262"/>
    <n v="42.06666666666667"/>
    <x v="0"/>
    <x v="2"/>
    <s v="Overdue"/>
    <x v="1"/>
    <s v="USD"/>
    <n v="12213.87"/>
    <s v="Government "/>
  </r>
  <r>
    <s v="A2310000"/>
    <x v="29"/>
    <x v="29"/>
    <n v="103456210"/>
    <x v="0"/>
    <x v="0"/>
    <x v="3"/>
    <x v="2"/>
    <s v="WHT Outstg"/>
    <s v="WHT on invoices 180001782/26"/>
    <s v=""/>
    <s v="AB"/>
    <s v=""/>
    <d v="2017-09-15T00:00:00"/>
    <d v="2017-09-15T00:00:00"/>
    <d v="2017-09-15T00:00:00"/>
    <s v="USD"/>
    <n v="6895.13"/>
    <n v="1262"/>
    <n v="42.06666666666667"/>
    <x v="0"/>
    <x v="2"/>
    <s v="Overdue"/>
    <x v="1"/>
    <s v="USD"/>
    <n v="6895.13"/>
    <s v="Government "/>
  </r>
  <r>
    <s v="A2310000"/>
    <x v="29"/>
    <x v="29"/>
    <n v="103419417"/>
    <x v="0"/>
    <x v="0"/>
    <x v="3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334"/>
    <n v="44.466666666666669"/>
    <x v="0"/>
    <x v="2"/>
    <s v="Overdue"/>
    <x v="1"/>
    <s v="USD"/>
    <n v="29214.34"/>
    <s v="Government "/>
  </r>
  <r>
    <s v="A2310000"/>
    <x v="29"/>
    <x v="29"/>
    <n v="103419418"/>
    <x v="0"/>
    <x v="0"/>
    <x v="3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334"/>
    <n v="44.466666666666669"/>
    <x v="0"/>
    <x v="2"/>
    <s v="Overdue"/>
    <x v="1"/>
    <s v="USD"/>
    <n v="33123.199999999997"/>
    <s v="Government "/>
  </r>
  <r>
    <s v="A2310000"/>
    <x v="29"/>
    <x v="29"/>
    <n v="103419416"/>
    <x v="0"/>
    <x v="0"/>
    <x v="3"/>
    <x v="2"/>
    <s v="WHT Outstg"/>
    <s v="WHT on inv1800016130 Feb16"/>
    <s v=""/>
    <s v="AB"/>
    <s v=""/>
    <d v="2017-07-05T00:00:00"/>
    <d v="2017-07-05T00:00:00"/>
    <d v="2017-07-05T00:00:00"/>
    <s v="NGN"/>
    <n v="4247810.33"/>
    <n v="1334"/>
    <n v="44.466666666666669"/>
    <x v="0"/>
    <x v="2"/>
    <s v="Overdue"/>
    <x v="1"/>
    <s v="USD"/>
    <n v="13499.97"/>
    <s v="Government "/>
  </r>
  <r>
    <s v="A2310000"/>
    <x v="29"/>
    <x v="29"/>
    <n v="103362312"/>
    <x v="0"/>
    <x v="0"/>
    <x v="3"/>
    <x v="2"/>
    <s v="WHT Outstg"/>
    <s v="WHT on inv 1800015181"/>
    <s v=""/>
    <s v="AB"/>
    <s v=""/>
    <d v="2017-03-06T00:00:00"/>
    <d v="2017-03-06T00:00:00"/>
    <d v="2017-03-06T00:00:00"/>
    <s v="NGN"/>
    <n v="11407427.73"/>
    <n v="1455"/>
    <n v="48.5"/>
    <x v="0"/>
    <x v="2"/>
    <s v="Overdue"/>
    <x v="1"/>
    <s v="USD"/>
    <n v="36242.54"/>
    <s v="Government "/>
  </r>
  <r>
    <s v="A2310000"/>
    <x v="29"/>
    <x v="29"/>
    <n v="103157867"/>
    <x v="0"/>
    <x v="0"/>
    <x v="3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1823"/>
    <n v="60.766666666666666"/>
    <x v="0"/>
    <x v="2"/>
    <s v="Overdue"/>
    <x v="1"/>
    <s v="USD"/>
    <n v="6386.17"/>
    <s v="Government "/>
  </r>
  <r>
    <s v="A2310000"/>
    <x v="29"/>
    <x v="29"/>
    <n v="103157850"/>
    <x v="0"/>
    <x v="0"/>
    <x v="3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1824"/>
    <n v="60.8"/>
    <x v="0"/>
    <x v="2"/>
    <s v="Overdue"/>
    <x v="1"/>
    <s v="USD"/>
    <n v="63788.01"/>
    <s v="Government "/>
  </r>
  <r>
    <s v="A2310000"/>
    <x v="29"/>
    <x v="29"/>
    <n v="103157849"/>
    <x v="0"/>
    <x v="0"/>
    <x v="3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1824"/>
    <n v="60.8"/>
    <x v="0"/>
    <x v="2"/>
    <s v="Overdue"/>
    <x v="1"/>
    <s v="USD"/>
    <n v="57296.69"/>
    <s v="Government "/>
  </r>
  <r>
    <s v="A2310000"/>
    <x v="29"/>
    <x v="29"/>
    <n v="103140845"/>
    <x v="0"/>
    <x v="0"/>
    <x v="3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1866"/>
    <n v="62.2"/>
    <x v="0"/>
    <x v="2"/>
    <s v="Overdue"/>
    <x v="1"/>
    <s v="USD"/>
    <n v="21981.89"/>
    <s v="Government "/>
  </r>
  <r>
    <s v="A2310000"/>
    <x v="29"/>
    <x v="29"/>
    <n v="103140844"/>
    <x v="0"/>
    <x v="0"/>
    <x v="3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1866"/>
    <n v="62.2"/>
    <x v="0"/>
    <x v="2"/>
    <s v="Overdue"/>
    <x v="1"/>
    <s v="USD"/>
    <n v="37542.32"/>
    <s v="Government "/>
  </r>
  <r>
    <s v="A2310000"/>
    <x v="29"/>
    <x v="29"/>
    <n v="103140633"/>
    <x v="0"/>
    <x v="0"/>
    <x v="3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1868"/>
    <n v="62.266666666666666"/>
    <x v="0"/>
    <x v="2"/>
    <s v="Overdue"/>
    <x v="1"/>
    <s v="USD"/>
    <n v="13888.92"/>
    <s v="Government "/>
  </r>
  <r>
    <s v="A2310000"/>
    <x v="29"/>
    <x v="29"/>
    <n v="103140632"/>
    <x v="0"/>
    <x v="0"/>
    <x v="3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1868"/>
    <n v="62.266666666666666"/>
    <x v="0"/>
    <x v="2"/>
    <s v="Overdue"/>
    <x v="1"/>
    <s v="USD"/>
    <n v="38738.160000000003"/>
    <s v="Government "/>
  </r>
  <r>
    <s v="A2310000"/>
    <x v="29"/>
    <x v="29"/>
    <n v="103105364"/>
    <x v="0"/>
    <x v="0"/>
    <x v="3"/>
    <x v="2"/>
    <s v="WHT Outstg"/>
    <s v="WHT on 1800014465"/>
    <s v=""/>
    <s v="AB"/>
    <s v=""/>
    <d v="2015-11-09T00:00:00"/>
    <d v="2015-11-09T00:00:00"/>
    <d v="2015-11-09T00:00:00"/>
    <s v="NGN"/>
    <n v="1932407.59"/>
    <n v="1938"/>
    <n v="64.599999999999994"/>
    <x v="0"/>
    <x v="2"/>
    <s v="Overdue"/>
    <x v="1"/>
    <s v="USD"/>
    <n v="9697.2099999999991"/>
    <s v="Government "/>
  </r>
  <r>
    <s v="A2310000"/>
    <x v="29"/>
    <x v="29"/>
    <n v="103100623"/>
    <x v="0"/>
    <x v="0"/>
    <x v="3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1942"/>
    <n v="64.733333333333334"/>
    <x v="0"/>
    <x v="2"/>
    <s v="Overdue"/>
    <x v="1"/>
    <s v="USD"/>
    <n v="194169.84"/>
    <s v="Government "/>
  </r>
  <r>
    <s v="A2310000"/>
    <x v="29"/>
    <x v="29"/>
    <n v="103100625"/>
    <x v="0"/>
    <x v="0"/>
    <x v="3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1942"/>
    <n v="64.733333333333334"/>
    <x v="0"/>
    <x v="2"/>
    <s v="Overdue"/>
    <x v="1"/>
    <s v="USD"/>
    <n v="113695.3"/>
    <s v="Government "/>
  </r>
  <r>
    <s v="A2310000"/>
    <x v="29"/>
    <x v="29"/>
    <n v="103100627"/>
    <x v="0"/>
    <x v="0"/>
    <x v="3"/>
    <x v="2"/>
    <s v="WHT Outstg"/>
    <s v="WHT on 1800013747"/>
    <s v=""/>
    <s v="AB"/>
    <s v=""/>
    <d v="2015-11-05T00:00:00"/>
    <d v="2015-11-05T00:00:00"/>
    <d v="2015-11-05T00:00:00"/>
    <s v="NGN"/>
    <n v="5676616.0300000003"/>
    <n v="1942"/>
    <n v="64.733333333333334"/>
    <x v="0"/>
    <x v="2"/>
    <s v="Overdue"/>
    <x v="1"/>
    <s v="USD"/>
    <n v="28497.18"/>
    <s v="Government "/>
  </r>
  <r>
    <s v="A2310000"/>
    <x v="29"/>
    <x v="29"/>
    <n v="103100628"/>
    <x v="0"/>
    <x v="0"/>
    <x v="3"/>
    <x v="2"/>
    <s v="WHT Outstg"/>
    <s v="WHT on 1800013840"/>
    <s v=""/>
    <s v="AB"/>
    <s v=""/>
    <d v="2015-11-05T00:00:00"/>
    <d v="2015-11-05T00:00:00"/>
    <d v="2015-11-05T00:00:00"/>
    <s v="NGN"/>
    <n v="3956193.54"/>
    <n v="1942"/>
    <n v="64.733333333333334"/>
    <x v="0"/>
    <x v="2"/>
    <s v="Overdue"/>
    <x v="1"/>
    <s v="USD"/>
    <n v="19860.490000000002"/>
    <s v="Government "/>
  </r>
  <r>
    <s v="A2310000"/>
    <x v="29"/>
    <x v="29"/>
    <n v="103100630"/>
    <x v="0"/>
    <x v="0"/>
    <x v="3"/>
    <x v="2"/>
    <s v="WHT Outstg"/>
    <s v="WHT on 1800014037"/>
    <s v=""/>
    <s v="AB"/>
    <s v=""/>
    <d v="2015-11-05T00:00:00"/>
    <d v="2015-11-05T00:00:00"/>
    <d v="2015-11-05T00:00:00"/>
    <s v="NGN"/>
    <n v="5358174.09"/>
    <n v="1942"/>
    <n v="64.733333333333334"/>
    <x v="0"/>
    <x v="2"/>
    <s v="Overdue"/>
    <x v="1"/>
    <s v="USD"/>
    <n v="26898.57"/>
    <s v="Government "/>
  </r>
  <r>
    <s v="A2310000"/>
    <x v="29"/>
    <x v="29"/>
    <n v="103100631"/>
    <x v="0"/>
    <x v="0"/>
    <x v="3"/>
    <x v="2"/>
    <s v="WHT Outstg"/>
    <s v="WHT on 1800014150"/>
    <s v=""/>
    <s v="AB"/>
    <s v=""/>
    <d v="2015-11-05T00:00:00"/>
    <d v="2015-11-05T00:00:00"/>
    <d v="2015-11-05T00:00:00"/>
    <s v="NGN"/>
    <n v="7779328.4299999997"/>
    <n v="1942"/>
    <n v="64.733333333333334"/>
    <x v="0"/>
    <x v="2"/>
    <s v="Overdue"/>
    <x v="1"/>
    <s v="USD"/>
    <n v="39053.01"/>
    <s v="Government "/>
  </r>
  <r>
    <s v="A2310000"/>
    <x v="29"/>
    <x v="29"/>
    <n v="103100632"/>
    <x v="0"/>
    <x v="0"/>
    <x v="3"/>
    <x v="2"/>
    <s v="WHT Outstg"/>
    <s v="WHT on 1800014578"/>
    <s v=""/>
    <s v="AB"/>
    <s v=""/>
    <d v="2015-11-05T00:00:00"/>
    <d v="2015-11-05T00:00:00"/>
    <d v="2015-11-05T00:00:00"/>
    <s v="NGN"/>
    <n v="3842054.9"/>
    <n v="1942"/>
    <n v="64.733333333333334"/>
    <x v="0"/>
    <x v="2"/>
    <s v="Overdue"/>
    <x v="1"/>
    <s v="USD"/>
    <n v="19287.5"/>
    <s v="Government "/>
  </r>
  <r>
    <s v="A2310000"/>
    <x v="29"/>
    <x v="29"/>
    <n v="103100633"/>
    <x v="0"/>
    <x v="0"/>
    <x v="3"/>
    <x v="2"/>
    <s v="WHT Outstg"/>
    <s v="WHT on: 1800012470"/>
    <s v=""/>
    <s v="AB"/>
    <s v=""/>
    <d v="2015-11-05T00:00:00"/>
    <d v="2015-11-05T00:00:00"/>
    <d v="2015-11-05T00:00:00"/>
    <s v="NGN"/>
    <n v="4848107.88"/>
    <n v="1942"/>
    <n v="64.733333333333334"/>
    <x v="0"/>
    <x v="2"/>
    <s v="Overdue"/>
    <x v="1"/>
    <s v="USD"/>
    <n v="24337.99"/>
    <s v="Government "/>
  </r>
  <r>
    <s v="A2310000"/>
    <x v="29"/>
    <x v="29"/>
    <n v="103100634"/>
    <x v="0"/>
    <x v="0"/>
    <x v="3"/>
    <x v="2"/>
    <s v="WHT Outstg"/>
    <s v="WHT on: 1800012607"/>
    <s v=""/>
    <s v="AB"/>
    <s v=""/>
    <d v="2015-11-05T00:00:00"/>
    <d v="2015-11-05T00:00:00"/>
    <d v="2015-11-05T00:00:00"/>
    <s v="NGN"/>
    <n v="6801183.1600000001"/>
    <n v="1942"/>
    <n v="64.733333333333334"/>
    <x v="0"/>
    <x v="2"/>
    <s v="Overdue"/>
    <x v="1"/>
    <s v="USD"/>
    <n v="34142.620000000003"/>
    <s v="Government "/>
  </r>
  <r>
    <s v="A2310000"/>
    <x v="29"/>
    <x v="29"/>
    <n v="103100635"/>
    <x v="0"/>
    <x v="0"/>
    <x v="3"/>
    <x v="2"/>
    <s v="WHT Outstg"/>
    <s v="WHT on: 1800012818"/>
    <s v=""/>
    <s v="AB"/>
    <s v=""/>
    <d v="2015-11-05T00:00:00"/>
    <d v="2015-11-05T00:00:00"/>
    <d v="2015-11-05T00:00:00"/>
    <s v="NGN"/>
    <n v="6404243.9199999999"/>
    <n v="1942"/>
    <n v="64.733333333333334"/>
    <x v="0"/>
    <x v="2"/>
    <s v="Overdue"/>
    <x v="1"/>
    <s v="USD"/>
    <n v="32149.94"/>
    <s v="Government "/>
  </r>
  <r>
    <s v="A2310000"/>
    <x v="29"/>
    <x v="29"/>
    <n v="103100640"/>
    <x v="0"/>
    <x v="0"/>
    <x v="3"/>
    <x v="2"/>
    <s v="WHT Outstg"/>
    <s v="WHT On: 1800012949"/>
    <s v=""/>
    <s v="AB"/>
    <s v=""/>
    <d v="2015-11-05T00:00:00"/>
    <d v="2015-11-05T00:00:00"/>
    <d v="2015-11-05T00:00:00"/>
    <s v="NGN"/>
    <n v="4600663.7300000004"/>
    <n v="1942"/>
    <n v="64.733333333333334"/>
    <x v="0"/>
    <x v="2"/>
    <s v="Overdue"/>
    <x v="1"/>
    <s v="USD"/>
    <n v="23095.79"/>
    <s v="Government "/>
  </r>
  <r>
    <s v="A2310000"/>
    <x v="29"/>
    <x v="29"/>
    <n v="103100641"/>
    <x v="0"/>
    <x v="0"/>
    <x v="3"/>
    <x v="2"/>
    <s v="WHT Outstg"/>
    <s v="WHT On: 1800013238"/>
    <s v=""/>
    <s v="AB"/>
    <s v=""/>
    <d v="2015-11-05T00:00:00"/>
    <d v="2015-11-05T00:00:00"/>
    <d v="2015-11-05T00:00:00"/>
    <s v="NGN"/>
    <n v="5735842.9900000002"/>
    <n v="1942"/>
    <n v="64.733333333333334"/>
    <x v="0"/>
    <x v="2"/>
    <s v="Overdue"/>
    <x v="1"/>
    <s v="USD"/>
    <n v="28794.51"/>
    <s v="Government "/>
  </r>
  <r>
    <s v="A2310000"/>
    <x v="29"/>
    <x v="29"/>
    <n v="103099734"/>
    <x v="0"/>
    <x v="0"/>
    <x v="3"/>
    <x v="2"/>
    <s v="WHT Outstg"/>
    <s v="WHT on 1800011615"/>
    <s v=""/>
    <s v="AB"/>
    <s v=""/>
    <d v="2015-11-04T00:00:00"/>
    <d v="2015-11-04T00:00:00"/>
    <d v="2015-11-04T00:00:00"/>
    <s v="NGN"/>
    <n v="8278955.9199999999"/>
    <n v="1943"/>
    <n v="64.766666666666666"/>
    <x v="0"/>
    <x v="2"/>
    <s v="Overdue"/>
    <x v="1"/>
    <s v="USD"/>
    <n v="41550.42"/>
    <s v="Government "/>
  </r>
  <r>
    <s v="A2310000"/>
    <x v="29"/>
    <x v="29"/>
    <n v="103099735"/>
    <x v="0"/>
    <x v="0"/>
    <x v="3"/>
    <x v="2"/>
    <s v="WHT Outstg"/>
    <s v="WHT on 1800011662"/>
    <s v=""/>
    <s v="AB"/>
    <s v=""/>
    <d v="2015-11-04T00:00:00"/>
    <d v="2015-11-04T00:00:00"/>
    <d v="2015-11-04T00:00:00"/>
    <s v="NGN"/>
    <n v="4621977.1500000004"/>
    <n v="1943"/>
    <n v="64.766666666666666"/>
    <x v="0"/>
    <x v="2"/>
    <s v="Overdue"/>
    <x v="1"/>
    <s v="USD"/>
    <n v="23196.78"/>
    <s v="Government "/>
  </r>
  <r>
    <s v="A2310000"/>
    <x v="29"/>
    <x v="29"/>
    <n v="103099732"/>
    <x v="0"/>
    <x v="0"/>
    <x v="3"/>
    <x v="2"/>
    <s v="WHT Outstg"/>
    <s v="WHT on 1800011835"/>
    <s v=""/>
    <s v="AB"/>
    <s v=""/>
    <d v="2015-11-04T00:00:00"/>
    <d v="2015-11-04T00:00:00"/>
    <d v="2015-11-04T00:00:00"/>
    <s v="NGN"/>
    <n v="5729032.2000000002"/>
    <n v="1943"/>
    <n v="64.766666666666666"/>
    <x v="0"/>
    <x v="2"/>
    <s v="Overdue"/>
    <x v="1"/>
    <s v="USD"/>
    <n v="28752.87"/>
    <s v="Government "/>
  </r>
  <r>
    <s v="A2310000"/>
    <x v="29"/>
    <x v="29"/>
    <n v="103099742"/>
    <x v="0"/>
    <x v="0"/>
    <x v="3"/>
    <x v="2"/>
    <s v="WHT Outstg"/>
    <s v="WHT on 1800012029"/>
    <s v=""/>
    <s v="AB"/>
    <s v=""/>
    <d v="2015-11-04T00:00:00"/>
    <d v="2015-11-04T00:00:00"/>
    <d v="2015-11-04T00:00:00"/>
    <s v="NGN"/>
    <n v="6280492.75"/>
    <n v="1943"/>
    <n v="64.766666666666666"/>
    <x v="0"/>
    <x v="2"/>
    <s v="Overdue"/>
    <x v="1"/>
    <s v="USD"/>
    <n v="31520.54"/>
    <s v="Government "/>
  </r>
  <r>
    <s v="A2310000"/>
    <x v="29"/>
    <x v="29"/>
    <n v="103099744"/>
    <x v="0"/>
    <x v="0"/>
    <x v="3"/>
    <x v="2"/>
    <s v="WHT Outstg"/>
    <s v="WHT on 1800012195"/>
    <s v=""/>
    <s v="AB"/>
    <s v=""/>
    <d v="2015-11-04T00:00:00"/>
    <d v="2015-11-04T00:00:00"/>
    <d v="2015-11-04T00:00:00"/>
    <s v="NGN"/>
    <n v="6178976.75"/>
    <n v="1943"/>
    <n v="64.766666666666666"/>
    <x v="0"/>
    <x v="2"/>
    <s v="Overdue"/>
    <x v="1"/>
    <s v="USD"/>
    <n v="31019.08"/>
    <s v="Government "/>
  </r>
  <r>
    <s v="A2310000"/>
    <x v="29"/>
    <x v="29"/>
    <n v="103099733"/>
    <x v="0"/>
    <x v="0"/>
    <x v="3"/>
    <x v="2"/>
    <s v="WHT Outstg"/>
    <s v="WHT on 1800014576"/>
    <s v=""/>
    <s v="AB"/>
    <s v=""/>
    <d v="2015-11-04T00:00:00"/>
    <d v="2015-11-04T00:00:00"/>
    <d v="2015-11-04T00:00:00"/>
    <s v="NGN"/>
    <n v="20839042.300000001"/>
    <n v="1943"/>
    <n v="64.766666666666666"/>
    <x v="0"/>
    <x v="2"/>
    <s v="Overdue"/>
    <x v="1"/>
    <s v="USD"/>
    <n v="104586.99"/>
    <s v="Government "/>
  </r>
  <r>
    <s v="A2310000"/>
    <x v="29"/>
    <x v="29"/>
    <n v="103097459"/>
    <x v="0"/>
    <x v="0"/>
    <x v="3"/>
    <x v="2"/>
    <s v="WHT Outstg"/>
    <s v="WHT 1800011660"/>
    <s v=""/>
    <s v="AB"/>
    <s v=""/>
    <d v="2015-10-29T00:00:00"/>
    <d v="2015-10-29T00:00:00"/>
    <d v="2015-10-29T00:00:00"/>
    <s v="NGN"/>
    <n v="5668875.6399999997"/>
    <n v="1949"/>
    <n v="64.966666666666669"/>
    <x v="0"/>
    <x v="2"/>
    <s v="Overdue"/>
    <x v="1"/>
    <s v="USD"/>
    <n v="28450.95"/>
    <s v="Government "/>
  </r>
  <r>
    <s v="A2310000"/>
    <x v="29"/>
    <x v="29"/>
    <n v="103097454"/>
    <x v="0"/>
    <x v="0"/>
    <x v="3"/>
    <x v="2"/>
    <s v="WHT Outstg"/>
    <s v="WHT on 1800011617"/>
    <s v=""/>
    <s v="AB"/>
    <s v=""/>
    <d v="2015-10-29T00:00:00"/>
    <d v="2015-10-29T00:00:00"/>
    <d v="2015-10-29T00:00:00"/>
    <s v="NGN"/>
    <n v="2428639.8199999998"/>
    <n v="1949"/>
    <n v="64.966666666666669"/>
    <x v="0"/>
    <x v="2"/>
    <s v="Overdue"/>
    <x v="1"/>
    <s v="USD"/>
    <n v="12188.86"/>
    <s v="Government "/>
  </r>
  <r>
    <s v="A2310000"/>
    <x v="29"/>
    <x v="29"/>
    <n v="103097457"/>
    <x v="0"/>
    <x v="0"/>
    <x v="3"/>
    <x v="2"/>
    <s v="WHT Outstg"/>
    <s v="WHT on 1800011654"/>
    <s v=""/>
    <s v="AB"/>
    <s v=""/>
    <d v="2015-10-29T00:00:00"/>
    <d v="2015-10-29T00:00:00"/>
    <d v="2015-10-29T00:00:00"/>
    <s v="NGN"/>
    <n v="5781591.6500000004"/>
    <n v="1949"/>
    <n v="64.966666666666669"/>
    <x v="0"/>
    <x v="2"/>
    <s v="Overdue"/>
    <x v="1"/>
    <s v="USD"/>
    <n v="29016.65"/>
    <s v="Government "/>
  </r>
  <r>
    <s v="A2310000"/>
    <x v="29"/>
    <x v="29"/>
    <n v="103097458"/>
    <x v="0"/>
    <x v="0"/>
    <x v="3"/>
    <x v="2"/>
    <s v="WHT Outstg"/>
    <s v="WHT on 1800011658"/>
    <s v=""/>
    <s v="AB"/>
    <s v=""/>
    <d v="2015-10-29T00:00:00"/>
    <d v="2015-10-29T00:00:00"/>
    <d v="2015-10-29T00:00:00"/>
    <s v="NGN"/>
    <n v="5877610.4299999997"/>
    <n v="1949"/>
    <n v="64.966666666666669"/>
    <x v="0"/>
    <x v="2"/>
    <s v="Overdue"/>
    <x v="1"/>
    <s v="USD"/>
    <n v="29498.55"/>
    <s v="Government "/>
  </r>
  <r>
    <s v="A2310000"/>
    <x v="29"/>
    <x v="29"/>
    <n v="103097460"/>
    <x v="0"/>
    <x v="0"/>
    <x v="3"/>
    <x v="2"/>
    <s v="WHT Outstg"/>
    <s v="WHT on 1800011664"/>
    <s v=""/>
    <s v="AB"/>
    <s v=""/>
    <d v="2015-10-29T00:00:00"/>
    <d v="2015-10-29T00:00:00"/>
    <d v="2015-10-29T00:00:00"/>
    <s v="NGN"/>
    <n v="5615916.7800000003"/>
    <n v="1949"/>
    <n v="64.966666666666669"/>
    <x v="0"/>
    <x v="2"/>
    <s v="Overdue"/>
    <x v="1"/>
    <s v="USD"/>
    <n v="28185.16"/>
    <s v="Government "/>
  </r>
  <r>
    <s v="A2310000"/>
    <x v="29"/>
    <x v="29"/>
    <n v="103097461"/>
    <x v="0"/>
    <x v="0"/>
    <x v="3"/>
    <x v="2"/>
    <s v="WHT Outstg"/>
    <s v="WHT on 1800011682"/>
    <s v=""/>
    <s v="AB"/>
    <s v=""/>
    <d v="2015-10-29T00:00:00"/>
    <d v="2015-10-29T00:00:00"/>
    <d v="2015-10-29T00:00:00"/>
    <s v="NGN"/>
    <n v="5882532.7300000004"/>
    <n v="1949"/>
    <n v="64.966666666666669"/>
    <x v="0"/>
    <x v="2"/>
    <s v="Overdue"/>
    <x v="1"/>
    <s v="USD"/>
    <n v="29523.26"/>
    <s v="Government "/>
  </r>
  <r>
    <s v="A2310000"/>
    <x v="29"/>
    <x v="29"/>
    <n v="103097462"/>
    <x v="0"/>
    <x v="0"/>
    <x v="3"/>
    <x v="2"/>
    <s v="WHT Outstg"/>
    <s v="WHT on 1800011684"/>
    <s v=""/>
    <s v="AB"/>
    <s v=""/>
    <d v="2015-10-29T00:00:00"/>
    <d v="2015-10-29T00:00:00"/>
    <d v="2015-10-29T00:00:00"/>
    <s v="NGN"/>
    <n v="5935426.5300000003"/>
    <n v="1949"/>
    <n v="64.966666666666669"/>
    <x v="0"/>
    <x v="2"/>
    <s v="Overdue"/>
    <x v="1"/>
    <s v="USD"/>
    <n v="29788.720000000001"/>
    <s v="Government "/>
  </r>
  <r>
    <s v="A2310000"/>
    <x v="29"/>
    <x v="29"/>
    <n v="103097463"/>
    <x v="0"/>
    <x v="0"/>
    <x v="3"/>
    <x v="2"/>
    <s v="WHT Outstg"/>
    <s v="WHT on 1800011686"/>
    <s v=""/>
    <s v="AB"/>
    <s v=""/>
    <d v="2015-10-29T00:00:00"/>
    <d v="2015-10-29T00:00:00"/>
    <d v="2015-10-29T00:00:00"/>
    <s v="NGN"/>
    <n v="5810566.6500000004"/>
    <n v="1949"/>
    <n v="64.966666666666669"/>
    <x v="0"/>
    <x v="2"/>
    <s v="Overdue"/>
    <x v="1"/>
    <s v="USD"/>
    <n v="29162.07"/>
    <s v="Government "/>
  </r>
  <r>
    <s v="A2310000"/>
    <x v="29"/>
    <x v="29"/>
    <n v="103097464"/>
    <x v="0"/>
    <x v="0"/>
    <x v="3"/>
    <x v="2"/>
    <s v="WHT Outstg"/>
    <s v="WHT on 1800011706"/>
    <s v=""/>
    <s v="AB"/>
    <s v=""/>
    <d v="2015-10-29T00:00:00"/>
    <d v="2015-10-29T00:00:00"/>
    <d v="2015-10-29T00:00:00"/>
    <s v="NGN"/>
    <n v="5873821.0899999999"/>
    <n v="1949"/>
    <n v="64.966666666666669"/>
    <x v="0"/>
    <x v="2"/>
    <s v="Overdue"/>
    <x v="1"/>
    <s v="USD"/>
    <n v="29479.53"/>
    <s v="Government "/>
  </r>
  <r>
    <s v="A2310000"/>
    <x v="29"/>
    <x v="29"/>
    <n v="103063996"/>
    <x v="0"/>
    <x v="0"/>
    <x v="3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018"/>
    <n v="67.266666666666666"/>
    <x v="0"/>
    <x v="2"/>
    <s v="Overdue"/>
    <x v="1"/>
    <s v="USD"/>
    <n v="16233.3"/>
    <s v="Government "/>
  </r>
  <r>
    <s v="A2310000"/>
    <x v="29"/>
    <x v="29"/>
    <n v="103053599"/>
    <x v="0"/>
    <x v="0"/>
    <x v="3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035"/>
    <n v="67.833333333333329"/>
    <x v="0"/>
    <x v="2"/>
    <s v="Overdue"/>
    <x v="1"/>
    <s v="USD"/>
    <n v="88036.95"/>
    <s v="Government "/>
  </r>
  <r>
    <s v="A2310000"/>
    <x v="29"/>
    <x v="29"/>
    <n v="103027970"/>
    <x v="0"/>
    <x v="0"/>
    <x v="3"/>
    <x v="2"/>
    <s v="WHT Outstg"/>
    <s v="WHT on NPDC OML 34 1800014149"/>
    <s v=""/>
    <s v="AB"/>
    <s v=""/>
    <d v="2015-06-24T00:00:00"/>
    <d v="2015-06-24T00:00:00"/>
    <d v="2015-06-24T00:00:00"/>
    <s v="USD"/>
    <n v="38223.46"/>
    <n v="2076"/>
    <n v="69.2"/>
    <x v="0"/>
    <x v="2"/>
    <s v="Overdue"/>
    <x v="1"/>
    <s v="USD"/>
    <n v="38223.46"/>
    <s v="Government "/>
  </r>
  <r>
    <s v="A2310000"/>
    <x v="30"/>
    <x v="30"/>
    <n v="103805159"/>
    <x v="0"/>
    <x v="0"/>
    <x v="3"/>
    <x v="2"/>
    <n v="0"/>
    <s v="Balance of inv 1800021658 March 20119"/>
    <s v=""/>
    <s v="AB"/>
    <s v=""/>
    <d v="2019-09-30T00:00:00"/>
    <d v="2019-09-30T00:00:00"/>
    <d v="2019-09-30T00:00:00"/>
    <s v="USD"/>
    <n v="1434394.15"/>
    <n v="517"/>
    <n v="17.233333333333334"/>
    <x v="0"/>
    <x v="0"/>
    <s v="Overdue"/>
    <x v="0"/>
    <s v="USD"/>
    <n v="1434394.15"/>
    <s v="Government "/>
  </r>
  <r>
    <s v="A2310000"/>
    <x v="30"/>
    <x v="30"/>
    <n v="1800025378"/>
    <x v="0"/>
    <x v="1"/>
    <x v="2"/>
    <x v="2"/>
    <n v="0"/>
    <s v="MEALS and H/KEEPING (NGN)SEPT TO NOV 2020"/>
    <s v="473"/>
    <s v="DR"/>
    <s v=""/>
    <d v="2021-01-06T00:00:00"/>
    <d v="2021-01-06T00:00:00"/>
    <d v="2021-02-05T00:00:00"/>
    <s v="NGN"/>
    <n v="2620146.9500000002"/>
    <n v="23"/>
    <n v="0.76666666666666672"/>
    <x v="3"/>
    <x v="0"/>
    <s v="Overdue"/>
    <x v="0"/>
    <s v="USD"/>
    <n v="6904.09"/>
    <s v="Government "/>
  </r>
  <r>
    <s v="A2310000"/>
    <x v="30"/>
    <x v="30"/>
    <n v="1800025379"/>
    <x v="0"/>
    <x v="1"/>
    <x v="2"/>
    <x v="2"/>
    <n v="0"/>
    <s v="MEALS AT OTC  SEPT TO NOV 2020"/>
    <s v="473"/>
    <s v="DR"/>
    <s v=""/>
    <d v="2021-01-06T00:00:00"/>
    <d v="2021-01-06T00:00:00"/>
    <d v="2021-02-05T00:00:00"/>
    <s v="NGN"/>
    <n v="542288.17000000004"/>
    <n v="23"/>
    <n v="0.76666666666666672"/>
    <x v="3"/>
    <x v="0"/>
    <s v="Overdue"/>
    <x v="0"/>
    <s v="USD"/>
    <n v="1428.93"/>
    <s v="Government "/>
  </r>
  <r>
    <s v="A2310000"/>
    <x v="30"/>
    <x v="30"/>
    <n v="1800024548"/>
    <x v="0"/>
    <x v="0"/>
    <x v="3"/>
    <x v="2"/>
    <n v="0"/>
    <s v="NPDC OML 40 Excess RPC charges for 2019"/>
    <s v="454"/>
    <s v="DR"/>
    <s v=""/>
    <d v="2020-08-13T00:00:00"/>
    <d v="2020-08-13T00:00:00"/>
    <d v="2020-10-12T00:00:00"/>
    <s v="NGN"/>
    <n v="229077017.61000001"/>
    <n v="139"/>
    <n v="4.6333333333333337"/>
    <x v="3"/>
    <x v="0"/>
    <s v="Overdue"/>
    <x v="0"/>
    <s v="USD"/>
    <n v="603617.93999999994"/>
    <s v="Government "/>
  </r>
  <r>
    <s v="A2310000"/>
    <x v="30"/>
    <x v="30"/>
    <n v="1600003370"/>
    <x v="0"/>
    <x v="0"/>
    <x v="3"/>
    <x v="2"/>
    <n v="0"/>
    <s v="NPDC OML 40 Jan - feb 2020 Crude Handling"/>
    <s v="454"/>
    <s v="DG"/>
    <s v=""/>
    <d v="2020-10-20T00:00:00"/>
    <d v="2020-10-20T00:00:00"/>
    <d v="2020-10-20T00:00:00"/>
    <s v="NGN"/>
    <n v="-256840580.66"/>
    <n v="131"/>
    <n v="4.3666666666666663"/>
    <x v="3"/>
    <x v="0"/>
    <s v="Overdue"/>
    <x v="0"/>
    <s v="USD"/>
    <n v="-676774.93"/>
    <s v="Government "/>
  </r>
  <r>
    <s v="A2310000"/>
    <x v="30"/>
    <x v="30"/>
    <n v="1600003454"/>
    <x v="0"/>
    <x v="0"/>
    <x v="3"/>
    <x v="2"/>
    <n v="0"/>
    <s v="NPDC OML 40 March-May 2020 CrudeHandling"/>
    <s v="454"/>
    <s v="DG"/>
    <s v=""/>
    <d v="2020-12-01T00:00:00"/>
    <d v="2020-12-01T00:00:00"/>
    <d v="2020-12-01T00:00:00"/>
    <s v="NGN"/>
    <n v="-9995859.0299999993"/>
    <n v="89"/>
    <n v="2.9666666666666668"/>
    <x v="3"/>
    <x v="0"/>
    <s v="Overdue"/>
    <x v="0"/>
    <s v="USD"/>
    <n v="-26339.09"/>
    <s v="Government "/>
  </r>
  <r>
    <s v="A2310000"/>
    <x v="30"/>
    <x v="30"/>
    <n v="1400013878"/>
    <x v="0"/>
    <x v="0"/>
    <x v="3"/>
    <x v="2"/>
    <n v="0"/>
    <s v="NPDC OML 40 pmt"/>
    <s v=""/>
    <s v="DZ"/>
    <s v=""/>
    <d v="2019-10-21T00:00:00"/>
    <d v="2019-10-18T00:00:00"/>
    <d v="2019-10-21T00:00:00"/>
    <s v="USD"/>
    <n v="-2914711.59"/>
    <n v="496"/>
    <n v="16.533333333333335"/>
    <x v="4"/>
    <x v="0"/>
    <s v="Overdue"/>
    <x v="0"/>
    <s v="USD"/>
    <n v="-2914711.59"/>
    <s v="Government "/>
  </r>
  <r>
    <s v="A2310000"/>
    <x v="30"/>
    <x v="30"/>
    <n v="1800024065"/>
    <x v="0"/>
    <x v="0"/>
    <x v="3"/>
    <x v="2"/>
    <n v="0"/>
    <s v="NPDC/OML40 APR 2020 Crude Handling"/>
    <s v="454"/>
    <s v="DR"/>
    <s v=""/>
    <d v="2020-05-20T00:00:00"/>
    <d v="2020-05-20T00:00:00"/>
    <d v="2020-07-19T00:00:00"/>
    <s v="NGN"/>
    <n v="918513833.85000002"/>
    <n v="224"/>
    <n v="7.4666666666666668"/>
    <x v="2"/>
    <x v="0"/>
    <s v="Overdue"/>
    <x v="0"/>
    <s v="USD"/>
    <n v="2547865.52"/>
    <s v="Government "/>
  </r>
  <r>
    <s v="A2310000"/>
    <x v="30"/>
    <x v="30"/>
    <n v="1800024751"/>
    <x v="0"/>
    <x v="0"/>
    <x v="3"/>
    <x v="2"/>
    <n v="0"/>
    <s v="NPDC/OML40 AUGUST 2020 Crude Handling"/>
    <s v="454"/>
    <s v="DR"/>
    <s v=""/>
    <d v="2020-09-18T00:00:00"/>
    <d v="2020-09-18T00:00:00"/>
    <d v="2020-11-17T00:00:00"/>
    <s v="NGN"/>
    <n v="604987951.99000001"/>
    <n v="103"/>
    <n v="3.4333333333333331"/>
    <x v="3"/>
    <x v="0"/>
    <s v="Overdue"/>
    <x v="0"/>
    <s v="USD"/>
    <n v="1594143.25"/>
    <s v="Government "/>
  </r>
  <r>
    <s v="A2310000"/>
    <x v="30"/>
    <x v="30"/>
    <n v="1800023373"/>
    <x v="0"/>
    <x v="0"/>
    <x v="3"/>
    <x v="2"/>
    <n v="0"/>
    <s v="NPDC/OML40 DEC 2019 Crude Handling"/>
    <s v="454"/>
    <s v="DR"/>
    <s v=""/>
    <d v="2020-01-22T00:00:00"/>
    <d v="2020-01-22T00:00:00"/>
    <d v="2020-03-22T00:00:00"/>
    <s v="NGN"/>
    <n v="1152457935.97"/>
    <n v="343"/>
    <n v="11.433333333333334"/>
    <x v="2"/>
    <x v="0"/>
    <s v="Overdue"/>
    <x v="0"/>
    <s v="USD"/>
    <n v="3760700.74"/>
    <s v="Government "/>
  </r>
  <r>
    <s v="A2310000"/>
    <x v="30"/>
    <x v="30"/>
    <n v="1800025443"/>
    <x v="0"/>
    <x v="0"/>
    <x v="3"/>
    <x v="2"/>
    <n v="0"/>
    <s v="NPDC/OML40 DEC 2020 Crude Handling"/>
    <s v="454"/>
    <s v="DR"/>
    <s v=""/>
    <d v="2021-01-19T00:00:00"/>
    <d v="2021-01-19T00:00:00"/>
    <d v="2021-03-20T00:00:00"/>
    <s v="NGN"/>
    <n v="830179112.25"/>
    <n v="-20"/>
    <n v="-0.66666666666666663"/>
    <x v="1"/>
    <x v="1"/>
    <s v="Not Overdue"/>
    <x v="0"/>
    <s v="USD"/>
    <n v="2187521.96"/>
    <s v="Government "/>
  </r>
  <r>
    <s v="A2310000"/>
    <x v="30"/>
    <x v="30"/>
    <n v="1800023730"/>
    <x v="0"/>
    <x v="0"/>
    <x v="3"/>
    <x v="2"/>
    <n v="0"/>
    <s v="NPDC/OML40 FEB 2020 Crude Handling"/>
    <s v="454"/>
    <s v="DR"/>
    <s v=""/>
    <d v="2020-03-24T00:00:00"/>
    <d v="2020-03-24T00:00:00"/>
    <d v="2020-05-23T00:00:00"/>
    <s v="NGN"/>
    <n v="933473056.39999998"/>
    <n v="281"/>
    <n v="9.3666666666666671"/>
    <x v="2"/>
    <x v="0"/>
    <s v="Overdue"/>
    <x v="0"/>
    <s v="USD"/>
    <n v="2589360.91"/>
    <s v="Government "/>
  </r>
  <r>
    <s v="A2310000"/>
    <x v="30"/>
    <x v="30"/>
    <n v="1800023603"/>
    <x v="0"/>
    <x v="0"/>
    <x v="3"/>
    <x v="2"/>
    <n v="0"/>
    <s v="NPDC/OML40 JAN 2020 Crude Handling"/>
    <s v="454"/>
    <s v="DR"/>
    <s v=""/>
    <d v="2020-02-27T00:00:00"/>
    <d v="2020-02-27T00:00:00"/>
    <d v="2020-04-27T00:00:00"/>
    <s v="NGN"/>
    <n v="512400764.89999998"/>
    <n v="307"/>
    <n v="10.233333333333333"/>
    <x v="2"/>
    <x v="0"/>
    <s v="Overdue"/>
    <x v="0"/>
    <s v="USD"/>
    <n v="1672066.18"/>
    <s v="Government "/>
  </r>
  <r>
    <s v="A2310000"/>
    <x v="30"/>
    <x v="30"/>
    <n v="1800025560"/>
    <x v="0"/>
    <x v="0"/>
    <x v="3"/>
    <x v="2"/>
    <n v="0"/>
    <s v="NPDC/OML40 JAN 2021 Crude Handling"/>
    <s v="454"/>
    <s v="DR"/>
    <s v=""/>
    <d v="2021-02-11T00:00:00"/>
    <d v="2021-02-11T00:00:00"/>
    <d v="2021-04-12T00:00:00"/>
    <s v="NGN"/>
    <n v="682438575.88999999"/>
    <n v="-43"/>
    <n v="-1.4333333333333333"/>
    <x v="1"/>
    <x v="1"/>
    <s v="Not Overdue"/>
    <x v="0"/>
    <s v="USD"/>
    <n v="1798225.65"/>
    <s v="Government "/>
  </r>
  <r>
    <s v="A2310000"/>
    <x v="30"/>
    <x v="30"/>
    <n v="1800024591"/>
    <x v="0"/>
    <x v="0"/>
    <x v="3"/>
    <x v="2"/>
    <n v="0"/>
    <s v="NPDC/OML40 JULY 2020 Crude Handling"/>
    <s v="454"/>
    <s v="DR"/>
    <s v=""/>
    <d v="2020-08-18T00:00:00"/>
    <d v="2020-08-18T00:00:00"/>
    <d v="2020-10-17T00:00:00"/>
    <s v="NGN"/>
    <n v="390525907.80000001"/>
    <n v="134"/>
    <n v="4.4666666666666668"/>
    <x v="3"/>
    <x v="0"/>
    <s v="Overdue"/>
    <x v="0"/>
    <s v="USD"/>
    <n v="1029035.77"/>
    <s v="Government "/>
  </r>
  <r>
    <s v="A2310000"/>
    <x v="30"/>
    <x v="30"/>
    <n v="1800024462"/>
    <x v="0"/>
    <x v="0"/>
    <x v="3"/>
    <x v="2"/>
    <n v="0"/>
    <s v="NPDC/OML40 JUN 2020 Crude Handling"/>
    <s v="454"/>
    <s v="DR"/>
    <s v=""/>
    <d v="2020-07-21T00:00:00"/>
    <d v="2020-07-21T00:00:00"/>
    <d v="2020-09-19T00:00:00"/>
    <s v="NGN"/>
    <n v="853665178.97000003"/>
    <n v="162"/>
    <n v="5.4"/>
    <x v="3"/>
    <x v="0"/>
    <s v="Overdue"/>
    <x v="0"/>
    <s v="USD"/>
    <n v="2367981.84"/>
    <s v="Government "/>
  </r>
  <r>
    <s v="A2310000"/>
    <x v="30"/>
    <x v="30"/>
    <n v="1800023938"/>
    <x v="0"/>
    <x v="0"/>
    <x v="3"/>
    <x v="2"/>
    <n v="0"/>
    <s v="NPDC/OML40 MAR 2020 Crude Handling"/>
    <s v="454"/>
    <s v="DR"/>
    <s v=""/>
    <d v="2020-04-29T00:00:00"/>
    <d v="2020-04-29T00:00:00"/>
    <d v="2020-06-28T00:00:00"/>
    <s v="NGN"/>
    <n v="817542002.37"/>
    <n v="245"/>
    <n v="8.1666666666666661"/>
    <x v="2"/>
    <x v="0"/>
    <s v="Overdue"/>
    <x v="0"/>
    <s v="USD"/>
    <n v="2267779.7599999998"/>
    <s v="Government "/>
  </r>
  <r>
    <s v="A2310000"/>
    <x v="30"/>
    <x v="30"/>
    <n v="1800024264"/>
    <x v="0"/>
    <x v="0"/>
    <x v="3"/>
    <x v="2"/>
    <n v="0"/>
    <s v="NPDC/OML40 MAY 2020 Crude Handling"/>
    <s v="454"/>
    <s v="DR"/>
    <s v=""/>
    <d v="2020-06-24T00:00:00"/>
    <d v="2020-06-24T00:00:00"/>
    <d v="2020-08-23T00:00:00"/>
    <s v="NGN"/>
    <n v="959294360.88999999"/>
    <n v="189"/>
    <n v="6.3"/>
    <x v="2"/>
    <x v="0"/>
    <s v="Overdue"/>
    <x v="0"/>
    <s v="USD"/>
    <n v="2660986.63"/>
    <s v="Government "/>
  </r>
  <r>
    <s v="A2310000"/>
    <x v="30"/>
    <x v="30"/>
    <n v="1800025266"/>
    <x v="0"/>
    <x v="0"/>
    <x v="3"/>
    <x v="2"/>
    <n v="0"/>
    <s v="NPDC/OML40 NOV 2020 Crude Handling"/>
    <s v="454"/>
    <s v="DR"/>
    <s v=""/>
    <d v="2020-12-17T00:00:00"/>
    <d v="2020-12-17T00:00:00"/>
    <d v="2021-02-15T00:00:00"/>
    <s v="NGN"/>
    <n v="751304059.84000003"/>
    <n v="13"/>
    <n v="0.43333333333333335"/>
    <x v="3"/>
    <x v="0"/>
    <s v="Overdue"/>
    <x v="0"/>
    <s v="USD"/>
    <n v="1979686.2"/>
    <s v="Government "/>
  </r>
  <r>
    <s v="A2310000"/>
    <x v="30"/>
    <x v="30"/>
    <n v="1800025063"/>
    <x v="0"/>
    <x v="0"/>
    <x v="3"/>
    <x v="2"/>
    <n v="0"/>
    <s v="NPDC/OML40 OCT 2020 Crude Handling"/>
    <s v="454"/>
    <s v="DR"/>
    <s v=""/>
    <d v="2020-11-13T00:00:00"/>
    <d v="2020-11-13T00:00:00"/>
    <d v="2021-01-12T00:00:00"/>
    <s v="NGN"/>
    <n v="957115025.28999996"/>
    <n v="47"/>
    <n v="1.5666666666666667"/>
    <x v="3"/>
    <x v="0"/>
    <s v="Overdue"/>
    <x v="0"/>
    <s v="USD"/>
    <n v="2521998.09"/>
    <s v="Government "/>
  </r>
  <r>
    <s v="A2310000"/>
    <x v="30"/>
    <x v="30"/>
    <n v="1800024925"/>
    <x v="0"/>
    <x v="0"/>
    <x v="3"/>
    <x v="2"/>
    <n v="0"/>
    <s v="NPDC/OML40 SEPT 2020 Crude Handling"/>
    <s v="454"/>
    <s v="DR"/>
    <s v=""/>
    <d v="2020-10-19T00:00:00"/>
    <d v="2020-10-19T00:00:00"/>
    <d v="2020-12-18T00:00:00"/>
    <s v="NGN"/>
    <n v="865255984.85000002"/>
    <n v="72"/>
    <n v="2.4"/>
    <x v="3"/>
    <x v="0"/>
    <s v="Overdue"/>
    <x v="0"/>
    <s v="USD"/>
    <n v="2279949.52"/>
    <s v="Government "/>
  </r>
  <r>
    <s v="A2310000"/>
    <x v="30"/>
    <x v="30"/>
    <n v="104029096"/>
    <x v="0"/>
    <x v="0"/>
    <x v="3"/>
    <x v="2"/>
    <n v="0"/>
    <s v="OML 40 Apr20(NGN1800024264)_Jan21 Tranche Pmt"/>
    <s v=""/>
    <s v="AB"/>
    <s v=""/>
    <d v="2021-02-02T00:00:00"/>
    <d v="2021-02-02T00:00:00"/>
    <d v="2021-02-02T00:00:00"/>
    <s v="USD"/>
    <n v="-2493281.31"/>
    <n v="26"/>
    <n v="0.8666666666666667"/>
    <x v="3"/>
    <x v="0"/>
    <s v="Overdue"/>
    <x v="0"/>
    <s v="USD"/>
    <n v="-2493281.31"/>
    <s v="Government "/>
  </r>
  <r>
    <s v="A2310000"/>
    <x v="30"/>
    <x v="30"/>
    <n v="104029096"/>
    <x v="0"/>
    <x v="0"/>
    <x v="3"/>
    <x v="2"/>
    <n v="0"/>
    <s v="OML 40 Apr20(USD1800024065)_Jan21 Tranche Pmt"/>
    <s v=""/>
    <s v="AB"/>
    <s v=""/>
    <d v="2021-02-02T00:00:00"/>
    <d v="2021-02-02T00:00:00"/>
    <d v="2021-02-02T00:00:00"/>
    <s v="USD"/>
    <n v="-2386940.0099999998"/>
    <n v="26"/>
    <n v="0.8666666666666667"/>
    <x v="3"/>
    <x v="0"/>
    <s v="Overdue"/>
    <x v="0"/>
    <s v="USD"/>
    <n v="-2386940.0099999998"/>
    <s v="Government "/>
  </r>
  <r>
    <s v="A2310000"/>
    <x v="30"/>
    <x v="30"/>
    <n v="104030600"/>
    <x v="0"/>
    <x v="0"/>
    <x v="3"/>
    <x v="2"/>
    <n v="0"/>
    <s v="OmL 40 Dec19 (NGN1800023373)_Sep21 Pmt Tranche"/>
    <s v=""/>
    <s v="AB"/>
    <s v=""/>
    <d v="2021-02-03T00:00:00"/>
    <d v="2021-02-03T00:00:00"/>
    <d v="2021-02-03T00:00:00"/>
    <s v="USD"/>
    <n v="-3204405.4"/>
    <n v="25"/>
    <n v="0.83333333333333337"/>
    <x v="3"/>
    <x v="0"/>
    <s v="Overdue"/>
    <x v="0"/>
    <s v="USD"/>
    <n v="-3204405.4"/>
    <s v="Government "/>
  </r>
  <r>
    <s v="A2310000"/>
    <x v="30"/>
    <x v="30"/>
    <n v="104031113"/>
    <x v="0"/>
    <x v="0"/>
    <x v="3"/>
    <x v="2"/>
    <n v="0"/>
    <s v="OML40 Feb20(NGN1800023736) _Dec20 Pmt Tranche"/>
    <s v=""/>
    <s v="AB"/>
    <s v=""/>
    <d v="2021-02-04T00:00:00"/>
    <d v="2021-02-04T00:00:00"/>
    <d v="2021-02-04T00:00:00"/>
    <s v="USD"/>
    <n v="-2360936.29"/>
    <n v="24"/>
    <n v="0.8"/>
    <x v="3"/>
    <x v="0"/>
    <s v="Overdue"/>
    <x v="0"/>
    <s v="USD"/>
    <n v="-2360936.29"/>
    <s v="Government "/>
  </r>
  <r>
    <s v="A2310000"/>
    <x v="30"/>
    <x v="30"/>
    <n v="104028796"/>
    <x v="0"/>
    <x v="0"/>
    <x v="3"/>
    <x v="2"/>
    <n v="0"/>
    <s v="OML40 Jan20 NGN 1800023603_Nov20 Tranche pmt"/>
    <s v=""/>
    <s v="AB"/>
    <s v=""/>
    <d v="2021-02-02T00:00:00"/>
    <d v="2021-02-02T00:00:00"/>
    <d v="2021-02-02T00:00:00"/>
    <s v="USD"/>
    <n v="-400000"/>
    <n v="26"/>
    <n v="0.8666666666666667"/>
    <x v="3"/>
    <x v="0"/>
    <s v="Overdue"/>
    <x v="0"/>
    <s v="USD"/>
    <n v="-400000"/>
    <s v="Government "/>
  </r>
  <r>
    <s v="A2310000"/>
    <x v="30"/>
    <x v="30"/>
    <n v="104031113"/>
    <x v="0"/>
    <x v="0"/>
    <x v="3"/>
    <x v="2"/>
    <n v="0"/>
    <s v="OML40 Jan20(NGN1800023603) Bal Pmt _Dec20 Pmt Tran"/>
    <s v=""/>
    <s v="AB"/>
    <s v=""/>
    <d v="2021-02-04T00:00:00"/>
    <d v="2021-02-04T00:00:00"/>
    <d v="2021-02-04T00:00:00"/>
    <s v="USD"/>
    <n v="-1402907.11"/>
    <n v="24"/>
    <n v="0.8"/>
    <x v="3"/>
    <x v="0"/>
    <s v="Overdue"/>
    <x v="0"/>
    <s v="USD"/>
    <n v="-1402907.11"/>
    <s v="Government "/>
  </r>
  <r>
    <s v="A2310000"/>
    <x v="30"/>
    <x v="30"/>
    <n v="104031113"/>
    <x v="0"/>
    <x v="0"/>
    <x v="3"/>
    <x v="2"/>
    <n v="0"/>
    <s v="OML40 Mar20(NGN1800023938)_Dec20 pmt Tranche"/>
    <s v=""/>
    <s v="AB"/>
    <s v=""/>
    <d v="2021-02-04T00:00:00"/>
    <d v="2021-02-04T00:00:00"/>
    <d v="2021-02-04T00:00:00"/>
    <s v="USD"/>
    <n v="-2498837.0499999998"/>
    <n v="24"/>
    <n v="0.8"/>
    <x v="3"/>
    <x v="0"/>
    <s v="Overdue"/>
    <x v="0"/>
    <s v="USD"/>
    <n v="-2498837.0499999998"/>
    <s v="Government "/>
  </r>
  <r>
    <s v="A2310000"/>
    <x v="30"/>
    <x v="30"/>
    <n v="1800025382"/>
    <x v="0"/>
    <x v="1"/>
    <x v="2"/>
    <x v="2"/>
    <n v="0"/>
    <s v="POWER CONSUMPTION SEPT TO NOV 2020"/>
    <s v="467"/>
    <s v="DR"/>
    <s v=""/>
    <d v="2021-01-06T00:00:00"/>
    <d v="2021-01-06T00:00:00"/>
    <d v="2021-02-05T00:00:00"/>
    <s v="USD"/>
    <n v="4651.74"/>
    <n v="23"/>
    <n v="0.76666666666666672"/>
    <x v="3"/>
    <x v="0"/>
    <s v="Overdue"/>
    <x v="0"/>
    <s v="USD"/>
    <n v="4651.74"/>
    <s v="Government "/>
  </r>
  <r>
    <s v="A2310000"/>
    <x v="30"/>
    <x v="30"/>
    <n v="1800025380"/>
    <x v="0"/>
    <x v="1"/>
    <x v="2"/>
    <x v="2"/>
    <n v="0"/>
    <s v="SEPT TO NOV - FLIGHT"/>
    <s v="473"/>
    <s v="DR"/>
    <s v=""/>
    <d v="2021-01-06T00:00:00"/>
    <d v="2021-01-06T00:00:00"/>
    <d v="2021-02-05T00:00:00"/>
    <s v="NGN"/>
    <n v="2898000"/>
    <n v="23"/>
    <n v="0.76666666666666672"/>
    <x v="3"/>
    <x v="0"/>
    <s v="Overdue"/>
    <x v="0"/>
    <s v="USD"/>
    <n v="7636.23"/>
    <s v="Government "/>
  </r>
  <r>
    <s v="A2310000"/>
    <x v="30"/>
    <x v="30"/>
    <n v="1800025381"/>
    <x v="0"/>
    <x v="1"/>
    <x v="2"/>
    <x v="2"/>
    <n v="0"/>
    <s v="SEPT TO NOV - FLIGHT"/>
    <s v="467"/>
    <s v="DR"/>
    <s v=""/>
    <d v="2021-01-06T00:00:00"/>
    <d v="2021-01-06T00:00:00"/>
    <d v="2021-02-05T00:00:00"/>
    <s v="USD"/>
    <n v="13800"/>
    <n v="23"/>
    <n v="0.76666666666666672"/>
    <x v="3"/>
    <x v="0"/>
    <s v="Overdue"/>
    <x v="0"/>
    <s v="USD"/>
    <n v="13800"/>
    <s v="Government "/>
  </r>
  <r>
    <s v="A2310000"/>
    <x v="30"/>
    <x v="30"/>
    <n v="1600003579"/>
    <x v="0"/>
    <x v="0"/>
    <x v="3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25"/>
    <n v="0.83333333333333337"/>
    <x v="3"/>
    <x v="2"/>
    <s v="Overdue"/>
    <x v="1"/>
    <s v="USD"/>
    <n v="-6700.29"/>
    <s v="Government "/>
  </r>
  <r>
    <s v="A2310000"/>
    <x v="30"/>
    <x v="30"/>
    <n v="1600003578"/>
    <x v="0"/>
    <x v="0"/>
    <x v="3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25"/>
    <n v="0.83333333333333337"/>
    <x v="3"/>
    <x v="2"/>
    <s v="Overdue"/>
    <x v="1"/>
    <s v="USD"/>
    <n v="-9850.9500000000007"/>
    <s v="Government "/>
  </r>
  <r>
    <s v="A2310000"/>
    <x v="30"/>
    <x v="30"/>
    <n v="103950425"/>
    <x v="0"/>
    <x v="0"/>
    <x v="3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212"/>
    <n v="7.0666666666666664"/>
    <x v="2"/>
    <x v="2"/>
    <s v="Overdue"/>
    <x v="1"/>
    <s v="USD"/>
    <n v="151940.57999999999"/>
    <s v="Government "/>
  </r>
  <r>
    <s v="A2310000"/>
    <x v="30"/>
    <x v="30"/>
    <n v="103950425"/>
    <x v="0"/>
    <x v="0"/>
    <x v="3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212"/>
    <n v="7.0666666666666664"/>
    <x v="2"/>
    <x v="2"/>
    <s v="Overdue"/>
    <x v="1"/>
    <s v="USD"/>
    <n v="146267.54999999999"/>
    <s v="Government "/>
  </r>
  <r>
    <s v="A2310000"/>
    <x v="30"/>
    <x v="30"/>
    <n v="103950425"/>
    <x v="0"/>
    <x v="0"/>
    <x v="3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212"/>
    <n v="7.0666666666666664"/>
    <x v="2"/>
    <x v="2"/>
    <s v="Overdue"/>
    <x v="1"/>
    <s v="USD"/>
    <n v="146137.29999999999"/>
    <s v="Government "/>
  </r>
  <r>
    <s v="A2310000"/>
    <x v="30"/>
    <x v="30"/>
    <n v="103950425"/>
    <x v="0"/>
    <x v="0"/>
    <x v="3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212"/>
    <n v="7.0666666666666664"/>
    <x v="2"/>
    <x v="2"/>
    <s v="Overdue"/>
    <x v="1"/>
    <s v="USD"/>
    <n v="118304.57"/>
    <s v="Government "/>
  </r>
  <r>
    <s v="A2310000"/>
    <x v="30"/>
    <x v="30"/>
    <n v="103919062"/>
    <x v="0"/>
    <x v="0"/>
    <x v="3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280"/>
    <n v="9.3333333333333339"/>
    <x v="2"/>
    <x v="2"/>
    <s v="Overdue"/>
    <x v="1"/>
    <s v="USD"/>
    <n v="-70629.78"/>
    <s v="Government "/>
  </r>
  <r>
    <s v="A2310000"/>
    <x v="30"/>
    <x v="30"/>
    <n v="103919060"/>
    <x v="0"/>
    <x v="0"/>
    <x v="3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280"/>
    <n v="9.3333333333333339"/>
    <x v="2"/>
    <x v="2"/>
    <s v="Overdue"/>
    <x v="1"/>
    <s v="USD"/>
    <n v="47022.48"/>
    <s v="Government "/>
  </r>
  <r>
    <s v="A2310000"/>
    <x v="30"/>
    <x v="30"/>
    <n v="103919060"/>
    <x v="0"/>
    <x v="0"/>
    <x v="3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280"/>
    <n v="9.3333333333333339"/>
    <x v="2"/>
    <x v="2"/>
    <s v="Overdue"/>
    <x v="1"/>
    <s v="USD"/>
    <n v="12107.59"/>
    <s v="Government "/>
  </r>
  <r>
    <s v="A2310000"/>
    <x v="30"/>
    <x v="30"/>
    <n v="103919060"/>
    <x v="0"/>
    <x v="0"/>
    <x v="3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280"/>
    <n v="9.3333333333333339"/>
    <x v="2"/>
    <x v="2"/>
    <s v="Overdue"/>
    <x v="1"/>
    <s v="USD"/>
    <n v="17515.23"/>
    <s v="Government "/>
  </r>
  <r>
    <s v="A2310000"/>
    <x v="30"/>
    <x v="30"/>
    <n v="103919060"/>
    <x v="0"/>
    <x v="0"/>
    <x v="3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280"/>
    <n v="9.3333333333333339"/>
    <x v="2"/>
    <x v="2"/>
    <s v="Overdue"/>
    <x v="1"/>
    <s v="USD"/>
    <n v="141350.66"/>
    <s v="Government "/>
  </r>
  <r>
    <s v="A2310000"/>
    <x v="30"/>
    <x v="30"/>
    <n v="103919061"/>
    <x v="0"/>
    <x v="0"/>
    <x v="3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280"/>
    <n v="9.3333333333333339"/>
    <x v="2"/>
    <x v="2"/>
    <s v="Overdue"/>
    <x v="1"/>
    <s v="USD"/>
    <n v="159932.01"/>
    <s v="Government "/>
  </r>
  <r>
    <s v="A2310000"/>
    <x v="30"/>
    <x v="30"/>
    <n v="103919061"/>
    <x v="0"/>
    <x v="0"/>
    <x v="3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280"/>
    <n v="9.3333333333333339"/>
    <x v="2"/>
    <x v="2"/>
    <s v="Overdue"/>
    <x v="1"/>
    <s v="USD"/>
    <n v="159047.31"/>
    <s v="Government "/>
  </r>
  <r>
    <s v="A2310000"/>
    <x v="30"/>
    <x v="30"/>
    <n v="103919061"/>
    <x v="0"/>
    <x v="0"/>
    <x v="3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280"/>
    <n v="9.3333333333333339"/>
    <x v="2"/>
    <x v="2"/>
    <s v="Overdue"/>
    <x v="1"/>
    <s v="USD"/>
    <n v="155033.98000000001"/>
    <s v="Government "/>
  </r>
  <r>
    <s v="A2310000"/>
    <x v="30"/>
    <x v="30"/>
    <n v="103918844"/>
    <x v="0"/>
    <x v="0"/>
    <x v="3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282"/>
    <n v="9.4"/>
    <x v="2"/>
    <x v="2"/>
    <s v="Overdue"/>
    <x v="1"/>
    <s v="USD"/>
    <n v="-19577.28"/>
    <s v="Government "/>
  </r>
  <r>
    <s v="A2310000"/>
    <x v="30"/>
    <x v="30"/>
    <n v="103918843"/>
    <x v="0"/>
    <x v="0"/>
    <x v="3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282"/>
    <n v="9.4"/>
    <x v="2"/>
    <x v="2"/>
    <s v="Overdue"/>
    <x v="1"/>
    <s v="USD"/>
    <n v="12817.38"/>
    <s v="Government "/>
  </r>
  <r>
    <s v="A2310000"/>
    <x v="30"/>
    <x v="30"/>
    <n v="103918843"/>
    <x v="0"/>
    <x v="0"/>
    <x v="3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282"/>
    <n v="9.4"/>
    <x v="2"/>
    <x v="2"/>
    <s v="Overdue"/>
    <x v="1"/>
    <s v="USD"/>
    <n v="12351.45"/>
    <s v="Government "/>
  </r>
  <r>
    <s v="A2310000"/>
    <x v="30"/>
    <x v="30"/>
    <n v="103918843"/>
    <x v="0"/>
    <x v="0"/>
    <x v="3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282"/>
    <n v="9.4"/>
    <x v="2"/>
    <x v="2"/>
    <s v="Overdue"/>
    <x v="1"/>
    <s v="USD"/>
    <n v="8372.83"/>
    <s v="Government "/>
  </r>
  <r>
    <s v="A2310000"/>
    <x v="30"/>
    <x v="30"/>
    <n v="103918843"/>
    <x v="0"/>
    <x v="0"/>
    <x v="3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282"/>
    <n v="9.4"/>
    <x v="2"/>
    <x v="2"/>
    <s v="Overdue"/>
    <x v="1"/>
    <s v="USD"/>
    <n v="2607.17"/>
    <s v="Government "/>
  </r>
  <r>
    <s v="A2310000"/>
    <x v="30"/>
    <x v="30"/>
    <n v="103918843"/>
    <x v="0"/>
    <x v="0"/>
    <x v="3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282"/>
    <n v="9.4"/>
    <x v="2"/>
    <x v="2"/>
    <s v="Overdue"/>
    <x v="1"/>
    <s v="USD"/>
    <n v="755.7"/>
    <s v="Government "/>
  </r>
  <r>
    <s v="A2310000"/>
    <x v="30"/>
    <x v="30"/>
    <n v="103918844"/>
    <x v="0"/>
    <x v="0"/>
    <x v="3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282"/>
    <n v="9.4"/>
    <x v="2"/>
    <x v="2"/>
    <s v="Overdue"/>
    <x v="1"/>
    <s v="USD"/>
    <n v="43621.17"/>
    <s v="Government "/>
  </r>
  <r>
    <s v="A2310000"/>
    <x v="30"/>
    <x v="30"/>
    <n v="103918846"/>
    <x v="0"/>
    <x v="0"/>
    <x v="3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282"/>
    <n v="9.4"/>
    <x v="2"/>
    <x v="2"/>
    <s v="Overdue"/>
    <x v="1"/>
    <s v="USD"/>
    <n v="46585.89"/>
    <s v="Government "/>
  </r>
  <r>
    <s v="A2310000"/>
    <x v="30"/>
    <x v="30"/>
    <n v="103918845"/>
    <x v="0"/>
    <x v="0"/>
    <x v="3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282"/>
    <n v="9.4"/>
    <x v="2"/>
    <x v="2"/>
    <s v="Overdue"/>
    <x v="1"/>
    <s v="USD"/>
    <n v="49507.7"/>
    <s v="Government "/>
  </r>
  <r>
    <s v="A2310000"/>
    <x v="30"/>
    <x v="30"/>
    <n v="103918845"/>
    <x v="0"/>
    <x v="0"/>
    <x v="3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282"/>
    <n v="9.4"/>
    <x v="2"/>
    <x v="2"/>
    <s v="Overdue"/>
    <x v="1"/>
    <s v="USD"/>
    <n v="47365.48"/>
    <s v="Government "/>
  </r>
  <r>
    <s v="A2310000"/>
    <x v="30"/>
    <x v="30"/>
    <n v="103918846"/>
    <x v="0"/>
    <x v="0"/>
    <x v="3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282"/>
    <n v="9.4"/>
    <x v="2"/>
    <x v="2"/>
    <s v="Overdue"/>
    <x v="1"/>
    <s v="USD"/>
    <n v="177.88"/>
    <s v="Government "/>
  </r>
  <r>
    <s v="A2310000"/>
    <x v="30"/>
    <x v="30"/>
    <n v="103918846"/>
    <x v="0"/>
    <x v="0"/>
    <x v="3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282"/>
    <n v="9.4"/>
    <x v="2"/>
    <x v="2"/>
    <s v="Overdue"/>
    <x v="1"/>
    <s v="USD"/>
    <n v="171.84"/>
    <s v="Government "/>
  </r>
  <r>
    <s v="A2310000"/>
    <x v="30"/>
    <x v="30"/>
    <n v="103918847"/>
    <x v="0"/>
    <x v="0"/>
    <x v="3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282"/>
    <n v="9.4"/>
    <x v="2"/>
    <x v="2"/>
    <s v="Overdue"/>
    <x v="1"/>
    <s v="USD"/>
    <n v="118718.39999999999"/>
    <s v="Government "/>
  </r>
  <r>
    <s v="A2310000"/>
    <x v="30"/>
    <x v="30"/>
    <n v="103918847"/>
    <x v="0"/>
    <x v="0"/>
    <x v="3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282"/>
    <n v="9.4"/>
    <x v="2"/>
    <x v="2"/>
    <s v="Overdue"/>
    <x v="1"/>
    <s v="USD"/>
    <n v="98952.51"/>
    <s v="Government "/>
  </r>
  <r>
    <s v="A2310000"/>
    <x v="30"/>
    <x v="30"/>
    <n v="103918847"/>
    <x v="0"/>
    <x v="0"/>
    <x v="3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282"/>
    <n v="9.4"/>
    <x v="2"/>
    <x v="2"/>
    <s v="Overdue"/>
    <x v="1"/>
    <s v="USD"/>
    <n v="65679.14"/>
    <s v="Government "/>
  </r>
  <r>
    <s v="A2310000"/>
    <x v="30"/>
    <x v="30"/>
    <n v="103918847"/>
    <x v="0"/>
    <x v="0"/>
    <x v="3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282"/>
    <n v="9.4"/>
    <x v="2"/>
    <x v="2"/>
    <s v="Overdue"/>
    <x v="1"/>
    <s v="USD"/>
    <n v="97391.63"/>
    <s v="Government "/>
  </r>
  <r>
    <s v="A2310000"/>
    <x v="30"/>
    <x v="30"/>
    <n v="103918848"/>
    <x v="0"/>
    <x v="0"/>
    <x v="3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282"/>
    <n v="9.4"/>
    <x v="2"/>
    <x v="2"/>
    <s v="Overdue"/>
    <x v="1"/>
    <s v="USD"/>
    <n v="86612.43"/>
    <s v="Government "/>
  </r>
  <r>
    <s v="A2310000"/>
    <x v="30"/>
    <x v="30"/>
    <n v="103918848"/>
    <x v="0"/>
    <x v="0"/>
    <x v="3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282"/>
    <n v="9.4"/>
    <x v="2"/>
    <x v="2"/>
    <s v="Overdue"/>
    <x v="1"/>
    <s v="USD"/>
    <n v="81267.48"/>
    <s v="Government "/>
  </r>
  <r>
    <s v="A2310000"/>
    <x v="30"/>
    <x v="30"/>
    <n v="103918850"/>
    <x v="0"/>
    <x v="0"/>
    <x v="3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282"/>
    <n v="9.4"/>
    <x v="2"/>
    <x v="2"/>
    <s v="Overdue"/>
    <x v="1"/>
    <s v="USD"/>
    <n v="129547.7"/>
    <s v="Government "/>
  </r>
  <r>
    <s v="A2310000"/>
    <x v="30"/>
    <x v="30"/>
    <n v="103918850"/>
    <x v="0"/>
    <x v="0"/>
    <x v="3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282"/>
    <n v="9.4"/>
    <x v="2"/>
    <x v="2"/>
    <s v="Overdue"/>
    <x v="1"/>
    <s v="USD"/>
    <n v="168424.66"/>
    <s v="Government "/>
  </r>
  <r>
    <s v="A2310000"/>
    <x v="30"/>
    <x v="30"/>
    <n v="103896304"/>
    <x v="0"/>
    <x v="0"/>
    <x v="3"/>
    <x v="2"/>
    <s v="WHT Outstg"/>
    <s v="WHT on inv 1800022925"/>
    <s v=""/>
    <s v="AB"/>
    <s v=""/>
    <d v="2020-03-29T00:00:00"/>
    <d v="2020-03-29T00:00:00"/>
    <d v="2020-03-29T00:00:00"/>
    <s v="USD"/>
    <n v="165055.07"/>
    <n v="336"/>
    <n v="11.2"/>
    <x v="2"/>
    <x v="2"/>
    <s v="Overdue"/>
    <x v="1"/>
    <s v="USD"/>
    <n v="165055.07"/>
    <s v="Government "/>
  </r>
  <r>
    <s v="A2310000"/>
    <x v="30"/>
    <x v="30"/>
    <n v="103712825"/>
    <x v="0"/>
    <x v="0"/>
    <x v="3"/>
    <x v="2"/>
    <s v="WHT Outstg"/>
    <s v="WHT on 1800020805"/>
    <s v=""/>
    <s v="AB"/>
    <s v=""/>
    <d v="2019-03-25T00:00:00"/>
    <d v="2019-03-25T00:00:00"/>
    <d v="2019-03-25T00:00:00"/>
    <s v="USD"/>
    <n v="143370.48000000001"/>
    <n v="706"/>
    <n v="23.533333333333335"/>
    <x v="0"/>
    <x v="2"/>
    <s v="Overdue"/>
    <x v="1"/>
    <s v="USD"/>
    <n v="143370.48000000001"/>
    <s v="Government "/>
  </r>
  <r>
    <s v="A2310000"/>
    <x v="30"/>
    <x v="30"/>
    <n v="103626546"/>
    <x v="0"/>
    <x v="0"/>
    <x v="3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874"/>
    <n v="29.133333333333333"/>
    <x v="0"/>
    <x v="2"/>
    <s v="Overdue"/>
    <x v="1"/>
    <s v="USD"/>
    <n v="55993.65"/>
    <s v="Government "/>
  </r>
  <r>
    <s v="A2310000"/>
    <x v="30"/>
    <x v="30"/>
    <n v="103596907"/>
    <x v="0"/>
    <x v="0"/>
    <x v="3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940"/>
    <n v="31.333333333333332"/>
    <x v="0"/>
    <x v="2"/>
    <s v="Overdue"/>
    <x v="1"/>
    <s v="USD"/>
    <n v="114935.37"/>
    <s v="Government "/>
  </r>
  <r>
    <s v="A2310000"/>
    <x v="30"/>
    <x v="30"/>
    <n v="103596905"/>
    <x v="0"/>
    <x v="0"/>
    <x v="3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940"/>
    <n v="31.333333333333332"/>
    <x v="0"/>
    <x v="2"/>
    <s v="Overdue"/>
    <x v="1"/>
    <s v="USD"/>
    <n v="111288.73"/>
    <s v="Government "/>
  </r>
  <r>
    <s v="A2310000"/>
    <x v="30"/>
    <x v="30"/>
    <n v="103596906"/>
    <x v="0"/>
    <x v="0"/>
    <x v="3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940"/>
    <n v="31.333333333333332"/>
    <x v="0"/>
    <x v="2"/>
    <s v="Overdue"/>
    <x v="1"/>
    <s v="USD"/>
    <n v="106938.86"/>
    <s v="Government "/>
  </r>
  <r>
    <s v="A2310000"/>
    <x v="30"/>
    <x v="30"/>
    <n v="103537741"/>
    <x v="0"/>
    <x v="0"/>
    <x v="3"/>
    <x v="2"/>
    <s v="WHT Outstg"/>
    <s v="WHT on inv 1800019200"/>
    <s v=""/>
    <s v="AB"/>
    <s v=""/>
    <d v="2018-03-16T00:00:00"/>
    <d v="2018-03-16T00:00:00"/>
    <d v="2018-03-16T00:00:00"/>
    <s v="NGN"/>
    <n v="14484767.73"/>
    <n v="1080"/>
    <n v="36"/>
    <x v="0"/>
    <x v="2"/>
    <s v="Overdue"/>
    <x v="1"/>
    <s v="USD"/>
    <n v="47452.1"/>
    <s v="Government "/>
  </r>
  <r>
    <s v="A2310000"/>
    <x v="30"/>
    <x v="30"/>
    <n v="103537742"/>
    <x v="0"/>
    <x v="0"/>
    <x v="3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080"/>
    <n v="36"/>
    <x v="0"/>
    <x v="2"/>
    <s v="Overdue"/>
    <x v="1"/>
    <s v="USD"/>
    <n v="58679.48"/>
    <s v="Government "/>
  </r>
  <r>
    <s v="A2310000"/>
    <x v="30"/>
    <x v="30"/>
    <n v="103531034"/>
    <x v="0"/>
    <x v="0"/>
    <x v="3"/>
    <x v="2"/>
    <s v="WHT Outstg"/>
    <s v="WHT on inv 1800018603"/>
    <s v=""/>
    <s v="AB"/>
    <s v=""/>
    <d v="2018-03-04T00:00:00"/>
    <d v="2018-03-04T00:00:00"/>
    <d v="2018-03-04T00:00:00"/>
    <s v="NGN"/>
    <n v="1969238.5"/>
    <n v="1092"/>
    <n v="36.4"/>
    <x v="0"/>
    <x v="2"/>
    <s v="Overdue"/>
    <x v="1"/>
    <s v="USD"/>
    <n v="6449.06"/>
    <s v="Government "/>
  </r>
  <r>
    <s v="A2310000"/>
    <x v="30"/>
    <x v="30"/>
    <n v="103531032"/>
    <x v="0"/>
    <x v="0"/>
    <x v="3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092"/>
    <n v="36.4"/>
    <x v="0"/>
    <x v="2"/>
    <s v="Overdue"/>
    <x v="1"/>
    <s v="USD"/>
    <n v="43190.28"/>
    <s v="Government "/>
  </r>
  <r>
    <s v="A2310000"/>
    <x v="30"/>
    <x v="30"/>
    <n v="103434924"/>
    <x v="0"/>
    <x v="0"/>
    <x v="3"/>
    <x v="2"/>
    <s v="WHT Outstg"/>
    <s v="WHT on inv 1800014920"/>
    <s v=""/>
    <s v="AB"/>
    <s v=""/>
    <d v="2017-07-31T00:00:00"/>
    <d v="2017-07-31T00:00:00"/>
    <d v="2017-07-31T00:00:00"/>
    <s v="NGN"/>
    <n v="3393977.55"/>
    <n v="1308"/>
    <n v="43.6"/>
    <x v="0"/>
    <x v="2"/>
    <s v="Overdue"/>
    <x v="1"/>
    <s v="USD"/>
    <n v="10766.04"/>
    <s v="Government "/>
  </r>
  <r>
    <s v="A2310000"/>
    <x v="30"/>
    <x v="30"/>
    <n v="103434928"/>
    <x v="0"/>
    <x v="0"/>
    <x v="3"/>
    <x v="2"/>
    <s v="WHT Outstg"/>
    <s v="WHT on inv 1800017440"/>
    <s v=""/>
    <s v="AB"/>
    <s v=""/>
    <d v="2017-07-31T00:00:00"/>
    <d v="2017-07-31T00:00:00"/>
    <d v="2017-07-31T00:00:00"/>
    <s v="NGN"/>
    <n v="1889109.2"/>
    <n v="1308"/>
    <n v="43.6"/>
    <x v="0"/>
    <x v="2"/>
    <s v="Overdue"/>
    <x v="1"/>
    <s v="USD"/>
    <n v="5992.44"/>
    <s v="Government "/>
  </r>
  <r>
    <s v="A2310000"/>
    <x v="30"/>
    <x v="30"/>
    <n v="103419420"/>
    <x v="0"/>
    <x v="0"/>
    <x v="3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334"/>
    <n v="44.466666666666669"/>
    <x v="0"/>
    <x v="2"/>
    <s v="Overdue"/>
    <x v="1"/>
    <s v="USD"/>
    <n v="14578.58"/>
    <s v="Government "/>
  </r>
  <r>
    <s v="A2310000"/>
    <x v="30"/>
    <x v="30"/>
    <n v="103419419"/>
    <x v="0"/>
    <x v="0"/>
    <x v="3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334"/>
    <n v="44.466666666666669"/>
    <x v="0"/>
    <x v="2"/>
    <s v="Overdue"/>
    <x v="1"/>
    <s v="USD"/>
    <n v="7588.98"/>
    <s v="Government "/>
  </r>
  <r>
    <s v="A2310000"/>
    <x v="30"/>
    <x v="30"/>
    <n v="103419421"/>
    <x v="0"/>
    <x v="0"/>
    <x v="3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334"/>
    <n v="44.466666666666669"/>
    <x v="0"/>
    <x v="2"/>
    <s v="Overdue"/>
    <x v="1"/>
    <s v="USD"/>
    <n v="7706.29"/>
    <s v="Government "/>
  </r>
  <r>
    <s v="A2310000"/>
    <x v="30"/>
    <x v="30"/>
    <n v="103157876"/>
    <x v="0"/>
    <x v="0"/>
    <x v="3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1823"/>
    <n v="60.766666666666666"/>
    <x v="0"/>
    <x v="2"/>
    <s v="Overdue"/>
    <x v="1"/>
    <s v="USD"/>
    <n v="15233.17"/>
    <s v="Government "/>
  </r>
  <r>
    <s v="A2310000"/>
    <x v="30"/>
    <x v="30"/>
    <n v="103157875"/>
    <x v="0"/>
    <x v="0"/>
    <x v="3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1823"/>
    <n v="60.766666666666666"/>
    <x v="0"/>
    <x v="2"/>
    <s v="Overdue"/>
    <x v="1"/>
    <s v="USD"/>
    <n v="23040.25"/>
    <s v="Government "/>
  </r>
  <r>
    <s v="A2310000"/>
    <x v="30"/>
    <x v="30"/>
    <n v="103157874"/>
    <x v="0"/>
    <x v="0"/>
    <x v="3"/>
    <x v="2"/>
    <s v="WHT Outstg"/>
    <s v="WHT on pmt 1800014648"/>
    <s v=""/>
    <s v="AB"/>
    <s v=""/>
    <d v="2016-03-03T00:00:00"/>
    <d v="2016-03-03T00:00:00"/>
    <d v="2016-03-03T00:00:00"/>
    <s v="NGN"/>
    <n v="1387440.4"/>
    <n v="1823"/>
    <n v="60.766666666666666"/>
    <x v="0"/>
    <x v="2"/>
    <s v="Overdue"/>
    <x v="1"/>
    <s v="USD"/>
    <n v="6963.29"/>
    <s v="Government "/>
  </r>
  <r>
    <s v="A2310000"/>
    <x v="30"/>
    <x v="30"/>
    <n v="103097389"/>
    <x v="0"/>
    <x v="0"/>
    <x v="3"/>
    <x v="2"/>
    <s v="WHT Outstg"/>
    <s v="WHT on 1800013934"/>
    <s v=""/>
    <s v="AB"/>
    <s v=""/>
    <d v="2015-10-29T00:00:00"/>
    <d v="2015-10-29T00:00:00"/>
    <d v="2015-10-29T00:00:00"/>
    <s v="NGN"/>
    <n v="2967071.51"/>
    <n v="1949"/>
    <n v="64.966666666666669"/>
    <x v="0"/>
    <x v="2"/>
    <s v="Overdue"/>
    <x v="1"/>
    <s v="USD"/>
    <n v="14891.14"/>
    <s v="Government "/>
  </r>
  <r>
    <s v="A2310000"/>
    <x v="30"/>
    <x v="30"/>
    <n v="103097391"/>
    <x v="0"/>
    <x v="0"/>
    <x v="3"/>
    <x v="2"/>
    <s v="WHT Outstg"/>
    <s v="WHT on 1800013935"/>
    <s v=""/>
    <s v="AB"/>
    <s v=""/>
    <d v="2015-10-29T00:00:00"/>
    <d v="2015-10-29T00:00:00"/>
    <d v="2015-10-29T00:00:00"/>
    <s v="NGN"/>
    <n v="2543117.7400000002"/>
    <n v="1949"/>
    <n v="64.966666666666669"/>
    <x v="0"/>
    <x v="2"/>
    <s v="Overdue"/>
    <x v="1"/>
    <s v="USD"/>
    <n v="12763.4"/>
    <s v="Government "/>
  </r>
  <r>
    <s v="A2310000"/>
    <x v="30"/>
    <x v="30"/>
    <n v="103097387"/>
    <x v="0"/>
    <x v="0"/>
    <x v="3"/>
    <x v="2"/>
    <s v="WHT Outstg"/>
    <s v="WHT on 1800013951"/>
    <s v=""/>
    <s v="AB"/>
    <s v=""/>
    <d v="2015-10-29T00:00:00"/>
    <d v="2015-10-29T00:00:00"/>
    <d v="2015-10-29T00:00:00"/>
    <s v="NGN"/>
    <n v="2990267.21"/>
    <n v="1949"/>
    <n v="64.966666666666669"/>
    <x v="0"/>
    <x v="2"/>
    <s v="Overdue"/>
    <x v="1"/>
    <s v="USD"/>
    <n v="15007.55"/>
    <s v="Government "/>
  </r>
  <r>
    <s v="A2310000"/>
    <x v="30"/>
    <x v="30"/>
    <n v="103097390"/>
    <x v="0"/>
    <x v="0"/>
    <x v="3"/>
    <x v="2"/>
    <s v="WHT Outstg"/>
    <s v="WHT on 1800013952"/>
    <s v=""/>
    <s v="AB"/>
    <s v=""/>
    <d v="2015-10-29T00:00:00"/>
    <d v="2015-10-29T00:00:00"/>
    <d v="2015-10-29T00:00:00"/>
    <s v="NGN"/>
    <n v="2265427.16"/>
    <n v="1949"/>
    <n v="64.966666666666669"/>
    <x v="0"/>
    <x v="2"/>
    <s v="Overdue"/>
    <x v="1"/>
    <s v="USD"/>
    <n v="11369.73"/>
    <s v="Government "/>
  </r>
  <r>
    <s v="A2310000"/>
    <x v="30"/>
    <x v="30"/>
    <n v="103097384"/>
    <x v="0"/>
    <x v="0"/>
    <x v="3"/>
    <x v="2"/>
    <s v="WHT Outstg"/>
    <s v="WHT on 1800013954"/>
    <s v=""/>
    <s v="AB"/>
    <s v=""/>
    <d v="2015-10-29T00:00:00"/>
    <d v="2015-10-29T00:00:00"/>
    <d v="2015-10-29T00:00:00"/>
    <s v="NGN"/>
    <n v="3355654.03"/>
    <n v="1949"/>
    <n v="64.966666666666669"/>
    <x v="0"/>
    <x v="2"/>
    <s v="Overdue"/>
    <x v="1"/>
    <s v="USD"/>
    <n v="16841.36"/>
    <s v="Government "/>
  </r>
  <r>
    <s v="A2310000"/>
    <x v="30"/>
    <x v="30"/>
    <n v="103097385"/>
    <x v="0"/>
    <x v="0"/>
    <x v="3"/>
    <x v="2"/>
    <s v="WHT Outstg"/>
    <s v="WHT on 1800013955"/>
    <s v=""/>
    <s v="AB"/>
    <s v=""/>
    <d v="2015-10-29T00:00:00"/>
    <d v="2015-10-29T00:00:00"/>
    <d v="2015-10-29T00:00:00"/>
    <s v="NGN"/>
    <n v="3800523.3"/>
    <n v="1949"/>
    <n v="64.966666666666669"/>
    <x v="0"/>
    <x v="2"/>
    <s v="Overdue"/>
    <x v="1"/>
    <s v="USD"/>
    <n v="19074.07"/>
    <s v="Government "/>
  </r>
  <r>
    <s v="A2310000"/>
    <x v="30"/>
    <x v="30"/>
    <n v="103097379"/>
    <x v="0"/>
    <x v="0"/>
    <x v="3"/>
    <x v="2"/>
    <s v="WHT Outstg"/>
    <s v="WHT on 1800014038"/>
    <s v=""/>
    <s v="AB"/>
    <s v=""/>
    <d v="2015-10-29T00:00:00"/>
    <d v="2015-10-29T00:00:00"/>
    <d v="2015-10-29T00:00:00"/>
    <s v="NGN"/>
    <n v="3661387.2"/>
    <n v="1949"/>
    <n v="64.966666666666669"/>
    <x v="0"/>
    <x v="2"/>
    <s v="Overdue"/>
    <x v="1"/>
    <s v="USD"/>
    <n v="18375.77"/>
    <s v="Government "/>
  </r>
  <r>
    <s v="A2310000"/>
    <x v="30"/>
    <x v="30"/>
    <n v="103097378"/>
    <x v="0"/>
    <x v="0"/>
    <x v="3"/>
    <x v="2"/>
    <s v="WHT Outstg"/>
    <s v="WHT on 1800014153"/>
    <s v=""/>
    <s v="AB"/>
    <s v=""/>
    <d v="2015-10-29T00:00:00"/>
    <d v="2015-10-29T00:00:00"/>
    <d v="2015-10-29T00:00:00"/>
    <s v="NGN"/>
    <n v="3739186.94"/>
    <n v="1949"/>
    <n v="64.966666666666669"/>
    <x v="0"/>
    <x v="2"/>
    <s v="Overdue"/>
    <x v="1"/>
    <s v="USD"/>
    <n v="18766.23"/>
    <s v="Government "/>
  </r>
  <r>
    <s v="A2310000"/>
    <x v="30"/>
    <x v="30"/>
    <n v="103053586"/>
    <x v="0"/>
    <x v="0"/>
    <x v="3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035"/>
    <n v="67.833333333333329"/>
    <x v="0"/>
    <x v="2"/>
    <s v="Overdue"/>
    <x v="1"/>
    <s v="USD"/>
    <n v="23041.9"/>
    <s v="Government "/>
  </r>
  <r>
    <s v="A2650000"/>
    <x v="31"/>
    <x v="31"/>
    <n v="102874872"/>
    <x v="0"/>
    <x v="0"/>
    <x v="4"/>
    <x v="10"/>
    <n v="0"/>
    <s v="Short pmt 1800013134"/>
    <s v=""/>
    <s v="AB"/>
    <s v=""/>
    <d v="2014-09-30T00:00:00"/>
    <d v="2014-09-30T00:00:00"/>
    <d v="2014-09-30T00:00:00"/>
    <s v="USD"/>
    <n v="187500"/>
    <n v="2343"/>
    <n v="78.099999999999994"/>
    <x v="0"/>
    <x v="0"/>
    <s v="Overdue"/>
    <x v="0"/>
    <s v="USD"/>
    <n v="187500"/>
    <s v="Non-government"/>
  </r>
  <r>
    <s v="A2450000"/>
    <x v="32"/>
    <x v="32"/>
    <n v="1800025425"/>
    <x v="0"/>
    <x v="0"/>
    <x v="0"/>
    <x v="0"/>
    <n v="0"/>
    <s v="DEC2020 - GAS_SALES - NGMC GEL UTILITY LIMITED"/>
    <s v="454"/>
    <s v="DR"/>
    <s v=""/>
    <d v="2021-01-18T00:00:00"/>
    <d v="2021-01-18T00:00:00"/>
    <d v="2021-02-17T00:00:00"/>
    <s v="NGN"/>
    <n v="61416116"/>
    <n v="11"/>
    <n v="0.36666666666666664"/>
    <x v="3"/>
    <x v="0"/>
    <s v="Overdue"/>
    <x v="0"/>
    <s v="USD"/>
    <n v="161831.47"/>
    <s v="Government "/>
  </r>
  <r>
    <s v="A2450000"/>
    <x v="32"/>
    <x v="32"/>
    <n v="1600003505"/>
    <x v="0"/>
    <x v="0"/>
    <x v="0"/>
    <x v="0"/>
    <n v="0"/>
    <s v="DECEMBER  2020 - GAS_SALES REF 1800025425"/>
    <s v="454"/>
    <s v="DG"/>
    <s v=""/>
    <d v="2021-01-18T00:00:00"/>
    <d v="2021-01-18T00:00:00"/>
    <d v="2021-01-18T00:00:00"/>
    <s v="NGN"/>
    <n v="-33778863.549999997"/>
    <n v="41"/>
    <n v="1.3666666666666667"/>
    <x v="3"/>
    <x v="0"/>
    <s v="Overdue"/>
    <x v="0"/>
    <s v="USD"/>
    <n v="-89007.31"/>
    <s v="Government "/>
  </r>
  <r>
    <s v="A2450000"/>
    <x v="32"/>
    <x v="32"/>
    <n v="1800025627"/>
    <x v="0"/>
    <x v="0"/>
    <x v="0"/>
    <x v="0"/>
    <n v="0"/>
    <s v="NGMC – Gas sales for Jan 1-14 2021"/>
    <s v="454"/>
    <s v="DR"/>
    <s v=""/>
    <d v="2021-02-23T00:00:00"/>
    <d v="2021-02-23T00:00:00"/>
    <d v="2021-03-25T00:00:00"/>
    <s v="NGN"/>
    <n v="35722350"/>
    <n v="-25"/>
    <n v="-0.83333333333333337"/>
    <x v="1"/>
    <x v="1"/>
    <s v="Not Overdue"/>
    <x v="0"/>
    <s v="USD"/>
    <n v="94128.39"/>
    <s v="Government "/>
  </r>
  <r>
    <s v="A2450000"/>
    <x v="32"/>
    <x v="32"/>
    <n v="1600003660"/>
    <x v="0"/>
    <x v="0"/>
    <x v="0"/>
    <x v="0"/>
    <n v="0"/>
    <s v="NGMC Gas sales for Jan 1-14 2021 ref-1800025627"/>
    <s v="454"/>
    <s v="DG"/>
    <s v=""/>
    <d v="2021-02-23T00:00:00"/>
    <d v="2021-02-23T00:00:00"/>
    <d v="2021-02-23T00:00:00"/>
    <s v="NGN"/>
    <n v="-19647292.649999999"/>
    <n v="5"/>
    <n v="0.16666666666666666"/>
    <x v="3"/>
    <x v="0"/>
    <s v="Overdue"/>
    <x v="0"/>
    <s v="USD"/>
    <n v="-51770.62"/>
    <s v="Government "/>
  </r>
  <r>
    <s v="A2680005"/>
    <x v="33"/>
    <x v="33"/>
    <n v="1800015752"/>
    <x v="2"/>
    <x v="1"/>
    <x v="9"/>
    <x v="4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1835"/>
    <n v="61.166666666666664"/>
    <x v="0"/>
    <x v="0"/>
    <s v="Overdue"/>
    <x v="0"/>
    <s v="USD"/>
    <n v="36767.839999999997"/>
    <s v="Non-government"/>
  </r>
  <r>
    <s v="A2680005"/>
    <x v="33"/>
    <x v="33"/>
    <n v="1800017879"/>
    <x v="2"/>
    <x v="1"/>
    <x v="9"/>
    <x v="4"/>
    <n v="0"/>
    <s v="AITEO - NEMBE IPP GENERATORS"/>
    <s v="7707"/>
    <s v="DR"/>
    <s v=""/>
    <d v="2017-04-11T00:00:00"/>
    <d v="2017-04-11T00:00:00"/>
    <d v="2017-05-11T00:00:00"/>
    <s v="USD"/>
    <n v="270"/>
    <n v="1389"/>
    <n v="46.3"/>
    <x v="0"/>
    <x v="0"/>
    <s v="Overdue"/>
    <x v="0"/>
    <s v="USD"/>
    <n v="270"/>
    <s v="Non-government"/>
  </r>
  <r>
    <s v="A2680005"/>
    <x v="33"/>
    <x v="33"/>
    <n v="1800017880"/>
    <x v="2"/>
    <x v="1"/>
    <x v="9"/>
    <x v="4"/>
    <n v="0"/>
    <s v="AITEO - NEMBE IPP GENERATORS"/>
    <s v="771"/>
    <s v="DR"/>
    <s v=""/>
    <d v="2017-04-11T00:00:00"/>
    <d v="2017-04-11T00:00:00"/>
    <d v="2017-05-11T00:00:00"/>
    <s v="NGN"/>
    <n v="28875000"/>
    <n v="1389"/>
    <n v="46.3"/>
    <x v="0"/>
    <x v="0"/>
    <s v="Overdue"/>
    <x v="0"/>
    <s v="USD"/>
    <n v="94132.5"/>
    <s v="Non-government"/>
  </r>
  <r>
    <s v="A2680005"/>
    <x v="33"/>
    <x v="33"/>
    <n v="1800025457"/>
    <x v="0"/>
    <x v="0"/>
    <x v="3"/>
    <x v="2"/>
    <n v="0"/>
    <s v="AITEO DEC  2020 Crude Handling"/>
    <s v="468"/>
    <s v="DR"/>
    <s v=""/>
    <d v="2021-01-19T00:00:00"/>
    <d v="2021-01-19T00:00:00"/>
    <d v="2021-02-18T00:00:00"/>
    <s v="USD"/>
    <n v="1932417.27"/>
    <n v="10"/>
    <n v="0.33333333333333331"/>
    <x v="3"/>
    <x v="0"/>
    <s v="Overdue"/>
    <x v="0"/>
    <s v="USD"/>
    <n v="1932417.27"/>
    <s v="Non-government"/>
  </r>
  <r>
    <s v="A2680005"/>
    <x v="33"/>
    <x v="33"/>
    <n v="1800025458"/>
    <x v="0"/>
    <x v="0"/>
    <x v="3"/>
    <x v="2"/>
    <n v="0"/>
    <s v="AITEO DEC  2020 Crude Handling"/>
    <s v="454"/>
    <s v="DR"/>
    <s v=""/>
    <d v="2021-01-19T00:00:00"/>
    <d v="2021-01-19T00:00:00"/>
    <d v="2021-02-18T00:00:00"/>
    <s v="NGN"/>
    <n v="488901569.66000003"/>
    <n v="10"/>
    <n v="0.33333333333333331"/>
    <x v="3"/>
    <x v="0"/>
    <s v="Overdue"/>
    <x v="0"/>
    <s v="USD"/>
    <n v="1288255.6399999999"/>
    <s v="Non-government"/>
  </r>
  <r>
    <s v="A2680005"/>
    <x v="33"/>
    <x v="33"/>
    <n v="1800025571"/>
    <x v="0"/>
    <x v="0"/>
    <x v="3"/>
    <x v="2"/>
    <n v="0"/>
    <s v="AITEO JAN 2021 Crude Handling"/>
    <s v="468"/>
    <s v="DR"/>
    <s v=""/>
    <d v="2021-02-11T00:00:00"/>
    <d v="2021-02-11T00:00:00"/>
    <d v="2021-03-13T00:00:00"/>
    <s v="USD"/>
    <n v="1198824.99"/>
    <n v="-13"/>
    <n v="-0.43333333333333335"/>
    <x v="1"/>
    <x v="1"/>
    <s v="Not Overdue"/>
    <x v="0"/>
    <s v="USD"/>
    <n v="1198824.99"/>
    <s v="Non-government"/>
  </r>
  <r>
    <s v="A2680005"/>
    <x v="33"/>
    <x v="33"/>
    <n v="1800025572"/>
    <x v="0"/>
    <x v="0"/>
    <x v="3"/>
    <x v="2"/>
    <n v="0"/>
    <s v="AITEO JAN 2021 Crude Handling"/>
    <s v="454"/>
    <s v="DR"/>
    <s v=""/>
    <d v="2021-02-11T00:00:00"/>
    <d v="2021-02-11T00:00:00"/>
    <d v="2021-03-13T00:00:00"/>
    <s v="NGN"/>
    <n v="303302722.47000003"/>
    <n v="-13"/>
    <n v="-0.43333333333333335"/>
    <x v="1"/>
    <x v="1"/>
    <s v="Not Overdue"/>
    <x v="0"/>
    <s v="USD"/>
    <n v="799202.67"/>
    <s v="Non-government"/>
  </r>
  <r>
    <s v="A2680005"/>
    <x v="33"/>
    <x v="33"/>
    <n v="1800015353"/>
    <x v="2"/>
    <x v="1"/>
    <x v="9"/>
    <x v="4"/>
    <n v="0"/>
    <s v="AITEO SERVICE CONSUMPTION - DECEMBER 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2"/>
    <x v="2"/>
    <x v="1"/>
    <x v="9"/>
    <x v="4"/>
    <n v="0"/>
    <s v="AITEO SERVICE CONSUMPTION - NOVEMBER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1"/>
    <x v="2"/>
    <x v="1"/>
    <x v="9"/>
    <x v="4"/>
    <n v="0"/>
    <s v="AITEO SERVICE CONSUMPTION - OCTOBER 2015"/>
    <s v="467"/>
    <s v="DR"/>
    <s v=""/>
    <d v="2015-11-20T00:00:00"/>
    <d v="2015-11-20T00:00:00"/>
    <d v="2015-12-20T00:00:00"/>
    <s v="USD"/>
    <n v="87173.18"/>
    <n v="1897"/>
    <n v="63.233333333333334"/>
    <x v="0"/>
    <x v="0"/>
    <s v="Overdue"/>
    <x v="0"/>
    <s v="USD"/>
    <n v="87173.18"/>
    <s v="Non-government"/>
  </r>
  <r>
    <s v="A2680005"/>
    <x v="33"/>
    <x v="33"/>
    <n v="1800017843"/>
    <x v="2"/>
    <x v="1"/>
    <x v="9"/>
    <x v="4"/>
    <n v="0"/>
    <s v="AITEO-COST OF STORAGE AS OBTAINED FROM SPDC W/HSE"/>
    <s v="7707"/>
    <s v="DR"/>
    <s v=""/>
    <d v="2017-03-30T00:00:00"/>
    <d v="2017-03-30T00:00:00"/>
    <d v="2017-04-29T00:00:00"/>
    <s v="USD"/>
    <n v="540"/>
    <n v="1401"/>
    <n v="46.7"/>
    <x v="0"/>
    <x v="0"/>
    <s v="Overdue"/>
    <x v="0"/>
    <s v="USD"/>
    <n v="540"/>
    <s v="Non-government"/>
  </r>
  <r>
    <s v="A2680005"/>
    <x v="33"/>
    <x v="33"/>
    <n v="1800017844"/>
    <x v="2"/>
    <x v="1"/>
    <x v="9"/>
    <x v="4"/>
    <n v="0"/>
    <s v="AITEO-COST OF STORAGE AS OBTAINED FROM SPDC W/HSE"/>
    <s v="771"/>
    <s v="DR"/>
    <s v=""/>
    <d v="2017-03-30T00:00:00"/>
    <d v="2017-03-30T00:00:00"/>
    <d v="2017-04-29T00:00:00"/>
    <s v="NGN"/>
    <n v="57750"/>
    <n v="1401"/>
    <n v="46.7"/>
    <x v="0"/>
    <x v="0"/>
    <s v="Overdue"/>
    <x v="0"/>
    <s v="USD"/>
    <n v="188.69"/>
    <s v="Non-government"/>
  </r>
  <r>
    <s v="A2680005"/>
    <x v="33"/>
    <x v="33"/>
    <n v="1800015071"/>
    <x v="2"/>
    <x v="1"/>
    <x v="9"/>
    <x v="4"/>
    <n v="0"/>
    <s v="CHARGEBACK OF IT SERV.-ADDITIONAL SUPP. FROM SPDC"/>
    <s v="467"/>
    <s v="DR"/>
    <s v=""/>
    <d v="2015-09-28T00:00:00"/>
    <d v="2015-09-28T00:00:00"/>
    <d v="2015-10-28T00:00:00"/>
    <s v="USD"/>
    <n v="87173.18"/>
    <n v="1950"/>
    <n v="65"/>
    <x v="0"/>
    <x v="0"/>
    <s v="Overdue"/>
    <x v="0"/>
    <s v="USD"/>
    <n v="87173.18"/>
    <s v="Non-government"/>
  </r>
  <r>
    <s v="A2680005"/>
    <x v="33"/>
    <x v="33"/>
    <n v="1800018306"/>
    <x v="2"/>
    <x v="1"/>
    <x v="9"/>
    <x v="4"/>
    <n v="0"/>
    <s v="INTEREST CHARGED ON DELAYED TOA INV- 08/16 - 06/17"/>
    <s v="7707"/>
    <s v="DR"/>
    <s v=""/>
    <d v="2017-07-18T00:00:00"/>
    <d v="2017-07-18T00:00:00"/>
    <d v="2017-08-17T00:00:00"/>
    <s v="USD"/>
    <n v="2184633"/>
    <n v="1291"/>
    <n v="43.033333333333331"/>
    <x v="0"/>
    <x v="0"/>
    <s v="Overdue"/>
    <x v="0"/>
    <s v="USD"/>
    <n v="2184633"/>
    <s v="Non-government"/>
  </r>
  <r>
    <s v="A2680005"/>
    <x v="33"/>
    <x v="33"/>
    <n v="1800021422"/>
    <x v="2"/>
    <x v="1"/>
    <x v="9"/>
    <x v="4"/>
    <n v="0"/>
    <s v="NCTL OVERY FLY COVERAGE - APRIL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318"/>
    <x v="2"/>
    <x v="1"/>
    <x v="9"/>
    <x v="4"/>
    <n v="0"/>
    <s v="NCTL OVERY FLY COVERAGE - APRIL 2016"/>
    <s v="7707"/>
    <s v="DR"/>
    <s v=""/>
    <d v="2016-05-10T00:00:00"/>
    <d v="2016-05-10T00:00:00"/>
    <d v="2016-06-09T00:00:00"/>
    <s v="USD"/>
    <n v="12000"/>
    <n v="1725"/>
    <n v="57.5"/>
    <x v="0"/>
    <x v="0"/>
    <s v="Overdue"/>
    <x v="0"/>
    <s v="USD"/>
    <n v="12000"/>
    <s v="Non-government"/>
  </r>
  <r>
    <s v="A2680005"/>
    <x v="33"/>
    <x v="33"/>
    <n v="1800016854"/>
    <x v="2"/>
    <x v="1"/>
    <x v="9"/>
    <x v="4"/>
    <n v="0"/>
    <s v="NCTL OVERY FLY COVERAGE - AUGUST 2016"/>
    <s v="7707"/>
    <s v="DR"/>
    <s v=""/>
    <d v="2016-09-08T00:00:00"/>
    <d v="2016-09-08T00:00:00"/>
    <d v="2016-10-08T00:00:00"/>
    <s v="USD"/>
    <n v="18000"/>
    <n v="1604"/>
    <n v="53.466666666666669"/>
    <x v="0"/>
    <x v="0"/>
    <s v="Overdue"/>
    <x v="0"/>
    <s v="USD"/>
    <n v="18000"/>
    <s v="Non-government"/>
  </r>
  <r>
    <s v="A2680005"/>
    <x v="33"/>
    <x v="33"/>
    <n v="1800021426"/>
    <x v="2"/>
    <x v="1"/>
    <x v="9"/>
    <x v="4"/>
    <n v="0"/>
    <s v="NCTL OVERY FLY COVERAGE - AUGUST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21430"/>
    <x v="2"/>
    <x v="1"/>
    <x v="9"/>
    <x v="4"/>
    <n v="0"/>
    <s v="NCTL OVERY FLY COVERAGE - DECEMBER  2018"/>
    <s v="7707"/>
    <s v="DR"/>
    <s v=""/>
    <d v="2019-03-04T00:00:00"/>
    <d v="2019-03-04T00:00:00"/>
    <d v="2019-04-04T00:00:00"/>
    <s v="USD"/>
    <n v="12000"/>
    <n v="696"/>
    <n v="23.2"/>
    <x v="0"/>
    <x v="0"/>
    <s v="Overdue"/>
    <x v="0"/>
    <s v="USD"/>
    <n v="12000"/>
    <s v="Non-government"/>
  </r>
  <r>
    <s v="A2680005"/>
    <x v="33"/>
    <x v="33"/>
    <n v="1800017425"/>
    <x v="2"/>
    <x v="1"/>
    <x v="9"/>
    <x v="4"/>
    <n v="0"/>
    <s v="NCTL OVERY FLY COVERAGE - DECEMBER 2016"/>
    <s v="7707"/>
    <s v="DR"/>
    <s v=""/>
    <d v="2017-01-06T00:00:00"/>
    <d v="2017-01-06T00:00:00"/>
    <d v="2017-02-05T00:00:00"/>
    <s v="USD"/>
    <n v="6000"/>
    <n v="1484"/>
    <n v="49.466666666666669"/>
    <x v="0"/>
    <x v="0"/>
    <s v="Overdue"/>
    <x v="0"/>
    <s v="USD"/>
    <n v="6000"/>
    <s v="Non-government"/>
  </r>
  <r>
    <s v="A2680005"/>
    <x v="33"/>
    <x v="33"/>
    <n v="1800018526"/>
    <x v="2"/>
    <x v="1"/>
    <x v="9"/>
    <x v="4"/>
    <n v="0"/>
    <s v="NCTL OVERY FLY COVERAGE - FEBRUARY  TO MAY 2017"/>
    <s v="7707"/>
    <s v="DR"/>
    <s v=""/>
    <d v="2017-09-06T00:00:00"/>
    <d v="2017-09-06T00:00:00"/>
    <d v="2017-10-06T00:00:00"/>
    <s v="USD"/>
    <n v="72000"/>
    <n v="1241"/>
    <n v="41.366666666666667"/>
    <x v="0"/>
    <x v="0"/>
    <s v="Overdue"/>
    <x v="0"/>
    <s v="USD"/>
    <n v="72000"/>
    <s v="Non-government"/>
  </r>
  <r>
    <s v="A2680005"/>
    <x v="33"/>
    <x v="33"/>
    <n v="1800016028"/>
    <x v="2"/>
    <x v="1"/>
    <x v="9"/>
    <x v="4"/>
    <n v="0"/>
    <s v="NCTL OVERY FLY COVERAGE - FEBRUARY 2016"/>
    <s v="7707"/>
    <s v="DR"/>
    <s v=""/>
    <d v="2016-03-16T00:00:00"/>
    <d v="2016-03-16T00:00:00"/>
    <d v="2016-04-15T00:00:00"/>
    <s v="USD"/>
    <n v="6000"/>
    <n v="1780"/>
    <n v="59.333333333333336"/>
    <x v="0"/>
    <x v="0"/>
    <s v="Overdue"/>
    <x v="0"/>
    <s v="USD"/>
    <n v="6000"/>
    <s v="Non-government"/>
  </r>
  <r>
    <s v="A2680005"/>
    <x v="33"/>
    <x v="33"/>
    <n v="1800021420"/>
    <x v="2"/>
    <x v="1"/>
    <x v="9"/>
    <x v="4"/>
    <n v="0"/>
    <s v="NCTL OVERY FLY COVERAGE - FEBRUARY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7648"/>
    <x v="2"/>
    <x v="1"/>
    <x v="9"/>
    <x v="4"/>
    <n v="0"/>
    <s v="NCTL OVERY FLY COVERAGE - JANUARY 2017"/>
    <s v="7707"/>
    <s v="DR"/>
    <s v=""/>
    <d v="2017-02-22T00:00:00"/>
    <d v="2017-02-22T00:00:00"/>
    <d v="2017-03-24T00:00:00"/>
    <s v="USD"/>
    <n v="24000"/>
    <n v="1437"/>
    <n v="47.9"/>
    <x v="0"/>
    <x v="0"/>
    <s v="Overdue"/>
    <x v="0"/>
    <s v="USD"/>
    <n v="24000"/>
    <s v="Non-government"/>
  </r>
  <r>
    <s v="A2680005"/>
    <x v="33"/>
    <x v="33"/>
    <n v="1800019434"/>
    <x v="2"/>
    <x v="1"/>
    <x v="9"/>
    <x v="4"/>
    <n v="0"/>
    <s v="NCTL OVERY FLY COVERAGE - JANUARY 2018"/>
    <s v="7707"/>
    <s v="DR"/>
    <s v=""/>
    <d v="2018-02-19T00:00:00"/>
    <d v="2018-02-20T00:00:00"/>
    <d v="2018-03-22T00:00:00"/>
    <s v="USD"/>
    <n v="6000"/>
    <n v="1074"/>
    <n v="35.799999999999997"/>
    <x v="0"/>
    <x v="0"/>
    <s v="Overdue"/>
    <x v="0"/>
    <s v="USD"/>
    <n v="6000"/>
    <s v="Non-government"/>
  </r>
  <r>
    <s v="A2680005"/>
    <x v="33"/>
    <x v="33"/>
    <n v="1800021425"/>
    <x v="2"/>
    <x v="1"/>
    <x v="9"/>
    <x v="4"/>
    <n v="0"/>
    <s v="NCTL OVERY FLY COVERAGE - JULY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728"/>
    <x v="2"/>
    <x v="1"/>
    <x v="9"/>
    <x v="4"/>
    <n v="0"/>
    <s v="NCTL OVERY FLY COVERAGE - JULY 2016"/>
    <s v="7707"/>
    <s v="DR"/>
    <s v=""/>
    <d v="2016-08-05T00:00:00"/>
    <d v="2016-08-05T00:00:00"/>
    <d v="2016-09-04T00:00:00"/>
    <s v="USD"/>
    <n v="12000"/>
    <n v="1638"/>
    <n v="54.6"/>
    <x v="0"/>
    <x v="0"/>
    <s v="Overdue"/>
    <x v="0"/>
    <s v="USD"/>
    <n v="12000"/>
    <s v="Non-government"/>
  </r>
  <r>
    <s v="A2680005"/>
    <x v="33"/>
    <x v="33"/>
    <n v="1800021424"/>
    <x v="2"/>
    <x v="1"/>
    <x v="9"/>
    <x v="4"/>
    <n v="0"/>
    <s v="NCTL OVERY FLY COVERAGE - JUNE  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9338"/>
    <x v="2"/>
    <x v="1"/>
    <x v="9"/>
    <x v="4"/>
    <n v="0"/>
    <s v="NCTL OVERY FLY COVERAGE - JUNE  TO DECEMBER  2017"/>
    <s v="7707"/>
    <s v="DR"/>
    <s v=""/>
    <d v="2018-01-24T00:00:00"/>
    <d v="2018-01-24T00:00:00"/>
    <d v="2018-02-23T00:00:00"/>
    <s v="USD"/>
    <n v="48000"/>
    <n v="1101"/>
    <n v="36.700000000000003"/>
    <x v="0"/>
    <x v="0"/>
    <s v="Overdue"/>
    <x v="0"/>
    <s v="USD"/>
    <n v="48000"/>
    <s v="Non-government"/>
  </r>
  <r>
    <s v="A2680005"/>
    <x v="33"/>
    <x v="33"/>
    <n v="1800016581"/>
    <x v="2"/>
    <x v="1"/>
    <x v="9"/>
    <x v="4"/>
    <n v="0"/>
    <s v="NCTL OVERY FLY COVERAGE - JUNE 2016"/>
    <s v="7707"/>
    <s v="DR"/>
    <s v=""/>
    <d v="2016-07-13T00:00:00"/>
    <d v="2016-07-13T00:00:00"/>
    <d v="2016-08-12T00:00:00"/>
    <s v="USD"/>
    <n v="24000"/>
    <n v="1661"/>
    <n v="55.366666666666667"/>
    <x v="0"/>
    <x v="0"/>
    <s v="Overdue"/>
    <x v="0"/>
    <s v="USD"/>
    <n v="24000"/>
    <s v="Non-government"/>
  </r>
  <r>
    <s v="A2680005"/>
    <x v="33"/>
    <x v="33"/>
    <n v="1800021421"/>
    <x v="2"/>
    <x v="1"/>
    <x v="9"/>
    <x v="4"/>
    <n v="0"/>
    <s v="NCTL OVERY FLY COVERAGE - MARCH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266"/>
    <x v="2"/>
    <x v="1"/>
    <x v="9"/>
    <x v="4"/>
    <n v="0"/>
    <s v="NCTL OVERY FLY COVERAGE - MARCH 2016"/>
    <s v="7707"/>
    <s v="DR"/>
    <s v=""/>
    <d v="2016-04-29T00:00:00"/>
    <d v="2016-04-29T00:00:00"/>
    <d v="2016-05-29T00:00:00"/>
    <s v="USD"/>
    <n v="18000"/>
    <n v="1736"/>
    <n v="57.866666666666667"/>
    <x v="0"/>
    <x v="0"/>
    <s v="Overdue"/>
    <x v="0"/>
    <s v="USD"/>
    <n v="18000"/>
    <s v="Non-government"/>
  </r>
  <r>
    <s v="A2680005"/>
    <x v="33"/>
    <x v="33"/>
    <n v="1800021423"/>
    <x v="2"/>
    <x v="1"/>
    <x v="9"/>
    <x v="4"/>
    <n v="0"/>
    <s v="NCTL OVERY FLY COVERAGE - MAY   2018"/>
    <s v="7707"/>
    <s v="DR"/>
    <s v=""/>
    <d v="2019-03-04T00:00:00"/>
    <d v="2019-03-04T00:00:00"/>
    <d v="2019-04-03T00:00:00"/>
    <s v="USD"/>
    <n v="18000"/>
    <n v="697"/>
    <n v="23.233333333333334"/>
    <x v="0"/>
    <x v="0"/>
    <s v="Overdue"/>
    <x v="0"/>
    <s v="USD"/>
    <n v="18000"/>
    <s v="Non-government"/>
  </r>
  <r>
    <s v="A2680005"/>
    <x v="33"/>
    <x v="33"/>
    <n v="1800016455"/>
    <x v="2"/>
    <x v="1"/>
    <x v="9"/>
    <x v="4"/>
    <n v="0"/>
    <s v="NCTL OVERY FLY COVERAGE - MAY 2016"/>
    <s v="7707"/>
    <s v="DR"/>
    <s v=""/>
    <d v="2016-06-14T00:00:00"/>
    <d v="2016-06-14T00:00:00"/>
    <d v="2016-07-14T00:00:00"/>
    <s v="USD"/>
    <n v="24000"/>
    <n v="1690"/>
    <n v="56.333333333333336"/>
    <x v="0"/>
    <x v="0"/>
    <s v="Overdue"/>
    <x v="0"/>
    <s v="USD"/>
    <n v="24000"/>
    <s v="Non-government"/>
  </r>
  <r>
    <s v="A2680005"/>
    <x v="33"/>
    <x v="33"/>
    <n v="1800017424"/>
    <x v="2"/>
    <x v="1"/>
    <x v="9"/>
    <x v="4"/>
    <n v="0"/>
    <s v="NCTL OVERY FLY COVERAGE - NOV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9"/>
    <x v="2"/>
    <x v="1"/>
    <x v="9"/>
    <x v="4"/>
    <n v="0"/>
    <s v="NCTL OVERY FLY COVERAGE - NOV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119"/>
    <x v="2"/>
    <x v="1"/>
    <x v="9"/>
    <x v="4"/>
    <n v="0"/>
    <s v="NCTL OVERY FLY COVERAGE - OCTOBER 2016"/>
    <s v="7707"/>
    <s v="DR"/>
    <s v=""/>
    <d v="2016-11-09T00:00:00"/>
    <d v="2016-11-09T00:00:00"/>
    <d v="2016-12-09T00:00:00"/>
    <s v="USD"/>
    <n v="18000"/>
    <n v="1542"/>
    <n v="51.4"/>
    <x v="0"/>
    <x v="0"/>
    <s v="Overdue"/>
    <x v="0"/>
    <s v="USD"/>
    <n v="18000"/>
    <s v="Non-government"/>
  </r>
  <r>
    <s v="A2680005"/>
    <x v="33"/>
    <x v="33"/>
    <n v="1800021428"/>
    <x v="2"/>
    <x v="1"/>
    <x v="9"/>
    <x v="4"/>
    <n v="0"/>
    <s v="NCTL OVERY FLY COVERAGE - OCTO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423"/>
    <x v="2"/>
    <x v="1"/>
    <x v="9"/>
    <x v="4"/>
    <n v="0"/>
    <s v="NCTL OVERY FLY COVERAGE - SEPT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7"/>
    <x v="2"/>
    <x v="1"/>
    <x v="9"/>
    <x v="4"/>
    <n v="0"/>
    <s v="NCTL OVERY FLY COVERAGE - SEPT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5685"/>
    <x v="2"/>
    <x v="1"/>
    <x v="9"/>
    <x v="4"/>
    <n v="0"/>
    <s v="NCTL OVERY FLY COVERAGE DECEMBER 2015"/>
    <s v="7707"/>
    <s v="DR"/>
    <s v=""/>
    <d v="2016-01-12T00:00:00"/>
    <d v="2016-01-12T00:00:00"/>
    <d v="2016-02-11T00:00:00"/>
    <s v="USD"/>
    <n v="6000"/>
    <n v="1844"/>
    <n v="61.466666666666669"/>
    <x v="0"/>
    <x v="0"/>
    <s v="Overdue"/>
    <x v="0"/>
    <s v="USD"/>
    <n v="6000"/>
    <s v="Non-government"/>
  </r>
  <r>
    <s v="A2680005"/>
    <x v="33"/>
    <x v="33"/>
    <n v="1800015829"/>
    <x v="2"/>
    <x v="1"/>
    <x v="9"/>
    <x v="4"/>
    <n v="0"/>
    <s v="NCTL OVERY FLY COVERAGE JANUARY 2016"/>
    <s v="7707"/>
    <s v="DR"/>
    <s v=""/>
    <d v="2016-02-03T00:00:00"/>
    <d v="2016-02-03T00:00:00"/>
    <d v="2016-03-04T00:00:00"/>
    <s v="USD"/>
    <n v="12000"/>
    <n v="1822"/>
    <n v="60.733333333333334"/>
    <x v="0"/>
    <x v="0"/>
    <s v="Overdue"/>
    <x v="0"/>
    <s v="USD"/>
    <n v="12000"/>
    <s v="Non-government"/>
  </r>
  <r>
    <s v="A2680005"/>
    <x v="33"/>
    <x v="33"/>
    <n v="1800015343"/>
    <x v="2"/>
    <x v="1"/>
    <x v="9"/>
    <x v="4"/>
    <n v="0"/>
    <s v="NCTL OVERY FLY COVERAGE OCTOBER 2015"/>
    <s v="7707"/>
    <s v="DR"/>
    <s v=""/>
    <d v="2015-11-16T00:00:00"/>
    <d v="2015-11-16T00:00:00"/>
    <d v="2015-12-16T00:00:00"/>
    <s v="USD"/>
    <n v="36000"/>
    <n v="1901"/>
    <n v="63.366666666666667"/>
    <x v="0"/>
    <x v="0"/>
    <s v="Overdue"/>
    <x v="0"/>
    <s v="USD"/>
    <n v="36000"/>
    <s v="Non-government"/>
  </r>
  <r>
    <s v="A2680005"/>
    <x v="33"/>
    <x v="33"/>
    <n v="1800016795"/>
    <x v="2"/>
    <x v="1"/>
    <x v="9"/>
    <x v="4"/>
    <n v="0"/>
    <s v="OML 29 TRANSITION OPS COST CASHCALL MAR-AUG2015"/>
    <s v="7707"/>
    <s v="DR"/>
    <s v=""/>
    <d v="2016-08-23T00:00:00"/>
    <d v="2016-08-23T00:00:00"/>
    <d v="2016-08-23T00:00:00"/>
    <s v="USD"/>
    <n v="20881180"/>
    <n v="1650"/>
    <n v="55"/>
    <x v="0"/>
    <x v="0"/>
    <s v="Overdue"/>
    <x v="0"/>
    <s v="USD"/>
    <n v="20881180"/>
    <s v="Non-government"/>
  </r>
  <r>
    <s v="A2680005"/>
    <x v="33"/>
    <x v="33"/>
    <n v="1800017398"/>
    <x v="2"/>
    <x v="1"/>
    <x v="9"/>
    <x v="4"/>
    <n v="0"/>
    <s v="Re-allocation -AITEO 75% share OCT 2015 Cost"/>
    <s v="467"/>
    <s v="DR"/>
    <s v=""/>
    <d v="2016-12-28T00:00:00"/>
    <d v="2016-12-28T00:00:00"/>
    <d v="2017-01-27T00:00:00"/>
    <s v="USD"/>
    <n v="189477.67"/>
    <n v="1493"/>
    <n v="49.766666666666666"/>
    <x v="0"/>
    <x v="0"/>
    <s v="Overdue"/>
    <x v="0"/>
    <s v="USD"/>
    <n v="189477.67"/>
    <s v="Non-government"/>
  </r>
  <r>
    <s v="A2680005"/>
    <x v="33"/>
    <x v="33"/>
    <n v="1800017397"/>
    <x v="2"/>
    <x v="1"/>
    <x v="9"/>
    <x v="4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493"/>
    <n v="49.766666666666666"/>
    <x v="0"/>
    <x v="0"/>
    <s v="Overdue"/>
    <x v="0"/>
    <s v="USD"/>
    <n v="489397.3"/>
    <s v="Non-government"/>
  </r>
  <r>
    <s v="A2680005"/>
    <x v="33"/>
    <x v="33"/>
    <n v="1800017395"/>
    <x v="2"/>
    <x v="1"/>
    <x v="9"/>
    <x v="4"/>
    <n v="0"/>
    <s v="Re-allocation -AITEO 75% share SEPT 2015 Cost"/>
    <s v="473"/>
    <s v="DR"/>
    <s v=""/>
    <d v="2016-12-28T00:00:00"/>
    <d v="2016-12-28T00:00:00"/>
    <d v="2017-01-27T00:00:00"/>
    <s v="NGN"/>
    <n v="61858487"/>
    <n v="1493"/>
    <n v="49.766666666666666"/>
    <x v="0"/>
    <x v="0"/>
    <s v="Overdue"/>
    <x v="0"/>
    <s v="USD"/>
    <n v="196846.07999999999"/>
    <s v="Non-government"/>
  </r>
  <r>
    <s v="A2680005"/>
    <x v="33"/>
    <x v="33"/>
    <n v="1800017396"/>
    <x v="2"/>
    <x v="1"/>
    <x v="9"/>
    <x v="4"/>
    <n v="0"/>
    <s v="Re-allocation -AITEO 75% share SEPT 2015 Cost"/>
    <s v="467"/>
    <s v="DR"/>
    <s v=""/>
    <d v="2016-12-28T00:00:00"/>
    <d v="2016-12-28T00:00:00"/>
    <d v="2017-01-27T00:00:00"/>
    <s v="USD"/>
    <n v="17579"/>
    <n v="1493"/>
    <n v="49.766666666666666"/>
    <x v="0"/>
    <x v="0"/>
    <s v="Overdue"/>
    <x v="0"/>
    <s v="USD"/>
    <n v="17579"/>
    <s v="Non-government"/>
  </r>
  <r>
    <s v="A2680005"/>
    <x v="33"/>
    <x v="33"/>
    <n v="104040803"/>
    <x v="0"/>
    <x v="0"/>
    <x v="3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1"/>
    <n v="3.3333333333333333E-2"/>
    <x v="1"/>
    <x v="1"/>
    <s v="Not Overdue"/>
    <x v="1"/>
    <s v="USD"/>
    <n v="44237.48"/>
    <s v="Non-government"/>
  </r>
  <r>
    <s v="A2680005"/>
    <x v="33"/>
    <x v="33"/>
    <n v="104040800"/>
    <x v="0"/>
    <x v="0"/>
    <x v="3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1"/>
    <n v="3.3333333333333333E-2"/>
    <x v="1"/>
    <x v="1"/>
    <s v="Not Overdue"/>
    <x v="1"/>
    <s v="USD"/>
    <n v="29491.13"/>
    <s v="Non-government"/>
  </r>
  <r>
    <s v="A2680005"/>
    <x v="33"/>
    <x v="33"/>
    <n v="104040803"/>
    <x v="0"/>
    <x v="0"/>
    <x v="3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1"/>
    <n v="3.3333333333333333E-2"/>
    <x v="1"/>
    <x v="1"/>
    <s v="Not Overdue"/>
    <x v="1"/>
    <s v="USD"/>
    <n v="32313.4"/>
    <s v="Non-government"/>
  </r>
  <r>
    <s v="A2680005"/>
    <x v="33"/>
    <x v="33"/>
    <n v="104040800"/>
    <x v="0"/>
    <x v="0"/>
    <x v="3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1"/>
    <n v="3.3333333333333333E-2"/>
    <x v="1"/>
    <x v="1"/>
    <s v="Not Overdue"/>
    <x v="1"/>
    <s v="USD"/>
    <n v="21550"/>
    <s v="Non-government"/>
  </r>
  <r>
    <s v="A2680005"/>
    <x v="33"/>
    <x v="33"/>
    <n v="104040803"/>
    <x v="0"/>
    <x v="0"/>
    <x v="3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1"/>
    <n v="3.3333333333333333E-2"/>
    <x v="1"/>
    <x v="1"/>
    <s v="Not Overdue"/>
    <x v="1"/>
    <s v="USD"/>
    <n v="72933.600000000006"/>
    <s v="Non-government"/>
  </r>
  <r>
    <s v="A2680005"/>
    <x v="33"/>
    <x v="33"/>
    <n v="104040800"/>
    <x v="0"/>
    <x v="0"/>
    <x v="3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1"/>
    <n v="3.3333333333333333E-2"/>
    <x v="1"/>
    <x v="1"/>
    <s v="Not Overdue"/>
    <x v="1"/>
    <s v="USD"/>
    <n v="48621.55"/>
    <s v="Non-government"/>
  </r>
  <r>
    <s v="A2680005"/>
    <x v="33"/>
    <x v="33"/>
    <n v="104040803"/>
    <x v="0"/>
    <x v="0"/>
    <x v="3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1"/>
    <n v="3.3333333333333333E-2"/>
    <x v="1"/>
    <x v="1"/>
    <s v="Not Overdue"/>
    <x v="1"/>
    <s v="USD"/>
    <n v="12362.87"/>
    <s v="Non-government"/>
  </r>
  <r>
    <s v="A2680005"/>
    <x v="33"/>
    <x v="33"/>
    <n v="104040800"/>
    <x v="0"/>
    <x v="0"/>
    <x v="3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1"/>
    <n v="3.3333333333333333E-2"/>
    <x v="1"/>
    <x v="1"/>
    <s v="Not Overdue"/>
    <x v="1"/>
    <s v="USD"/>
    <n v="8244.81"/>
    <s v="Non-government"/>
  </r>
  <r>
    <s v="A2680005"/>
    <x v="33"/>
    <x v="33"/>
    <n v="104032945"/>
    <x v="0"/>
    <x v="0"/>
    <x v="3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20"/>
    <n v="0.66666666666666663"/>
    <x v="2"/>
    <x v="2"/>
    <s v="Overdue"/>
    <x v="1"/>
    <s v="USD"/>
    <n v="965.76"/>
    <s v="Non-government"/>
  </r>
  <r>
    <s v="A2680005"/>
    <x v="33"/>
    <x v="33"/>
    <n v="104014637"/>
    <x v="0"/>
    <x v="0"/>
    <x v="3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61"/>
    <n v="2.0333333333333332"/>
    <x v="1"/>
    <x v="1"/>
    <s v="Not Overdue"/>
    <x v="1"/>
    <s v="USD"/>
    <n v="1743.6"/>
    <s v="Non-government"/>
  </r>
  <r>
    <s v="A2680005"/>
    <x v="33"/>
    <x v="33"/>
    <n v="104014637"/>
    <x v="0"/>
    <x v="0"/>
    <x v="3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131"/>
    <n v="4.3666666666666663"/>
    <x v="1"/>
    <x v="1"/>
    <s v="Not Overdue"/>
    <x v="1"/>
    <s v="USD"/>
    <n v="569.03"/>
    <s v="Non-government"/>
  </r>
  <r>
    <s v="A2680005"/>
    <x v="33"/>
    <x v="33"/>
    <n v="104014719"/>
    <x v="0"/>
    <x v="0"/>
    <x v="3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131"/>
    <n v="4.3666666666666663"/>
    <x v="3"/>
    <x v="2"/>
    <s v="Overdue"/>
    <x v="1"/>
    <s v="USD"/>
    <n v="853.55"/>
    <s v="Non-government"/>
  </r>
  <r>
    <s v="A2680005"/>
    <x v="33"/>
    <x v="33"/>
    <n v="103981430"/>
    <x v="0"/>
    <x v="0"/>
    <x v="3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145"/>
    <n v="4.833333333333333"/>
    <x v="3"/>
    <x v="2"/>
    <s v="Overdue"/>
    <x v="1"/>
    <s v="USD"/>
    <n v="223141.61"/>
    <s v="Non-government"/>
  </r>
  <r>
    <s v="A2680005"/>
    <x v="33"/>
    <x v="33"/>
    <n v="103981429"/>
    <x v="0"/>
    <x v="0"/>
    <x v="3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145"/>
    <n v="4.833333333333333"/>
    <x v="3"/>
    <x v="2"/>
    <s v="Overdue"/>
    <x v="1"/>
    <s v="USD"/>
    <n v="119822.41"/>
    <s v="Non-government"/>
  </r>
  <r>
    <s v="A2680005"/>
    <x v="33"/>
    <x v="33"/>
    <n v="103981430"/>
    <x v="0"/>
    <x v="0"/>
    <x v="3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145"/>
    <n v="4.833333333333333"/>
    <x v="3"/>
    <x v="2"/>
    <s v="Overdue"/>
    <x v="1"/>
    <s v="USD"/>
    <n v="184491.02"/>
    <s v="Non-government"/>
  </r>
  <r>
    <s v="A2680005"/>
    <x v="33"/>
    <x v="33"/>
    <n v="103981429"/>
    <x v="0"/>
    <x v="0"/>
    <x v="3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145"/>
    <n v="4.833333333333333"/>
    <x v="3"/>
    <x v="2"/>
    <s v="Overdue"/>
    <x v="1"/>
    <s v="USD"/>
    <n v="116528.22"/>
    <s v="Non-government"/>
  </r>
  <r>
    <s v="A2680005"/>
    <x v="33"/>
    <x v="33"/>
    <n v="103981430"/>
    <x v="0"/>
    <x v="0"/>
    <x v="3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145"/>
    <n v="4.833333333333333"/>
    <x v="3"/>
    <x v="2"/>
    <s v="Overdue"/>
    <x v="1"/>
    <s v="USD"/>
    <n v="227823.96"/>
    <s v="Non-government"/>
  </r>
  <r>
    <s v="A2680005"/>
    <x v="33"/>
    <x v="33"/>
    <n v="103981429"/>
    <x v="0"/>
    <x v="0"/>
    <x v="3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145"/>
    <n v="4.833333333333333"/>
    <x v="3"/>
    <x v="2"/>
    <s v="Overdue"/>
    <x v="1"/>
    <s v="USD"/>
    <n v="143898.18"/>
    <s v="Non-government"/>
  </r>
  <r>
    <s v="A2680005"/>
    <x v="33"/>
    <x v="33"/>
    <n v="103981435"/>
    <x v="0"/>
    <x v="0"/>
    <x v="3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145"/>
    <n v="4.833333333333333"/>
    <x v="3"/>
    <x v="2"/>
    <s v="Overdue"/>
    <x v="1"/>
    <s v="USD"/>
    <n v="150160.85999999999"/>
    <s v="Non-government"/>
  </r>
  <r>
    <s v="A2680005"/>
    <x v="33"/>
    <x v="33"/>
    <n v="103981435"/>
    <x v="0"/>
    <x v="0"/>
    <x v="3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145"/>
    <n v="4.833333333333333"/>
    <x v="3"/>
    <x v="2"/>
    <s v="Overdue"/>
    <x v="1"/>
    <s v="USD"/>
    <n v="86631.61"/>
    <s v="Non-government"/>
  </r>
  <r>
    <s v="A2680005"/>
    <x v="33"/>
    <x v="33"/>
    <n v="103981435"/>
    <x v="0"/>
    <x v="0"/>
    <x v="3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145"/>
    <n v="4.833333333333333"/>
    <x v="3"/>
    <x v="2"/>
    <s v="Overdue"/>
    <x v="1"/>
    <s v="USD"/>
    <n v="36721.160000000003"/>
    <s v="Non-government"/>
  </r>
  <r>
    <s v="A2680005"/>
    <x v="33"/>
    <x v="33"/>
    <n v="104014719"/>
    <x v="0"/>
    <x v="0"/>
    <x v="3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152"/>
    <n v="5.0666666666666664"/>
    <x v="3"/>
    <x v="2"/>
    <s v="Overdue"/>
    <x v="1"/>
    <s v="USD"/>
    <n v="61455.51"/>
    <s v="Non-government"/>
  </r>
  <r>
    <s v="A2680005"/>
    <x v="33"/>
    <x v="33"/>
    <n v="104014719"/>
    <x v="0"/>
    <x v="0"/>
    <x v="3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163"/>
    <n v="5.4333333333333336"/>
    <x v="3"/>
    <x v="2"/>
    <s v="Overdue"/>
    <x v="1"/>
    <s v="USD"/>
    <n v="57786.69"/>
    <s v="Non-government"/>
  </r>
  <r>
    <s v="A2680005"/>
    <x v="33"/>
    <x v="33"/>
    <n v="104014637"/>
    <x v="0"/>
    <x v="0"/>
    <x v="3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163"/>
    <n v="5.4333333333333336"/>
    <x v="1"/>
    <x v="1"/>
    <s v="Not Overdue"/>
    <x v="1"/>
    <s v="USD"/>
    <n v="37945.17"/>
    <s v="Non-government"/>
  </r>
  <r>
    <s v="A2680005"/>
    <x v="33"/>
    <x v="33"/>
    <n v="103950520"/>
    <x v="0"/>
    <x v="0"/>
    <x v="3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209"/>
    <n v="6.9666666666666668"/>
    <x v="2"/>
    <x v="2"/>
    <s v="Overdue"/>
    <x v="1"/>
    <s v="USD"/>
    <n v="148567.85999999999"/>
    <s v="Non-government"/>
  </r>
  <r>
    <s v="A2680005"/>
    <x v="33"/>
    <x v="33"/>
    <n v="103950520"/>
    <x v="0"/>
    <x v="0"/>
    <x v="3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209"/>
    <n v="6.9666666666666668"/>
    <x v="2"/>
    <x v="2"/>
    <s v="Overdue"/>
    <x v="1"/>
    <s v="USD"/>
    <n v="112004.77"/>
    <s v="Non-government"/>
  </r>
  <r>
    <s v="A2680005"/>
    <x v="33"/>
    <x v="33"/>
    <n v="103950520"/>
    <x v="0"/>
    <x v="0"/>
    <x v="3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209"/>
    <n v="6.9666666666666668"/>
    <x v="2"/>
    <x v="2"/>
    <s v="Overdue"/>
    <x v="1"/>
    <s v="USD"/>
    <n v="157734.13"/>
    <s v="Non-government"/>
  </r>
  <r>
    <s v="A2680005"/>
    <x v="33"/>
    <x v="33"/>
    <n v="103923530"/>
    <x v="0"/>
    <x v="0"/>
    <x v="3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269"/>
    <n v="8.9666666666666668"/>
    <x v="2"/>
    <x v="2"/>
    <s v="Overdue"/>
    <x v="1"/>
    <s v="USD"/>
    <n v="63475.45"/>
    <s v="Non-government"/>
  </r>
  <r>
    <s v="A2680005"/>
    <x v="33"/>
    <x v="33"/>
    <n v="103923530"/>
    <x v="0"/>
    <x v="0"/>
    <x v="3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269"/>
    <n v="8.9666666666666668"/>
    <x v="2"/>
    <x v="2"/>
    <s v="Overdue"/>
    <x v="1"/>
    <s v="USD"/>
    <n v="89390.62"/>
    <s v="Non-government"/>
  </r>
  <r>
    <s v="A2680005"/>
    <x v="33"/>
    <x v="33"/>
    <n v="104032932"/>
    <x v="0"/>
    <x v="0"/>
    <x v="3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313"/>
    <n v="10.433333333333334"/>
    <x v="2"/>
    <x v="2"/>
    <s v="Overdue"/>
    <x v="1"/>
    <s v="USD"/>
    <n v="42137.82"/>
    <s v="Non-government"/>
  </r>
  <r>
    <s v="A2680005"/>
    <x v="33"/>
    <x v="33"/>
    <n v="1600003117"/>
    <x v="0"/>
    <x v="0"/>
    <x v="3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313"/>
    <n v="10.433333333333334"/>
    <x v="2"/>
    <x v="2"/>
    <s v="Overdue"/>
    <x v="1"/>
    <s v="USD"/>
    <n v="-13116.17"/>
    <s v="Non-government"/>
  </r>
  <r>
    <s v="A2680005"/>
    <x v="33"/>
    <x v="33"/>
    <n v="103903401"/>
    <x v="0"/>
    <x v="0"/>
    <x v="3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325"/>
    <n v="10.833333333333334"/>
    <x v="2"/>
    <x v="2"/>
    <s v="Overdue"/>
    <x v="1"/>
    <s v="USD"/>
    <n v="148851.28"/>
    <s v="Non-government"/>
  </r>
  <r>
    <s v="A2680005"/>
    <x v="33"/>
    <x v="33"/>
    <n v="103903405"/>
    <x v="0"/>
    <x v="0"/>
    <x v="3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325"/>
    <n v="10.833333333333334"/>
    <x v="2"/>
    <x v="2"/>
    <s v="Overdue"/>
    <x v="1"/>
    <s v="USD"/>
    <n v="50749.22"/>
    <s v="Non-government"/>
  </r>
  <r>
    <s v="A2680005"/>
    <x v="33"/>
    <x v="33"/>
    <n v="103903405"/>
    <x v="0"/>
    <x v="0"/>
    <x v="3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325"/>
    <n v="10.833333333333334"/>
    <x v="2"/>
    <x v="2"/>
    <s v="Overdue"/>
    <x v="1"/>
    <s v="USD"/>
    <n v="117923.86"/>
    <s v="Non-government"/>
  </r>
  <r>
    <s v="A2680005"/>
    <x v="33"/>
    <x v="33"/>
    <n v="103903405"/>
    <x v="0"/>
    <x v="0"/>
    <x v="3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325"/>
    <n v="10.833333333333334"/>
    <x v="2"/>
    <x v="2"/>
    <s v="Overdue"/>
    <x v="1"/>
    <s v="USD"/>
    <n v="52517.26"/>
    <s v="Non-government"/>
  </r>
  <r>
    <s v="A2680005"/>
    <x v="33"/>
    <x v="33"/>
    <n v="103903405"/>
    <x v="0"/>
    <x v="0"/>
    <x v="3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325"/>
    <n v="10.833333333333334"/>
    <x v="2"/>
    <x v="2"/>
    <s v="Overdue"/>
    <x v="1"/>
    <s v="USD"/>
    <n v="58672.91"/>
    <s v="Non-government"/>
  </r>
  <r>
    <s v="A2680005"/>
    <x v="33"/>
    <x v="33"/>
    <n v="103903404"/>
    <x v="0"/>
    <x v="0"/>
    <x v="3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325"/>
    <n v="10.833333333333334"/>
    <x v="2"/>
    <x v="2"/>
    <s v="Overdue"/>
    <x v="1"/>
    <s v="USD"/>
    <n v="111118.54"/>
    <s v="Non-government"/>
  </r>
  <r>
    <s v="A2680005"/>
    <x v="33"/>
    <x v="33"/>
    <n v="103903404"/>
    <x v="0"/>
    <x v="0"/>
    <x v="3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325"/>
    <n v="10.833333333333334"/>
    <x v="2"/>
    <x v="2"/>
    <s v="Overdue"/>
    <x v="1"/>
    <s v="USD"/>
    <n v="118560.99"/>
    <s v="Non-government"/>
  </r>
  <r>
    <s v="A2680005"/>
    <x v="33"/>
    <x v="33"/>
    <n v="103903410"/>
    <x v="0"/>
    <x v="0"/>
    <x v="3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325"/>
    <n v="10.833333333333334"/>
    <x v="2"/>
    <x v="2"/>
    <s v="Overdue"/>
    <x v="1"/>
    <s v="USD"/>
    <n v="198658.61"/>
    <s v="Non-government"/>
  </r>
  <r>
    <s v="A2680005"/>
    <x v="33"/>
    <x v="33"/>
    <n v="103903410"/>
    <x v="0"/>
    <x v="0"/>
    <x v="3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325"/>
    <n v="10.833333333333334"/>
    <x v="2"/>
    <x v="2"/>
    <s v="Overdue"/>
    <x v="1"/>
    <s v="USD"/>
    <n v="218071.61"/>
    <s v="Non-government"/>
  </r>
  <r>
    <s v="A2680005"/>
    <x v="33"/>
    <x v="33"/>
    <n v="103903403"/>
    <x v="0"/>
    <x v="0"/>
    <x v="3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325"/>
    <n v="10.833333333333334"/>
    <x v="2"/>
    <x v="2"/>
    <s v="Overdue"/>
    <x v="1"/>
    <s v="USD"/>
    <n v="6030.98"/>
    <s v="Non-government"/>
  </r>
  <r>
    <s v="A2680005"/>
    <x v="33"/>
    <x v="33"/>
    <n v="103903409"/>
    <x v="0"/>
    <x v="0"/>
    <x v="3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325"/>
    <n v="10.833333333333334"/>
    <x v="2"/>
    <x v="2"/>
    <s v="Overdue"/>
    <x v="1"/>
    <s v="USD"/>
    <n v="10683.02"/>
    <s v="Non-government"/>
  </r>
  <r>
    <s v="A2680005"/>
    <x v="33"/>
    <x v="33"/>
    <n v="103903409"/>
    <x v="0"/>
    <x v="0"/>
    <x v="3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325"/>
    <n v="10.833333333333334"/>
    <x v="2"/>
    <x v="2"/>
    <s v="Overdue"/>
    <x v="1"/>
    <s v="USD"/>
    <n v="211331.23"/>
    <s v="Non-government"/>
  </r>
  <r>
    <s v="A2680005"/>
    <x v="33"/>
    <x v="33"/>
    <n v="103903403"/>
    <x v="0"/>
    <x v="0"/>
    <x v="3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325"/>
    <n v="10.833333333333334"/>
    <x v="2"/>
    <x v="2"/>
    <s v="Overdue"/>
    <x v="1"/>
    <s v="USD"/>
    <n v="119239.37"/>
    <s v="Non-government"/>
  </r>
  <r>
    <s v="A2680005"/>
    <x v="33"/>
    <x v="33"/>
    <n v="103903409"/>
    <x v="0"/>
    <x v="0"/>
    <x v="3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325"/>
    <n v="10.833333333333334"/>
    <x v="2"/>
    <x v="2"/>
    <s v="Overdue"/>
    <x v="1"/>
    <s v="USD"/>
    <n v="169001.05"/>
    <s v="Non-government"/>
  </r>
  <r>
    <s v="A2680005"/>
    <x v="33"/>
    <x v="33"/>
    <n v="103903403"/>
    <x v="0"/>
    <x v="0"/>
    <x v="3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325"/>
    <n v="10.833333333333334"/>
    <x v="2"/>
    <x v="2"/>
    <s v="Overdue"/>
    <x v="1"/>
    <s v="USD"/>
    <n v="95422.98"/>
    <s v="Non-government"/>
  </r>
  <r>
    <s v="A2680005"/>
    <x v="33"/>
    <x v="33"/>
    <n v="103903408"/>
    <x v="0"/>
    <x v="0"/>
    <x v="3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325"/>
    <n v="10.833333333333334"/>
    <x v="2"/>
    <x v="2"/>
    <s v="Overdue"/>
    <x v="1"/>
    <s v="USD"/>
    <n v="51959.29"/>
    <s v="Non-government"/>
  </r>
  <r>
    <s v="A2680005"/>
    <x v="33"/>
    <x v="33"/>
    <n v="103903408"/>
    <x v="0"/>
    <x v="0"/>
    <x v="3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325"/>
    <n v="10.833333333333334"/>
    <x v="2"/>
    <x v="2"/>
    <s v="Overdue"/>
    <x v="1"/>
    <s v="USD"/>
    <n v="162184.88"/>
    <s v="Non-government"/>
  </r>
  <r>
    <s v="A2680005"/>
    <x v="33"/>
    <x v="33"/>
    <n v="103903402"/>
    <x v="0"/>
    <x v="0"/>
    <x v="3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325"/>
    <n v="10.833333333333334"/>
    <x v="2"/>
    <x v="2"/>
    <s v="Overdue"/>
    <x v="1"/>
    <s v="USD"/>
    <n v="11687.68"/>
    <s v="Non-government"/>
  </r>
  <r>
    <s v="A2680005"/>
    <x v="33"/>
    <x v="33"/>
    <n v="103903407"/>
    <x v="0"/>
    <x v="0"/>
    <x v="3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325"/>
    <n v="10.833333333333334"/>
    <x v="2"/>
    <x v="2"/>
    <s v="Overdue"/>
    <x v="1"/>
    <s v="USD"/>
    <n v="20684.080000000002"/>
    <s v="Non-government"/>
  </r>
  <r>
    <s v="A2680005"/>
    <x v="33"/>
    <x v="33"/>
    <n v="103903407"/>
    <x v="0"/>
    <x v="0"/>
    <x v="3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325"/>
    <n v="10.833333333333334"/>
    <x v="2"/>
    <x v="2"/>
    <s v="Overdue"/>
    <x v="1"/>
    <s v="USD"/>
    <n v="204686.7"/>
    <s v="Non-government"/>
  </r>
  <r>
    <s v="A2680005"/>
    <x v="33"/>
    <x v="33"/>
    <n v="103903402"/>
    <x v="0"/>
    <x v="0"/>
    <x v="3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325"/>
    <n v="10.833333333333334"/>
    <x v="2"/>
    <x v="2"/>
    <s v="Overdue"/>
    <x v="1"/>
    <s v="USD"/>
    <n v="115825.49"/>
    <s v="Non-government"/>
  </r>
  <r>
    <s v="A2680005"/>
    <x v="33"/>
    <x v="33"/>
    <n v="103903406"/>
    <x v="0"/>
    <x v="0"/>
    <x v="3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325"/>
    <n v="10.833333333333334"/>
    <x v="2"/>
    <x v="2"/>
    <s v="Overdue"/>
    <x v="1"/>
    <s v="USD"/>
    <n v="161231.46"/>
    <s v="Non-government"/>
  </r>
  <r>
    <s v="A2680005"/>
    <x v="33"/>
    <x v="33"/>
    <n v="103903406"/>
    <x v="0"/>
    <x v="0"/>
    <x v="3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325"/>
    <n v="10.833333333333334"/>
    <x v="2"/>
    <x v="2"/>
    <s v="Overdue"/>
    <x v="1"/>
    <s v="USD"/>
    <n v="137884.25"/>
    <s v="Non-government"/>
  </r>
  <r>
    <s v="A2680005"/>
    <x v="33"/>
    <x v="33"/>
    <n v="103890051"/>
    <x v="0"/>
    <x v="0"/>
    <x v="3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354"/>
    <n v="11.8"/>
    <x v="2"/>
    <x v="2"/>
    <s v="Overdue"/>
    <x v="1"/>
    <s v="USD"/>
    <n v="144805.78"/>
    <s v="Non-government"/>
  </r>
  <r>
    <s v="A2680005"/>
    <x v="33"/>
    <x v="33"/>
    <n v="103890049"/>
    <x v="0"/>
    <x v="0"/>
    <x v="3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354"/>
    <n v="11.8"/>
    <x v="2"/>
    <x v="2"/>
    <s v="Overdue"/>
    <x v="1"/>
    <s v="USD"/>
    <n v="-65170.8"/>
    <s v="Non-government"/>
  </r>
  <r>
    <s v="A2680005"/>
    <x v="33"/>
    <x v="33"/>
    <n v="1400014246"/>
    <x v="0"/>
    <x v="0"/>
    <x v="3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366"/>
    <n v="12.2"/>
    <x v="4"/>
    <x v="2"/>
    <s v="Overdue"/>
    <x v="1"/>
    <s v="USD"/>
    <n v="90577.38"/>
    <s v="Non-government"/>
  </r>
  <r>
    <s v="A2680005"/>
    <x v="33"/>
    <x v="33"/>
    <n v="103882154"/>
    <x v="0"/>
    <x v="0"/>
    <x v="3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367"/>
    <n v="12.233333333333333"/>
    <x v="4"/>
    <x v="2"/>
    <s v="Overdue"/>
    <x v="1"/>
    <s v="USD"/>
    <n v="150284.78"/>
    <s v="Non-government"/>
  </r>
  <r>
    <s v="A2680005"/>
    <x v="33"/>
    <x v="33"/>
    <n v="103882153"/>
    <x v="0"/>
    <x v="0"/>
    <x v="3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367"/>
    <n v="12.233333333333333"/>
    <x v="4"/>
    <x v="2"/>
    <s v="Overdue"/>
    <x v="1"/>
    <s v="USD"/>
    <n v="227285.49"/>
    <s v="Non-government"/>
  </r>
  <r>
    <s v="A2680005"/>
    <x v="33"/>
    <x v="33"/>
    <n v="103867325"/>
    <x v="0"/>
    <x v="0"/>
    <x v="3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397"/>
    <n v="13.233333333333333"/>
    <x v="4"/>
    <x v="2"/>
    <s v="Overdue"/>
    <x v="1"/>
    <s v="USD"/>
    <n v="56563.5"/>
    <s v="Non-government"/>
  </r>
  <r>
    <s v="A2680005"/>
    <x v="33"/>
    <x v="33"/>
    <n v="103867326"/>
    <x v="0"/>
    <x v="0"/>
    <x v="3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397"/>
    <n v="13.233333333333333"/>
    <x v="4"/>
    <x v="2"/>
    <s v="Overdue"/>
    <x v="1"/>
    <s v="USD"/>
    <n v="184089.42"/>
    <s v="Non-government"/>
  </r>
  <r>
    <s v="A2680005"/>
    <x v="33"/>
    <x v="33"/>
    <n v="103851995"/>
    <x v="0"/>
    <x v="0"/>
    <x v="3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425"/>
    <n v="14.166666666666666"/>
    <x v="4"/>
    <x v="2"/>
    <s v="Overdue"/>
    <x v="1"/>
    <s v="USD"/>
    <n v="216809.36"/>
    <s v="Non-government"/>
  </r>
  <r>
    <s v="A2680005"/>
    <x v="33"/>
    <x v="33"/>
    <n v="103852001"/>
    <x v="0"/>
    <x v="0"/>
    <x v="3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425"/>
    <n v="14.166666666666666"/>
    <x v="4"/>
    <x v="2"/>
    <s v="Overdue"/>
    <x v="1"/>
    <s v="USD"/>
    <n v="144509.39000000001"/>
    <s v="Non-government"/>
  </r>
  <r>
    <s v="A2680005"/>
    <x v="33"/>
    <x v="33"/>
    <n v="104014732"/>
    <x v="0"/>
    <x v="0"/>
    <x v="3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457"/>
    <n v="15.233333333333333"/>
    <x v="3"/>
    <x v="2"/>
    <s v="Overdue"/>
    <x v="1"/>
    <s v="USD"/>
    <n v="28157.24"/>
    <s v="Non-government"/>
  </r>
  <r>
    <s v="A2680005"/>
    <x v="33"/>
    <x v="33"/>
    <n v="104014730"/>
    <x v="0"/>
    <x v="0"/>
    <x v="3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457"/>
    <n v="15.233333333333333"/>
    <x v="3"/>
    <x v="2"/>
    <s v="Overdue"/>
    <x v="1"/>
    <s v="USD"/>
    <n v="15097.73"/>
    <s v="Non-government"/>
  </r>
  <r>
    <s v="A2680005"/>
    <x v="33"/>
    <x v="33"/>
    <n v="103827847"/>
    <x v="0"/>
    <x v="0"/>
    <x v="3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474"/>
    <n v="15.8"/>
    <x v="4"/>
    <x v="2"/>
    <s v="Overdue"/>
    <x v="1"/>
    <s v="USD"/>
    <n v="111575.35"/>
    <s v="Non-government"/>
  </r>
  <r>
    <s v="A2680005"/>
    <x v="33"/>
    <x v="33"/>
    <n v="103815889"/>
    <x v="0"/>
    <x v="0"/>
    <x v="3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496"/>
    <n v="16.533333333333335"/>
    <x v="4"/>
    <x v="2"/>
    <s v="Overdue"/>
    <x v="1"/>
    <s v="USD"/>
    <n v="167337.47"/>
    <s v="Non-government"/>
  </r>
  <r>
    <s v="A2680005"/>
    <x v="33"/>
    <x v="33"/>
    <n v="103799418"/>
    <x v="0"/>
    <x v="0"/>
    <x v="3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534"/>
    <n v="17.8"/>
    <x v="4"/>
    <x v="2"/>
    <s v="Overdue"/>
    <x v="1"/>
    <s v="USD"/>
    <n v="91941.56"/>
    <s v="Non-government"/>
  </r>
  <r>
    <s v="A2680005"/>
    <x v="33"/>
    <x v="33"/>
    <n v="104014719"/>
    <x v="0"/>
    <x v="0"/>
    <x v="3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555"/>
    <n v="18.5"/>
    <x v="3"/>
    <x v="2"/>
    <s v="Overdue"/>
    <x v="1"/>
    <s v="USD"/>
    <n v="225436.17"/>
    <s v="Non-government"/>
  </r>
  <r>
    <s v="A2680005"/>
    <x v="33"/>
    <x v="33"/>
    <n v="104014719"/>
    <x v="0"/>
    <x v="0"/>
    <x v="3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570"/>
    <n v="19"/>
    <x v="3"/>
    <x v="2"/>
    <s v="Overdue"/>
    <x v="1"/>
    <s v="USD"/>
    <n v="3240"/>
    <s v="Non-government"/>
  </r>
  <r>
    <s v="A2680005"/>
    <x v="33"/>
    <x v="33"/>
    <n v="104014732"/>
    <x v="0"/>
    <x v="0"/>
    <x v="3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570"/>
    <n v="19"/>
    <x v="3"/>
    <x v="2"/>
    <s v="Overdue"/>
    <x v="1"/>
    <s v="USD"/>
    <n v="-4803.95"/>
    <s v="Non-government"/>
  </r>
  <r>
    <s v="A2680005"/>
    <x v="33"/>
    <x v="33"/>
    <n v="103759988"/>
    <x v="0"/>
    <x v="0"/>
    <x v="3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612"/>
    <n v="20.399999999999999"/>
    <x v="0"/>
    <x v="2"/>
    <s v="Overdue"/>
    <x v="1"/>
    <s v="USD"/>
    <n v="190622.62"/>
    <s v="Non-government"/>
  </r>
  <r>
    <s v="A2680005"/>
    <x v="33"/>
    <x v="33"/>
    <n v="103759985"/>
    <x v="0"/>
    <x v="0"/>
    <x v="3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612"/>
    <n v="20.399999999999999"/>
    <x v="0"/>
    <x v="2"/>
    <s v="Overdue"/>
    <x v="1"/>
    <s v="USD"/>
    <n v="107495.74"/>
    <s v="Non-government"/>
  </r>
  <r>
    <s v="A2680005"/>
    <x v="33"/>
    <x v="33"/>
    <n v="103731779"/>
    <x v="0"/>
    <x v="0"/>
    <x v="3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670"/>
    <n v="22.333333333333332"/>
    <x v="0"/>
    <x v="2"/>
    <s v="Overdue"/>
    <x v="1"/>
    <s v="USD"/>
    <n v="176953.28"/>
    <s v="Non-government"/>
  </r>
  <r>
    <s v="A2680005"/>
    <x v="33"/>
    <x v="33"/>
    <n v="103703341"/>
    <x v="0"/>
    <x v="0"/>
    <x v="3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731"/>
    <n v="24.366666666666667"/>
    <x v="0"/>
    <x v="2"/>
    <s v="Overdue"/>
    <x v="1"/>
    <s v="USD"/>
    <n v="233501.16"/>
    <s v="Non-government"/>
  </r>
  <r>
    <s v="A2680005"/>
    <x v="33"/>
    <x v="33"/>
    <n v="103703342"/>
    <x v="0"/>
    <x v="0"/>
    <x v="3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731"/>
    <n v="24.366666666666667"/>
    <x v="0"/>
    <x v="2"/>
    <s v="Overdue"/>
    <x v="1"/>
    <s v="USD"/>
    <n v="155647.22"/>
    <s v="Non-government"/>
  </r>
  <r>
    <s v="A2680005"/>
    <x v="33"/>
    <x v="33"/>
    <n v="103694115"/>
    <x v="0"/>
    <x v="0"/>
    <x v="3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751"/>
    <n v="25.033333333333335"/>
    <x v="0"/>
    <x v="2"/>
    <s v="Overdue"/>
    <x v="1"/>
    <s v="USD"/>
    <n v="221528.47"/>
    <s v="Non-government"/>
  </r>
  <r>
    <s v="A2680005"/>
    <x v="33"/>
    <x v="33"/>
    <n v="103694114"/>
    <x v="0"/>
    <x v="0"/>
    <x v="3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751"/>
    <n v="25.033333333333335"/>
    <x v="0"/>
    <x v="2"/>
    <s v="Overdue"/>
    <x v="1"/>
    <s v="USD"/>
    <n v="147669.60999999999"/>
    <s v="Non-government"/>
  </r>
  <r>
    <s v="A2680005"/>
    <x v="33"/>
    <x v="33"/>
    <n v="103907906"/>
    <x v="0"/>
    <x v="0"/>
    <x v="3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755"/>
    <n v="25.166666666666668"/>
    <x v="0"/>
    <x v="2"/>
    <s v="Overdue"/>
    <x v="1"/>
    <s v="USD"/>
    <n v="122995.49"/>
    <s v="Non-government"/>
  </r>
  <r>
    <s v="A2680005"/>
    <x v="33"/>
    <x v="33"/>
    <n v="103907905"/>
    <x v="0"/>
    <x v="0"/>
    <x v="3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755"/>
    <n v="25.166666666666668"/>
    <x v="0"/>
    <x v="2"/>
    <s v="Overdue"/>
    <x v="1"/>
    <s v="USD"/>
    <n v="217669.31"/>
    <s v="Non-government"/>
  </r>
  <r>
    <s v="A2680005"/>
    <x v="33"/>
    <x v="33"/>
    <n v="103907906"/>
    <x v="0"/>
    <x v="0"/>
    <x v="3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755"/>
    <n v="25.166666666666668"/>
    <x v="0"/>
    <x v="2"/>
    <s v="Overdue"/>
    <x v="1"/>
    <s v="USD"/>
    <n v="11486.85"/>
    <s v="Non-government"/>
  </r>
  <r>
    <s v="A2680005"/>
    <x v="33"/>
    <x v="33"/>
    <n v="103907905"/>
    <x v="0"/>
    <x v="0"/>
    <x v="3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755"/>
    <n v="25.166666666666668"/>
    <x v="0"/>
    <x v="2"/>
    <s v="Overdue"/>
    <x v="1"/>
    <s v="USD"/>
    <n v="20328.669999999998"/>
    <s v="Non-government"/>
  </r>
  <r>
    <s v="A2680005"/>
    <x v="33"/>
    <x v="33"/>
    <n v="103907905"/>
    <x v="0"/>
    <x v="0"/>
    <x v="3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755"/>
    <n v="25.166666666666668"/>
    <x v="0"/>
    <x v="2"/>
    <s v="Overdue"/>
    <x v="1"/>
    <s v="USD"/>
    <n v="214625.92000000001"/>
    <s v="Non-government"/>
  </r>
  <r>
    <s v="A2680005"/>
    <x v="33"/>
    <x v="33"/>
    <n v="103907906"/>
    <x v="0"/>
    <x v="0"/>
    <x v="3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755"/>
    <n v="25.166666666666668"/>
    <x v="0"/>
    <x v="2"/>
    <s v="Overdue"/>
    <x v="1"/>
    <s v="USD"/>
    <n v="121309.68"/>
    <s v="Non-government"/>
  </r>
  <r>
    <s v="A2680005"/>
    <x v="33"/>
    <x v="33"/>
    <n v="103621438"/>
    <x v="0"/>
    <x v="0"/>
    <x v="3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885"/>
    <n v="29.5"/>
    <x v="0"/>
    <x v="2"/>
    <s v="Overdue"/>
    <x v="1"/>
    <s v="USD"/>
    <n v="34585.53"/>
    <s v="Non-government"/>
  </r>
  <r>
    <s v="A2680005"/>
    <x v="33"/>
    <x v="33"/>
    <n v="103621439"/>
    <x v="0"/>
    <x v="0"/>
    <x v="3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885"/>
    <n v="29.5"/>
    <x v="0"/>
    <x v="2"/>
    <s v="Overdue"/>
    <x v="1"/>
    <s v="USD"/>
    <n v="107932.01"/>
    <s v="Non-government"/>
  </r>
  <r>
    <s v="A2680005"/>
    <x v="33"/>
    <x v="33"/>
    <n v="103554805"/>
    <x v="0"/>
    <x v="0"/>
    <x v="3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035"/>
    <n v="34.5"/>
    <x v="0"/>
    <x v="2"/>
    <s v="Overdue"/>
    <x v="1"/>
    <s v="USD"/>
    <n v="52996.05"/>
    <s v="Non-government"/>
  </r>
  <r>
    <s v="A2680005"/>
    <x v="33"/>
    <x v="33"/>
    <n v="103553582"/>
    <x v="0"/>
    <x v="0"/>
    <x v="3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039"/>
    <n v="34.633333333333333"/>
    <x v="0"/>
    <x v="2"/>
    <s v="Overdue"/>
    <x v="1"/>
    <s v="USD"/>
    <n v="220227.56"/>
    <s v="Non-government"/>
  </r>
  <r>
    <s v="A2680005"/>
    <x v="33"/>
    <x v="33"/>
    <n v="103543593"/>
    <x v="0"/>
    <x v="0"/>
    <x v="3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067"/>
    <n v="35.56666666666667"/>
    <x v="0"/>
    <x v="2"/>
    <s v="Overdue"/>
    <x v="1"/>
    <s v="USD"/>
    <n v="142028.29"/>
    <s v="Non-government"/>
  </r>
  <r>
    <s v="A2680005"/>
    <x v="33"/>
    <x v="33"/>
    <n v="103456213"/>
    <x v="0"/>
    <x v="0"/>
    <x v="3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262"/>
    <n v="42.06666666666667"/>
    <x v="0"/>
    <x v="2"/>
    <s v="Overdue"/>
    <x v="1"/>
    <s v="USD"/>
    <n v="281523.48"/>
    <s v="Non-government"/>
  </r>
  <r>
    <s v="A2680005"/>
    <x v="33"/>
    <x v="33"/>
    <n v="103456214"/>
    <x v="0"/>
    <x v="0"/>
    <x v="3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262"/>
    <n v="42.06666666666667"/>
    <x v="0"/>
    <x v="2"/>
    <s v="Overdue"/>
    <x v="1"/>
    <s v="USD"/>
    <n v="170137.42"/>
    <s v="Non-government"/>
  </r>
  <r>
    <s v="A2680005"/>
    <x v="33"/>
    <x v="33"/>
    <n v="103440530"/>
    <x v="0"/>
    <x v="0"/>
    <x v="3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297"/>
    <n v="43.233333333333334"/>
    <x v="0"/>
    <x v="2"/>
    <s v="Overdue"/>
    <x v="1"/>
    <s v="USD"/>
    <n v="375591"/>
    <s v="Non-government"/>
  </r>
  <r>
    <s v="A2680005"/>
    <x v="33"/>
    <x v="33"/>
    <n v="103414036"/>
    <x v="0"/>
    <x v="0"/>
    <x v="3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349"/>
    <n v="44.966666666666669"/>
    <x v="0"/>
    <x v="2"/>
    <s v="Overdue"/>
    <x v="1"/>
    <s v="USD"/>
    <n v="1695.6"/>
    <s v="Non-government"/>
  </r>
  <r>
    <s v="A2680005"/>
    <x v="33"/>
    <x v="33"/>
    <n v="103414038"/>
    <x v="0"/>
    <x v="0"/>
    <x v="3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349"/>
    <n v="44.966666666666669"/>
    <x v="0"/>
    <x v="2"/>
    <s v="Overdue"/>
    <x v="1"/>
    <s v="USD"/>
    <n v="4074"/>
    <s v="Non-government"/>
  </r>
  <r>
    <s v="A2680005"/>
    <x v="33"/>
    <x v="33"/>
    <n v="103414041"/>
    <x v="0"/>
    <x v="0"/>
    <x v="3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349"/>
    <n v="44.966666666666669"/>
    <x v="0"/>
    <x v="2"/>
    <s v="Overdue"/>
    <x v="1"/>
    <s v="USD"/>
    <n v="137596.65"/>
    <s v="Non-government"/>
  </r>
  <r>
    <s v="A2680005"/>
    <x v="33"/>
    <x v="33"/>
    <n v="103414035"/>
    <x v="0"/>
    <x v="0"/>
    <x v="3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349"/>
    <n v="44.966666666666669"/>
    <x v="0"/>
    <x v="2"/>
    <s v="Overdue"/>
    <x v="1"/>
    <s v="USD"/>
    <n v="88834.21"/>
    <s v="Non-government"/>
  </r>
  <r>
    <s v="A2680005"/>
    <x v="33"/>
    <x v="33"/>
    <n v="103414043"/>
    <x v="0"/>
    <x v="0"/>
    <x v="3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349"/>
    <n v="44.966666666666669"/>
    <x v="0"/>
    <x v="2"/>
    <s v="Overdue"/>
    <x v="1"/>
    <s v="USD"/>
    <n v="155047.79"/>
    <s v="Non-government"/>
  </r>
  <r>
    <s v="A2680005"/>
    <x v="33"/>
    <x v="33"/>
    <n v="103414037"/>
    <x v="0"/>
    <x v="0"/>
    <x v="3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349"/>
    <n v="44.966666666666669"/>
    <x v="0"/>
    <x v="2"/>
    <s v="Overdue"/>
    <x v="1"/>
    <s v="USD"/>
    <n v="100458.75"/>
    <s v="Non-government"/>
  </r>
  <r>
    <s v="A2680005"/>
    <x v="33"/>
    <x v="33"/>
    <n v="103381402"/>
    <x v="0"/>
    <x v="0"/>
    <x v="3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418"/>
    <n v="47.266666666666666"/>
    <x v="0"/>
    <x v="2"/>
    <s v="Overdue"/>
    <x v="1"/>
    <s v="USD"/>
    <n v="89669.97"/>
    <s v="Non-government"/>
  </r>
  <r>
    <s v="A2680005"/>
    <x v="33"/>
    <x v="33"/>
    <n v="103907909"/>
    <x v="0"/>
    <x v="0"/>
    <x v="3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418"/>
    <n v="47.266666666666666"/>
    <x v="0"/>
    <x v="2"/>
    <s v="Overdue"/>
    <x v="1"/>
    <s v="USD"/>
    <n v="48598.28"/>
    <s v="Non-government"/>
  </r>
  <r>
    <s v="A2680005"/>
    <x v="33"/>
    <x v="33"/>
    <n v="103374907"/>
    <x v="0"/>
    <x v="0"/>
    <x v="3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426"/>
    <n v="47.533333333333331"/>
    <x v="0"/>
    <x v="2"/>
    <s v="Overdue"/>
    <x v="1"/>
    <s v="USD"/>
    <n v="125879.97"/>
    <s v="Non-government"/>
  </r>
  <r>
    <s v="A2680005"/>
    <x v="33"/>
    <x v="33"/>
    <n v="103374905"/>
    <x v="0"/>
    <x v="0"/>
    <x v="3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426"/>
    <n v="47.533333333333331"/>
    <x v="0"/>
    <x v="2"/>
    <s v="Overdue"/>
    <x v="1"/>
    <s v="USD"/>
    <n v="83406.95"/>
    <s v="Non-government"/>
  </r>
  <r>
    <s v="A2680005"/>
    <x v="33"/>
    <x v="33"/>
    <n v="103374906"/>
    <x v="0"/>
    <x v="0"/>
    <x v="3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426"/>
    <n v="47.533333333333331"/>
    <x v="0"/>
    <x v="2"/>
    <s v="Overdue"/>
    <x v="1"/>
    <s v="USD"/>
    <n v="96260.77"/>
    <s v="Non-government"/>
  </r>
  <r>
    <s v="A2680005"/>
    <x v="33"/>
    <x v="33"/>
    <n v="103374908"/>
    <x v="0"/>
    <x v="0"/>
    <x v="3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426"/>
    <n v="47.533333333333331"/>
    <x v="0"/>
    <x v="2"/>
    <s v="Overdue"/>
    <x v="1"/>
    <s v="USD"/>
    <n v="63777.08"/>
    <s v="Non-government"/>
  </r>
  <r>
    <s v="A2680005"/>
    <x v="33"/>
    <x v="33"/>
    <n v="103907903"/>
    <x v="0"/>
    <x v="0"/>
    <x v="3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496"/>
    <n v="49.866666666666667"/>
    <x v="0"/>
    <x v="2"/>
    <s v="Overdue"/>
    <x v="1"/>
    <s v="USD"/>
    <n v="18412.27"/>
    <s v="Non-government"/>
  </r>
  <r>
    <s v="A2680005"/>
    <x v="33"/>
    <x v="33"/>
    <n v="103907903"/>
    <x v="0"/>
    <x v="0"/>
    <x v="3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496"/>
    <n v="49.866666666666667"/>
    <x v="0"/>
    <x v="2"/>
    <s v="Overdue"/>
    <x v="1"/>
    <s v="USD"/>
    <n v="26451.19"/>
    <s v="Non-government"/>
  </r>
  <r>
    <s v="A2680005"/>
    <x v="33"/>
    <x v="33"/>
    <n v="103907903"/>
    <x v="0"/>
    <x v="0"/>
    <x v="3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496"/>
    <n v="49.866666666666667"/>
    <x v="0"/>
    <x v="2"/>
    <s v="Overdue"/>
    <x v="1"/>
    <s v="USD"/>
    <n v="24779.07"/>
    <s v="Non-government"/>
  </r>
  <r>
    <s v="A2680005"/>
    <x v="33"/>
    <x v="33"/>
    <n v="103907903"/>
    <x v="0"/>
    <x v="0"/>
    <x v="3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496"/>
    <n v="49.866666666666667"/>
    <x v="0"/>
    <x v="2"/>
    <s v="Overdue"/>
    <x v="1"/>
    <s v="USD"/>
    <n v="22331.759999999998"/>
    <s v="Non-government"/>
  </r>
  <r>
    <s v="A2680005"/>
    <x v="33"/>
    <x v="33"/>
    <n v="103907903"/>
    <x v="0"/>
    <x v="0"/>
    <x v="3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496"/>
    <n v="49.866666666666667"/>
    <x v="0"/>
    <x v="2"/>
    <s v="Overdue"/>
    <x v="1"/>
    <s v="USD"/>
    <n v="22467.24"/>
    <s v="Non-government"/>
  </r>
  <r>
    <s v="A2680005"/>
    <x v="33"/>
    <x v="33"/>
    <n v="103907903"/>
    <x v="0"/>
    <x v="0"/>
    <x v="3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496"/>
    <n v="49.866666666666667"/>
    <x v="0"/>
    <x v="2"/>
    <s v="Overdue"/>
    <x v="1"/>
    <s v="USD"/>
    <n v="27176.91"/>
    <s v="Non-government"/>
  </r>
  <r>
    <s v="A2680005"/>
    <x v="33"/>
    <x v="33"/>
    <n v="103907903"/>
    <x v="0"/>
    <x v="0"/>
    <x v="3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496"/>
    <n v="49.866666666666667"/>
    <x v="0"/>
    <x v="2"/>
    <s v="Overdue"/>
    <x v="1"/>
    <s v="USD"/>
    <n v="15397.57"/>
    <s v="Non-government"/>
  </r>
  <r>
    <s v="A2680005"/>
    <x v="33"/>
    <x v="33"/>
    <n v="103348203"/>
    <x v="0"/>
    <x v="0"/>
    <x v="3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496"/>
    <n v="49.866666666666667"/>
    <x v="0"/>
    <x v="2"/>
    <s v="Overdue"/>
    <x v="1"/>
    <s v="USD"/>
    <n v="149242.9"/>
    <s v="Non-government"/>
  </r>
  <r>
    <s v="A2680005"/>
    <x v="33"/>
    <x v="33"/>
    <n v="103348201"/>
    <x v="0"/>
    <x v="0"/>
    <x v="3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496"/>
    <n v="49.866666666666667"/>
    <x v="0"/>
    <x v="2"/>
    <s v="Overdue"/>
    <x v="1"/>
    <s v="USD"/>
    <n v="99146.28"/>
    <s v="Non-government"/>
  </r>
  <r>
    <s v="A2680005"/>
    <x v="33"/>
    <x v="33"/>
    <n v="103343967"/>
    <x v="0"/>
    <x v="0"/>
    <x v="3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497"/>
    <n v="49.9"/>
    <x v="0"/>
    <x v="2"/>
    <s v="Overdue"/>
    <x v="1"/>
    <s v="USD"/>
    <n v="92824.42"/>
    <s v="Non-government"/>
  </r>
  <r>
    <s v="A2680005"/>
    <x v="33"/>
    <x v="33"/>
    <n v="103343892"/>
    <x v="0"/>
    <x v="0"/>
    <x v="3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497"/>
    <n v="49.9"/>
    <x v="0"/>
    <x v="2"/>
    <s v="Overdue"/>
    <x v="1"/>
    <s v="USD"/>
    <n v="60956.72"/>
    <s v="Non-government"/>
  </r>
  <r>
    <s v="A2680005"/>
    <x v="33"/>
    <x v="33"/>
    <n v="103343776"/>
    <x v="0"/>
    <x v="0"/>
    <x v="3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497"/>
    <n v="49.9"/>
    <x v="0"/>
    <x v="2"/>
    <s v="Overdue"/>
    <x v="1"/>
    <s v="USD"/>
    <n v="174163.43"/>
    <s v="Non-government"/>
  </r>
  <r>
    <s v="A2680005"/>
    <x v="33"/>
    <x v="33"/>
    <n v="103341010"/>
    <x v="0"/>
    <x v="0"/>
    <x v="3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509"/>
    <n v="50.3"/>
    <x v="0"/>
    <x v="2"/>
    <s v="Overdue"/>
    <x v="1"/>
    <s v="USD"/>
    <n v="112585.75"/>
    <s v="Non-government"/>
  </r>
  <r>
    <s v="A2680005"/>
    <x v="33"/>
    <x v="33"/>
    <n v="103330595"/>
    <x v="0"/>
    <x v="0"/>
    <x v="3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515"/>
    <n v="50.5"/>
    <x v="0"/>
    <x v="2"/>
    <s v="Overdue"/>
    <x v="1"/>
    <s v="USD"/>
    <n v="158635.29999999999"/>
    <s v="Non-government"/>
  </r>
  <r>
    <s v="A2680005"/>
    <x v="33"/>
    <x v="33"/>
    <n v="103907908"/>
    <x v="0"/>
    <x v="0"/>
    <x v="3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543"/>
    <n v="51.43333333333333"/>
    <x v="0"/>
    <x v="2"/>
    <s v="Overdue"/>
    <x v="1"/>
    <s v="USD"/>
    <n v="73636.59"/>
    <s v="Non-government"/>
  </r>
  <r>
    <s v="A2680005"/>
    <x v="33"/>
    <x v="33"/>
    <n v="103320493"/>
    <x v="0"/>
    <x v="0"/>
    <x v="3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543"/>
    <n v="51.43333333333333"/>
    <x v="0"/>
    <x v="2"/>
    <s v="Overdue"/>
    <x v="1"/>
    <s v="USD"/>
    <n v="35722.17"/>
    <s v="Non-government"/>
  </r>
  <r>
    <s v="A2680005"/>
    <x v="33"/>
    <x v="33"/>
    <n v="103320494"/>
    <x v="0"/>
    <x v="0"/>
    <x v="3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543"/>
    <n v="51.43333333333333"/>
    <x v="0"/>
    <x v="2"/>
    <s v="Overdue"/>
    <x v="1"/>
    <s v="USD"/>
    <n v="77030.78"/>
    <s v="Non-government"/>
  </r>
  <r>
    <s v="A2680005"/>
    <x v="33"/>
    <x v="33"/>
    <n v="103320495"/>
    <x v="0"/>
    <x v="0"/>
    <x v="3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543"/>
    <n v="51.43333333333333"/>
    <x v="0"/>
    <x v="2"/>
    <s v="Overdue"/>
    <x v="1"/>
    <s v="USD"/>
    <n v="50394.14"/>
    <s v="Non-government"/>
  </r>
  <r>
    <s v="A2680005"/>
    <x v="33"/>
    <x v="33"/>
    <n v="103907907"/>
    <x v="0"/>
    <x v="0"/>
    <x v="3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551"/>
    <n v="51.7"/>
    <x v="0"/>
    <x v="2"/>
    <s v="Overdue"/>
    <x v="1"/>
    <s v="USD"/>
    <n v="89393.81"/>
    <s v="Non-government"/>
  </r>
  <r>
    <s v="A2680005"/>
    <x v="33"/>
    <x v="33"/>
    <n v="103303027"/>
    <x v="0"/>
    <x v="0"/>
    <x v="3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585"/>
    <n v="52.833333333333336"/>
    <x v="0"/>
    <x v="2"/>
    <s v="Overdue"/>
    <x v="1"/>
    <s v="USD"/>
    <n v="65473.56"/>
    <s v="Non-government"/>
  </r>
  <r>
    <s v="A2680005"/>
    <x v="33"/>
    <x v="33"/>
    <n v="103303029"/>
    <x v="0"/>
    <x v="0"/>
    <x v="3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585"/>
    <n v="52.833333333333336"/>
    <x v="0"/>
    <x v="2"/>
    <s v="Overdue"/>
    <x v="1"/>
    <s v="USD"/>
    <n v="157465.48000000001"/>
    <s v="Non-government"/>
  </r>
  <r>
    <s v="A2680005"/>
    <x v="33"/>
    <x v="33"/>
    <n v="103303028"/>
    <x v="0"/>
    <x v="0"/>
    <x v="3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585"/>
    <n v="52.833333333333336"/>
    <x v="0"/>
    <x v="2"/>
    <s v="Overdue"/>
    <x v="1"/>
    <s v="USD"/>
    <n v="97848.14"/>
    <s v="Non-government"/>
  </r>
  <r>
    <s v="A2680005"/>
    <x v="33"/>
    <x v="33"/>
    <n v="103290444"/>
    <x v="0"/>
    <x v="0"/>
    <x v="3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612"/>
    <n v="53.733333333333334"/>
    <x v="0"/>
    <x v="2"/>
    <s v="Overdue"/>
    <x v="1"/>
    <s v="USD"/>
    <n v="109681.73"/>
    <s v="Non-government"/>
  </r>
  <r>
    <s v="A2680005"/>
    <x v="33"/>
    <x v="33"/>
    <n v="103268025"/>
    <x v="0"/>
    <x v="0"/>
    <x v="3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655"/>
    <n v="55.166666666666664"/>
    <x v="0"/>
    <x v="2"/>
    <s v="Overdue"/>
    <x v="1"/>
    <s v="USD"/>
    <n v="31967.63"/>
    <s v="Non-government"/>
  </r>
  <r>
    <s v="A2680005"/>
    <x v="33"/>
    <x v="33"/>
    <n v="103267456"/>
    <x v="0"/>
    <x v="0"/>
    <x v="3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658"/>
    <n v="55.266666666666666"/>
    <x v="0"/>
    <x v="2"/>
    <s v="Overdue"/>
    <x v="1"/>
    <s v="USD"/>
    <n v="13076.7"/>
    <s v="Non-government"/>
  </r>
  <r>
    <s v="A2680005"/>
    <x v="33"/>
    <x v="33"/>
    <n v="103210786"/>
    <x v="0"/>
    <x v="0"/>
    <x v="3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1704"/>
    <n v="56.8"/>
    <x v="0"/>
    <x v="2"/>
    <s v="Overdue"/>
    <x v="1"/>
    <s v="USD"/>
    <n v="154456.69"/>
    <s v="Non-government"/>
  </r>
  <r>
    <s v="A2680005"/>
    <x v="33"/>
    <x v="33"/>
    <n v="103210787"/>
    <x v="0"/>
    <x v="0"/>
    <x v="3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1704"/>
    <n v="56.8"/>
    <x v="0"/>
    <x v="2"/>
    <s v="Overdue"/>
    <x v="1"/>
    <s v="USD"/>
    <n v="71688.45"/>
    <s v="Non-government"/>
  </r>
  <r>
    <s v="A2680005"/>
    <x v="33"/>
    <x v="33"/>
    <n v="103164866"/>
    <x v="0"/>
    <x v="0"/>
    <x v="3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1811"/>
    <n v="60.366666666666667"/>
    <x v="0"/>
    <x v="2"/>
    <s v="Overdue"/>
    <x v="1"/>
    <s v="USD"/>
    <n v="12245.81"/>
    <s v="Non-government"/>
  </r>
  <r>
    <s v="A2680005"/>
    <x v="33"/>
    <x v="33"/>
    <n v="103164865"/>
    <x v="0"/>
    <x v="0"/>
    <x v="3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1811"/>
    <n v="60.366666666666667"/>
    <x v="0"/>
    <x v="2"/>
    <s v="Overdue"/>
    <x v="1"/>
    <s v="USD"/>
    <n v="36277.870000000003"/>
    <s v="Non-government"/>
  </r>
  <r>
    <s v="A2680005"/>
    <x v="33"/>
    <x v="33"/>
    <n v="104014719"/>
    <x v="0"/>
    <x v="0"/>
    <x v="3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1900"/>
    <n v="63.333333333333336"/>
    <x v="3"/>
    <x v="2"/>
    <s v="Overdue"/>
    <x v="1"/>
    <s v="USD"/>
    <n v="41338"/>
    <s v="Non-government"/>
  </r>
  <r>
    <s v="A2680005"/>
    <x v="33"/>
    <x v="33"/>
    <n v="104014719"/>
    <x v="0"/>
    <x v="0"/>
    <x v="3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1922"/>
    <n v="64.066666666666663"/>
    <x v="3"/>
    <x v="2"/>
    <s v="Overdue"/>
    <x v="1"/>
    <s v="USD"/>
    <n v="74793.62"/>
    <s v="Non-government"/>
  </r>
  <r>
    <s v="A2680005"/>
    <x v="33"/>
    <x v="33"/>
    <n v="104014719"/>
    <x v="0"/>
    <x v="0"/>
    <x v="3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1957"/>
    <n v="65.233333333333334"/>
    <x v="3"/>
    <x v="2"/>
    <s v="Overdue"/>
    <x v="1"/>
    <s v="USD"/>
    <n v="61828.35"/>
    <s v="Non-government"/>
  </r>
  <r>
    <s v="A2680005"/>
    <x v="33"/>
    <x v="33"/>
    <n v="104014719"/>
    <x v="0"/>
    <x v="0"/>
    <x v="3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019"/>
    <n v="67.3"/>
    <x v="3"/>
    <x v="2"/>
    <s v="Overdue"/>
    <x v="1"/>
    <s v="USD"/>
    <n v="68200.259999999995"/>
    <s v="Non-government"/>
  </r>
  <r>
    <s v="A2680005"/>
    <x v="33"/>
    <x v="33"/>
    <n v="104014719"/>
    <x v="0"/>
    <x v="0"/>
    <x v="3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054"/>
    <n v="68.466666666666669"/>
    <x v="3"/>
    <x v="2"/>
    <s v="Overdue"/>
    <x v="1"/>
    <s v="USD"/>
    <n v="72823.08"/>
    <s v="Non-government"/>
  </r>
  <r>
    <s v="A2680005"/>
    <x v="33"/>
    <x v="33"/>
    <n v="104014719"/>
    <x v="0"/>
    <x v="0"/>
    <x v="3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078"/>
    <n v="69.266666666666666"/>
    <x v="3"/>
    <x v="2"/>
    <s v="Overdue"/>
    <x v="1"/>
    <s v="USD"/>
    <n v="50669.35"/>
    <s v="Non-government"/>
  </r>
  <r>
    <s v="A2450000"/>
    <x v="34"/>
    <x v="34"/>
    <n v="1400015057"/>
    <x v="0"/>
    <x v="0"/>
    <x v="8"/>
    <x v="0"/>
    <n v="0"/>
    <s v="AFAM V1 Power pmt"/>
    <s v=""/>
    <s v="DZ"/>
    <s v=""/>
    <d v="2020-12-23T00:00:00"/>
    <d v="2020-12-22T00:00:00"/>
    <d v="2020-12-23T00:00:00"/>
    <s v="NGN"/>
    <n v="-1138266494.8299999"/>
    <n v="67"/>
    <n v="2.2333333333333334"/>
    <x v="3"/>
    <x v="0"/>
    <s v="Overdue"/>
    <x v="0"/>
    <s v="USD"/>
    <n v="-2999332.21"/>
    <s v="Government "/>
  </r>
  <r>
    <s v="A2450000"/>
    <x v="34"/>
    <x v="34"/>
    <n v="1800025497"/>
    <x v="0"/>
    <x v="0"/>
    <x v="8"/>
    <x v="0"/>
    <n v="0"/>
    <s v="Afam VI Power for December 2020"/>
    <s v="468"/>
    <s v="DR"/>
    <s v=""/>
    <d v="2021-01-26T00:00:00"/>
    <d v="2021-01-26T00:00:00"/>
    <d v="2021-03-27T00:00:00"/>
    <s v="USD"/>
    <n v="7208242.5599999996"/>
    <n v="-27"/>
    <n v="-0.9"/>
    <x v="1"/>
    <x v="1"/>
    <s v="Not Overdue"/>
    <x v="0"/>
    <s v="USD"/>
    <n v="7208242.5599999996"/>
    <s v="Government "/>
  </r>
  <r>
    <s v="A2450000"/>
    <x v="34"/>
    <x v="34"/>
    <n v="1800021454"/>
    <x v="0"/>
    <x v="0"/>
    <x v="8"/>
    <x v="0"/>
    <n v="0"/>
    <s v="AFAM VI ROYALTY ON GAS CONSUMED JAN 2009-SEPT 2018"/>
    <s v="468"/>
    <s v="DR"/>
    <s v=""/>
    <d v="2019-03-12T00:00:00"/>
    <d v="2019-03-12T00:00:00"/>
    <d v="2019-05-11T00:00:00"/>
    <s v="USD"/>
    <n v="10756215.6"/>
    <n v="659"/>
    <n v="21.966666666666665"/>
    <x v="0"/>
    <x v="0"/>
    <s v="Overdue"/>
    <x v="0"/>
    <s v="USD"/>
    <n v="10756215.6"/>
    <s v="Government "/>
  </r>
  <r>
    <s v="A2450000"/>
    <x v="34"/>
    <x v="34"/>
    <n v="1800021455"/>
    <x v="0"/>
    <x v="0"/>
    <x v="8"/>
    <x v="0"/>
    <n v="0"/>
    <s v="AFAM VI ROYALTY ON GAS CONSUMED OCT2018 - DEC2018"/>
    <s v="468"/>
    <s v="DR"/>
    <s v=""/>
    <d v="2019-03-12T00:00:00"/>
    <d v="2019-03-12T00:00:00"/>
    <d v="2019-05-11T00:00:00"/>
    <s v="USD"/>
    <n v="94068.34"/>
    <n v="659"/>
    <n v="21.966666666666665"/>
    <x v="0"/>
    <x v="0"/>
    <s v="Overdue"/>
    <x v="0"/>
    <s v="USD"/>
    <n v="94068.34"/>
    <s v="Government "/>
  </r>
  <r>
    <s v="A2450000"/>
    <x v="34"/>
    <x v="34"/>
    <n v="104032956"/>
    <x v="0"/>
    <x v="0"/>
    <x v="8"/>
    <x v="0"/>
    <n v="0"/>
    <s v="Bal_1800024976 Afam VI Power for September 2020"/>
    <s v=""/>
    <s v="AB"/>
    <s v=""/>
    <d v="2021-02-09T00:00:00"/>
    <d v="2021-02-09T00:00:00"/>
    <d v="2021-02-09T00:00:00"/>
    <s v="USD"/>
    <n v="4602376.46"/>
    <n v="19"/>
    <n v="0.6333333333333333"/>
    <x v="3"/>
    <x v="0"/>
    <s v="Overdue"/>
    <x v="0"/>
    <s v="USD"/>
    <n v="4602376.46"/>
    <s v="Government "/>
  </r>
  <r>
    <s v="A2450000"/>
    <x v="34"/>
    <x v="34"/>
    <n v="104032956"/>
    <x v="0"/>
    <x v="0"/>
    <x v="8"/>
    <x v="0"/>
    <n v="0"/>
    <s v="Bal_1800025109 Afam VI Power for October 2020"/>
    <s v=""/>
    <s v="AB"/>
    <s v=""/>
    <d v="2021-02-09T00:00:00"/>
    <d v="2021-02-09T00:00:00"/>
    <d v="2021-02-09T00:00:00"/>
    <s v="USD"/>
    <n v="4768555.51"/>
    <n v="19"/>
    <n v="0.6333333333333333"/>
    <x v="3"/>
    <x v="0"/>
    <s v="Overdue"/>
    <x v="0"/>
    <s v="USD"/>
    <n v="4768555.51"/>
    <s v="Government "/>
  </r>
  <r>
    <s v="A2450000"/>
    <x v="34"/>
    <x v="34"/>
    <n v="104032955"/>
    <x v="0"/>
    <x v="0"/>
    <x v="8"/>
    <x v="0"/>
    <n v="0"/>
    <s v="Bal_1800025318 Afam VI Power for November 2020"/>
    <s v=""/>
    <s v="AB"/>
    <s v=""/>
    <d v="2021-02-09T00:00:00"/>
    <d v="2021-02-09T00:00:00"/>
    <d v="2021-02-09T00:00:00"/>
    <s v="USD"/>
    <n v="3981139.49"/>
    <n v="19"/>
    <n v="0.6333333333333333"/>
    <x v="3"/>
    <x v="0"/>
    <s v="Overdue"/>
    <x v="0"/>
    <s v="USD"/>
    <n v="3981139.49"/>
    <s v="Government 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595"/>
    <n v="19.833333333333332"/>
    <x v="0"/>
    <x v="0"/>
    <s v="Overdue"/>
    <x v="0"/>
    <s v="USD"/>
    <n v="705732.71"/>
    <s v="Government "/>
  </r>
  <r>
    <s v="A2450000"/>
    <x v="34"/>
    <x v="34"/>
    <n v="103988477"/>
    <x v="0"/>
    <x v="0"/>
    <x v="8"/>
    <x v="0"/>
    <n v="0"/>
    <s v="Balance Apr'20 inv 1800024140"/>
    <s v=""/>
    <s v="AB"/>
    <s v=""/>
    <d v="2020-10-30T00:00:00"/>
    <d v="2020-10-30T00:00:00"/>
    <d v="2020-08-08T00:00:00"/>
    <s v="USD"/>
    <n v="11613660.119999999"/>
    <n v="204"/>
    <n v="6.8"/>
    <x v="2"/>
    <x v="0"/>
    <s v="Overdue"/>
    <x v="0"/>
    <s v="USD"/>
    <n v="11613660.119999999"/>
    <s v="Government 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470"/>
    <n v="15.666666666666666"/>
    <x v="4"/>
    <x v="0"/>
    <s v="Overdue"/>
    <x v="0"/>
    <s v="USD"/>
    <n v="1109906.03"/>
    <s v="Government "/>
  </r>
  <r>
    <s v="A2450000"/>
    <x v="34"/>
    <x v="34"/>
    <n v="103988496"/>
    <x v="0"/>
    <x v="0"/>
    <x v="8"/>
    <x v="0"/>
    <n v="0"/>
    <s v="Balance Aug'20 inv 1800024783"/>
    <s v=""/>
    <s v="AB"/>
    <s v=""/>
    <d v="2020-10-30T00:00:00"/>
    <d v="2020-10-30T00:00:00"/>
    <d v="2020-11-21T00:00:00"/>
    <s v="USD"/>
    <n v="5182521.66"/>
    <n v="99"/>
    <n v="3.3"/>
    <x v="3"/>
    <x v="0"/>
    <s v="Overdue"/>
    <x v="0"/>
    <s v="USD"/>
    <n v="5182521.66"/>
    <s v="Government 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351"/>
    <n v="11.7"/>
    <x v="2"/>
    <x v="0"/>
    <s v="Overdue"/>
    <x v="0"/>
    <s v="USD"/>
    <n v="607706.18999999994"/>
    <s v="Government 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723"/>
    <n v="24.1"/>
    <x v="0"/>
    <x v="0"/>
    <s v="Overdue"/>
    <x v="0"/>
    <s v="USD"/>
    <n v="77782915.370000005"/>
    <s v="Government 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651"/>
    <n v="21.7"/>
    <x v="0"/>
    <x v="0"/>
    <s v="Overdue"/>
    <x v="0"/>
    <s v="USD"/>
    <n v="51783.11"/>
    <s v="Government "/>
  </r>
  <r>
    <s v="A2450000"/>
    <x v="34"/>
    <x v="34"/>
    <n v="103988475"/>
    <x v="0"/>
    <x v="0"/>
    <x v="8"/>
    <x v="0"/>
    <n v="0"/>
    <s v="Balance Feb'20 inv 1800023714"/>
    <s v=""/>
    <s v="AB"/>
    <s v=""/>
    <d v="2020-10-30T00:00:00"/>
    <d v="2020-10-30T00:00:00"/>
    <d v="2020-05-23T00:00:00"/>
    <s v="USD"/>
    <n v="4360129.41"/>
    <n v="281"/>
    <n v="9.3666666666666671"/>
    <x v="2"/>
    <x v="0"/>
    <s v="Overdue"/>
    <x v="0"/>
    <s v="USD"/>
    <n v="4360129.41"/>
    <s v="Government 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673"/>
    <n v="22.433333333333334"/>
    <x v="0"/>
    <x v="0"/>
    <s v="Overdue"/>
    <x v="0"/>
    <s v="USD"/>
    <n v="44940.65"/>
    <s v="Government 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498"/>
    <n v="16.600000000000001"/>
    <x v="4"/>
    <x v="0"/>
    <s v="Overdue"/>
    <x v="0"/>
    <s v="USD"/>
    <n v="1190983.3400000001"/>
    <s v="Government "/>
  </r>
  <r>
    <s v="A2450000"/>
    <x v="34"/>
    <x v="34"/>
    <n v="103988480"/>
    <x v="0"/>
    <x v="0"/>
    <x v="8"/>
    <x v="0"/>
    <n v="0"/>
    <s v="Balance Jul'20 inv 1800024635"/>
    <s v=""/>
    <s v="AB"/>
    <s v=""/>
    <d v="2020-10-30T00:00:00"/>
    <d v="2020-10-30T00:00:00"/>
    <d v="2020-10-24T00:00:00"/>
    <s v="USD"/>
    <n v="4778493"/>
    <n v="127"/>
    <n v="4.2333333333333334"/>
    <x v="3"/>
    <x v="0"/>
    <s v="Overdue"/>
    <x v="0"/>
    <s v="USD"/>
    <n v="4778493"/>
    <s v="Government 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532"/>
    <n v="17.733333333333334"/>
    <x v="4"/>
    <x v="0"/>
    <s v="Overdue"/>
    <x v="0"/>
    <s v="USD"/>
    <n v="1269173.6200000001"/>
    <s v="Government "/>
  </r>
  <r>
    <s v="A2450000"/>
    <x v="34"/>
    <x v="34"/>
    <n v="103988479"/>
    <x v="0"/>
    <x v="0"/>
    <x v="8"/>
    <x v="0"/>
    <n v="0"/>
    <s v="Balance Jun'20 inv 1800024511"/>
    <s v=""/>
    <s v="AB"/>
    <s v=""/>
    <d v="2020-10-30T00:00:00"/>
    <d v="2020-10-30T00:00:00"/>
    <d v="2020-09-28T00:00:00"/>
    <s v="USD"/>
    <n v="6083601.8200000003"/>
    <n v="153"/>
    <n v="5.0999999999999996"/>
    <x v="3"/>
    <x v="0"/>
    <s v="Overdue"/>
    <x v="0"/>
    <s v="USD"/>
    <n v="6083601.8200000003"/>
    <s v="Government 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625"/>
    <n v="20.833333333333332"/>
    <x v="0"/>
    <x v="0"/>
    <s v="Overdue"/>
    <x v="0"/>
    <s v="USD"/>
    <n v="85791.11"/>
    <s v="Government "/>
  </r>
  <r>
    <s v="A2450000"/>
    <x v="34"/>
    <x v="34"/>
    <n v="103988476"/>
    <x v="0"/>
    <x v="0"/>
    <x v="8"/>
    <x v="0"/>
    <n v="0"/>
    <s v="Balance Mar'20 inv 1800024139"/>
    <s v=""/>
    <s v="AB"/>
    <s v=""/>
    <d v="2020-10-30T00:00:00"/>
    <d v="2020-10-30T00:00:00"/>
    <d v="2020-08-08T00:00:00"/>
    <s v="USD"/>
    <n v="3666586.76"/>
    <n v="204"/>
    <n v="6.8"/>
    <x v="2"/>
    <x v="0"/>
    <s v="Overdue"/>
    <x v="0"/>
    <s v="USD"/>
    <n v="3666586.76"/>
    <s v="Government 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561"/>
    <n v="18.7"/>
    <x v="0"/>
    <x v="0"/>
    <s v="Overdue"/>
    <x v="0"/>
    <s v="USD"/>
    <n v="896029.08"/>
    <s v="Government "/>
  </r>
  <r>
    <s v="A2450000"/>
    <x v="34"/>
    <x v="34"/>
    <n v="103988478"/>
    <x v="0"/>
    <x v="0"/>
    <x v="8"/>
    <x v="0"/>
    <n v="0"/>
    <s v="Balance May'20 inv 1800024239"/>
    <s v=""/>
    <s v="AB"/>
    <s v=""/>
    <d v="2020-10-30T00:00:00"/>
    <d v="2020-10-30T00:00:00"/>
    <d v="2020-08-23T00:00:00"/>
    <s v="USD"/>
    <n v="8816154.0500000007"/>
    <n v="189"/>
    <n v="6.3"/>
    <x v="2"/>
    <x v="0"/>
    <s v="Overdue"/>
    <x v="0"/>
    <s v="USD"/>
    <n v="8816154.0500000007"/>
    <s v="Government 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385"/>
    <n v="12.833333333333334"/>
    <x v="4"/>
    <x v="0"/>
    <s v="Overdue"/>
    <x v="0"/>
    <s v="USD"/>
    <n v="950025.17"/>
    <s v="Government 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404"/>
    <n v="13.466666666666667"/>
    <x v="4"/>
    <x v="0"/>
    <s v="Overdue"/>
    <x v="0"/>
    <s v="USD"/>
    <n v="1175312.96"/>
    <s v="Government 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441"/>
    <n v="14.7"/>
    <x v="4"/>
    <x v="0"/>
    <s v="Overdue"/>
    <x v="0"/>
    <s v="USD"/>
    <n v="1053872"/>
    <s v="Government "/>
  </r>
  <r>
    <s v="A2450000"/>
    <x v="34"/>
    <x v="34"/>
    <n v="1400014976"/>
    <x v="0"/>
    <x v="0"/>
    <x v="8"/>
    <x v="0"/>
    <n v="0"/>
    <s v="Capacit Energy NBET pmt"/>
    <s v=""/>
    <s v="DZ"/>
    <s v=""/>
    <d v="2020-11-20T00:00:00"/>
    <d v="2020-11-19T00:00:00"/>
    <d v="2020-11-20T00:00:00"/>
    <s v="NGN"/>
    <n v="-859452270"/>
    <n v="100"/>
    <n v="3.3333333333333335"/>
    <x v="3"/>
    <x v="0"/>
    <s v="Overdue"/>
    <x v="0"/>
    <s v="USD"/>
    <n v="-2264656.73"/>
    <s v="Government "/>
  </r>
  <r>
    <s v="A2450000"/>
    <x v="34"/>
    <x v="34"/>
    <n v="1400015218"/>
    <x v="0"/>
    <x v="0"/>
    <x v="8"/>
    <x v="0"/>
    <n v="0"/>
    <s v="NBET Pmt"/>
    <s v=""/>
    <s v="DZ"/>
    <s v=""/>
    <d v="2021-02-18T00:00:00"/>
    <d v="2021-02-17T00:00:00"/>
    <d v="2021-02-18T00:00:00"/>
    <s v="NGN"/>
    <n v="-1107478553.9400001"/>
    <n v="10"/>
    <n v="0.33333333333333331"/>
    <x v="1"/>
    <x v="1"/>
    <s v="Not Overdue"/>
    <x v="0"/>
    <s v="USD"/>
    <n v="-2918205.99"/>
    <s v="Government "/>
  </r>
  <r>
    <s v="A2450000"/>
    <x v="34"/>
    <x v="34"/>
    <n v="1400015219"/>
    <x v="0"/>
    <x v="0"/>
    <x v="8"/>
    <x v="0"/>
    <n v="0"/>
    <s v="NBET Pmt"/>
    <s v=""/>
    <s v="DZ"/>
    <s v=""/>
    <d v="2021-02-18T00:00:00"/>
    <d v="2021-02-17T00:00:00"/>
    <d v="2021-02-18T00:00:00"/>
    <s v="NGN"/>
    <n v="-34266645.189999998"/>
    <n v="10"/>
    <n v="0.33333333333333331"/>
    <x v="3"/>
    <x v="0"/>
    <s v="Overdue"/>
    <x v="0"/>
    <s v="USD"/>
    <n v="-90292.61"/>
    <s v="Government "/>
  </r>
  <r>
    <s v="A2450000"/>
    <x v="34"/>
    <x v="34"/>
    <n v="1400015220"/>
    <x v="0"/>
    <x v="0"/>
    <x v="8"/>
    <x v="0"/>
    <n v="0"/>
    <s v="NBET Pmt"/>
    <s v=""/>
    <s v="DZ"/>
    <s v=""/>
    <d v="2021-02-18T00:00:00"/>
    <d v="2021-02-17T00:00:00"/>
    <d v="2021-02-18T00:00:00"/>
    <s v="NGN"/>
    <n v="-133086041.04000001"/>
    <n v="10"/>
    <n v="0.33333333333333331"/>
    <x v="3"/>
    <x v="0"/>
    <s v="Overdue"/>
    <x v="0"/>
    <s v="USD"/>
    <n v="-350681.72"/>
    <s v="Government "/>
  </r>
  <r>
    <s v="A2450000"/>
    <x v="34"/>
    <x v="34"/>
    <n v="1400015221"/>
    <x v="0"/>
    <x v="0"/>
    <x v="8"/>
    <x v="0"/>
    <n v="0"/>
    <s v="NBET Pmt"/>
    <s v=""/>
    <s v="DZ"/>
    <s v=""/>
    <d v="2021-02-18T00:00:00"/>
    <d v="2021-02-17T00:00:00"/>
    <d v="2021-02-18T00:00:00"/>
    <s v="NGN"/>
    <n v="-356010294.80000001"/>
    <n v="10"/>
    <n v="0.33333333333333331"/>
    <x v="3"/>
    <x v="0"/>
    <s v="Overdue"/>
    <x v="0"/>
    <s v="USD"/>
    <n v="-938087.13"/>
    <s v="Government "/>
  </r>
  <r>
    <s v="A2450000"/>
    <x v="34"/>
    <x v="34"/>
    <n v="1400015171"/>
    <x v="0"/>
    <x v="0"/>
    <x v="8"/>
    <x v="0"/>
    <n v="0"/>
    <s v="NBET Pmt"/>
    <s v=""/>
    <s v="DZ"/>
    <s v=""/>
    <d v="2021-01-23T00:00:00"/>
    <d v="2021-01-22T00:00:00"/>
    <d v="2021-01-23T00:00:00"/>
    <s v="NGN"/>
    <n v="-149502256.80000001"/>
    <n v="36"/>
    <n v="1.2"/>
    <x v="3"/>
    <x v="0"/>
    <s v="Overdue"/>
    <x v="0"/>
    <s v="USD"/>
    <n v="-393938.46"/>
    <s v="Government "/>
  </r>
  <r>
    <s v="A2310000"/>
    <x v="35"/>
    <x v="35"/>
    <n v="103922257"/>
    <x v="0"/>
    <x v="0"/>
    <x v="0"/>
    <x v="0"/>
    <n v="0"/>
    <s v="1800023678 FEB2020 - GAS_SALES - NIGER DELTA POWER"/>
    <s v=""/>
    <s v="AB"/>
    <s v=""/>
    <d v="2020-05-31T00:00:00"/>
    <d v="2020-05-31T00:00:00"/>
    <d v="2020-05-31T00:00:00"/>
    <s v="NGN"/>
    <n v="312239513.92000002"/>
    <n v="273"/>
    <n v="9.1"/>
    <x v="2"/>
    <x v="0"/>
    <s v="Overdue"/>
    <x v="0"/>
    <s v="USD"/>
    <n v="866121.19"/>
    <s v="Government "/>
  </r>
  <r>
    <s v="A2310000"/>
    <x v="35"/>
    <x v="35"/>
    <n v="103922243"/>
    <x v="0"/>
    <x v="0"/>
    <x v="0"/>
    <x v="0"/>
    <n v="0"/>
    <s v="Balance of inv 1800023483 JAN2020 - GAS_SALES - NI"/>
    <s v=""/>
    <s v="AB"/>
    <s v=""/>
    <d v="2020-05-31T00:00:00"/>
    <d v="2020-05-31T00:00:00"/>
    <d v="2020-05-31T00:00:00"/>
    <s v="NGN"/>
    <n v="251613218.63999999"/>
    <n v="273"/>
    <n v="9.1"/>
    <x v="2"/>
    <x v="0"/>
    <s v="Overdue"/>
    <x v="0"/>
    <s v="USD"/>
    <n v="697949.91"/>
    <s v="Government "/>
  </r>
  <r>
    <s v="A2310000"/>
    <x v="35"/>
    <x v="35"/>
    <n v="1800023879"/>
    <x v="0"/>
    <x v="0"/>
    <x v="0"/>
    <x v="0"/>
    <n v="0"/>
    <s v="MAR2020 - GAS_SALES - NIGER DELTA POWER HOLDING"/>
    <s v="454"/>
    <s v="DR"/>
    <s v=""/>
    <d v="2020-04-19T00:00:00"/>
    <d v="2020-04-19T00:00:00"/>
    <d v="2020-05-20T00:00:00"/>
    <s v="NGN"/>
    <n v="55547070"/>
    <n v="284"/>
    <n v="9.4666666666666668"/>
    <x v="2"/>
    <x v="0"/>
    <s v="Overdue"/>
    <x v="0"/>
    <s v="USD"/>
    <n v="154082.01999999999"/>
    <s v="Government "/>
  </r>
  <r>
    <s v="A2310000"/>
    <x v="35"/>
    <x v="35"/>
    <n v="1400015268"/>
    <x v="0"/>
    <x v="0"/>
    <x v="0"/>
    <x v="0"/>
    <n v="0"/>
    <s v="NDPHC Gas pmt"/>
    <s v=""/>
    <s v="DZ"/>
    <s v=""/>
    <d v="2021-02-04T00:00:00"/>
    <d v="2021-02-03T00:00:00"/>
    <d v="2021-02-04T00:00:00"/>
    <s v="NGN"/>
    <n v="-115930891.92"/>
    <n v="24"/>
    <n v="0.8"/>
    <x v="2"/>
    <x v="0"/>
    <s v="Overdue"/>
    <x v="0"/>
    <s v="USD"/>
    <n v="-305477.90000000002"/>
    <s v="Government "/>
  </r>
  <r>
    <s v="A2310000"/>
    <x v="35"/>
    <x v="35"/>
    <n v="1400015267"/>
    <x v="0"/>
    <x v="0"/>
    <x v="0"/>
    <x v="0"/>
    <n v="0"/>
    <s v="NDPHC Gas pmt"/>
    <s v=""/>
    <s v="DZ"/>
    <s v=""/>
    <d v="2021-02-02T00:00:00"/>
    <d v="2021-02-01T00:00:00"/>
    <d v="2021-02-02T00:00:00"/>
    <s v="NGN"/>
    <n v="-23535293.559999999"/>
    <n v="26"/>
    <n v="0.8666666666666667"/>
    <x v="2"/>
    <x v="0"/>
    <s v="Overdue"/>
    <x v="0"/>
    <s v="USD"/>
    <n v="-62015.51"/>
    <s v="Government "/>
  </r>
  <r>
    <s v="A2310000"/>
    <x v="35"/>
    <x v="35"/>
    <n v="1400014873"/>
    <x v="0"/>
    <x v="0"/>
    <x v="0"/>
    <x v="0"/>
    <n v="0"/>
    <s v="NDPHL Gas pmt"/>
    <s v=""/>
    <s v="DZ"/>
    <s v=""/>
    <d v="2020-10-12T00:00:00"/>
    <d v="2020-10-09T00:00:00"/>
    <d v="2020-10-12T00:00:00"/>
    <s v="NGN"/>
    <n v="-148609326.59999999"/>
    <n v="139"/>
    <n v="4.6333333333333337"/>
    <x v="2"/>
    <x v="0"/>
    <s v="Overdue"/>
    <x v="0"/>
    <s v="USD"/>
    <n v="-391585.58"/>
    <s v="Government "/>
  </r>
  <r>
    <s v="A2310000"/>
    <x v="35"/>
    <x v="35"/>
    <n v="1400014874"/>
    <x v="0"/>
    <x v="0"/>
    <x v="0"/>
    <x v="0"/>
    <n v="0"/>
    <s v="NDPHL Gas pmt"/>
    <s v=""/>
    <s v="DZ"/>
    <s v=""/>
    <d v="2020-10-12T00:00:00"/>
    <d v="2020-10-09T00:00:00"/>
    <d v="2020-10-12T00:00:00"/>
    <s v="NGN"/>
    <n v="-129263327.59999999"/>
    <n v="139"/>
    <n v="4.6333333333333337"/>
    <x v="2"/>
    <x v="0"/>
    <s v="Overdue"/>
    <x v="0"/>
    <s v="USD"/>
    <n v="-340608.87"/>
    <s v="Government "/>
  </r>
  <r>
    <s v="A2310000"/>
    <x v="35"/>
    <x v="35"/>
    <n v="103933365"/>
    <x v="0"/>
    <x v="0"/>
    <x v="0"/>
    <x v="0"/>
    <n v="0"/>
    <s v="Sundry Payment on Account"/>
    <s v=""/>
    <s v="AB"/>
    <s v=""/>
    <d v="2020-06-22T00:00:00"/>
    <d v="2020-06-22T00:00:00"/>
    <d v="2020-06-22T00:00:00"/>
    <s v="NGN"/>
    <n v="-354588137.11000001"/>
    <n v="251"/>
    <n v="8.3666666666666671"/>
    <x v="2"/>
    <x v="0"/>
    <s v="Overdue"/>
    <x v="0"/>
    <s v="USD"/>
    <n v="-983592.03"/>
    <s v="Government "/>
  </r>
  <r>
    <s v="A2310000"/>
    <x v="36"/>
    <x v="36"/>
    <n v="1800025452"/>
    <x v="0"/>
    <x v="0"/>
    <x v="3"/>
    <x v="2"/>
    <n v="0"/>
    <s v="NEW CROSS DEC 2020 Crude Handling"/>
    <s v="468"/>
    <s v="DR"/>
    <s v=""/>
    <d v="2021-01-19T00:00:00"/>
    <d v="2021-01-19T00:00:00"/>
    <d v="2021-02-18T00:00:00"/>
    <s v="USD"/>
    <n v="1276812.74"/>
    <n v="10"/>
    <n v="0.33333333333333331"/>
    <x v="3"/>
    <x v="0"/>
    <s v="Overdue"/>
    <x v="0"/>
    <s v="USD"/>
    <n v="1276812.74"/>
    <s v="Non-government"/>
  </r>
  <r>
    <s v="A2310000"/>
    <x v="36"/>
    <x v="36"/>
    <n v="1800025453"/>
    <x v="0"/>
    <x v="0"/>
    <x v="3"/>
    <x v="2"/>
    <n v="0"/>
    <s v="NEW CROSS DEC 2020 Crude Handling"/>
    <s v="454"/>
    <s v="DR"/>
    <s v=""/>
    <d v="2021-01-19T00:00:00"/>
    <d v="2021-01-19T00:00:00"/>
    <d v="2021-02-18T00:00:00"/>
    <s v="NGN"/>
    <n v="323033624.37"/>
    <n v="10"/>
    <n v="0.33333333333333331"/>
    <x v="3"/>
    <x v="0"/>
    <s v="Overdue"/>
    <x v="0"/>
    <s v="USD"/>
    <n v="851193.6"/>
    <s v="Non-government"/>
  </r>
  <r>
    <s v="A2310000"/>
    <x v="36"/>
    <x v="36"/>
    <n v="1800025569"/>
    <x v="0"/>
    <x v="0"/>
    <x v="3"/>
    <x v="2"/>
    <n v="0"/>
    <s v="NEW CROSS JAN 2021 Crude Handling"/>
    <s v="468"/>
    <s v="DR"/>
    <s v=""/>
    <d v="2021-02-11T00:00:00"/>
    <d v="2021-02-11T00:00:00"/>
    <d v="2021-03-13T00:00:00"/>
    <s v="USD"/>
    <n v="1307335.29"/>
    <n v="-13"/>
    <n v="-0.43333333333333335"/>
    <x v="1"/>
    <x v="1"/>
    <s v="Not Overdue"/>
    <x v="0"/>
    <s v="USD"/>
    <n v="1307335.29"/>
    <s v="Non-government"/>
  </r>
  <r>
    <s v="A2310000"/>
    <x v="36"/>
    <x v="36"/>
    <n v="1800025570"/>
    <x v="0"/>
    <x v="0"/>
    <x v="3"/>
    <x v="2"/>
    <n v="0"/>
    <s v="NEW CROSS JAN 2021 Crude Handling"/>
    <s v="454"/>
    <s v="DR"/>
    <s v=""/>
    <d v="2021-02-11T00:00:00"/>
    <d v="2021-02-11T00:00:00"/>
    <d v="2021-03-13T00:00:00"/>
    <s v="NGN"/>
    <n v="330755828.04000002"/>
    <n v="-13"/>
    <n v="-0.43333333333333335"/>
    <x v="1"/>
    <x v="1"/>
    <s v="Not Overdue"/>
    <x v="0"/>
    <s v="USD"/>
    <n v="871541.61"/>
    <s v="Non-government"/>
  </r>
  <r>
    <s v="A2310000"/>
    <x v="36"/>
    <x v="36"/>
    <n v="1800025275"/>
    <x v="0"/>
    <x v="0"/>
    <x v="3"/>
    <x v="2"/>
    <n v="0"/>
    <s v="NEW CROSS NOV 2020 Crude Handling"/>
    <s v="468"/>
    <s v="DR"/>
    <s v=""/>
    <d v="2020-12-17T00:00:00"/>
    <d v="2020-12-17T00:00:00"/>
    <d v="2021-01-16T00:00:00"/>
    <s v="USD"/>
    <n v="1220939.01"/>
    <n v="43"/>
    <n v="1.4333333333333333"/>
    <x v="3"/>
    <x v="0"/>
    <s v="Overdue"/>
    <x v="0"/>
    <s v="USD"/>
    <n v="1220939.01"/>
    <s v="Non-government"/>
  </r>
  <r>
    <s v="A2310000"/>
    <x v="36"/>
    <x v="36"/>
    <n v="1800025276"/>
    <x v="0"/>
    <x v="0"/>
    <x v="3"/>
    <x v="2"/>
    <n v="0"/>
    <s v="NEW CROSS NOV 2020 Crude Handling"/>
    <s v="454"/>
    <s v="DR"/>
    <s v=""/>
    <d v="2020-12-17T00:00:00"/>
    <d v="2020-12-17T00:00:00"/>
    <d v="2021-01-16T00:00:00"/>
    <s v="NGN"/>
    <n v="308897568.80000001"/>
    <n v="43"/>
    <n v="1.4333333333333333"/>
    <x v="3"/>
    <x v="0"/>
    <s v="Overdue"/>
    <x v="0"/>
    <s v="USD"/>
    <n v="813945.09"/>
    <s v="Non-government"/>
  </r>
  <r>
    <s v="A2310000"/>
    <x v="36"/>
    <x v="36"/>
    <n v="1600003641"/>
    <x v="0"/>
    <x v="0"/>
    <x v="3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17"/>
    <n v="0.56666666666666665"/>
    <x v="3"/>
    <x v="2"/>
    <s v="Overdue"/>
    <x v="1"/>
    <s v="USD"/>
    <n v="-1622.49"/>
    <s v="Non-government"/>
  </r>
  <r>
    <s v="A2310000"/>
    <x v="36"/>
    <x v="36"/>
    <n v="1600003640"/>
    <x v="0"/>
    <x v="0"/>
    <x v="3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17"/>
    <n v="0.56666666666666665"/>
    <x v="3"/>
    <x v="2"/>
    <s v="Overdue"/>
    <x v="1"/>
    <s v="USD"/>
    <n v="-5923.26"/>
    <s v="Non-government"/>
  </r>
  <r>
    <s v="A2310000"/>
    <x v="36"/>
    <x v="36"/>
    <n v="1600003539"/>
    <x v="0"/>
    <x v="0"/>
    <x v="3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0"/>
    <n v="1"/>
    <x v="3"/>
    <x v="2"/>
    <s v="Overdue"/>
    <x v="1"/>
    <s v="USD"/>
    <n v="-43123.3"/>
    <s v="Non-government"/>
  </r>
  <r>
    <s v="A2310000"/>
    <x v="36"/>
    <x v="36"/>
    <n v="1600003528"/>
    <x v="0"/>
    <x v="0"/>
    <x v="3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2"/>
    <n v="1.0666666666666667"/>
    <x v="3"/>
    <x v="2"/>
    <s v="Overdue"/>
    <x v="1"/>
    <s v="USD"/>
    <n v="-17536.16"/>
    <s v="Non-government"/>
  </r>
  <r>
    <s v="A2310000"/>
    <x v="36"/>
    <x v="36"/>
    <n v="1600003527"/>
    <x v="0"/>
    <x v="0"/>
    <x v="3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2"/>
    <n v="1.0666666666666667"/>
    <x v="3"/>
    <x v="2"/>
    <s v="Overdue"/>
    <x v="1"/>
    <s v="USD"/>
    <n v="-4916.17"/>
    <s v="Non-government"/>
  </r>
  <r>
    <s v="A2310000"/>
    <x v="36"/>
    <x v="36"/>
    <n v="1600003507"/>
    <x v="0"/>
    <x v="0"/>
    <x v="3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40"/>
    <n v="1.3333333333333333"/>
    <x v="3"/>
    <x v="2"/>
    <s v="Overdue"/>
    <x v="1"/>
    <s v="USD"/>
    <n v="-5306.52"/>
    <s v="Non-government"/>
  </r>
  <r>
    <s v="A2310000"/>
    <x v="36"/>
    <x v="36"/>
    <n v="1600003497"/>
    <x v="0"/>
    <x v="0"/>
    <x v="3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44"/>
    <n v="1.4666666666666666"/>
    <x v="3"/>
    <x v="2"/>
    <s v="Overdue"/>
    <x v="1"/>
    <s v="USD"/>
    <n v="-2863.11"/>
    <s v="Non-government"/>
  </r>
  <r>
    <s v="A2310000"/>
    <x v="36"/>
    <x v="36"/>
    <n v="1600003496"/>
    <x v="0"/>
    <x v="0"/>
    <x v="3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44"/>
    <n v="1.4666666666666666"/>
    <x v="3"/>
    <x v="2"/>
    <s v="Overdue"/>
    <x v="1"/>
    <s v="USD"/>
    <n v="-324.5"/>
    <s v="Non-government"/>
  </r>
  <r>
    <s v="A2310000"/>
    <x v="36"/>
    <x v="36"/>
    <n v="104012766"/>
    <x v="0"/>
    <x v="0"/>
    <x v="3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69"/>
    <n v="2.2999999999999998"/>
    <x v="1"/>
    <x v="1"/>
    <s v="Not Overdue"/>
    <x v="1"/>
    <s v="USD"/>
    <n v="39603.129999999997"/>
    <s v="Non-government"/>
  </r>
  <r>
    <s v="A2310000"/>
    <x v="36"/>
    <x v="36"/>
    <n v="104012765"/>
    <x v="0"/>
    <x v="0"/>
    <x v="3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69"/>
    <n v="2.2999999999999998"/>
    <x v="1"/>
    <x v="1"/>
    <s v="Not Overdue"/>
    <x v="1"/>
    <s v="USD"/>
    <n v="26411.56"/>
    <s v="Non-government"/>
  </r>
  <r>
    <s v="A2310000"/>
    <x v="36"/>
    <x v="36"/>
    <n v="104012734"/>
    <x v="0"/>
    <x v="0"/>
    <x v="3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70"/>
    <n v="2.3333333333333335"/>
    <x v="1"/>
    <x v="1"/>
    <s v="Not Overdue"/>
    <x v="1"/>
    <s v="USD"/>
    <n v="92473.94"/>
    <s v="Non-government"/>
  </r>
  <r>
    <s v="A2310000"/>
    <x v="36"/>
    <x v="36"/>
    <n v="104012733"/>
    <x v="0"/>
    <x v="0"/>
    <x v="3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0"/>
    <n v="2.3333333333333335"/>
    <x v="1"/>
    <x v="1"/>
    <s v="Not Overdue"/>
    <x v="1"/>
    <s v="USD"/>
    <n v="58561.75"/>
    <s v="Non-government"/>
  </r>
  <r>
    <s v="A2310000"/>
    <x v="36"/>
    <x v="36"/>
    <n v="104012734"/>
    <x v="0"/>
    <x v="0"/>
    <x v="3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70"/>
    <n v="2.3333333333333335"/>
    <x v="1"/>
    <x v="1"/>
    <s v="Not Overdue"/>
    <x v="1"/>
    <s v="USD"/>
    <n v="114029.15"/>
    <s v="Non-government"/>
  </r>
  <r>
    <s v="A2310000"/>
    <x v="36"/>
    <x v="36"/>
    <n v="104012733"/>
    <x v="0"/>
    <x v="0"/>
    <x v="3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0"/>
    <n v="2.3333333333333335"/>
    <x v="1"/>
    <x v="1"/>
    <s v="Not Overdue"/>
    <x v="1"/>
    <s v="USD"/>
    <n v="72212.19"/>
    <s v="Non-government"/>
  </r>
  <r>
    <s v="A2310000"/>
    <x v="36"/>
    <x v="36"/>
    <n v="104012734"/>
    <x v="0"/>
    <x v="0"/>
    <x v="3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70"/>
    <n v="2.3333333333333335"/>
    <x v="1"/>
    <x v="1"/>
    <s v="Not Overdue"/>
    <x v="1"/>
    <s v="USD"/>
    <n v="99876.54"/>
    <s v="Non-government"/>
  </r>
  <r>
    <s v="A2310000"/>
    <x v="36"/>
    <x v="36"/>
    <n v="104012733"/>
    <x v="0"/>
    <x v="0"/>
    <x v="3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70"/>
    <n v="2.3333333333333335"/>
    <x v="1"/>
    <x v="1"/>
    <s v="Not Overdue"/>
    <x v="1"/>
    <s v="USD"/>
    <n v="63249.65"/>
    <s v="Non-government"/>
  </r>
  <r>
    <s v="A2310000"/>
    <x v="36"/>
    <x v="36"/>
    <n v="104012734"/>
    <x v="0"/>
    <x v="0"/>
    <x v="3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70"/>
    <n v="2.3333333333333335"/>
    <x v="1"/>
    <x v="1"/>
    <s v="Not Overdue"/>
    <x v="1"/>
    <s v="USD"/>
    <n v="105640.76"/>
    <s v="Non-government"/>
  </r>
  <r>
    <s v="A2310000"/>
    <x v="36"/>
    <x v="36"/>
    <n v="104012733"/>
    <x v="0"/>
    <x v="0"/>
    <x v="3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0"/>
    <n v="2.3333333333333335"/>
    <x v="1"/>
    <x v="1"/>
    <s v="Not Overdue"/>
    <x v="1"/>
    <s v="USD"/>
    <n v="66900.009999999995"/>
    <s v="Non-government"/>
  </r>
  <r>
    <s v="A2310000"/>
    <x v="36"/>
    <x v="36"/>
    <n v="104012734"/>
    <x v="0"/>
    <x v="0"/>
    <x v="3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70"/>
    <n v="2.3333333333333335"/>
    <x v="1"/>
    <x v="1"/>
    <s v="Not Overdue"/>
    <x v="1"/>
    <s v="USD"/>
    <n v="57740.61"/>
    <s v="Non-government"/>
  </r>
  <r>
    <s v="A2310000"/>
    <x v="36"/>
    <x v="36"/>
    <n v="104012733"/>
    <x v="0"/>
    <x v="0"/>
    <x v="3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0"/>
    <n v="2.3333333333333335"/>
    <x v="1"/>
    <x v="1"/>
    <s v="Not Overdue"/>
    <x v="1"/>
    <s v="USD"/>
    <n v="37914.910000000003"/>
    <s v="Non-government"/>
  </r>
  <r>
    <s v="A2310000"/>
    <x v="36"/>
    <x v="36"/>
    <n v="104012734"/>
    <x v="0"/>
    <x v="0"/>
    <x v="3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70"/>
    <n v="2.3333333333333335"/>
    <x v="1"/>
    <x v="1"/>
    <s v="Not Overdue"/>
    <x v="1"/>
    <s v="USD"/>
    <n v="57691.22"/>
    <s v="Non-government"/>
  </r>
  <r>
    <s v="A2310000"/>
    <x v="36"/>
    <x v="36"/>
    <n v="104012733"/>
    <x v="0"/>
    <x v="0"/>
    <x v="3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70"/>
    <n v="2.3333333333333335"/>
    <x v="1"/>
    <x v="1"/>
    <s v="Not Overdue"/>
    <x v="1"/>
    <s v="USD"/>
    <n v="38460.14"/>
    <s v="Non-government"/>
  </r>
  <r>
    <s v="A2310000"/>
    <x v="36"/>
    <x v="36"/>
    <n v="104012734"/>
    <x v="0"/>
    <x v="0"/>
    <x v="3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70"/>
    <n v="2.3333333333333335"/>
    <x v="1"/>
    <x v="1"/>
    <s v="Not Overdue"/>
    <x v="1"/>
    <s v="USD"/>
    <n v="451.81"/>
    <s v="Non-government"/>
  </r>
  <r>
    <s v="A2310000"/>
    <x v="36"/>
    <x v="36"/>
    <n v="104012733"/>
    <x v="0"/>
    <x v="0"/>
    <x v="3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0"/>
    <n v="2.3333333333333335"/>
    <x v="1"/>
    <x v="1"/>
    <s v="Not Overdue"/>
    <x v="1"/>
    <s v="USD"/>
    <n v="301.2"/>
    <s v="Non-government"/>
  </r>
  <r>
    <s v="A2310000"/>
    <x v="36"/>
    <x v="36"/>
    <n v="104012734"/>
    <x v="0"/>
    <x v="0"/>
    <x v="3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70"/>
    <n v="2.3333333333333335"/>
    <x v="3"/>
    <x v="2"/>
    <s v="Overdue"/>
    <x v="1"/>
    <s v="USD"/>
    <n v="-81471.600000000006"/>
    <s v="Non-government"/>
  </r>
  <r>
    <s v="A2310000"/>
    <x v="36"/>
    <x v="36"/>
    <n v="104012733"/>
    <x v="0"/>
    <x v="0"/>
    <x v="3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70"/>
    <n v="2.3333333333333335"/>
    <x v="3"/>
    <x v="2"/>
    <s v="Overdue"/>
    <x v="1"/>
    <s v="USD"/>
    <n v="-54333.49"/>
    <s v="Non-government"/>
  </r>
  <r>
    <s v="A2310000"/>
    <x v="36"/>
    <x v="36"/>
    <n v="1600003453"/>
    <x v="0"/>
    <x v="0"/>
    <x v="3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90"/>
    <n v="3"/>
    <x v="3"/>
    <x v="2"/>
    <s v="Overdue"/>
    <x v="1"/>
    <s v="USD"/>
    <n v="-4696.4399999999996"/>
    <s v="Non-government"/>
  </r>
  <r>
    <s v="A2310000"/>
    <x v="36"/>
    <x v="36"/>
    <n v="1600003297"/>
    <x v="0"/>
    <x v="0"/>
    <x v="3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214"/>
    <n v="7.1333333333333337"/>
    <x v="2"/>
    <x v="2"/>
    <s v="Overdue"/>
    <x v="1"/>
    <s v="USD"/>
    <n v="-18460.55"/>
    <s v="Non-government"/>
  </r>
  <r>
    <s v="A2310000"/>
    <x v="36"/>
    <x v="36"/>
    <n v="103933740"/>
    <x v="0"/>
    <x v="0"/>
    <x v="3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249"/>
    <n v="8.3000000000000007"/>
    <x v="2"/>
    <x v="2"/>
    <s v="Overdue"/>
    <x v="1"/>
    <s v="USD"/>
    <n v="87913.78"/>
    <s v="Non-government"/>
  </r>
  <r>
    <s v="A2310000"/>
    <x v="36"/>
    <x v="36"/>
    <n v="103933740"/>
    <x v="0"/>
    <x v="0"/>
    <x v="3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249"/>
    <n v="8.3000000000000007"/>
    <x v="2"/>
    <x v="2"/>
    <s v="Overdue"/>
    <x v="1"/>
    <s v="USD"/>
    <n v="78704.55"/>
    <s v="Non-government"/>
  </r>
  <r>
    <s v="A2310000"/>
    <x v="36"/>
    <x v="36"/>
    <n v="103933740"/>
    <x v="0"/>
    <x v="0"/>
    <x v="3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249"/>
    <n v="8.3000000000000007"/>
    <x v="2"/>
    <x v="2"/>
    <s v="Overdue"/>
    <x v="1"/>
    <s v="USD"/>
    <n v="52470.35"/>
    <s v="Non-government"/>
  </r>
  <r>
    <s v="A2310000"/>
    <x v="36"/>
    <x v="36"/>
    <n v="103933740"/>
    <x v="0"/>
    <x v="0"/>
    <x v="3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249"/>
    <n v="8.3000000000000007"/>
    <x v="2"/>
    <x v="2"/>
    <s v="Overdue"/>
    <x v="1"/>
    <s v="USD"/>
    <n v="43938.5"/>
    <s v="Non-government"/>
  </r>
  <r>
    <s v="A2310000"/>
    <x v="36"/>
    <x v="36"/>
    <n v="103933740"/>
    <x v="0"/>
    <x v="0"/>
    <x v="3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249"/>
    <n v="8.3000000000000007"/>
    <x v="2"/>
    <x v="2"/>
    <s v="Overdue"/>
    <x v="1"/>
    <s v="USD"/>
    <n v="82135.98"/>
    <s v="Non-government"/>
  </r>
  <r>
    <s v="A2310000"/>
    <x v="36"/>
    <x v="36"/>
    <n v="103933740"/>
    <x v="0"/>
    <x v="0"/>
    <x v="3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249"/>
    <n v="8.3000000000000007"/>
    <x v="2"/>
    <x v="2"/>
    <s v="Overdue"/>
    <x v="1"/>
    <s v="USD"/>
    <n v="54757.32"/>
    <s v="Non-government"/>
  </r>
  <r>
    <s v="A2310000"/>
    <x v="36"/>
    <x v="36"/>
    <n v="103933740"/>
    <x v="0"/>
    <x v="0"/>
    <x v="3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249"/>
    <n v="8.3000000000000007"/>
    <x v="2"/>
    <x v="2"/>
    <s v="Overdue"/>
    <x v="1"/>
    <s v="USD"/>
    <n v="101075.54"/>
    <s v="Non-government"/>
  </r>
  <r>
    <s v="A2310000"/>
    <x v="36"/>
    <x v="36"/>
    <n v="103933740"/>
    <x v="0"/>
    <x v="0"/>
    <x v="3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249"/>
    <n v="8.3000000000000007"/>
    <x v="2"/>
    <x v="2"/>
    <s v="Overdue"/>
    <x v="1"/>
    <s v="USD"/>
    <n v="67383.69"/>
    <s v="Non-government"/>
  </r>
  <r>
    <s v="A2310000"/>
    <x v="36"/>
    <x v="36"/>
    <n v="103933740"/>
    <x v="0"/>
    <x v="0"/>
    <x v="3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249"/>
    <n v="8.3000000000000007"/>
    <x v="2"/>
    <x v="2"/>
    <s v="Overdue"/>
    <x v="1"/>
    <s v="USD"/>
    <n v="65899.42"/>
    <s v="Non-government"/>
  </r>
  <r>
    <s v="A2310000"/>
    <x v="36"/>
    <x v="36"/>
    <n v="103922178"/>
    <x v="0"/>
    <x v="0"/>
    <x v="3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273"/>
    <n v="9.1"/>
    <x v="2"/>
    <x v="2"/>
    <s v="Overdue"/>
    <x v="1"/>
    <s v="USD"/>
    <n v="56385.46"/>
    <s v="Non-government"/>
  </r>
  <r>
    <s v="A2310000"/>
    <x v="36"/>
    <x v="36"/>
    <n v="103922178"/>
    <x v="0"/>
    <x v="0"/>
    <x v="3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273"/>
    <n v="9.1"/>
    <x v="2"/>
    <x v="2"/>
    <s v="Overdue"/>
    <x v="1"/>
    <s v="USD"/>
    <n v="79465.23"/>
    <s v="Non-government"/>
  </r>
  <r>
    <s v="A2310000"/>
    <x v="36"/>
    <x v="36"/>
    <n v="103922178"/>
    <x v="0"/>
    <x v="0"/>
    <x v="3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273"/>
    <n v="9.1"/>
    <x v="2"/>
    <x v="2"/>
    <s v="Overdue"/>
    <x v="1"/>
    <s v="USD"/>
    <n v="112939.5"/>
    <s v="Non-government"/>
  </r>
  <r>
    <s v="A2310000"/>
    <x v="36"/>
    <x v="36"/>
    <n v="103921886"/>
    <x v="0"/>
    <x v="0"/>
    <x v="3"/>
    <x v="2"/>
    <s v="WHT Outstg"/>
    <s v="WHT Credit Note"/>
    <s v=""/>
    <s v="AB"/>
    <s v=""/>
    <d v="2020-05-30T00:00:00"/>
    <d v="2020-05-30T00:00:00"/>
    <d v="2020-05-30T00:00:00"/>
    <s v="USD"/>
    <n v="-247.89"/>
    <n v="274"/>
    <n v="9.1333333333333329"/>
    <x v="2"/>
    <x v="2"/>
    <s v="Overdue"/>
    <x v="1"/>
    <s v="USD"/>
    <n v="-247.89"/>
    <s v="Non-government"/>
  </r>
  <r>
    <s v="A2310000"/>
    <x v="36"/>
    <x v="36"/>
    <n v="103921887"/>
    <x v="0"/>
    <x v="0"/>
    <x v="3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274"/>
    <n v="9.1333333333333329"/>
    <x v="2"/>
    <x v="2"/>
    <s v="Overdue"/>
    <x v="1"/>
    <s v="USD"/>
    <n v="-2001.85"/>
    <s v="Non-government"/>
  </r>
  <r>
    <s v="A2310000"/>
    <x v="36"/>
    <x v="36"/>
    <n v="103921885"/>
    <x v="0"/>
    <x v="0"/>
    <x v="3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274"/>
    <n v="9.1333333333333329"/>
    <x v="2"/>
    <x v="2"/>
    <s v="Overdue"/>
    <x v="1"/>
    <s v="USD"/>
    <n v="-1134.06"/>
    <s v="Non-government"/>
  </r>
  <r>
    <s v="A2310000"/>
    <x v="36"/>
    <x v="36"/>
    <n v="103921887"/>
    <x v="0"/>
    <x v="0"/>
    <x v="3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274"/>
    <n v="9.1333333333333329"/>
    <x v="2"/>
    <x v="2"/>
    <s v="Overdue"/>
    <x v="1"/>
    <s v="USD"/>
    <n v="1620"/>
    <s v="Non-government"/>
  </r>
  <r>
    <s v="A2310000"/>
    <x v="36"/>
    <x v="36"/>
    <n v="103921885"/>
    <x v="0"/>
    <x v="0"/>
    <x v="3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274"/>
    <n v="9.1333333333333329"/>
    <x v="2"/>
    <x v="2"/>
    <s v="Overdue"/>
    <x v="1"/>
    <s v="USD"/>
    <n v="917.75"/>
    <s v="Non-government"/>
  </r>
  <r>
    <s v="A2310000"/>
    <x v="36"/>
    <x v="36"/>
    <n v="103921887"/>
    <x v="0"/>
    <x v="0"/>
    <x v="3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274"/>
    <n v="9.1333333333333329"/>
    <x v="2"/>
    <x v="2"/>
    <s v="Overdue"/>
    <x v="1"/>
    <s v="USD"/>
    <n v="44846.55"/>
    <s v="Non-government"/>
  </r>
  <r>
    <s v="A2310000"/>
    <x v="36"/>
    <x v="36"/>
    <n v="103921885"/>
    <x v="0"/>
    <x v="0"/>
    <x v="3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274"/>
    <n v="9.1333333333333329"/>
    <x v="2"/>
    <x v="2"/>
    <s v="Overdue"/>
    <x v="1"/>
    <s v="USD"/>
    <n v="25414.68"/>
    <s v="Non-government"/>
  </r>
  <r>
    <s v="A2310000"/>
    <x v="36"/>
    <x v="36"/>
    <n v="103921887"/>
    <x v="0"/>
    <x v="0"/>
    <x v="3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274"/>
    <n v="9.1333333333333329"/>
    <x v="2"/>
    <x v="2"/>
    <s v="Overdue"/>
    <x v="1"/>
    <s v="USD"/>
    <n v="72392.649999999994"/>
    <s v="Non-government"/>
  </r>
  <r>
    <s v="A2310000"/>
    <x v="36"/>
    <x v="36"/>
    <n v="103921885"/>
    <x v="0"/>
    <x v="0"/>
    <x v="3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274"/>
    <n v="9.1333333333333329"/>
    <x v="2"/>
    <x v="2"/>
    <s v="Overdue"/>
    <x v="1"/>
    <s v="USD"/>
    <n v="41025.480000000003"/>
    <s v="Non-government"/>
  </r>
  <r>
    <s v="A2310000"/>
    <x v="36"/>
    <x v="36"/>
    <n v="103921885"/>
    <x v="0"/>
    <x v="0"/>
    <x v="3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274"/>
    <n v="9.1333333333333329"/>
    <x v="2"/>
    <x v="2"/>
    <s v="Overdue"/>
    <x v="1"/>
    <s v="USD"/>
    <n v="31954.82"/>
    <s v="Non-government"/>
  </r>
  <r>
    <s v="A2310000"/>
    <x v="36"/>
    <x v="36"/>
    <n v="103921885"/>
    <x v="0"/>
    <x v="0"/>
    <x v="3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274"/>
    <n v="9.1333333333333329"/>
    <x v="2"/>
    <x v="2"/>
    <s v="Overdue"/>
    <x v="1"/>
    <s v="USD"/>
    <n v="45034.3"/>
    <s v="Non-government"/>
  </r>
  <r>
    <s v="A2310000"/>
    <x v="36"/>
    <x v="36"/>
    <n v="103921885"/>
    <x v="0"/>
    <x v="0"/>
    <x v="3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274"/>
    <n v="9.1333333333333329"/>
    <x v="2"/>
    <x v="2"/>
    <s v="Overdue"/>
    <x v="1"/>
    <s v="USD"/>
    <n v="64010.67"/>
    <s v="Non-government"/>
  </r>
  <r>
    <s v="A2310000"/>
    <x v="36"/>
    <x v="36"/>
    <n v="103918353"/>
    <x v="0"/>
    <x v="0"/>
    <x v="3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286"/>
    <n v="9.5333333333333332"/>
    <x v="2"/>
    <x v="2"/>
    <s v="Overdue"/>
    <x v="1"/>
    <s v="USD"/>
    <n v="60563.99"/>
    <s v="Non-government"/>
  </r>
  <r>
    <s v="A2310000"/>
    <x v="36"/>
    <x v="36"/>
    <n v="103918353"/>
    <x v="0"/>
    <x v="0"/>
    <x v="3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286"/>
    <n v="9.5333333333333332"/>
    <x v="2"/>
    <x v="2"/>
    <s v="Overdue"/>
    <x v="1"/>
    <s v="USD"/>
    <n v="80746.81"/>
    <s v="Non-government"/>
  </r>
  <r>
    <s v="A2310000"/>
    <x v="36"/>
    <x v="36"/>
    <n v="103918352"/>
    <x v="0"/>
    <x v="0"/>
    <x v="3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286"/>
    <n v="9.5333333333333332"/>
    <x v="2"/>
    <x v="2"/>
    <s v="Overdue"/>
    <x v="1"/>
    <s v="USD"/>
    <n v="26135.34"/>
    <s v="Non-government"/>
  </r>
  <r>
    <s v="A2310000"/>
    <x v="36"/>
    <x v="36"/>
    <n v="103918352"/>
    <x v="0"/>
    <x v="0"/>
    <x v="3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286"/>
    <n v="9.5333333333333332"/>
    <x v="2"/>
    <x v="2"/>
    <s v="Overdue"/>
    <x v="1"/>
    <s v="USD"/>
    <n v="28910.85"/>
    <s v="Non-government"/>
  </r>
  <r>
    <s v="A2310000"/>
    <x v="36"/>
    <x v="36"/>
    <n v="103918353"/>
    <x v="0"/>
    <x v="0"/>
    <x v="3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286"/>
    <n v="9.5333333333333332"/>
    <x v="2"/>
    <x v="2"/>
    <s v="Overdue"/>
    <x v="1"/>
    <s v="USD"/>
    <n v="15812.17"/>
    <s v="Non-government"/>
  </r>
  <r>
    <s v="A2310000"/>
    <x v="36"/>
    <x v="36"/>
    <n v="103918352"/>
    <x v="0"/>
    <x v="0"/>
    <x v="3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286"/>
    <n v="9.5333333333333332"/>
    <x v="2"/>
    <x v="2"/>
    <s v="Overdue"/>
    <x v="1"/>
    <s v="USD"/>
    <n v="5745.84"/>
    <s v="Non-government"/>
  </r>
  <r>
    <s v="A2310000"/>
    <x v="36"/>
    <x v="36"/>
    <n v="103918353"/>
    <x v="0"/>
    <x v="0"/>
    <x v="3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286"/>
    <n v="9.5333333333333332"/>
    <x v="2"/>
    <x v="2"/>
    <s v="Overdue"/>
    <x v="1"/>
    <s v="USD"/>
    <n v="39234.82"/>
    <s v="Non-government"/>
  </r>
  <r>
    <s v="A2310000"/>
    <x v="36"/>
    <x v="36"/>
    <n v="103918352"/>
    <x v="0"/>
    <x v="0"/>
    <x v="3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286"/>
    <n v="9.5333333333333332"/>
    <x v="2"/>
    <x v="2"/>
    <s v="Overdue"/>
    <x v="1"/>
    <s v="USD"/>
    <n v="12153.07"/>
    <s v="Non-government"/>
  </r>
  <r>
    <s v="A2310000"/>
    <x v="36"/>
    <x v="36"/>
    <n v="103918353"/>
    <x v="0"/>
    <x v="0"/>
    <x v="3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286"/>
    <n v="9.5333333333333332"/>
    <x v="2"/>
    <x v="2"/>
    <s v="Overdue"/>
    <x v="1"/>
    <s v="USD"/>
    <n v="50221.89"/>
    <s v="Non-government"/>
  </r>
  <r>
    <s v="A2310000"/>
    <x v="36"/>
    <x v="36"/>
    <n v="103918352"/>
    <x v="0"/>
    <x v="0"/>
    <x v="3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286"/>
    <n v="9.5333333333333332"/>
    <x v="2"/>
    <x v="2"/>
    <s v="Overdue"/>
    <x v="1"/>
    <s v="USD"/>
    <n v="16597.5"/>
    <s v="Non-government"/>
  </r>
  <r>
    <s v="A2310000"/>
    <x v="36"/>
    <x v="36"/>
    <n v="103918353"/>
    <x v="0"/>
    <x v="0"/>
    <x v="3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286"/>
    <n v="9.5333333333333332"/>
    <x v="2"/>
    <x v="2"/>
    <s v="Overdue"/>
    <x v="1"/>
    <s v="USD"/>
    <n v="29729.37"/>
    <s v="Non-government"/>
  </r>
  <r>
    <s v="A2310000"/>
    <x v="36"/>
    <x v="36"/>
    <n v="103918352"/>
    <x v="0"/>
    <x v="0"/>
    <x v="3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286"/>
    <n v="9.5333333333333332"/>
    <x v="2"/>
    <x v="2"/>
    <s v="Overdue"/>
    <x v="1"/>
    <s v="USD"/>
    <n v="10807.08"/>
    <s v="Non-government"/>
  </r>
  <r>
    <s v="A2310000"/>
    <x v="36"/>
    <x v="36"/>
    <n v="103918352"/>
    <x v="0"/>
    <x v="0"/>
    <x v="3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286"/>
    <n v="9.5333333333333332"/>
    <x v="2"/>
    <x v="2"/>
    <s v="Overdue"/>
    <x v="1"/>
    <s v="USD"/>
    <n v="11320.51"/>
    <s v="Non-government"/>
  </r>
  <r>
    <s v="A2310000"/>
    <x v="36"/>
    <x v="36"/>
    <n v="103918353"/>
    <x v="0"/>
    <x v="0"/>
    <x v="3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286"/>
    <n v="9.5333333333333332"/>
    <x v="2"/>
    <x v="2"/>
    <s v="Overdue"/>
    <x v="1"/>
    <s v="USD"/>
    <n v="36546.980000000003"/>
    <s v="Non-government"/>
  </r>
  <r>
    <s v="A2310000"/>
    <x v="36"/>
    <x v="36"/>
    <n v="103918352"/>
    <x v="0"/>
    <x v="0"/>
    <x v="3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286"/>
    <n v="9.5333333333333332"/>
    <x v="2"/>
    <x v="2"/>
    <s v="Overdue"/>
    <x v="1"/>
    <s v="USD"/>
    <n v="12309.54"/>
    <s v="Non-government"/>
  </r>
  <r>
    <s v="A2310000"/>
    <x v="36"/>
    <x v="36"/>
    <n v="103918353"/>
    <x v="0"/>
    <x v="0"/>
    <x v="3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286"/>
    <n v="9.5333333333333332"/>
    <x v="2"/>
    <x v="2"/>
    <s v="Overdue"/>
    <x v="1"/>
    <s v="USD"/>
    <n v="42152.87"/>
    <s v="Non-government"/>
  </r>
  <r>
    <s v="A2310000"/>
    <x v="36"/>
    <x v="36"/>
    <n v="103918353"/>
    <x v="0"/>
    <x v="0"/>
    <x v="3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286"/>
    <n v="9.5333333333333332"/>
    <x v="2"/>
    <x v="2"/>
    <s v="Overdue"/>
    <x v="1"/>
    <s v="USD"/>
    <n v="22356"/>
    <s v="Non-government"/>
  </r>
  <r>
    <s v="A2310000"/>
    <x v="36"/>
    <x v="36"/>
    <n v="103918352"/>
    <x v="0"/>
    <x v="0"/>
    <x v="3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286"/>
    <n v="9.5333333333333332"/>
    <x v="2"/>
    <x v="2"/>
    <s v="Overdue"/>
    <x v="1"/>
    <s v="USD"/>
    <n v="8123.74"/>
    <s v="Non-government"/>
  </r>
  <r>
    <s v="A2310000"/>
    <x v="36"/>
    <x v="36"/>
    <n v="103918353"/>
    <x v="0"/>
    <x v="0"/>
    <x v="3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286"/>
    <n v="9.5333333333333332"/>
    <x v="2"/>
    <x v="2"/>
    <s v="Overdue"/>
    <x v="1"/>
    <s v="USD"/>
    <n v="34205.42"/>
    <s v="Non-government"/>
  </r>
  <r>
    <s v="A2310000"/>
    <x v="36"/>
    <x v="36"/>
    <n v="103918352"/>
    <x v="0"/>
    <x v="0"/>
    <x v="3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286"/>
    <n v="9.5333333333333332"/>
    <x v="2"/>
    <x v="2"/>
    <s v="Overdue"/>
    <x v="1"/>
    <s v="USD"/>
    <n v="12424.29"/>
    <s v="Non-government"/>
  </r>
  <r>
    <s v="A2310000"/>
    <x v="36"/>
    <x v="36"/>
    <n v="103918353"/>
    <x v="0"/>
    <x v="0"/>
    <x v="3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286"/>
    <n v="9.5333333333333332"/>
    <x v="2"/>
    <x v="2"/>
    <s v="Overdue"/>
    <x v="1"/>
    <s v="USD"/>
    <n v="32212.17"/>
    <s v="Non-government"/>
  </r>
  <r>
    <s v="A2310000"/>
    <x v="36"/>
    <x v="36"/>
    <n v="103918352"/>
    <x v="0"/>
    <x v="0"/>
    <x v="3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286"/>
    <n v="9.5333333333333332"/>
    <x v="2"/>
    <x v="2"/>
    <s v="Overdue"/>
    <x v="1"/>
    <s v="USD"/>
    <n v="11703.58"/>
    <s v="Non-government"/>
  </r>
  <r>
    <s v="A2310000"/>
    <x v="36"/>
    <x v="36"/>
    <n v="103918353"/>
    <x v="0"/>
    <x v="0"/>
    <x v="3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286"/>
    <n v="9.5333333333333332"/>
    <x v="2"/>
    <x v="2"/>
    <s v="Overdue"/>
    <x v="1"/>
    <s v="USD"/>
    <n v="29424.3"/>
    <s v="Non-government"/>
  </r>
  <r>
    <s v="A2310000"/>
    <x v="36"/>
    <x v="36"/>
    <n v="103918352"/>
    <x v="0"/>
    <x v="0"/>
    <x v="3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286"/>
    <n v="9.5333333333333332"/>
    <x v="2"/>
    <x v="2"/>
    <s v="Overdue"/>
    <x v="1"/>
    <s v="USD"/>
    <n v="10692.23"/>
    <s v="Non-government"/>
  </r>
  <r>
    <s v="A2310000"/>
    <x v="36"/>
    <x v="36"/>
    <n v="103918352"/>
    <x v="0"/>
    <x v="0"/>
    <x v="3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286"/>
    <n v="9.5333333333333332"/>
    <x v="2"/>
    <x v="2"/>
    <s v="Overdue"/>
    <x v="1"/>
    <s v="USD"/>
    <n v="22007.8"/>
    <s v="Non-government"/>
  </r>
  <r>
    <s v="A2310000"/>
    <x v="36"/>
    <x v="36"/>
    <n v="103918352"/>
    <x v="0"/>
    <x v="0"/>
    <x v="3"/>
    <x v="2"/>
    <s v="WHT Outstg"/>
    <s v="WHT on inv 1800015213 MAY 2015"/>
    <s v=""/>
    <s v="AB"/>
    <s v=""/>
    <d v="2020-05-18T00:00:00"/>
    <d v="2020-05-18T00:00:00"/>
    <d v="2020-05-18T00:00:00"/>
    <s v="NGN"/>
    <n v="3561366"/>
    <n v="286"/>
    <n v="9.5333333333333332"/>
    <x v="2"/>
    <x v="2"/>
    <s v="Overdue"/>
    <x v="1"/>
    <s v="USD"/>
    <n v="9878.8700000000008"/>
    <s v="Non-government"/>
  </r>
  <r>
    <s v="A2310000"/>
    <x v="36"/>
    <x v="36"/>
    <n v="103918353"/>
    <x v="0"/>
    <x v="0"/>
    <x v="3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286"/>
    <n v="9.5333333333333332"/>
    <x v="2"/>
    <x v="2"/>
    <s v="Overdue"/>
    <x v="1"/>
    <s v="USD"/>
    <n v="27186"/>
    <s v="Non-government"/>
  </r>
  <r>
    <s v="A2310000"/>
    <x v="36"/>
    <x v="36"/>
    <n v="103918352"/>
    <x v="0"/>
    <x v="0"/>
    <x v="3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286"/>
    <n v="9.5333333333333332"/>
    <x v="2"/>
    <x v="2"/>
    <s v="Overdue"/>
    <x v="1"/>
    <s v="USD"/>
    <n v="14811.97"/>
    <s v="Non-government"/>
  </r>
  <r>
    <s v="A2310000"/>
    <x v="36"/>
    <x v="36"/>
    <n v="103918353"/>
    <x v="0"/>
    <x v="0"/>
    <x v="3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286"/>
    <n v="9.5333333333333332"/>
    <x v="2"/>
    <x v="2"/>
    <s v="Overdue"/>
    <x v="1"/>
    <s v="USD"/>
    <n v="40779"/>
    <s v="Non-government"/>
  </r>
  <r>
    <s v="A2310000"/>
    <x v="36"/>
    <x v="36"/>
    <n v="103918352"/>
    <x v="0"/>
    <x v="0"/>
    <x v="3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286"/>
    <n v="9.5333333333333332"/>
    <x v="2"/>
    <x v="2"/>
    <s v="Overdue"/>
    <x v="1"/>
    <s v="USD"/>
    <n v="13334.54"/>
    <s v="Non-government"/>
  </r>
  <r>
    <s v="A2310000"/>
    <x v="36"/>
    <x v="36"/>
    <n v="103918353"/>
    <x v="0"/>
    <x v="0"/>
    <x v="3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286"/>
    <n v="9.5333333333333332"/>
    <x v="2"/>
    <x v="2"/>
    <s v="Overdue"/>
    <x v="1"/>
    <s v="USD"/>
    <n v="36701.1"/>
    <s v="Non-government"/>
  </r>
  <r>
    <s v="A2310000"/>
    <x v="36"/>
    <x v="36"/>
    <n v="103918352"/>
    <x v="0"/>
    <x v="0"/>
    <x v="3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286"/>
    <n v="9.5333333333333332"/>
    <x v="2"/>
    <x v="2"/>
    <s v="Overdue"/>
    <x v="1"/>
    <s v="USD"/>
    <n v="12348.59"/>
    <s v="Non-government"/>
  </r>
  <r>
    <s v="A2310000"/>
    <x v="36"/>
    <x v="36"/>
    <n v="103918353"/>
    <x v="0"/>
    <x v="0"/>
    <x v="3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286"/>
    <n v="9.5333333333333332"/>
    <x v="2"/>
    <x v="2"/>
    <s v="Overdue"/>
    <x v="1"/>
    <s v="USD"/>
    <n v="33982.5"/>
    <s v="Non-government"/>
  </r>
  <r>
    <s v="A2310000"/>
    <x v="36"/>
    <x v="36"/>
    <n v="103918353"/>
    <x v="0"/>
    <x v="0"/>
    <x v="3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286"/>
    <n v="9.5333333333333332"/>
    <x v="2"/>
    <x v="2"/>
    <s v="Overdue"/>
    <x v="1"/>
    <s v="USD"/>
    <n v="72306.28"/>
    <s v="Non-government"/>
  </r>
  <r>
    <s v="A2310000"/>
    <x v="36"/>
    <x v="36"/>
    <n v="103918352"/>
    <x v="0"/>
    <x v="0"/>
    <x v="3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286"/>
    <n v="9.5333333333333332"/>
    <x v="2"/>
    <x v="2"/>
    <s v="Overdue"/>
    <x v="1"/>
    <s v="USD"/>
    <n v="26273.119999999999"/>
    <s v="Non-government"/>
  </r>
  <r>
    <s v="A2310000"/>
    <x v="36"/>
    <x v="36"/>
    <n v="103918353"/>
    <x v="0"/>
    <x v="0"/>
    <x v="3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286"/>
    <n v="9.5333333333333332"/>
    <x v="2"/>
    <x v="2"/>
    <s v="Overdue"/>
    <x v="1"/>
    <s v="USD"/>
    <n v="69785.72"/>
    <s v="Non-government"/>
  </r>
  <r>
    <s v="A2310000"/>
    <x v="36"/>
    <x v="36"/>
    <n v="103918352"/>
    <x v="0"/>
    <x v="0"/>
    <x v="3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286"/>
    <n v="9.5333333333333332"/>
    <x v="2"/>
    <x v="2"/>
    <s v="Overdue"/>
    <x v="1"/>
    <s v="USD"/>
    <n v="25357.69"/>
    <s v="Non-government"/>
  </r>
  <r>
    <s v="A2310000"/>
    <x v="36"/>
    <x v="36"/>
    <n v="103918353"/>
    <x v="0"/>
    <x v="0"/>
    <x v="3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286"/>
    <n v="9.5333333333333332"/>
    <x v="2"/>
    <x v="2"/>
    <s v="Overdue"/>
    <x v="1"/>
    <s v="USD"/>
    <n v="82955.05"/>
    <s v="Non-government"/>
  </r>
  <r>
    <s v="A2310000"/>
    <x v="36"/>
    <x v="36"/>
    <n v="103918352"/>
    <x v="0"/>
    <x v="0"/>
    <x v="3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286"/>
    <n v="9.5333333333333332"/>
    <x v="2"/>
    <x v="2"/>
    <s v="Overdue"/>
    <x v="1"/>
    <s v="USD"/>
    <n v="30142.1"/>
    <s v="Non-government"/>
  </r>
  <r>
    <s v="A2310000"/>
    <x v="36"/>
    <x v="36"/>
    <n v="103918353"/>
    <x v="0"/>
    <x v="0"/>
    <x v="3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286"/>
    <n v="9.5333333333333332"/>
    <x v="2"/>
    <x v="2"/>
    <s v="Overdue"/>
    <x v="1"/>
    <s v="USD"/>
    <n v="56643.83"/>
    <s v="Non-government"/>
  </r>
  <r>
    <s v="A2310000"/>
    <x v="36"/>
    <x v="36"/>
    <n v="103918352"/>
    <x v="0"/>
    <x v="0"/>
    <x v="3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286"/>
    <n v="9.5333333333333332"/>
    <x v="2"/>
    <x v="2"/>
    <s v="Overdue"/>
    <x v="1"/>
    <s v="USD"/>
    <n v="20583.28"/>
    <s v="Non-government"/>
  </r>
  <r>
    <s v="A2310000"/>
    <x v="36"/>
    <x v="36"/>
    <n v="103918353"/>
    <x v="0"/>
    <x v="0"/>
    <x v="3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286"/>
    <n v="9.5333333333333332"/>
    <x v="2"/>
    <x v="2"/>
    <s v="Overdue"/>
    <x v="1"/>
    <s v="USD"/>
    <n v="71922.710000000006"/>
    <s v="Non-government"/>
  </r>
  <r>
    <s v="A2310000"/>
    <x v="36"/>
    <x v="36"/>
    <n v="103918353"/>
    <x v="0"/>
    <x v="0"/>
    <x v="3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286"/>
    <n v="9.5333333333333332"/>
    <x v="2"/>
    <x v="2"/>
    <s v="Overdue"/>
    <x v="1"/>
    <s v="USD"/>
    <n v="83509.64"/>
    <s v="Non-government"/>
  </r>
  <r>
    <s v="A2310000"/>
    <x v="36"/>
    <x v="36"/>
    <n v="103918352"/>
    <x v="0"/>
    <x v="0"/>
    <x v="3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286"/>
    <n v="9.5333333333333332"/>
    <x v="2"/>
    <x v="2"/>
    <s v="Overdue"/>
    <x v="1"/>
    <s v="USD"/>
    <n v="30345.81"/>
    <s v="Non-government"/>
  </r>
  <r>
    <s v="A2310000"/>
    <x v="36"/>
    <x v="36"/>
    <n v="103918353"/>
    <x v="0"/>
    <x v="0"/>
    <x v="3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286"/>
    <n v="9.5333333333333332"/>
    <x v="2"/>
    <x v="2"/>
    <s v="Overdue"/>
    <x v="1"/>
    <s v="USD"/>
    <n v="68626.100000000006"/>
    <s v="Non-government"/>
  </r>
  <r>
    <s v="A2310000"/>
    <x v="36"/>
    <x v="36"/>
    <n v="103918352"/>
    <x v="0"/>
    <x v="0"/>
    <x v="3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286"/>
    <n v="9.5333333333333332"/>
    <x v="2"/>
    <x v="2"/>
    <s v="Overdue"/>
    <x v="1"/>
    <s v="USD"/>
    <n v="24053.85"/>
    <s v="Non-government"/>
  </r>
  <r>
    <s v="A2310000"/>
    <x v="36"/>
    <x v="36"/>
    <n v="103918353"/>
    <x v="0"/>
    <x v="0"/>
    <x v="3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286"/>
    <n v="9.5333333333333332"/>
    <x v="2"/>
    <x v="2"/>
    <s v="Overdue"/>
    <x v="1"/>
    <s v="USD"/>
    <n v="9562.35"/>
    <s v="Non-government"/>
  </r>
  <r>
    <s v="A2310000"/>
    <x v="36"/>
    <x v="36"/>
    <n v="103918352"/>
    <x v="0"/>
    <x v="0"/>
    <x v="3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286"/>
    <n v="9.5333333333333332"/>
    <x v="2"/>
    <x v="2"/>
    <s v="Overdue"/>
    <x v="1"/>
    <s v="USD"/>
    <n v="3351.67"/>
    <s v="Non-government"/>
  </r>
  <r>
    <s v="A2310000"/>
    <x v="36"/>
    <x v="36"/>
    <n v="103918352"/>
    <x v="0"/>
    <x v="0"/>
    <x v="3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286"/>
    <n v="9.5333333333333332"/>
    <x v="2"/>
    <x v="2"/>
    <s v="Overdue"/>
    <x v="1"/>
    <s v="USD"/>
    <n v="4060.56"/>
    <s v="Non-government"/>
  </r>
  <r>
    <s v="A2310000"/>
    <x v="36"/>
    <x v="36"/>
    <n v="103918353"/>
    <x v="0"/>
    <x v="0"/>
    <x v="3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286"/>
    <n v="9.5333333333333332"/>
    <x v="2"/>
    <x v="2"/>
    <s v="Overdue"/>
    <x v="1"/>
    <s v="USD"/>
    <n v="11174.4"/>
    <s v="Non-government"/>
  </r>
  <r>
    <s v="A2310000"/>
    <x v="36"/>
    <x v="36"/>
    <n v="103918353"/>
    <x v="0"/>
    <x v="0"/>
    <x v="3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286"/>
    <n v="9.5333333333333332"/>
    <x v="2"/>
    <x v="2"/>
    <s v="Overdue"/>
    <x v="1"/>
    <s v="USD"/>
    <n v="79560.72"/>
    <s v="Non-government"/>
  </r>
  <r>
    <s v="A2310000"/>
    <x v="36"/>
    <x v="36"/>
    <n v="103918352"/>
    <x v="0"/>
    <x v="0"/>
    <x v="3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286"/>
    <n v="9.5333333333333332"/>
    <x v="2"/>
    <x v="2"/>
    <s v="Overdue"/>
    <x v="1"/>
    <s v="USD"/>
    <n v="2630.79"/>
    <s v="Non-government"/>
  </r>
  <r>
    <s v="A2310000"/>
    <x v="36"/>
    <x v="36"/>
    <n v="103918353"/>
    <x v="0"/>
    <x v="0"/>
    <x v="3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286"/>
    <n v="9.5333333333333332"/>
    <x v="2"/>
    <x v="2"/>
    <s v="Overdue"/>
    <x v="1"/>
    <s v="USD"/>
    <n v="7239.75"/>
    <s v="Non-government"/>
  </r>
  <r>
    <s v="A2310000"/>
    <x v="36"/>
    <x v="36"/>
    <n v="103918353"/>
    <x v="0"/>
    <x v="0"/>
    <x v="3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286"/>
    <n v="9.5333333333333332"/>
    <x v="2"/>
    <x v="2"/>
    <s v="Overdue"/>
    <x v="1"/>
    <s v="USD"/>
    <n v="16461.599999999999"/>
    <s v="Non-government"/>
  </r>
  <r>
    <s v="A2310000"/>
    <x v="36"/>
    <x v="36"/>
    <n v="103918352"/>
    <x v="0"/>
    <x v="0"/>
    <x v="3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286"/>
    <n v="9.5333333333333332"/>
    <x v="2"/>
    <x v="2"/>
    <s v="Overdue"/>
    <x v="1"/>
    <s v="USD"/>
    <n v="5981.83"/>
    <s v="Non-government"/>
  </r>
  <r>
    <s v="A2310000"/>
    <x v="36"/>
    <x v="36"/>
    <n v="103918353"/>
    <x v="0"/>
    <x v="0"/>
    <x v="3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286"/>
    <n v="9.5333333333333332"/>
    <x v="2"/>
    <x v="2"/>
    <s v="Overdue"/>
    <x v="1"/>
    <s v="USD"/>
    <n v="56495.13"/>
    <s v="Non-government"/>
  </r>
  <r>
    <s v="A2310000"/>
    <x v="36"/>
    <x v="36"/>
    <n v="103918352"/>
    <x v="0"/>
    <x v="0"/>
    <x v="3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286"/>
    <n v="9.5333333333333332"/>
    <x v="2"/>
    <x v="2"/>
    <s v="Overdue"/>
    <x v="1"/>
    <s v="USD"/>
    <n v="29514.06"/>
    <s v="Non-government"/>
  </r>
  <r>
    <s v="A2310000"/>
    <x v="36"/>
    <x v="36"/>
    <n v="103918352"/>
    <x v="0"/>
    <x v="0"/>
    <x v="3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286"/>
    <n v="9.5333333333333332"/>
    <x v="2"/>
    <x v="2"/>
    <s v="Overdue"/>
    <x v="1"/>
    <s v="USD"/>
    <n v="43911.56"/>
    <s v="Non-government"/>
  </r>
  <r>
    <s v="A2310000"/>
    <x v="36"/>
    <x v="36"/>
    <n v="103918353"/>
    <x v="0"/>
    <x v="0"/>
    <x v="3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286"/>
    <n v="9.5333333333333332"/>
    <x v="2"/>
    <x v="2"/>
    <s v="Overdue"/>
    <x v="1"/>
    <s v="USD"/>
    <n v="38771.9"/>
    <s v="Non-government"/>
  </r>
  <r>
    <s v="A2310000"/>
    <x v="36"/>
    <x v="36"/>
    <n v="103918352"/>
    <x v="0"/>
    <x v="0"/>
    <x v="3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286"/>
    <n v="9.5333333333333332"/>
    <x v="2"/>
    <x v="2"/>
    <s v="Overdue"/>
    <x v="1"/>
    <s v="USD"/>
    <n v="22171.69"/>
    <s v="Non-government"/>
  </r>
  <r>
    <s v="A2310000"/>
    <x v="36"/>
    <x v="36"/>
    <n v="103918353"/>
    <x v="0"/>
    <x v="0"/>
    <x v="3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286"/>
    <n v="9.5333333333333332"/>
    <x v="2"/>
    <x v="2"/>
    <s v="Overdue"/>
    <x v="1"/>
    <s v="USD"/>
    <n v="79487.429999999993"/>
    <s v="Non-government"/>
  </r>
  <r>
    <s v="A2310000"/>
    <x v="36"/>
    <x v="36"/>
    <n v="103918352"/>
    <x v="0"/>
    <x v="0"/>
    <x v="3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286"/>
    <n v="9.5333333333333332"/>
    <x v="2"/>
    <x v="2"/>
    <s v="Overdue"/>
    <x v="1"/>
    <s v="USD"/>
    <n v="44792.58"/>
    <s v="Non-government"/>
  </r>
  <r>
    <s v="A2310000"/>
    <x v="36"/>
    <x v="36"/>
    <n v="103918353"/>
    <x v="0"/>
    <x v="0"/>
    <x v="3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286"/>
    <n v="9.5333333333333332"/>
    <x v="2"/>
    <x v="2"/>
    <s v="Overdue"/>
    <x v="1"/>
    <s v="USD"/>
    <n v="64123.5"/>
    <s v="Non-government"/>
  </r>
  <r>
    <s v="A2310000"/>
    <x v="36"/>
    <x v="36"/>
    <n v="103918352"/>
    <x v="0"/>
    <x v="0"/>
    <x v="3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286"/>
    <n v="9.5333333333333332"/>
    <x v="2"/>
    <x v="2"/>
    <s v="Overdue"/>
    <x v="1"/>
    <s v="USD"/>
    <n v="36133.25"/>
    <s v="Non-government"/>
  </r>
  <r>
    <s v="A2310000"/>
    <x v="36"/>
    <x v="36"/>
    <n v="103918353"/>
    <x v="0"/>
    <x v="0"/>
    <x v="3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286"/>
    <n v="9.5333333333333332"/>
    <x v="2"/>
    <x v="2"/>
    <s v="Overdue"/>
    <x v="1"/>
    <s v="USD"/>
    <n v="53781"/>
    <s v="Non-government"/>
  </r>
  <r>
    <s v="A2310000"/>
    <x v="36"/>
    <x v="36"/>
    <n v="103918352"/>
    <x v="0"/>
    <x v="0"/>
    <x v="3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286"/>
    <n v="9.5333333333333332"/>
    <x v="2"/>
    <x v="2"/>
    <s v="Overdue"/>
    <x v="1"/>
    <s v="USD"/>
    <n v="30302.26"/>
    <s v="Non-government"/>
  </r>
  <r>
    <s v="A2310000"/>
    <x v="36"/>
    <x v="36"/>
    <n v="103918353"/>
    <x v="0"/>
    <x v="0"/>
    <x v="3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286"/>
    <n v="9.5333333333333332"/>
    <x v="2"/>
    <x v="2"/>
    <s v="Overdue"/>
    <x v="1"/>
    <s v="USD"/>
    <n v="47575.5"/>
    <s v="Non-government"/>
  </r>
  <r>
    <s v="A2310000"/>
    <x v="36"/>
    <x v="36"/>
    <n v="103918352"/>
    <x v="0"/>
    <x v="0"/>
    <x v="3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286"/>
    <n v="9.5333333333333332"/>
    <x v="2"/>
    <x v="2"/>
    <s v="Overdue"/>
    <x v="1"/>
    <s v="USD"/>
    <n v="26809.52"/>
    <s v="Non-government"/>
  </r>
  <r>
    <s v="A2310000"/>
    <x v="36"/>
    <x v="36"/>
    <n v="103918353"/>
    <x v="0"/>
    <x v="0"/>
    <x v="3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286"/>
    <n v="9.5333333333333332"/>
    <x v="2"/>
    <x v="2"/>
    <s v="Overdue"/>
    <x v="1"/>
    <s v="USD"/>
    <n v="47224.17"/>
    <s v="Non-government"/>
  </r>
  <r>
    <s v="A2310000"/>
    <x v="36"/>
    <x v="36"/>
    <n v="103918352"/>
    <x v="0"/>
    <x v="0"/>
    <x v="3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286"/>
    <n v="9.5333333333333332"/>
    <x v="2"/>
    <x v="2"/>
    <s v="Overdue"/>
    <x v="1"/>
    <s v="USD"/>
    <n v="26609.68"/>
    <s v="Non-government"/>
  </r>
  <r>
    <s v="A2310000"/>
    <x v="36"/>
    <x v="36"/>
    <n v="103918352"/>
    <x v="0"/>
    <x v="0"/>
    <x v="3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286"/>
    <n v="9.5333333333333332"/>
    <x v="2"/>
    <x v="2"/>
    <s v="Overdue"/>
    <x v="1"/>
    <s v="USD"/>
    <n v="751.65"/>
    <s v="Non-government"/>
  </r>
  <r>
    <s v="A2310000"/>
    <x v="36"/>
    <x v="36"/>
    <n v="103918353"/>
    <x v="0"/>
    <x v="0"/>
    <x v="3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286"/>
    <n v="9.5333333333333332"/>
    <x v="2"/>
    <x v="2"/>
    <s v="Overdue"/>
    <x v="1"/>
    <s v="USD"/>
    <n v="2068.5"/>
    <s v="Non-government"/>
  </r>
  <r>
    <s v="A2310000"/>
    <x v="36"/>
    <x v="36"/>
    <n v="103918353"/>
    <x v="0"/>
    <x v="0"/>
    <x v="3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286"/>
    <n v="9.5333333333333332"/>
    <x v="2"/>
    <x v="2"/>
    <s v="Overdue"/>
    <x v="1"/>
    <s v="USD"/>
    <n v="63858.8"/>
    <s v="Non-government"/>
  </r>
  <r>
    <s v="A2310000"/>
    <x v="36"/>
    <x v="36"/>
    <n v="103918352"/>
    <x v="0"/>
    <x v="0"/>
    <x v="3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286"/>
    <n v="9.5333333333333332"/>
    <x v="2"/>
    <x v="2"/>
    <s v="Overdue"/>
    <x v="1"/>
    <s v="USD"/>
    <n v="35995.9"/>
    <s v="Non-government"/>
  </r>
  <r>
    <s v="A2310000"/>
    <x v="36"/>
    <x v="36"/>
    <n v="103918353"/>
    <x v="0"/>
    <x v="0"/>
    <x v="3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286"/>
    <n v="9.5333333333333332"/>
    <x v="2"/>
    <x v="2"/>
    <s v="Overdue"/>
    <x v="1"/>
    <s v="USD"/>
    <n v="74027.100000000006"/>
    <s v="Non-government"/>
  </r>
  <r>
    <s v="A2310000"/>
    <x v="36"/>
    <x v="36"/>
    <n v="103918352"/>
    <x v="0"/>
    <x v="0"/>
    <x v="3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286"/>
    <n v="9.5333333333333332"/>
    <x v="2"/>
    <x v="2"/>
    <s v="Overdue"/>
    <x v="1"/>
    <s v="USD"/>
    <n v="29870.84"/>
    <s v="Non-government"/>
  </r>
  <r>
    <s v="A2310000"/>
    <x v="36"/>
    <x v="36"/>
    <n v="103918353"/>
    <x v="0"/>
    <x v="0"/>
    <x v="3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286"/>
    <n v="9.5333333333333332"/>
    <x v="2"/>
    <x v="2"/>
    <s v="Overdue"/>
    <x v="1"/>
    <s v="USD"/>
    <n v="10286.200000000001"/>
    <s v="Non-government"/>
  </r>
  <r>
    <s v="A2310000"/>
    <x v="36"/>
    <x v="36"/>
    <n v="103918352"/>
    <x v="0"/>
    <x v="0"/>
    <x v="3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286"/>
    <n v="9.5333333333333332"/>
    <x v="2"/>
    <x v="2"/>
    <s v="Overdue"/>
    <x v="1"/>
    <s v="USD"/>
    <n v="4150.6000000000004"/>
    <s v="Non-government"/>
  </r>
  <r>
    <s v="A2310000"/>
    <x v="36"/>
    <x v="36"/>
    <n v="103918353"/>
    <x v="0"/>
    <x v="0"/>
    <x v="3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286"/>
    <n v="9.5333333333333332"/>
    <x v="2"/>
    <x v="2"/>
    <s v="Overdue"/>
    <x v="1"/>
    <s v="USD"/>
    <n v="73742.86"/>
    <s v="Non-government"/>
  </r>
  <r>
    <s v="A2310000"/>
    <x v="36"/>
    <x v="36"/>
    <n v="103918352"/>
    <x v="0"/>
    <x v="0"/>
    <x v="3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286"/>
    <n v="9.5333333333333332"/>
    <x v="2"/>
    <x v="2"/>
    <s v="Overdue"/>
    <x v="1"/>
    <s v="USD"/>
    <n v="41715.94"/>
    <s v="Non-government"/>
  </r>
  <r>
    <s v="A2310000"/>
    <x v="36"/>
    <x v="36"/>
    <n v="103918353"/>
    <x v="0"/>
    <x v="0"/>
    <x v="3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286"/>
    <n v="9.5333333333333332"/>
    <x v="2"/>
    <x v="2"/>
    <s v="Overdue"/>
    <x v="1"/>
    <s v="USD"/>
    <n v="67480.28"/>
    <s v="Non-government"/>
  </r>
  <r>
    <s v="A2310000"/>
    <x v="36"/>
    <x v="36"/>
    <n v="103918352"/>
    <x v="0"/>
    <x v="0"/>
    <x v="3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286"/>
    <n v="9.5333333333333332"/>
    <x v="2"/>
    <x v="2"/>
    <s v="Overdue"/>
    <x v="1"/>
    <s v="USD"/>
    <n v="38129.629999999997"/>
    <s v="Non-government"/>
  </r>
  <r>
    <s v="A2310000"/>
    <x v="36"/>
    <x v="36"/>
    <n v="103918353"/>
    <x v="0"/>
    <x v="0"/>
    <x v="3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286"/>
    <n v="9.5333333333333332"/>
    <x v="2"/>
    <x v="2"/>
    <s v="Overdue"/>
    <x v="1"/>
    <s v="USD"/>
    <n v="76655.91"/>
    <s v="Non-government"/>
  </r>
  <r>
    <s v="A2310000"/>
    <x v="36"/>
    <x v="36"/>
    <n v="103918352"/>
    <x v="0"/>
    <x v="0"/>
    <x v="3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286"/>
    <n v="9.5333333333333332"/>
    <x v="2"/>
    <x v="2"/>
    <s v="Overdue"/>
    <x v="1"/>
    <s v="USD"/>
    <n v="43243.040000000001"/>
    <s v="Non-government"/>
  </r>
  <r>
    <s v="A2310000"/>
    <x v="36"/>
    <x v="36"/>
    <n v="103918353"/>
    <x v="0"/>
    <x v="0"/>
    <x v="3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286"/>
    <n v="9.5333333333333332"/>
    <x v="2"/>
    <x v="2"/>
    <s v="Overdue"/>
    <x v="1"/>
    <s v="USD"/>
    <n v="78675.179999999993"/>
    <s v="Non-government"/>
  </r>
  <r>
    <s v="A2310000"/>
    <x v="36"/>
    <x v="36"/>
    <n v="103918352"/>
    <x v="0"/>
    <x v="0"/>
    <x v="3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286"/>
    <n v="9.5333333333333332"/>
    <x v="2"/>
    <x v="2"/>
    <s v="Overdue"/>
    <x v="1"/>
    <s v="USD"/>
    <n v="44405.79"/>
    <s v="Non-government"/>
  </r>
  <r>
    <s v="A2310000"/>
    <x v="36"/>
    <x v="36"/>
    <n v="103918352"/>
    <x v="0"/>
    <x v="0"/>
    <x v="3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286"/>
    <n v="9.5333333333333332"/>
    <x v="2"/>
    <x v="2"/>
    <s v="Overdue"/>
    <x v="1"/>
    <s v="USD"/>
    <n v="20405.98"/>
    <s v="Non-government"/>
  </r>
  <r>
    <s v="A2310000"/>
    <x v="36"/>
    <x v="36"/>
    <n v="103918353"/>
    <x v="0"/>
    <x v="0"/>
    <x v="3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286"/>
    <n v="9.5333333333333332"/>
    <x v="2"/>
    <x v="2"/>
    <s v="Overdue"/>
    <x v="1"/>
    <s v="USD"/>
    <n v="36136.25"/>
    <s v="Non-government"/>
  </r>
  <r>
    <s v="A2310000"/>
    <x v="36"/>
    <x v="36"/>
    <n v="103918353"/>
    <x v="0"/>
    <x v="0"/>
    <x v="3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286"/>
    <n v="9.5333333333333332"/>
    <x v="2"/>
    <x v="2"/>
    <s v="Overdue"/>
    <x v="1"/>
    <s v="USD"/>
    <n v="80420.52"/>
    <s v="Non-government"/>
  </r>
  <r>
    <s v="A2310000"/>
    <x v="36"/>
    <x v="36"/>
    <n v="103918352"/>
    <x v="0"/>
    <x v="0"/>
    <x v="3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286"/>
    <n v="9.5333333333333332"/>
    <x v="2"/>
    <x v="2"/>
    <s v="Overdue"/>
    <x v="1"/>
    <s v="USD"/>
    <n v="45384.18"/>
    <s v="Non-government"/>
  </r>
  <r>
    <s v="A2310000"/>
    <x v="36"/>
    <x v="36"/>
    <n v="103918353"/>
    <x v="0"/>
    <x v="0"/>
    <x v="3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286"/>
    <n v="9.5333333333333332"/>
    <x v="2"/>
    <x v="2"/>
    <s v="Overdue"/>
    <x v="1"/>
    <s v="USD"/>
    <n v="36641.230000000003"/>
    <s v="Non-government"/>
  </r>
  <r>
    <s v="A2310000"/>
    <x v="36"/>
    <x v="36"/>
    <n v="103918352"/>
    <x v="0"/>
    <x v="0"/>
    <x v="3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286"/>
    <n v="9.5333333333333332"/>
    <x v="2"/>
    <x v="2"/>
    <s v="Overdue"/>
    <x v="1"/>
    <s v="USD"/>
    <n v="20692.830000000002"/>
    <s v="Non-government"/>
  </r>
  <r>
    <s v="A2310000"/>
    <x v="36"/>
    <x v="36"/>
    <n v="1600003119"/>
    <x v="0"/>
    <x v="0"/>
    <x v="3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313"/>
    <n v="10.433333333333334"/>
    <x v="2"/>
    <x v="2"/>
    <s v="Overdue"/>
    <x v="1"/>
    <s v="USD"/>
    <n v="-1614.41"/>
    <s v="Non-government"/>
  </r>
  <r>
    <s v="A2310000"/>
    <x v="36"/>
    <x v="36"/>
    <n v="1600003050"/>
    <x v="0"/>
    <x v="0"/>
    <x v="3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366"/>
    <n v="12.2"/>
    <x v="4"/>
    <x v="2"/>
    <s v="Overdue"/>
    <x v="1"/>
    <s v="USD"/>
    <n v="-16324.32"/>
    <s v="Non-government"/>
  </r>
  <r>
    <s v="A2310000"/>
    <x v="36"/>
    <x v="36"/>
    <n v="1600003010"/>
    <x v="0"/>
    <x v="0"/>
    <x v="3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394"/>
    <n v="13.133333333333333"/>
    <x v="4"/>
    <x v="2"/>
    <s v="Overdue"/>
    <x v="1"/>
    <s v="USD"/>
    <n v="-40953.660000000003"/>
    <s v="Non-government"/>
  </r>
  <r>
    <s v="A2310000"/>
    <x v="36"/>
    <x v="36"/>
    <n v="103865030"/>
    <x v="0"/>
    <x v="0"/>
    <x v="3"/>
    <x v="2"/>
    <s v="WHT Outstg"/>
    <s v="WHT on Inv 1800022415"/>
    <s v=""/>
    <s v="AB"/>
    <s v=""/>
    <d v="2020-01-23T00:00:00"/>
    <d v="2020-01-23T00:00:00"/>
    <d v="2020-01-23T00:00:00"/>
    <s v="NGN"/>
    <n v="22586588.57"/>
    <n v="402"/>
    <n v="13.4"/>
    <x v="4"/>
    <x v="2"/>
    <s v="Overdue"/>
    <x v="1"/>
    <s v="USD"/>
    <n v="73704.56"/>
    <s v="Non-government"/>
  </r>
  <r>
    <s v="A2310000"/>
    <x v="36"/>
    <x v="36"/>
    <n v="103865031"/>
    <x v="0"/>
    <x v="0"/>
    <x v="3"/>
    <x v="2"/>
    <s v="WHT Outstg"/>
    <s v="WHT on Inv 1800022554"/>
    <s v=""/>
    <s v="AB"/>
    <s v=""/>
    <d v="2020-01-23T00:00:00"/>
    <d v="2020-01-23T00:00:00"/>
    <d v="2020-01-23T00:00:00"/>
    <s v="USD"/>
    <n v="112569.92"/>
    <n v="402"/>
    <n v="13.4"/>
    <x v="4"/>
    <x v="2"/>
    <s v="Overdue"/>
    <x v="1"/>
    <s v="USD"/>
    <n v="112569.92"/>
    <s v="Non-government"/>
  </r>
  <r>
    <s v="A2310000"/>
    <x v="36"/>
    <x v="36"/>
    <n v="103865030"/>
    <x v="0"/>
    <x v="0"/>
    <x v="3"/>
    <x v="2"/>
    <s v="WHT Outstg"/>
    <s v="WHT on Inv 1800022555"/>
    <s v=""/>
    <s v="AB"/>
    <s v=""/>
    <d v="2020-01-23T00:00:00"/>
    <d v="2020-01-23T00:00:00"/>
    <d v="2020-01-23T00:00:00"/>
    <s v="NGN"/>
    <n v="22997048"/>
    <n v="402"/>
    <n v="13.4"/>
    <x v="4"/>
    <x v="2"/>
    <s v="Overdue"/>
    <x v="1"/>
    <s v="USD"/>
    <n v="75043.97"/>
    <s v="Non-government"/>
  </r>
  <r>
    <s v="A2310000"/>
    <x v="36"/>
    <x v="36"/>
    <n v="103865033"/>
    <x v="0"/>
    <x v="0"/>
    <x v="3"/>
    <x v="2"/>
    <s v="WHT Outstg"/>
    <s v="WHT on Inv 1800022798"/>
    <s v=""/>
    <s v="AB"/>
    <s v=""/>
    <d v="2020-01-23T00:00:00"/>
    <d v="2020-01-23T00:00:00"/>
    <d v="2020-01-23T00:00:00"/>
    <s v="USD"/>
    <n v="28716.31"/>
    <n v="402"/>
    <n v="13.4"/>
    <x v="4"/>
    <x v="2"/>
    <s v="Overdue"/>
    <x v="1"/>
    <s v="USD"/>
    <n v="28716.31"/>
    <s v="Non-government"/>
  </r>
  <r>
    <s v="A2310000"/>
    <x v="36"/>
    <x v="36"/>
    <n v="103865032"/>
    <x v="0"/>
    <x v="0"/>
    <x v="3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402"/>
    <n v="13.4"/>
    <x v="4"/>
    <x v="2"/>
    <s v="Overdue"/>
    <x v="1"/>
    <s v="USD"/>
    <n v="19142.41"/>
    <s v="Non-government"/>
  </r>
  <r>
    <s v="A2310000"/>
    <x v="36"/>
    <x v="36"/>
    <n v="103865033"/>
    <x v="0"/>
    <x v="0"/>
    <x v="3"/>
    <x v="2"/>
    <s v="WHT Outstg"/>
    <s v="WHT on Inv 1800022934"/>
    <s v=""/>
    <s v="AB"/>
    <s v=""/>
    <d v="2020-01-23T00:00:00"/>
    <d v="2020-01-23T00:00:00"/>
    <d v="2020-01-23T00:00:00"/>
    <s v="USD"/>
    <n v="93129.39"/>
    <n v="402"/>
    <n v="13.4"/>
    <x v="4"/>
    <x v="2"/>
    <s v="Overdue"/>
    <x v="1"/>
    <s v="USD"/>
    <n v="93129.39"/>
    <s v="Non-government"/>
  </r>
  <r>
    <s v="A2310000"/>
    <x v="36"/>
    <x v="36"/>
    <n v="103865032"/>
    <x v="0"/>
    <x v="0"/>
    <x v="3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402"/>
    <n v="13.4"/>
    <x v="4"/>
    <x v="2"/>
    <s v="Overdue"/>
    <x v="1"/>
    <s v="USD"/>
    <n v="62089.5"/>
    <s v="Non-government"/>
  </r>
  <r>
    <s v="A2310000"/>
    <x v="36"/>
    <x v="36"/>
    <n v="103865031"/>
    <x v="0"/>
    <x v="0"/>
    <x v="3"/>
    <x v="2"/>
    <s v="WHT Outstg"/>
    <s v="WHT on Inv1800022414"/>
    <s v=""/>
    <s v="AB"/>
    <s v=""/>
    <d v="2020-01-23T00:00:00"/>
    <d v="2020-01-23T00:00:00"/>
    <d v="2020-01-23T00:00:00"/>
    <s v="USD"/>
    <n v="110561.25"/>
    <n v="402"/>
    <n v="13.4"/>
    <x v="4"/>
    <x v="2"/>
    <s v="Overdue"/>
    <x v="1"/>
    <s v="USD"/>
    <n v="110561.25"/>
    <s v="Non-government"/>
  </r>
  <r>
    <s v="A2310000"/>
    <x v="36"/>
    <x v="36"/>
    <n v="103815890"/>
    <x v="0"/>
    <x v="0"/>
    <x v="3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496"/>
    <n v="16.533333333333335"/>
    <x v="4"/>
    <x v="2"/>
    <s v="Overdue"/>
    <x v="1"/>
    <s v="USD"/>
    <n v="62323.6"/>
    <s v="Non-government"/>
  </r>
  <r>
    <s v="A2310000"/>
    <x v="36"/>
    <x v="36"/>
    <n v="103905918"/>
    <x v="0"/>
    <x v="0"/>
    <x v="3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625"/>
    <n v="20.833333333333332"/>
    <x v="0"/>
    <x v="2"/>
    <s v="Overdue"/>
    <x v="1"/>
    <s v="USD"/>
    <n v="76734"/>
    <s v="Non-government"/>
  </r>
  <r>
    <s v="A2310000"/>
    <x v="36"/>
    <x v="36"/>
    <n v="103905918"/>
    <x v="0"/>
    <x v="0"/>
    <x v="3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625"/>
    <n v="20.833333333333332"/>
    <x v="0"/>
    <x v="2"/>
    <s v="Overdue"/>
    <x v="1"/>
    <s v="USD"/>
    <n v="90949.759999999995"/>
    <s v="Non-government"/>
  </r>
  <r>
    <s v="A2310000"/>
    <x v="36"/>
    <x v="36"/>
    <n v="103905917"/>
    <x v="0"/>
    <x v="0"/>
    <x v="3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625"/>
    <n v="20.833333333333332"/>
    <x v="0"/>
    <x v="2"/>
    <s v="Overdue"/>
    <x v="1"/>
    <s v="USD"/>
    <n v="101278.35"/>
    <s v="Non-government"/>
  </r>
  <r>
    <s v="A2310000"/>
    <x v="36"/>
    <x v="36"/>
    <n v="103905917"/>
    <x v="0"/>
    <x v="0"/>
    <x v="3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625"/>
    <n v="20.833333333333332"/>
    <x v="0"/>
    <x v="2"/>
    <s v="Overdue"/>
    <x v="1"/>
    <s v="USD"/>
    <n v="102982.16"/>
    <s v="Non-government"/>
  </r>
  <r>
    <s v="A2310000"/>
    <x v="36"/>
    <x v="36"/>
    <n v="103905917"/>
    <x v="0"/>
    <x v="0"/>
    <x v="3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625"/>
    <n v="20.833333333333332"/>
    <x v="0"/>
    <x v="2"/>
    <s v="Overdue"/>
    <x v="1"/>
    <s v="USD"/>
    <n v="85504.29"/>
    <s v="Non-government"/>
  </r>
  <r>
    <s v="A2310000"/>
    <x v="36"/>
    <x v="36"/>
    <n v="103905916"/>
    <x v="0"/>
    <x v="0"/>
    <x v="3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639"/>
    <n v="21.3"/>
    <x v="0"/>
    <x v="2"/>
    <s v="Overdue"/>
    <x v="1"/>
    <s v="USD"/>
    <n v="58355.28"/>
    <s v="Non-government"/>
  </r>
  <r>
    <s v="A2310000"/>
    <x v="36"/>
    <x v="36"/>
    <n v="103905916"/>
    <x v="0"/>
    <x v="0"/>
    <x v="3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639"/>
    <n v="21.3"/>
    <x v="0"/>
    <x v="2"/>
    <s v="Overdue"/>
    <x v="1"/>
    <s v="USD"/>
    <n v="48439.41"/>
    <s v="Non-government"/>
  </r>
  <r>
    <s v="A2310000"/>
    <x v="36"/>
    <x v="36"/>
    <n v="1600002794"/>
    <x v="0"/>
    <x v="0"/>
    <x v="3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640"/>
    <n v="21.333333333333332"/>
    <x v="0"/>
    <x v="2"/>
    <s v="Overdue"/>
    <x v="1"/>
    <s v="USD"/>
    <n v="-7845.87"/>
    <s v="Non-government"/>
  </r>
  <r>
    <s v="A2310000"/>
    <x v="36"/>
    <x v="36"/>
    <n v="1600002780"/>
    <x v="0"/>
    <x v="0"/>
    <x v="3"/>
    <x v="2"/>
    <s v="WHT Outstg"/>
    <s v="NEW CROSS  WHT RECEIPTS"/>
    <s v="454"/>
    <s v="DG"/>
    <s v=""/>
    <d v="2019-05-28T00:00:00"/>
    <d v="2019-05-28T00:00:00"/>
    <d v="2019-05-28T00:00:00"/>
    <s v="NGN"/>
    <n v="-3000000"/>
    <n v="642"/>
    <n v="21.4"/>
    <x v="0"/>
    <x v="2"/>
    <s v="Overdue"/>
    <x v="1"/>
    <s v="USD"/>
    <n v="-9789.6"/>
    <s v="Non-government"/>
  </r>
  <r>
    <s v="A2310000"/>
    <x v="36"/>
    <x v="36"/>
    <n v="103905919"/>
    <x v="0"/>
    <x v="0"/>
    <x v="3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720"/>
    <n v="24"/>
    <x v="0"/>
    <x v="2"/>
    <s v="Overdue"/>
    <x v="1"/>
    <s v="USD"/>
    <n v="75354.45"/>
    <s v="Non-government"/>
  </r>
  <r>
    <s v="A2310000"/>
    <x v="36"/>
    <x v="36"/>
    <n v="103905914"/>
    <x v="0"/>
    <x v="0"/>
    <x v="3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720"/>
    <n v="24"/>
    <x v="0"/>
    <x v="2"/>
    <s v="Overdue"/>
    <x v="1"/>
    <s v="USD"/>
    <n v="42544.65"/>
    <s v="Non-government"/>
  </r>
  <r>
    <s v="A2310000"/>
    <x v="36"/>
    <x v="36"/>
    <n v="103905914"/>
    <x v="0"/>
    <x v="0"/>
    <x v="3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720"/>
    <n v="24"/>
    <x v="0"/>
    <x v="2"/>
    <s v="Overdue"/>
    <x v="1"/>
    <s v="USD"/>
    <n v="44804.35"/>
    <s v="Non-government"/>
  </r>
  <r>
    <s v="A2310000"/>
    <x v="36"/>
    <x v="36"/>
    <n v="103905919"/>
    <x v="0"/>
    <x v="0"/>
    <x v="3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720"/>
    <n v="24"/>
    <x v="0"/>
    <x v="2"/>
    <s v="Overdue"/>
    <x v="1"/>
    <s v="USD"/>
    <n v="79291.8"/>
    <s v="Non-government"/>
  </r>
  <r>
    <s v="A2310000"/>
    <x v="36"/>
    <x v="36"/>
    <n v="103905914"/>
    <x v="0"/>
    <x v="0"/>
    <x v="3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720"/>
    <n v="24"/>
    <x v="0"/>
    <x v="2"/>
    <s v="Overdue"/>
    <x v="1"/>
    <s v="USD"/>
    <n v="43359.05"/>
    <s v="Non-government"/>
  </r>
  <r>
    <s v="A2310000"/>
    <x v="36"/>
    <x v="36"/>
    <n v="103905914"/>
    <x v="0"/>
    <x v="0"/>
    <x v="3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720"/>
    <n v="24"/>
    <x v="0"/>
    <x v="2"/>
    <s v="Overdue"/>
    <x v="1"/>
    <s v="USD"/>
    <n v="51465.49"/>
    <s v="Non-government"/>
  </r>
  <r>
    <s v="A2310000"/>
    <x v="36"/>
    <x v="36"/>
    <n v="103905914"/>
    <x v="0"/>
    <x v="0"/>
    <x v="3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720"/>
    <n v="24"/>
    <x v="0"/>
    <x v="2"/>
    <s v="Overdue"/>
    <x v="1"/>
    <s v="USD"/>
    <n v="57342.87"/>
    <s v="Non-government"/>
  </r>
  <r>
    <s v="A2310000"/>
    <x v="36"/>
    <x v="36"/>
    <n v="1600002680"/>
    <x v="0"/>
    <x v="0"/>
    <x v="3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794"/>
    <n v="26.466666666666665"/>
    <x v="0"/>
    <x v="2"/>
    <s v="Overdue"/>
    <x v="1"/>
    <s v="USD"/>
    <n v="-21712.89"/>
    <s v="Non-government"/>
  </r>
  <r>
    <s v="A2310000"/>
    <x v="36"/>
    <x v="36"/>
    <n v="103905920"/>
    <x v="0"/>
    <x v="0"/>
    <x v="3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821"/>
    <n v="27.366666666666667"/>
    <x v="0"/>
    <x v="2"/>
    <s v="Overdue"/>
    <x v="1"/>
    <s v="USD"/>
    <n v="102295.44"/>
    <s v="Non-government"/>
  </r>
  <r>
    <s v="A2310000"/>
    <x v="36"/>
    <x v="36"/>
    <n v="103905920"/>
    <x v="0"/>
    <x v="0"/>
    <x v="3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821"/>
    <n v="27.366666666666667"/>
    <x v="0"/>
    <x v="2"/>
    <s v="Overdue"/>
    <x v="1"/>
    <s v="USD"/>
    <n v="22491.98"/>
    <s v="Non-government"/>
  </r>
  <r>
    <s v="A2310000"/>
    <x v="36"/>
    <x v="36"/>
    <n v="103653650"/>
    <x v="0"/>
    <x v="0"/>
    <x v="3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821"/>
    <n v="27.366666666666667"/>
    <x v="0"/>
    <x v="2"/>
    <s v="Overdue"/>
    <x v="1"/>
    <s v="USD"/>
    <n v="505072.12"/>
    <s v="Non-government"/>
  </r>
  <r>
    <s v="A2310000"/>
    <x v="36"/>
    <x v="36"/>
    <n v="103905921"/>
    <x v="0"/>
    <x v="0"/>
    <x v="3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035"/>
    <n v="34.5"/>
    <x v="0"/>
    <x v="2"/>
    <s v="Overdue"/>
    <x v="1"/>
    <s v="USD"/>
    <n v="43673.18"/>
    <s v="Non-government"/>
  </r>
  <r>
    <s v="A2310000"/>
    <x v="36"/>
    <x v="36"/>
    <n v="103905915"/>
    <x v="0"/>
    <x v="0"/>
    <x v="3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035"/>
    <n v="34.5"/>
    <x v="0"/>
    <x v="2"/>
    <s v="Overdue"/>
    <x v="1"/>
    <s v="USD"/>
    <n v="24642.82"/>
    <s v="Non-government"/>
  </r>
  <r>
    <s v="A2310000"/>
    <x v="36"/>
    <x v="36"/>
    <n v="103905921"/>
    <x v="0"/>
    <x v="0"/>
    <x v="3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035"/>
    <n v="34.5"/>
    <x v="0"/>
    <x v="2"/>
    <s v="Overdue"/>
    <x v="1"/>
    <s v="USD"/>
    <n v="82344.59"/>
    <s v="Non-government"/>
  </r>
  <r>
    <s v="A2310000"/>
    <x v="36"/>
    <x v="36"/>
    <n v="103905915"/>
    <x v="0"/>
    <x v="0"/>
    <x v="3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035"/>
    <n v="34.5"/>
    <x v="0"/>
    <x v="2"/>
    <s v="Overdue"/>
    <x v="1"/>
    <s v="USD"/>
    <n v="46506.879999999997"/>
    <s v="Non-government"/>
  </r>
  <r>
    <s v="A2310000"/>
    <x v="36"/>
    <x v="36"/>
    <n v="103905921"/>
    <x v="0"/>
    <x v="0"/>
    <x v="3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035"/>
    <n v="34.5"/>
    <x v="0"/>
    <x v="2"/>
    <s v="Overdue"/>
    <x v="1"/>
    <s v="USD"/>
    <n v="83855.86"/>
    <s v="Non-government"/>
  </r>
  <r>
    <s v="A2310000"/>
    <x v="36"/>
    <x v="36"/>
    <n v="103905921"/>
    <x v="0"/>
    <x v="0"/>
    <x v="3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035"/>
    <n v="34.5"/>
    <x v="0"/>
    <x v="2"/>
    <s v="Overdue"/>
    <x v="1"/>
    <s v="USD"/>
    <n v="99496.69"/>
    <s v="Non-government"/>
  </r>
  <r>
    <s v="A2310000"/>
    <x v="36"/>
    <x v="36"/>
    <n v="103905921"/>
    <x v="0"/>
    <x v="0"/>
    <x v="3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035"/>
    <n v="34.5"/>
    <x v="0"/>
    <x v="2"/>
    <s v="Overdue"/>
    <x v="1"/>
    <s v="USD"/>
    <n v="94764.88"/>
    <s v="Non-government"/>
  </r>
  <r>
    <s v="A2310000"/>
    <x v="36"/>
    <x v="36"/>
    <n v="103554739"/>
    <x v="0"/>
    <x v="0"/>
    <x v="3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035"/>
    <n v="34.5"/>
    <x v="0"/>
    <x v="2"/>
    <s v="Overdue"/>
    <x v="1"/>
    <s v="USD"/>
    <n v="56025.93"/>
    <s v="Non-government"/>
  </r>
  <r>
    <s v="A2310000"/>
    <x v="37"/>
    <x v="37"/>
    <n v="104016078"/>
    <x v="0"/>
    <x v="0"/>
    <x v="3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433"/>
    <n v="14.433333333333334"/>
    <x v="4"/>
    <x v="0"/>
    <s v="Overdue"/>
    <x v="0"/>
    <s v="USD"/>
    <n v="271002.49"/>
    <s v="Non-government"/>
  </r>
  <r>
    <s v="A2310000"/>
    <x v="37"/>
    <x v="37"/>
    <n v="104016079"/>
    <x v="0"/>
    <x v="0"/>
    <x v="3"/>
    <x v="2"/>
    <n v="0"/>
    <s v="Bal of inv 1800024079 EROTON APR 2020 CHA @94%"/>
    <s v=""/>
    <s v="AB"/>
    <s v=""/>
    <d v="2020-12-31T00:00:00"/>
    <d v="2020-12-31T00:00:00"/>
    <d v="2020-05-20T00:00:00"/>
    <s v="NGN"/>
    <n v="88538495.230000004"/>
    <n v="284"/>
    <n v="9.4666666666666668"/>
    <x v="2"/>
    <x v="0"/>
    <s v="Overdue"/>
    <x v="0"/>
    <s v="USD"/>
    <n v="233298.93"/>
    <s v="Non-government"/>
  </r>
  <r>
    <s v="A2310000"/>
    <x v="37"/>
    <x v="37"/>
    <n v="104016080"/>
    <x v="0"/>
    <x v="0"/>
    <x v="3"/>
    <x v="2"/>
    <n v="0"/>
    <s v="Bal of inv 1800024760 EROTON AUGUST 2020 CHA@94%"/>
    <s v=""/>
    <s v="AB"/>
    <s v=""/>
    <d v="2020-12-31T00:00:00"/>
    <d v="2020-12-31T00:00:00"/>
    <d v="2020-09-18T00:00:00"/>
    <s v="USD"/>
    <n v="1145293.8999999999"/>
    <n v="163"/>
    <n v="5.4333333333333336"/>
    <x v="3"/>
    <x v="0"/>
    <s v="Overdue"/>
    <x v="0"/>
    <s v="USD"/>
    <n v="1145293.8999999999"/>
    <s v="Non-government"/>
  </r>
  <r>
    <s v="A2310000"/>
    <x v="37"/>
    <x v="37"/>
    <n v="103838502"/>
    <x v="0"/>
    <x v="0"/>
    <x v="3"/>
    <x v="2"/>
    <n v="0"/>
    <s v="Balance on pmt on A/C"/>
    <s v=""/>
    <s v="AB"/>
    <s v=""/>
    <d v="2019-11-30T00:00:00"/>
    <d v="2019-11-30T00:00:00"/>
    <d v="2019-11-30T00:00:00"/>
    <s v="USD"/>
    <n v="-3830.48"/>
    <n v="456"/>
    <n v="15.2"/>
    <x v="4"/>
    <x v="0"/>
    <s v="Overdue"/>
    <x v="0"/>
    <s v="USD"/>
    <n v="-3830.48"/>
    <s v="Non-government"/>
  </r>
  <r>
    <s v="A2310000"/>
    <x v="37"/>
    <x v="37"/>
    <n v="103931041"/>
    <x v="0"/>
    <x v="0"/>
    <x v="3"/>
    <x v="2"/>
    <n v="0"/>
    <s v="Balance on pmt on A/C ref 103838501"/>
    <s v=""/>
    <s v="AB"/>
    <s v=""/>
    <d v="2020-06-15T00:00:00"/>
    <d v="2020-06-15T00:00:00"/>
    <d v="2020-06-15T00:00:00"/>
    <s v="NGN"/>
    <n v="-131234.78"/>
    <n v="258"/>
    <n v="8.6"/>
    <x v="2"/>
    <x v="0"/>
    <s v="Overdue"/>
    <x v="0"/>
    <s v="USD"/>
    <n v="-364.03"/>
    <s v="Non-government"/>
  </r>
  <r>
    <s v="A2310000"/>
    <x v="37"/>
    <x v="37"/>
    <n v="103567869"/>
    <x v="0"/>
    <x v="0"/>
    <x v="3"/>
    <x v="2"/>
    <n v="0"/>
    <s v="Balance pmt"/>
    <s v=""/>
    <s v="AB"/>
    <s v=""/>
    <d v="2018-05-31T00:00:00"/>
    <d v="2018-05-31T00:00:00"/>
    <d v="2018-05-31T00:00:00"/>
    <s v="USD"/>
    <n v="-950288.7"/>
    <n v="1004"/>
    <n v="33.466666666666669"/>
    <x v="0"/>
    <x v="0"/>
    <s v="Overdue"/>
    <x v="0"/>
    <s v="USD"/>
    <n v="-950288.7"/>
    <s v="Non-government"/>
  </r>
  <r>
    <s v="A2310000"/>
    <x v="37"/>
    <x v="37"/>
    <n v="1800024761"/>
    <x v="0"/>
    <x v="0"/>
    <x v="3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133"/>
    <n v="4.4333333333333336"/>
    <x v="3"/>
    <x v="0"/>
    <s v="Overdue"/>
    <x v="0"/>
    <s v="USD"/>
    <n v="1357550.64"/>
    <s v="Non-government"/>
  </r>
  <r>
    <s v="A2310000"/>
    <x v="37"/>
    <x v="37"/>
    <n v="1800023387"/>
    <x v="0"/>
    <x v="0"/>
    <x v="3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373"/>
    <n v="12.433333333333334"/>
    <x v="4"/>
    <x v="0"/>
    <s v="Overdue"/>
    <x v="0"/>
    <s v="USD"/>
    <n v="1278397.3999999999"/>
    <s v="Non-government"/>
  </r>
  <r>
    <s v="A2310000"/>
    <x v="37"/>
    <x v="37"/>
    <n v="1800025454"/>
    <x v="0"/>
    <x v="0"/>
    <x v="3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10"/>
    <n v="0.33333333333333331"/>
    <x v="3"/>
    <x v="0"/>
    <s v="Overdue"/>
    <x v="0"/>
    <s v="USD"/>
    <n v="2206773.4700000002"/>
    <s v="Non-government"/>
  </r>
  <r>
    <s v="A2310000"/>
    <x v="37"/>
    <x v="37"/>
    <n v="1800025455"/>
    <x v="0"/>
    <x v="0"/>
    <x v="3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10"/>
    <n v="0.33333333333333331"/>
    <x v="3"/>
    <x v="0"/>
    <s v="Overdue"/>
    <x v="0"/>
    <s v="USD"/>
    <n v="1471156.57"/>
    <s v="Non-government"/>
  </r>
  <r>
    <s v="A2310000"/>
    <x v="37"/>
    <x v="37"/>
    <n v="1800023814"/>
    <x v="0"/>
    <x v="0"/>
    <x v="3"/>
    <x v="2"/>
    <n v="0"/>
    <s v="EROTON Excess RPC charges for 2019"/>
    <s v="468"/>
    <s v="DR"/>
    <s v=""/>
    <d v="2020-04-07T00:00:00"/>
    <d v="2020-04-07T00:00:00"/>
    <d v="2020-05-07T00:00:00"/>
    <s v="USD"/>
    <n v="1898935.52"/>
    <n v="297"/>
    <n v="9.9"/>
    <x v="2"/>
    <x v="0"/>
    <s v="Overdue"/>
    <x v="0"/>
    <s v="USD"/>
    <n v="1898935.52"/>
    <s v="Non-government"/>
  </r>
  <r>
    <s v="A2310000"/>
    <x v="37"/>
    <x v="37"/>
    <n v="1800023815"/>
    <x v="0"/>
    <x v="0"/>
    <x v="3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297"/>
    <n v="9.9"/>
    <x v="2"/>
    <x v="0"/>
    <s v="Overdue"/>
    <x v="0"/>
    <s v="USD"/>
    <n v="1076024.06"/>
    <s v="Non-government"/>
  </r>
  <r>
    <s v="A2310000"/>
    <x v="37"/>
    <x v="37"/>
    <n v="1800023744"/>
    <x v="0"/>
    <x v="0"/>
    <x v="3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311"/>
    <n v="10.366666666666667"/>
    <x v="2"/>
    <x v="0"/>
    <s v="Overdue"/>
    <x v="0"/>
    <s v="USD"/>
    <n v="1158773.29"/>
    <s v="Non-government"/>
  </r>
  <r>
    <s v="A2310000"/>
    <x v="37"/>
    <x v="37"/>
    <n v="1800024948"/>
    <x v="0"/>
    <x v="0"/>
    <x v="3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101"/>
    <n v="3.3666666666666667"/>
    <x v="3"/>
    <x v="0"/>
    <s v="Overdue"/>
    <x v="0"/>
    <s v="USD"/>
    <n v="15280.91"/>
    <s v="Non-government"/>
  </r>
  <r>
    <s v="A2310000"/>
    <x v="37"/>
    <x v="37"/>
    <n v="1800024949"/>
    <x v="0"/>
    <x v="0"/>
    <x v="3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101"/>
    <n v="3.3666666666666667"/>
    <x v="3"/>
    <x v="0"/>
    <s v="Overdue"/>
    <x v="0"/>
    <s v="USD"/>
    <n v="10187.09"/>
    <s v="Non-government"/>
  </r>
  <r>
    <s v="A2310000"/>
    <x v="37"/>
    <x v="37"/>
    <n v="1800023617"/>
    <x v="0"/>
    <x v="0"/>
    <x v="3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337"/>
    <n v="11.233333333333333"/>
    <x v="2"/>
    <x v="0"/>
    <s v="Overdue"/>
    <x v="0"/>
    <s v="USD"/>
    <n v="980831.85"/>
    <s v="Non-government"/>
  </r>
  <r>
    <s v="A2310000"/>
    <x v="37"/>
    <x v="37"/>
    <n v="1800025573"/>
    <x v="0"/>
    <x v="0"/>
    <x v="3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-13"/>
    <n v="-0.43333333333333335"/>
    <x v="1"/>
    <x v="1"/>
    <s v="Not Overdue"/>
    <x v="0"/>
    <s v="USD"/>
    <n v="2231223.2999999998"/>
    <s v="Non-government"/>
  </r>
  <r>
    <s v="A2310000"/>
    <x v="37"/>
    <x v="37"/>
    <n v="1800025574"/>
    <x v="0"/>
    <x v="0"/>
    <x v="3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-13"/>
    <n v="-0.43333333333333335"/>
    <x v="1"/>
    <x v="1"/>
    <s v="Not Overdue"/>
    <x v="0"/>
    <s v="USD"/>
    <n v="1487456.17"/>
    <s v="Non-government"/>
  </r>
  <r>
    <s v="A2310000"/>
    <x v="37"/>
    <x v="37"/>
    <n v="1800024605"/>
    <x v="0"/>
    <x v="0"/>
    <x v="3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164"/>
    <n v="5.4666666666666668"/>
    <x v="3"/>
    <x v="0"/>
    <s v="Overdue"/>
    <x v="0"/>
    <s v="USD"/>
    <n v="1342057.6499999999"/>
    <s v="Non-government"/>
  </r>
  <r>
    <s v="A2310000"/>
    <x v="37"/>
    <x v="37"/>
    <n v="1800024444"/>
    <x v="0"/>
    <x v="0"/>
    <x v="3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192"/>
    <n v="6.4"/>
    <x v="2"/>
    <x v="0"/>
    <s v="Overdue"/>
    <x v="0"/>
    <s v="USD"/>
    <n v="1417798.88"/>
    <s v="Non-government"/>
  </r>
  <r>
    <s v="A2310000"/>
    <x v="37"/>
    <x v="37"/>
    <n v="1800024363"/>
    <x v="0"/>
    <x v="0"/>
    <x v="3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204"/>
    <n v="6.8"/>
    <x v="2"/>
    <x v="0"/>
    <s v="Overdue"/>
    <x v="0"/>
    <s v="USD"/>
    <n v="1468667.83"/>
    <s v="Non-government"/>
  </r>
  <r>
    <s v="A2310000"/>
    <x v="37"/>
    <x v="37"/>
    <n v="1800025277"/>
    <x v="0"/>
    <x v="0"/>
    <x v="3"/>
    <x v="2"/>
    <n v="0"/>
    <s v="EROTON NOV 2020 Crude Handling"/>
    <s v="468"/>
    <s v="DR"/>
    <s v=""/>
    <d v="2020-12-17T00:00:00"/>
    <d v="2020-12-17T00:00:00"/>
    <d v="2021-01-16T00:00:00"/>
    <s v="USD"/>
    <n v="2116351.12"/>
    <n v="43"/>
    <n v="1.4333333333333333"/>
    <x v="3"/>
    <x v="0"/>
    <s v="Overdue"/>
    <x v="0"/>
    <s v="USD"/>
    <n v="2116351.12"/>
    <s v="Non-government"/>
  </r>
  <r>
    <s v="A2310000"/>
    <x v="37"/>
    <x v="37"/>
    <n v="1800025278"/>
    <x v="0"/>
    <x v="0"/>
    <x v="3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43"/>
    <n v="1.4333333333333333"/>
    <x v="3"/>
    <x v="0"/>
    <s v="Overdue"/>
    <x v="0"/>
    <s v="USD"/>
    <n v="1410876.05"/>
    <s v="Non-government"/>
  </r>
  <r>
    <s v="A2310000"/>
    <x v="37"/>
    <x v="37"/>
    <n v="1800025074"/>
    <x v="0"/>
    <x v="0"/>
    <x v="3"/>
    <x v="2"/>
    <n v="0"/>
    <s v="EROTON OCT 2020 Crude Handling"/>
    <s v="468"/>
    <s v="DR"/>
    <s v=""/>
    <d v="2020-11-13T00:00:00"/>
    <d v="2020-11-13T00:00:00"/>
    <d v="2020-12-13T00:00:00"/>
    <s v="USD"/>
    <n v="1344636.98"/>
    <n v="77"/>
    <n v="2.5666666666666669"/>
    <x v="3"/>
    <x v="0"/>
    <s v="Overdue"/>
    <x v="0"/>
    <s v="USD"/>
    <n v="1344636.98"/>
    <s v="Non-government"/>
  </r>
  <r>
    <s v="A2310000"/>
    <x v="37"/>
    <x v="37"/>
    <n v="1800025075"/>
    <x v="0"/>
    <x v="0"/>
    <x v="3"/>
    <x v="2"/>
    <n v="0"/>
    <s v="EROTON OCT 2020 Crude Handling"/>
    <s v="454"/>
    <s v="DR"/>
    <s v=""/>
    <d v="2020-11-13T00:00:00"/>
    <d v="2020-11-13T00:00:00"/>
    <d v="2020-12-13T00:00:00"/>
    <s v="NGN"/>
    <n v="340321217.25"/>
    <n v="77"/>
    <n v="2.5666666666666669"/>
    <x v="3"/>
    <x v="0"/>
    <s v="Overdue"/>
    <x v="0"/>
    <s v="USD"/>
    <n v="896746.41"/>
    <s v="Non-government"/>
  </r>
  <r>
    <s v="A2310000"/>
    <x v="37"/>
    <x v="37"/>
    <n v="1400015213"/>
    <x v="0"/>
    <x v="0"/>
    <x v="3"/>
    <x v="2"/>
    <n v="0"/>
    <s v="EROTON Pmt"/>
    <s v=""/>
    <s v="DZ"/>
    <s v=""/>
    <d v="2021-02-14T00:00:00"/>
    <d v="2021-02-12T00:00:00"/>
    <d v="2021-02-14T00:00:00"/>
    <s v="NGN"/>
    <n v="-179188446.59999999"/>
    <n v="14"/>
    <n v="0.46666666666666667"/>
    <x v="3"/>
    <x v="0"/>
    <s v="Overdue"/>
    <x v="0"/>
    <s v="USD"/>
    <n v="-472161.56"/>
    <s v="Non-government"/>
  </r>
  <r>
    <s v="A2310000"/>
    <x v="37"/>
    <x v="37"/>
    <n v="1400012462"/>
    <x v="0"/>
    <x v="0"/>
    <x v="3"/>
    <x v="2"/>
    <n v="0"/>
    <s v="EROTON PMT"/>
    <s v=""/>
    <s v="DZ"/>
    <s v=""/>
    <d v="2018-05-25T00:00:00"/>
    <d v="2018-05-24T00:00:00"/>
    <d v="2018-05-25T00:00:00"/>
    <s v="USD"/>
    <n v="-143833.88"/>
    <n v="1010"/>
    <n v="33.666666666666664"/>
    <x v="0"/>
    <x v="0"/>
    <s v="Overdue"/>
    <x v="0"/>
    <s v="USD"/>
    <n v="-143833.88"/>
    <s v="Non-government"/>
  </r>
  <r>
    <s v="A2310000"/>
    <x v="37"/>
    <x v="37"/>
    <n v="1800024936"/>
    <x v="0"/>
    <x v="0"/>
    <x v="3"/>
    <x v="2"/>
    <n v="0"/>
    <s v="EROTON SEPT 2020 Crude Handling"/>
    <s v="468"/>
    <s v="DR"/>
    <s v=""/>
    <d v="2020-10-19T00:00:00"/>
    <d v="2020-10-19T00:00:00"/>
    <d v="2020-11-18T00:00:00"/>
    <s v="USD"/>
    <n v="2030561.92"/>
    <n v="102"/>
    <n v="3.4"/>
    <x v="3"/>
    <x v="0"/>
    <s v="Overdue"/>
    <x v="0"/>
    <s v="USD"/>
    <n v="2030561.92"/>
    <s v="Non-government"/>
  </r>
  <r>
    <s v="A2310000"/>
    <x v="37"/>
    <x v="37"/>
    <n v="1800024937"/>
    <x v="0"/>
    <x v="0"/>
    <x v="3"/>
    <x v="2"/>
    <n v="0"/>
    <s v="EROTON SEPT 2020 Crude Handling"/>
    <s v="454"/>
    <s v="DR"/>
    <s v=""/>
    <d v="2020-10-19T00:00:00"/>
    <d v="2020-10-19T00:00:00"/>
    <d v="2020-11-18T00:00:00"/>
    <s v="NGN"/>
    <n v="513732165.88"/>
    <n v="102"/>
    <n v="3.4"/>
    <x v="3"/>
    <x v="0"/>
    <s v="Overdue"/>
    <x v="0"/>
    <s v="USD"/>
    <n v="1353684.26"/>
    <s v="Non-government"/>
  </r>
  <r>
    <s v="A2310000"/>
    <x v="37"/>
    <x v="37"/>
    <n v="1800019415"/>
    <x v="0"/>
    <x v="0"/>
    <x v="3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087"/>
    <n v="36.233333333333334"/>
    <x v="0"/>
    <x v="0"/>
    <s v="Overdue"/>
    <x v="0"/>
    <s v="USD"/>
    <n v="328577.95"/>
    <s v="Non-government"/>
  </r>
  <r>
    <s v="A2310000"/>
    <x v="37"/>
    <x v="37"/>
    <n v="103981751"/>
    <x v="0"/>
    <x v="0"/>
    <x v="3"/>
    <x v="2"/>
    <n v="0"/>
    <s v="Outstanding WHT on inv 1800018091 APRIL 2017 CHA"/>
    <s v=""/>
    <s v="AB"/>
    <s v=""/>
    <d v="2020-10-08T00:00:00"/>
    <d v="2020-10-08T00:00:00"/>
    <d v="2020-06-22T00:00:00"/>
    <s v="USD"/>
    <n v="8927.23"/>
    <n v="251"/>
    <n v="8.3666666666666671"/>
    <x v="2"/>
    <x v="2"/>
    <s v="Overdue"/>
    <x v="1"/>
    <s v="USD"/>
    <n v="8927.23"/>
    <s v="Non-government"/>
  </r>
  <r>
    <s v="A2310000"/>
    <x v="37"/>
    <x v="37"/>
    <n v="103981755"/>
    <x v="0"/>
    <x v="0"/>
    <x v="3"/>
    <x v="2"/>
    <n v="0"/>
    <s v="Outstanding WHT on inv 1800018186 MAY 2017 CHA"/>
    <s v=""/>
    <s v="AB"/>
    <s v=""/>
    <d v="2020-10-08T00:00:00"/>
    <d v="2020-10-08T00:00:00"/>
    <d v="2020-06-08T00:00:00"/>
    <s v="NGN"/>
    <n v="2154094.16"/>
    <n v="265"/>
    <n v="8.8333333333333339"/>
    <x v="2"/>
    <x v="2"/>
    <s v="Overdue"/>
    <x v="1"/>
    <s v="USD"/>
    <n v="5676.04"/>
    <s v="Non-government"/>
  </r>
  <r>
    <s v="A2310000"/>
    <x v="37"/>
    <x v="37"/>
    <n v="103981754"/>
    <x v="0"/>
    <x v="0"/>
    <x v="3"/>
    <x v="2"/>
    <n v="0"/>
    <s v="Outstanding WHT on inv 1800018302 JUNE 2017 CHA"/>
    <s v=""/>
    <s v="AB"/>
    <s v=""/>
    <d v="2020-10-08T00:00:00"/>
    <d v="2020-10-08T00:00:00"/>
    <d v="2020-06-06T00:00:00"/>
    <s v="NGN"/>
    <n v="2210499.38"/>
    <n v="267"/>
    <n v="8.9"/>
    <x v="2"/>
    <x v="2"/>
    <s v="Overdue"/>
    <x v="1"/>
    <s v="USD"/>
    <n v="5824.67"/>
    <s v="Non-government"/>
  </r>
  <r>
    <s v="A2310000"/>
    <x v="37"/>
    <x v="37"/>
    <n v="103981753"/>
    <x v="0"/>
    <x v="0"/>
    <x v="3"/>
    <x v="2"/>
    <n v="0"/>
    <s v="Outstanding WHT on inv 1800018665 AUG 2017 CHA"/>
    <s v=""/>
    <s v="AB"/>
    <s v=""/>
    <d v="2020-10-08T00:00:00"/>
    <d v="2020-10-08T00:00:00"/>
    <d v="2020-06-06T00:00:00"/>
    <s v="NGN"/>
    <n v="2229667.38"/>
    <n v="267"/>
    <n v="8.9"/>
    <x v="2"/>
    <x v="2"/>
    <s v="Overdue"/>
    <x v="1"/>
    <s v="USD"/>
    <n v="5875.17"/>
    <s v="Non-government"/>
  </r>
  <r>
    <s v="A2310000"/>
    <x v="37"/>
    <x v="37"/>
    <n v="103981756"/>
    <x v="0"/>
    <x v="0"/>
    <x v="3"/>
    <x v="2"/>
    <n v="0"/>
    <s v="Outstanding WHT on inv 1800018847 SEP 2017 CHA"/>
    <s v=""/>
    <s v="AB"/>
    <s v=""/>
    <d v="2020-10-08T00:00:00"/>
    <d v="2020-10-08T00:00:00"/>
    <d v="2020-06-08T00:00:00"/>
    <s v="NGN"/>
    <n v="1380740.41"/>
    <n v="265"/>
    <n v="8.8333333333333339"/>
    <x v="2"/>
    <x v="2"/>
    <s v="Overdue"/>
    <x v="1"/>
    <s v="USD"/>
    <n v="3638.25"/>
    <s v="Non-government"/>
  </r>
  <r>
    <s v="A2310000"/>
    <x v="37"/>
    <x v="37"/>
    <n v="103544338"/>
    <x v="0"/>
    <x v="0"/>
    <x v="3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060"/>
    <n v="35.333333333333336"/>
    <x v="0"/>
    <x v="0"/>
    <s v="Overdue"/>
    <x v="0"/>
    <s v="USD"/>
    <n v="137368.65"/>
    <s v="Non-government"/>
  </r>
  <r>
    <s v="A2310000"/>
    <x v="37"/>
    <x v="37"/>
    <n v="103544339"/>
    <x v="0"/>
    <x v="0"/>
    <x v="3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060"/>
    <n v="35.333333333333336"/>
    <x v="0"/>
    <x v="0"/>
    <s v="Overdue"/>
    <x v="0"/>
    <s v="USD"/>
    <n v="70884.37"/>
    <s v="Non-government"/>
  </r>
  <r>
    <s v="A2310000"/>
    <x v="37"/>
    <x v="37"/>
    <n v="103544342"/>
    <x v="0"/>
    <x v="0"/>
    <x v="3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060"/>
    <n v="35.333333333333336"/>
    <x v="0"/>
    <x v="0"/>
    <s v="Overdue"/>
    <x v="0"/>
    <s v="USD"/>
    <n v="74685.53"/>
    <s v="Non-government"/>
  </r>
  <r>
    <s v="A2310000"/>
    <x v="37"/>
    <x v="37"/>
    <n v="103544331"/>
    <x v="0"/>
    <x v="0"/>
    <x v="3"/>
    <x v="2"/>
    <n v="0"/>
    <s v="Shortfall on in1800018186"/>
    <s v=""/>
    <s v="AB"/>
    <s v=""/>
    <d v="2018-04-05T00:00:00"/>
    <d v="2018-04-05T00:00:00"/>
    <d v="2018-04-05T00:00:00"/>
    <s v="NGN"/>
    <n v="40496970.310000002"/>
    <n v="1060"/>
    <n v="35.333333333333336"/>
    <x v="0"/>
    <x v="0"/>
    <s v="Overdue"/>
    <x v="0"/>
    <s v="USD"/>
    <n v="132712.62"/>
    <s v="Non-government"/>
  </r>
  <r>
    <s v="A2310000"/>
    <x v="37"/>
    <x v="37"/>
    <n v="103544334"/>
    <x v="0"/>
    <x v="0"/>
    <x v="3"/>
    <x v="2"/>
    <n v="0"/>
    <s v="Shortfall on in1800018302"/>
    <s v=""/>
    <s v="AB"/>
    <s v=""/>
    <d v="2018-04-05T00:00:00"/>
    <d v="2018-04-05T00:00:00"/>
    <d v="2018-04-05T00:00:00"/>
    <s v="NGN"/>
    <n v="41557388.560000002"/>
    <n v="1060"/>
    <n v="35.333333333333336"/>
    <x v="0"/>
    <x v="0"/>
    <s v="Overdue"/>
    <x v="0"/>
    <s v="USD"/>
    <n v="136187.72"/>
    <s v="Non-government"/>
  </r>
  <r>
    <s v="A2310000"/>
    <x v="37"/>
    <x v="37"/>
    <n v="103200130"/>
    <x v="0"/>
    <x v="0"/>
    <x v="3"/>
    <x v="2"/>
    <n v="0"/>
    <s v="TOA pmt bal"/>
    <s v=""/>
    <s v="AB"/>
    <s v=""/>
    <d v="2016-06-10T00:00:00"/>
    <d v="2016-06-10T00:00:00"/>
    <d v="2016-06-10T00:00:00"/>
    <s v="USD"/>
    <n v="-63829.59"/>
    <n v="1724"/>
    <n v="57.466666666666669"/>
    <x v="0"/>
    <x v="0"/>
    <s v="Overdue"/>
    <x v="0"/>
    <s v="USD"/>
    <n v="-63829.59"/>
    <s v="Non-government"/>
  </r>
  <r>
    <s v="A2310000"/>
    <x v="37"/>
    <x v="37"/>
    <n v="1600003663"/>
    <x v="0"/>
    <x v="0"/>
    <x v="3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4"/>
    <n v="0.13333333333333333"/>
    <x v="3"/>
    <x v="2"/>
    <s v="Overdue"/>
    <x v="1"/>
    <s v="USD"/>
    <n v="-12148.06"/>
    <s v="Non-government"/>
  </r>
  <r>
    <s v="A2310000"/>
    <x v="37"/>
    <x v="37"/>
    <n v="1600003638"/>
    <x v="0"/>
    <x v="0"/>
    <x v="3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17"/>
    <n v="0.56666666666666665"/>
    <x v="3"/>
    <x v="2"/>
    <s v="Overdue"/>
    <x v="1"/>
    <s v="USD"/>
    <n v="-20646.89"/>
    <s v="Non-government"/>
  </r>
  <r>
    <s v="A2310000"/>
    <x v="37"/>
    <x v="37"/>
    <n v="1600003639"/>
    <x v="0"/>
    <x v="0"/>
    <x v="3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17"/>
    <n v="0.56666666666666665"/>
    <x v="3"/>
    <x v="2"/>
    <s v="Overdue"/>
    <x v="1"/>
    <s v="USD"/>
    <n v="-15525.57"/>
    <s v="Non-government"/>
  </r>
  <r>
    <s v="A2310000"/>
    <x v="37"/>
    <x v="37"/>
    <n v="1600003642"/>
    <x v="0"/>
    <x v="0"/>
    <x v="3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17"/>
    <n v="0.56666666666666665"/>
    <x v="3"/>
    <x v="2"/>
    <s v="Overdue"/>
    <x v="1"/>
    <s v="USD"/>
    <n v="-5881.81"/>
    <s v="Non-government"/>
  </r>
  <r>
    <s v="A2310000"/>
    <x v="37"/>
    <x v="37"/>
    <n v="104016079"/>
    <x v="0"/>
    <x v="0"/>
    <x v="3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59"/>
    <n v="1.9666666666666666"/>
    <x v="1"/>
    <x v="1"/>
    <s v="Not Overdue"/>
    <x v="1"/>
    <s v="USD"/>
    <n v="75491.05"/>
    <s v="Non-government"/>
  </r>
  <r>
    <s v="A2310000"/>
    <x v="37"/>
    <x v="37"/>
    <n v="104016080"/>
    <x v="0"/>
    <x v="0"/>
    <x v="3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59"/>
    <n v="1.9666666666666666"/>
    <x v="1"/>
    <x v="1"/>
    <s v="Not Overdue"/>
    <x v="1"/>
    <s v="USD"/>
    <n v="103370.68"/>
    <s v="Non-government"/>
  </r>
  <r>
    <s v="A2310000"/>
    <x v="37"/>
    <x v="37"/>
    <n v="1600003295"/>
    <x v="0"/>
    <x v="0"/>
    <x v="3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216"/>
    <n v="7.2"/>
    <x v="2"/>
    <x v="2"/>
    <s v="Overdue"/>
    <x v="1"/>
    <s v="USD"/>
    <n v="-9547.66"/>
    <s v="Non-government"/>
  </r>
  <r>
    <s v="A2310000"/>
    <x v="37"/>
    <x v="37"/>
    <n v="1600003290"/>
    <x v="0"/>
    <x v="0"/>
    <x v="3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216"/>
    <n v="7.2"/>
    <x v="2"/>
    <x v="2"/>
    <s v="Overdue"/>
    <x v="1"/>
    <s v="USD"/>
    <n v="-13891.85"/>
    <s v="Non-government"/>
  </r>
  <r>
    <s v="A2310000"/>
    <x v="37"/>
    <x v="37"/>
    <n v="104016080"/>
    <x v="0"/>
    <x v="0"/>
    <x v="3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226"/>
    <n v="7.5333333333333332"/>
    <x v="1"/>
    <x v="1"/>
    <s v="Not Overdue"/>
    <x v="1"/>
    <s v="USD"/>
    <n v="106335.88"/>
    <s v="Non-government"/>
  </r>
  <r>
    <s v="A2310000"/>
    <x v="37"/>
    <x v="37"/>
    <n v="104016080"/>
    <x v="0"/>
    <x v="0"/>
    <x v="3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226"/>
    <n v="7.5333333333333332"/>
    <x v="1"/>
    <x v="1"/>
    <s v="Not Overdue"/>
    <x v="1"/>
    <s v="USD"/>
    <n v="105961.12"/>
    <s v="Non-government"/>
  </r>
  <r>
    <s v="A2310000"/>
    <x v="37"/>
    <x v="37"/>
    <n v="1600003267"/>
    <x v="0"/>
    <x v="0"/>
    <x v="3"/>
    <x v="2"/>
    <s v="WHT Outstg"/>
    <s v="WHT CN FOR EROTON OCT_2018"/>
    <s v="468"/>
    <s v="DG"/>
    <s v=""/>
    <d v="2020-06-30T00:00:00"/>
    <d v="2020-06-30T00:00:00"/>
    <d v="2020-06-30T00:00:00"/>
    <s v="USD"/>
    <n v="-673.96"/>
    <n v="243"/>
    <n v="8.1"/>
    <x v="2"/>
    <x v="2"/>
    <s v="Overdue"/>
    <x v="1"/>
    <s v="USD"/>
    <n v="-673.96"/>
    <s v="Non-government"/>
  </r>
  <r>
    <s v="A2310000"/>
    <x v="37"/>
    <x v="37"/>
    <n v="103934340"/>
    <x v="0"/>
    <x v="0"/>
    <x v="3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248"/>
    <n v="8.2666666666666675"/>
    <x v="2"/>
    <x v="2"/>
    <s v="Overdue"/>
    <x v="1"/>
    <s v="USD"/>
    <n v="38357.43"/>
    <s v="Non-government"/>
  </r>
  <r>
    <s v="A2310000"/>
    <x v="37"/>
    <x v="37"/>
    <n v="103934335"/>
    <x v="0"/>
    <x v="0"/>
    <x v="3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248"/>
    <n v="8.2666666666666675"/>
    <x v="2"/>
    <x v="2"/>
    <s v="Overdue"/>
    <x v="1"/>
    <s v="USD"/>
    <n v="21735.26"/>
    <s v="Non-government"/>
  </r>
  <r>
    <s v="A2310000"/>
    <x v="37"/>
    <x v="37"/>
    <n v="103934340"/>
    <x v="0"/>
    <x v="0"/>
    <x v="3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248"/>
    <n v="8.2666666666666675"/>
    <x v="2"/>
    <x v="2"/>
    <s v="Overdue"/>
    <x v="1"/>
    <s v="USD"/>
    <n v="122528.29"/>
    <s v="Non-government"/>
  </r>
  <r>
    <s v="A2310000"/>
    <x v="37"/>
    <x v="37"/>
    <n v="103934341"/>
    <x v="0"/>
    <x v="0"/>
    <x v="3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248"/>
    <n v="8.2666666666666675"/>
    <x v="2"/>
    <x v="2"/>
    <s v="Overdue"/>
    <x v="1"/>
    <s v="USD"/>
    <n v="145025.28"/>
    <s v="Non-government"/>
  </r>
  <r>
    <s v="A2310000"/>
    <x v="37"/>
    <x v="37"/>
    <n v="103934342"/>
    <x v="0"/>
    <x v="0"/>
    <x v="3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248"/>
    <n v="8.2666666666666675"/>
    <x v="2"/>
    <x v="2"/>
    <s v="Overdue"/>
    <x v="1"/>
    <s v="USD"/>
    <n v="82195.89"/>
    <s v="Non-government"/>
  </r>
  <r>
    <s v="A2310000"/>
    <x v="37"/>
    <x v="37"/>
    <n v="103934335"/>
    <x v="0"/>
    <x v="0"/>
    <x v="3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248"/>
    <n v="8.2666666666666675"/>
    <x v="2"/>
    <x v="2"/>
    <s v="Overdue"/>
    <x v="1"/>
    <s v="USD"/>
    <n v="69440.820000000007"/>
    <s v="Non-government"/>
  </r>
  <r>
    <s v="A2310000"/>
    <x v="37"/>
    <x v="37"/>
    <n v="104016080"/>
    <x v="0"/>
    <x v="0"/>
    <x v="3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254"/>
    <n v="8.4666666666666668"/>
    <x v="1"/>
    <x v="1"/>
    <s v="Not Overdue"/>
    <x v="1"/>
    <s v="USD"/>
    <n v="110151.08"/>
    <s v="Non-government"/>
  </r>
  <r>
    <s v="A2310000"/>
    <x v="37"/>
    <x v="37"/>
    <n v="104016080"/>
    <x v="0"/>
    <x v="0"/>
    <x v="3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284"/>
    <n v="9.4666666666666668"/>
    <x v="1"/>
    <x v="1"/>
    <s v="Not Overdue"/>
    <x v="1"/>
    <s v="USD"/>
    <n v="119206.74"/>
    <s v="Non-government"/>
  </r>
  <r>
    <s v="A2310000"/>
    <x v="37"/>
    <x v="37"/>
    <n v="103909403"/>
    <x v="0"/>
    <x v="0"/>
    <x v="3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304"/>
    <n v="10.133333333333333"/>
    <x v="2"/>
    <x v="2"/>
    <s v="Overdue"/>
    <x v="1"/>
    <s v="USD"/>
    <n v="61160.27"/>
    <s v="Non-government"/>
  </r>
  <r>
    <s v="A2310000"/>
    <x v="37"/>
    <x v="37"/>
    <n v="103909403"/>
    <x v="0"/>
    <x v="0"/>
    <x v="3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304"/>
    <n v="10.133333333333333"/>
    <x v="2"/>
    <x v="2"/>
    <s v="Overdue"/>
    <x v="1"/>
    <s v="USD"/>
    <n v="95879.07"/>
    <s v="Non-government"/>
  </r>
  <r>
    <s v="A2310000"/>
    <x v="37"/>
    <x v="37"/>
    <n v="103909403"/>
    <x v="0"/>
    <x v="0"/>
    <x v="3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304"/>
    <n v="10.133333333333333"/>
    <x v="2"/>
    <x v="2"/>
    <s v="Overdue"/>
    <x v="1"/>
    <s v="USD"/>
    <n v="73560.11"/>
    <s v="Non-government"/>
  </r>
  <r>
    <s v="A2310000"/>
    <x v="37"/>
    <x v="37"/>
    <n v="103909403"/>
    <x v="0"/>
    <x v="0"/>
    <x v="3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304"/>
    <n v="10.133333333333333"/>
    <x v="2"/>
    <x v="2"/>
    <s v="Overdue"/>
    <x v="1"/>
    <s v="USD"/>
    <n v="102235.6"/>
    <s v="Non-government"/>
  </r>
  <r>
    <s v="A2310000"/>
    <x v="37"/>
    <x v="37"/>
    <n v="103925555"/>
    <x v="0"/>
    <x v="0"/>
    <x v="3"/>
    <x v="2"/>
    <s v="WHT Outstg"/>
    <s v="WHT RECEIPT NO 00188CCB"/>
    <s v=""/>
    <s v="AB"/>
    <s v=""/>
    <d v="2020-06-08T00:00:00"/>
    <d v="2020-06-08T00:00:00"/>
    <d v="2020-03-12T00:00:00"/>
    <s v="NGN"/>
    <n v="-11201986.57"/>
    <n v="353"/>
    <n v="11.766666666666667"/>
    <x v="2"/>
    <x v="2"/>
    <s v="Overdue"/>
    <x v="1"/>
    <s v="USD"/>
    <n v="-31073.19"/>
    <s v="Non-government"/>
  </r>
  <r>
    <s v="A2310000"/>
    <x v="37"/>
    <x v="37"/>
    <n v="103890054"/>
    <x v="0"/>
    <x v="0"/>
    <x v="3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354"/>
    <n v="11.8"/>
    <x v="2"/>
    <x v="2"/>
    <s v="Overdue"/>
    <x v="1"/>
    <s v="USD"/>
    <n v="91622.33"/>
    <s v="Non-government"/>
  </r>
  <r>
    <s v="A2310000"/>
    <x v="37"/>
    <x v="37"/>
    <n v="103890053"/>
    <x v="0"/>
    <x v="0"/>
    <x v="3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354"/>
    <n v="11.8"/>
    <x v="2"/>
    <x v="2"/>
    <s v="Overdue"/>
    <x v="1"/>
    <s v="USD"/>
    <n v="78008.759999999995"/>
    <s v="Non-government"/>
  </r>
  <r>
    <s v="A2310000"/>
    <x v="37"/>
    <x v="37"/>
    <n v="103890053"/>
    <x v="0"/>
    <x v="0"/>
    <x v="3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354"/>
    <n v="11.8"/>
    <x v="2"/>
    <x v="2"/>
    <s v="Overdue"/>
    <x v="1"/>
    <s v="USD"/>
    <n v="80472.070000000007"/>
    <s v="Non-government"/>
  </r>
  <r>
    <s v="A2310000"/>
    <x v="37"/>
    <x v="37"/>
    <n v="103925554"/>
    <x v="0"/>
    <x v="0"/>
    <x v="3"/>
    <x v="2"/>
    <s v="WHT Outstg"/>
    <s v="WHT RECEIPT NO  007C23E7"/>
    <s v=""/>
    <s v="AB"/>
    <s v=""/>
    <d v="2020-06-08T00:00:00"/>
    <d v="2020-06-08T00:00:00"/>
    <d v="2020-03-11T00:00:00"/>
    <s v="NGN"/>
    <n v="-25240772.34"/>
    <n v="354"/>
    <n v="11.8"/>
    <x v="2"/>
    <x v="2"/>
    <s v="Overdue"/>
    <x v="1"/>
    <s v="USD"/>
    <n v="-70015.38"/>
    <s v="Non-government"/>
  </r>
  <r>
    <s v="A2310000"/>
    <x v="37"/>
    <x v="37"/>
    <n v="103890055"/>
    <x v="0"/>
    <x v="0"/>
    <x v="3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354"/>
    <n v="11.8"/>
    <x v="2"/>
    <x v="2"/>
    <s v="Overdue"/>
    <x v="1"/>
    <s v="USD"/>
    <n v="-62454.29"/>
    <s v="Non-government"/>
  </r>
  <r>
    <s v="A2310000"/>
    <x v="37"/>
    <x v="37"/>
    <n v="103865121"/>
    <x v="0"/>
    <x v="0"/>
    <x v="3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401"/>
    <n v="13.366666666666667"/>
    <x v="4"/>
    <x v="2"/>
    <s v="Overdue"/>
    <x v="1"/>
    <s v="USD"/>
    <n v="152773.18"/>
    <s v="Non-government"/>
  </r>
  <r>
    <s v="A2310000"/>
    <x v="37"/>
    <x v="37"/>
    <n v="104016078"/>
    <x v="0"/>
    <x v="0"/>
    <x v="3"/>
    <x v="2"/>
    <s v="WHT Outstg"/>
    <s v="WHT on inv 1800023148 EROTON NOV 2019 CHA @94%"/>
    <s v=""/>
    <s v="AB"/>
    <s v=""/>
    <d v="2020-12-31T00:00:00"/>
    <d v="2020-12-31T00:00:00"/>
    <d v="2019-12-23T00:00:00"/>
    <s v="NGN"/>
    <n v="12494940.859999999"/>
    <n v="433"/>
    <n v="14.433333333333334"/>
    <x v="1"/>
    <x v="1"/>
    <s v="Not Overdue"/>
    <x v="1"/>
    <s v="USD"/>
    <n v="32924.17"/>
    <s v="Non-government"/>
  </r>
  <r>
    <s v="A2310000"/>
    <x v="37"/>
    <x v="37"/>
    <n v="103838502"/>
    <x v="0"/>
    <x v="0"/>
    <x v="3"/>
    <x v="2"/>
    <s v="WHT Outstg"/>
    <s v="WHT on inv 1800022317 Suppl Invoice 2019 CHB tarr"/>
    <s v=""/>
    <s v="AB"/>
    <s v=""/>
    <d v="2019-11-30T00:00:00"/>
    <d v="2019-11-30T00:00:00"/>
    <d v="2019-11-30T00:00:00"/>
    <s v="USD"/>
    <n v="2160"/>
    <n v="456"/>
    <n v="15.2"/>
    <x v="4"/>
    <x v="2"/>
    <s v="Overdue"/>
    <x v="1"/>
    <s v="USD"/>
    <n v="2160"/>
    <s v="Non-government"/>
  </r>
  <r>
    <s v="A2310000"/>
    <x v="37"/>
    <x v="37"/>
    <n v="103838502"/>
    <x v="0"/>
    <x v="0"/>
    <x v="3"/>
    <x v="2"/>
    <s v="WHT Outstg"/>
    <s v="WHT on inv 1800022418 JUL 2019 Crude Handli"/>
    <s v=""/>
    <s v="AB"/>
    <s v=""/>
    <d v="2019-11-30T00:00:00"/>
    <d v="2019-11-30T00:00:00"/>
    <d v="2019-11-30T00:00:00"/>
    <s v="USD"/>
    <n v="152134.66"/>
    <n v="456"/>
    <n v="15.2"/>
    <x v="4"/>
    <x v="2"/>
    <s v="Overdue"/>
    <x v="1"/>
    <s v="USD"/>
    <n v="152134.66"/>
    <s v="Non-government"/>
  </r>
  <r>
    <s v="A2310000"/>
    <x v="37"/>
    <x v="37"/>
    <n v="103805206"/>
    <x v="0"/>
    <x v="0"/>
    <x v="3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515"/>
    <n v="17.166666666666668"/>
    <x v="4"/>
    <x v="2"/>
    <s v="Overdue"/>
    <x v="1"/>
    <s v="USD"/>
    <n v="148817.24"/>
    <s v="Non-government"/>
  </r>
  <r>
    <s v="A2310000"/>
    <x v="37"/>
    <x v="37"/>
    <n v="103925905"/>
    <x v="0"/>
    <x v="0"/>
    <x v="3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719"/>
    <n v="23.966666666666665"/>
    <x v="0"/>
    <x v="2"/>
    <s v="Overdue"/>
    <x v="1"/>
    <s v="USD"/>
    <n v="154397.04"/>
    <s v="Non-government"/>
  </r>
  <r>
    <s v="A2310000"/>
    <x v="37"/>
    <x v="37"/>
    <n v="103670461"/>
    <x v="0"/>
    <x v="0"/>
    <x v="3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792"/>
    <n v="26.4"/>
    <x v="0"/>
    <x v="2"/>
    <s v="Overdue"/>
    <x v="1"/>
    <s v="USD"/>
    <n v="97080.77"/>
    <s v="Non-government"/>
  </r>
  <r>
    <s v="A2310000"/>
    <x v="37"/>
    <x v="37"/>
    <n v="103618755"/>
    <x v="0"/>
    <x v="0"/>
    <x v="3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893"/>
    <n v="29.766666666666666"/>
    <x v="0"/>
    <x v="2"/>
    <s v="Overdue"/>
    <x v="1"/>
    <s v="USD"/>
    <n v="71954.28"/>
    <s v="Non-government"/>
  </r>
  <r>
    <s v="A2310000"/>
    <x v="37"/>
    <x v="37"/>
    <n v="103933377"/>
    <x v="0"/>
    <x v="0"/>
    <x v="3"/>
    <x v="2"/>
    <s v="WHT Outstg"/>
    <s v="WHT RECEIPT NO 0610146538"/>
    <s v=""/>
    <s v="AB"/>
    <s v=""/>
    <d v="2020-06-22T00:00:00"/>
    <d v="2020-06-22T00:00:00"/>
    <d v="2018-05-31T00:00:00"/>
    <s v="USD"/>
    <n v="-129982.1"/>
    <n v="1004"/>
    <n v="33.466666666666669"/>
    <x v="0"/>
    <x v="2"/>
    <s v="Overdue"/>
    <x v="1"/>
    <s v="USD"/>
    <n v="-129982.1"/>
    <s v="Non-government"/>
  </r>
  <r>
    <s v="A2310000"/>
    <x v="37"/>
    <x v="37"/>
    <n v="103933376"/>
    <x v="0"/>
    <x v="0"/>
    <x v="3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004"/>
    <n v="33.466666666666669"/>
    <x v="0"/>
    <x v="2"/>
    <s v="Overdue"/>
    <x v="1"/>
    <s v="USD"/>
    <n v="-59687.72"/>
    <s v="Non-government"/>
  </r>
  <r>
    <s v="A2310000"/>
    <x v="37"/>
    <x v="37"/>
    <n v="103554707"/>
    <x v="0"/>
    <x v="0"/>
    <x v="3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035"/>
    <n v="34.5"/>
    <x v="0"/>
    <x v="2"/>
    <s v="Overdue"/>
    <x v="1"/>
    <s v="USD"/>
    <n v="90177.27"/>
    <s v="Non-government"/>
  </r>
  <r>
    <s v="A2310000"/>
    <x v="37"/>
    <x v="37"/>
    <n v="103544330"/>
    <x v="0"/>
    <x v="0"/>
    <x v="3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060"/>
    <n v="35.333333333333336"/>
    <x v="0"/>
    <x v="2"/>
    <s v="Overdue"/>
    <x v="1"/>
    <s v="USD"/>
    <n v="112036.19"/>
    <s v="Non-government"/>
  </r>
  <r>
    <s v="A2310000"/>
    <x v="37"/>
    <x v="37"/>
    <n v="103544336"/>
    <x v="0"/>
    <x v="0"/>
    <x v="3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060"/>
    <n v="35.333333333333336"/>
    <x v="0"/>
    <x v="2"/>
    <s v="Overdue"/>
    <x v="1"/>
    <s v="USD"/>
    <n v="63271.82"/>
    <s v="Non-government"/>
  </r>
  <r>
    <s v="A2310000"/>
    <x v="37"/>
    <x v="37"/>
    <n v="103544347"/>
    <x v="0"/>
    <x v="0"/>
    <x v="3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060"/>
    <n v="35.333333333333336"/>
    <x v="0"/>
    <x v="2"/>
    <s v="Overdue"/>
    <x v="1"/>
    <s v="USD"/>
    <n v="129592.45"/>
    <s v="Non-government"/>
  </r>
  <r>
    <s v="A2310000"/>
    <x v="37"/>
    <x v="37"/>
    <n v="103544330"/>
    <x v="0"/>
    <x v="0"/>
    <x v="3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060"/>
    <n v="35.333333333333336"/>
    <x v="0"/>
    <x v="2"/>
    <s v="Overdue"/>
    <x v="1"/>
    <s v="USD"/>
    <n v="76474.75"/>
    <s v="Non-government"/>
  </r>
  <r>
    <s v="A2310000"/>
    <x v="37"/>
    <x v="37"/>
    <n v="103544348"/>
    <x v="0"/>
    <x v="0"/>
    <x v="3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060"/>
    <n v="35.333333333333336"/>
    <x v="0"/>
    <x v="2"/>
    <s v="Overdue"/>
    <x v="1"/>
    <s v="USD"/>
    <n v="133793.54999999999"/>
    <s v="Non-government"/>
  </r>
  <r>
    <s v="A2310000"/>
    <x v="37"/>
    <x v="37"/>
    <n v="103544336"/>
    <x v="0"/>
    <x v="0"/>
    <x v="3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060"/>
    <n v="35.333333333333336"/>
    <x v="0"/>
    <x v="2"/>
    <s v="Overdue"/>
    <x v="1"/>
    <s v="USD"/>
    <n v="39321.17"/>
    <s v="Non-government"/>
  </r>
  <r>
    <s v="A2310000"/>
    <x v="37"/>
    <x v="37"/>
    <n v="103544349"/>
    <x v="0"/>
    <x v="0"/>
    <x v="3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060"/>
    <n v="35.333333333333336"/>
    <x v="0"/>
    <x v="2"/>
    <s v="Overdue"/>
    <x v="1"/>
    <s v="USD"/>
    <n v="58940.41"/>
    <s v="Non-government"/>
  </r>
  <r>
    <s v="A2310000"/>
    <x v="37"/>
    <x v="37"/>
    <n v="103544350"/>
    <x v="0"/>
    <x v="0"/>
    <x v="3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060"/>
    <n v="35.333333333333336"/>
    <x v="0"/>
    <x v="2"/>
    <s v="Overdue"/>
    <x v="1"/>
    <s v="USD"/>
    <n v="134067.34"/>
    <s v="Non-government"/>
  </r>
  <r>
    <s v="A2310000"/>
    <x v="37"/>
    <x v="37"/>
    <n v="103544351"/>
    <x v="0"/>
    <x v="0"/>
    <x v="3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060"/>
    <n v="35.333333333333336"/>
    <x v="0"/>
    <x v="2"/>
    <s v="Overdue"/>
    <x v="1"/>
    <s v="USD"/>
    <n v="60673.19"/>
    <s v="Non-government"/>
  </r>
  <r>
    <s v="A2310000"/>
    <x v="37"/>
    <x v="37"/>
    <n v="103544352"/>
    <x v="0"/>
    <x v="0"/>
    <x v="3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060"/>
    <n v="35.333333333333336"/>
    <x v="0"/>
    <x v="2"/>
    <s v="Overdue"/>
    <x v="1"/>
    <s v="USD"/>
    <n v="71826.64"/>
    <s v="Non-government"/>
  </r>
  <r>
    <s v="A2310000"/>
    <x v="37"/>
    <x v="37"/>
    <n v="103543565"/>
    <x v="0"/>
    <x v="0"/>
    <x v="3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067"/>
    <n v="35.56666666666667"/>
    <x v="0"/>
    <x v="2"/>
    <s v="Overdue"/>
    <x v="1"/>
    <s v="USD"/>
    <n v="97042.33"/>
    <s v="Non-government"/>
  </r>
  <r>
    <s v="A2310000"/>
    <x v="37"/>
    <x v="37"/>
    <n v="103413428"/>
    <x v="0"/>
    <x v="0"/>
    <x v="3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354"/>
    <n v="45.133333333333333"/>
    <x v="0"/>
    <x v="2"/>
    <s v="Overdue"/>
    <x v="1"/>
    <s v="USD"/>
    <n v="3521.17"/>
    <s v="Non-government"/>
  </r>
  <r>
    <s v="A2310000"/>
    <x v="37"/>
    <x v="37"/>
    <n v="103343767"/>
    <x v="0"/>
    <x v="0"/>
    <x v="3"/>
    <x v="2"/>
    <s v="WHT Outstg"/>
    <s v="WHT on Jul15 to Oct15 invs"/>
    <s v=""/>
    <s v="AB"/>
    <s v=""/>
    <d v="2017-01-23T00:00:00"/>
    <d v="2017-01-23T00:00:00"/>
    <d v="2017-01-23T00:00:00"/>
    <s v="USD"/>
    <n v="479353.23"/>
    <n v="1497"/>
    <n v="49.9"/>
    <x v="0"/>
    <x v="2"/>
    <s v="Overdue"/>
    <x v="1"/>
    <s v="USD"/>
    <n v="479353.23"/>
    <s v="Non-government"/>
  </r>
  <r>
    <s v="A2310000"/>
    <x v="37"/>
    <x v="37"/>
    <n v="103324610"/>
    <x v="0"/>
    <x v="0"/>
    <x v="3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535"/>
    <n v="51.166666666666664"/>
    <x v="0"/>
    <x v="2"/>
    <s v="Overdue"/>
    <x v="1"/>
    <s v="USD"/>
    <n v="62755.61"/>
    <s v="Non-government"/>
  </r>
  <r>
    <s v="A2310000"/>
    <x v="37"/>
    <x v="37"/>
    <n v="103259985"/>
    <x v="0"/>
    <x v="0"/>
    <x v="3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673"/>
    <n v="55.766666666666666"/>
    <x v="0"/>
    <x v="2"/>
    <s v="Overdue"/>
    <x v="1"/>
    <s v="USD"/>
    <n v="126236.92"/>
    <s v="Non-government"/>
  </r>
  <r>
    <s v="A2310000"/>
    <x v="37"/>
    <x v="37"/>
    <n v="103196640"/>
    <x v="0"/>
    <x v="0"/>
    <x v="3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1734"/>
    <n v="57.8"/>
    <x v="0"/>
    <x v="2"/>
    <s v="Overdue"/>
    <x v="1"/>
    <s v="USD"/>
    <n v="110217.27"/>
    <s v="Non-government"/>
  </r>
  <r>
    <s v="A2310000"/>
    <x v="37"/>
    <x v="37"/>
    <n v="103183394"/>
    <x v="0"/>
    <x v="0"/>
    <x v="3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1762"/>
    <n v="58.733333333333334"/>
    <x v="0"/>
    <x v="2"/>
    <s v="Overdue"/>
    <x v="1"/>
    <s v="USD"/>
    <n v="84502.38"/>
    <s v="Non-government"/>
  </r>
  <r>
    <s v="A2310000"/>
    <x v="37"/>
    <x v="37"/>
    <n v="103183581"/>
    <x v="0"/>
    <x v="0"/>
    <x v="3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1766"/>
    <n v="58.866666666666667"/>
    <x v="0"/>
    <x v="2"/>
    <s v="Overdue"/>
    <x v="1"/>
    <s v="USD"/>
    <n v="50819.72"/>
    <s v="Non-government"/>
  </r>
  <r>
    <s v="A2310000"/>
    <x v="37"/>
    <x v="37"/>
    <n v="103183397"/>
    <x v="0"/>
    <x v="0"/>
    <x v="3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1766"/>
    <n v="58.866666666666667"/>
    <x v="0"/>
    <x v="2"/>
    <s v="Overdue"/>
    <x v="1"/>
    <s v="USD"/>
    <n v="77187.820000000007"/>
    <s v="Non-government"/>
  </r>
  <r>
    <s v="A2310000"/>
    <x v="37"/>
    <x v="37"/>
    <n v="103183452"/>
    <x v="0"/>
    <x v="0"/>
    <x v="3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1766"/>
    <n v="58.866666666666667"/>
    <x v="0"/>
    <x v="2"/>
    <s v="Overdue"/>
    <x v="1"/>
    <s v="USD"/>
    <n v="89355.21"/>
    <s v="Non-government"/>
  </r>
  <r>
    <s v="A2310000"/>
    <x v="37"/>
    <x v="37"/>
    <n v="103105770"/>
    <x v="0"/>
    <x v="0"/>
    <x v="3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1929"/>
    <n v="64.3"/>
    <x v="0"/>
    <x v="2"/>
    <s v="Overdue"/>
    <x v="1"/>
    <s v="USD"/>
    <n v="52964.480000000003"/>
    <s v="Non-government"/>
  </r>
  <r>
    <s v="A2310000"/>
    <x v="37"/>
    <x v="37"/>
    <n v="103105771"/>
    <x v="0"/>
    <x v="0"/>
    <x v="3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1929"/>
    <n v="64.3"/>
    <x v="0"/>
    <x v="2"/>
    <s v="Overdue"/>
    <x v="1"/>
    <s v="USD"/>
    <n v="80431.520000000004"/>
    <s v="Non-government"/>
  </r>
  <r>
    <s v="A2310000"/>
    <x v="38"/>
    <x v="38"/>
    <n v="104026902"/>
    <x v="0"/>
    <x v="0"/>
    <x v="3"/>
    <x v="2"/>
    <n v="0"/>
    <s v="Bal of 1800025070 OCT 2020 CHA"/>
    <s v=""/>
    <s v="AB"/>
    <s v=""/>
    <d v="2021-01-29T00:00:00"/>
    <d v="2021-01-29T00:00:00"/>
    <d v="2021-01-29T00:00:00"/>
    <s v="USD"/>
    <n v="319748.17"/>
    <n v="30"/>
    <n v="1"/>
    <x v="3"/>
    <x v="0"/>
    <s v="Overdue"/>
    <x v="0"/>
    <s v="USD"/>
    <n v="319748.17"/>
    <s v="Non-government"/>
  </r>
  <r>
    <s v="A2310000"/>
    <x v="38"/>
    <x v="38"/>
    <n v="104026901"/>
    <x v="0"/>
    <x v="0"/>
    <x v="3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0"/>
    <n v="1"/>
    <x v="3"/>
    <x v="0"/>
    <s v="Overdue"/>
    <x v="0"/>
    <s v="USD"/>
    <n v="75593.95"/>
    <s v="Non-government"/>
  </r>
  <r>
    <s v="A2310000"/>
    <x v="38"/>
    <x v="38"/>
    <n v="1800024780"/>
    <x v="0"/>
    <x v="0"/>
    <x v="3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129"/>
    <n v="4.3"/>
    <x v="3"/>
    <x v="0"/>
    <s v="Overdue"/>
    <x v="0"/>
    <s v="USD"/>
    <n v="491478.81"/>
    <s v="Non-government"/>
  </r>
  <r>
    <s v="A2310000"/>
    <x v="38"/>
    <x v="38"/>
    <n v="1800025450"/>
    <x v="0"/>
    <x v="0"/>
    <x v="3"/>
    <x v="2"/>
    <n v="0"/>
    <s v="MIDWESTERN DEC 2020 Crude Handling"/>
    <s v="468"/>
    <s v="DR"/>
    <s v=""/>
    <d v="2021-01-19T00:00:00"/>
    <d v="2021-01-19T00:00:00"/>
    <d v="2021-02-18T00:00:00"/>
    <s v="USD"/>
    <n v="847918.2"/>
    <n v="10"/>
    <n v="0.33333333333333331"/>
    <x v="3"/>
    <x v="0"/>
    <s v="Overdue"/>
    <x v="0"/>
    <s v="USD"/>
    <n v="847918.2"/>
    <s v="Non-government"/>
  </r>
  <r>
    <s v="A2310000"/>
    <x v="38"/>
    <x v="38"/>
    <n v="1800025451"/>
    <x v="0"/>
    <x v="0"/>
    <x v="3"/>
    <x v="2"/>
    <n v="0"/>
    <s v="MIDWESTERN DEC 2020 Crude Handling"/>
    <s v="454"/>
    <s v="DR"/>
    <s v=""/>
    <d v="2021-01-19T00:00:00"/>
    <d v="2021-01-19T00:00:00"/>
    <d v="2021-02-18T00:00:00"/>
    <s v="NGN"/>
    <n v="214523304.84"/>
    <n v="10"/>
    <n v="0.33333333333333331"/>
    <x v="3"/>
    <x v="0"/>
    <s v="Overdue"/>
    <x v="0"/>
    <s v="USD"/>
    <n v="565268.91"/>
    <s v="Non-government"/>
  </r>
  <r>
    <s v="A2310000"/>
    <x v="38"/>
    <x v="38"/>
    <n v="1800025567"/>
    <x v="0"/>
    <x v="0"/>
    <x v="3"/>
    <x v="2"/>
    <n v="0"/>
    <s v="MIDWESTERN JAN 2021 Crude Handling"/>
    <s v="468"/>
    <s v="DR"/>
    <s v=""/>
    <d v="2021-02-11T00:00:00"/>
    <d v="2021-02-11T00:00:00"/>
    <d v="2021-03-13T00:00:00"/>
    <s v="USD"/>
    <n v="694077.29"/>
    <n v="-13"/>
    <n v="-0.43333333333333335"/>
    <x v="1"/>
    <x v="1"/>
    <s v="Not Overdue"/>
    <x v="0"/>
    <s v="USD"/>
    <n v="694077.29"/>
    <s v="Non-government"/>
  </r>
  <r>
    <s v="A2310000"/>
    <x v="38"/>
    <x v="38"/>
    <n v="1800025568"/>
    <x v="0"/>
    <x v="0"/>
    <x v="3"/>
    <x v="2"/>
    <n v="0"/>
    <s v="MIDWESTERN JAN 2021 Crude Handling"/>
    <s v="454"/>
    <s v="DR"/>
    <s v=""/>
    <d v="2021-02-11T00:00:00"/>
    <d v="2021-02-11T00:00:00"/>
    <d v="2021-03-13T00:00:00"/>
    <s v="NGN"/>
    <n v="175601554.25999999"/>
    <n v="-13"/>
    <n v="-0.43333333333333335"/>
    <x v="1"/>
    <x v="1"/>
    <s v="Not Overdue"/>
    <x v="0"/>
    <s v="USD"/>
    <n v="462710.1"/>
    <s v="Non-government"/>
  </r>
  <r>
    <s v="A2310000"/>
    <x v="38"/>
    <x v="38"/>
    <n v="1800025273"/>
    <x v="0"/>
    <x v="0"/>
    <x v="3"/>
    <x v="2"/>
    <n v="0"/>
    <s v="MIDWESTERN NOV 2020 Crude Handling"/>
    <s v="468"/>
    <s v="DR"/>
    <s v=""/>
    <d v="2020-12-17T00:00:00"/>
    <d v="2020-12-17T00:00:00"/>
    <d v="2021-01-16T00:00:00"/>
    <s v="USD"/>
    <n v="760313.3"/>
    <n v="43"/>
    <n v="1.4333333333333333"/>
    <x v="3"/>
    <x v="0"/>
    <s v="Overdue"/>
    <x v="0"/>
    <s v="USD"/>
    <n v="760313.3"/>
    <s v="Non-government"/>
  </r>
  <r>
    <s v="A2310000"/>
    <x v="38"/>
    <x v="38"/>
    <n v="1800025274"/>
    <x v="0"/>
    <x v="0"/>
    <x v="3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43"/>
    <n v="1.4333333333333333"/>
    <x v="3"/>
    <x v="0"/>
    <s v="Overdue"/>
    <x v="0"/>
    <s v="USD"/>
    <n v="506866.66"/>
    <s v="Non-government"/>
  </r>
  <r>
    <s v="A2310000"/>
    <x v="38"/>
    <x v="38"/>
    <n v="1800025071"/>
    <x v="0"/>
    <x v="0"/>
    <x v="3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77"/>
    <n v="2.5666666666666669"/>
    <x v="3"/>
    <x v="0"/>
    <s v="Overdue"/>
    <x v="0"/>
    <s v="USD"/>
    <n v="459936.3"/>
    <s v="Non-government"/>
  </r>
  <r>
    <s v="A2310000"/>
    <x v="38"/>
    <x v="38"/>
    <n v="1400015172"/>
    <x v="0"/>
    <x v="0"/>
    <x v="3"/>
    <x v="2"/>
    <n v="0"/>
    <s v="Midwestern Pmt"/>
    <s v=""/>
    <s v="DZ"/>
    <s v=""/>
    <d v="2021-01-30T00:00:00"/>
    <d v="2021-01-29T00:00:00"/>
    <d v="2021-01-30T00:00:00"/>
    <s v="NGN"/>
    <n v="-188084799.19"/>
    <n v="29"/>
    <n v="0.96666666666666667"/>
    <x v="3"/>
    <x v="0"/>
    <s v="Overdue"/>
    <x v="0"/>
    <s v="USD"/>
    <n v="-495603.46"/>
    <s v="Non-government"/>
  </r>
  <r>
    <s v="A2310000"/>
    <x v="38"/>
    <x v="38"/>
    <n v="1400015180"/>
    <x v="0"/>
    <x v="0"/>
    <x v="3"/>
    <x v="2"/>
    <n v="0"/>
    <s v="Midwestern Pmt"/>
    <s v=""/>
    <s v="DZ"/>
    <s v=""/>
    <d v="2021-01-28T00:00:00"/>
    <d v="2021-01-27T00:00:00"/>
    <d v="2021-01-28T00:00:00"/>
    <s v="USD"/>
    <n v="-650000"/>
    <n v="31"/>
    <n v="1.0333333333333334"/>
    <x v="3"/>
    <x v="0"/>
    <s v="Overdue"/>
    <x v="0"/>
    <s v="USD"/>
    <n v="-650000"/>
    <s v="Non-government"/>
  </r>
  <r>
    <s v="A2310000"/>
    <x v="38"/>
    <x v="38"/>
    <n v="1400015181"/>
    <x v="0"/>
    <x v="0"/>
    <x v="3"/>
    <x v="2"/>
    <n v="0"/>
    <s v="Midwestern Pmt_Umugini"/>
    <s v=""/>
    <s v="DZ"/>
    <s v=""/>
    <d v="2021-01-30T00:00:00"/>
    <d v="2021-01-29T00:00:00"/>
    <d v="2021-01-30T00:00:00"/>
    <s v="USD"/>
    <n v="-72272.639999999999"/>
    <n v="29"/>
    <n v="0.96666666666666667"/>
    <x v="3"/>
    <x v="0"/>
    <s v="Overdue"/>
    <x v="0"/>
    <s v="USD"/>
    <n v="-72272.639999999999"/>
    <s v="Non-government"/>
  </r>
  <r>
    <s v="A2310000"/>
    <x v="38"/>
    <x v="38"/>
    <n v="1800024933"/>
    <x v="0"/>
    <x v="0"/>
    <x v="3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102"/>
    <n v="3.4"/>
    <x v="3"/>
    <x v="0"/>
    <s v="Overdue"/>
    <x v="0"/>
    <s v="USD"/>
    <n v="470311.21"/>
    <s v="Non-government"/>
  </r>
  <r>
    <s v="A2310000"/>
    <x v="38"/>
    <x v="38"/>
    <n v="1400015195"/>
    <x v="0"/>
    <x v="0"/>
    <x v="3"/>
    <x v="2"/>
    <n v="0"/>
    <s v="Umugini_Midwestern Pmt"/>
    <s v=""/>
    <s v="DZ"/>
    <s v=""/>
    <d v="2021-02-07T00:00:00"/>
    <d v="2021-02-05T00:00:00"/>
    <d v="2021-02-07T00:00:00"/>
    <s v="USD"/>
    <n v="-2434372.31"/>
    <n v="21"/>
    <n v="0.7"/>
    <x v="3"/>
    <x v="0"/>
    <s v="Overdue"/>
    <x v="0"/>
    <s v="USD"/>
    <n v="-2434372.31"/>
    <s v="Non-government"/>
  </r>
  <r>
    <s v="A2310000"/>
    <x v="38"/>
    <x v="38"/>
    <n v="104026902"/>
    <x v="0"/>
    <x v="0"/>
    <x v="3"/>
    <x v="2"/>
    <s v="WHT Outstg"/>
    <s v="WHT on  1800025070 OCT 2020 CHA"/>
    <s v=""/>
    <s v="AB"/>
    <s v=""/>
    <d v="2021-01-29T00:00:00"/>
    <d v="2021-01-29T00:00:00"/>
    <d v="2021-01-29T00:00:00"/>
    <s v="USD"/>
    <n v="34482.85"/>
    <n v="30"/>
    <n v="1"/>
    <x v="3"/>
    <x v="2"/>
    <s v="Overdue"/>
    <x v="1"/>
    <s v="USD"/>
    <n v="34482.85"/>
    <s v="Non-government"/>
  </r>
  <r>
    <s v="A2310000"/>
    <x v="38"/>
    <x v="38"/>
    <n v="104026902"/>
    <x v="0"/>
    <x v="0"/>
    <x v="3"/>
    <x v="2"/>
    <s v="WHT Outstg"/>
    <s v="WHT on 1600003353  Jan - feb 2020 CHA"/>
    <s v=""/>
    <s v="AB"/>
    <s v=""/>
    <d v="2021-01-29T00:00:00"/>
    <d v="2021-01-29T00:00:00"/>
    <d v="2021-01-29T00:00:00"/>
    <s v="USD"/>
    <n v="-16775.63"/>
    <n v="30"/>
    <n v="1"/>
    <x v="3"/>
    <x v="2"/>
    <s v="Overdue"/>
    <x v="1"/>
    <s v="USD"/>
    <n v="-16775.63"/>
    <s v="Non-government"/>
  </r>
  <r>
    <s v="A2310000"/>
    <x v="38"/>
    <x v="38"/>
    <n v="104026899"/>
    <x v="0"/>
    <x v="0"/>
    <x v="3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0"/>
    <n v="1"/>
    <x v="1"/>
    <x v="1"/>
    <s v="Not Overdue"/>
    <x v="1"/>
    <s v="USD"/>
    <n v="24242.32"/>
    <s v="Non-government"/>
  </r>
  <r>
    <s v="A2310000"/>
    <x v="38"/>
    <x v="38"/>
    <n v="104026824"/>
    <x v="0"/>
    <x v="0"/>
    <x v="3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0"/>
    <n v="1"/>
    <x v="1"/>
    <x v="1"/>
    <s v="Not Overdue"/>
    <x v="1"/>
    <s v="USD"/>
    <n v="18298.900000000001"/>
    <s v="Non-government"/>
  </r>
  <r>
    <s v="A2310000"/>
    <x v="38"/>
    <x v="38"/>
    <n v="104026901"/>
    <x v="0"/>
    <x v="0"/>
    <x v="3"/>
    <x v="2"/>
    <s v="WHT Outstg"/>
    <s v="WHT on inv  JUN 2020 Crude Handling"/>
    <s v=""/>
    <s v="AB"/>
    <s v=""/>
    <d v="2021-01-29T00:00:00"/>
    <d v="2021-01-29T00:00:00"/>
    <d v="2021-01-29T00:00:00"/>
    <s v="NGN"/>
    <n v="6272444.9800000004"/>
    <n v="30"/>
    <n v="1"/>
    <x v="3"/>
    <x v="2"/>
    <s v="Overdue"/>
    <x v="1"/>
    <s v="USD"/>
    <n v="16527.89"/>
    <s v="Non-government"/>
  </r>
  <r>
    <s v="A2310000"/>
    <x v="38"/>
    <x v="38"/>
    <n v="104026824"/>
    <x v="0"/>
    <x v="0"/>
    <x v="3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0"/>
    <n v="1"/>
    <x v="1"/>
    <x v="1"/>
    <s v="Not Overdue"/>
    <x v="1"/>
    <s v="USD"/>
    <n v="29207.31"/>
    <s v="Non-government"/>
  </r>
  <r>
    <s v="A2310000"/>
    <x v="38"/>
    <x v="38"/>
    <n v="104026899"/>
    <x v="0"/>
    <x v="0"/>
    <x v="3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0"/>
    <n v="1"/>
    <x v="1"/>
    <x v="1"/>
    <s v="Not Overdue"/>
    <x v="1"/>
    <s v="USD"/>
    <n v="60589.37"/>
    <s v="Non-government"/>
  </r>
  <r>
    <s v="A2310000"/>
    <x v="38"/>
    <x v="38"/>
    <n v="104026824"/>
    <x v="0"/>
    <x v="0"/>
    <x v="3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0"/>
    <n v="1"/>
    <x v="1"/>
    <x v="1"/>
    <s v="Not Overdue"/>
    <x v="1"/>
    <s v="USD"/>
    <n v="33606.720000000001"/>
    <s v="Non-government"/>
  </r>
  <r>
    <s v="A2310000"/>
    <x v="38"/>
    <x v="38"/>
    <n v="104026899"/>
    <x v="0"/>
    <x v="0"/>
    <x v="3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0"/>
    <n v="1"/>
    <x v="1"/>
    <x v="1"/>
    <s v="Not Overdue"/>
    <x v="1"/>
    <s v="USD"/>
    <n v="46800.13"/>
    <s v="Non-government"/>
  </r>
  <r>
    <s v="A2310000"/>
    <x v="38"/>
    <x v="38"/>
    <n v="104026824"/>
    <x v="0"/>
    <x v="0"/>
    <x v="3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0"/>
    <n v="1"/>
    <x v="1"/>
    <x v="1"/>
    <s v="Not Overdue"/>
    <x v="1"/>
    <s v="USD"/>
    <n v="25194.53"/>
    <s v="Non-government"/>
  </r>
  <r>
    <s v="A2310000"/>
    <x v="38"/>
    <x v="38"/>
    <n v="104026899"/>
    <x v="0"/>
    <x v="0"/>
    <x v="3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0"/>
    <n v="1"/>
    <x v="1"/>
    <x v="1"/>
    <s v="Not Overdue"/>
    <x v="1"/>
    <s v="USD"/>
    <n v="24939.34"/>
    <s v="Non-government"/>
  </r>
  <r>
    <s v="A2310000"/>
    <x v="38"/>
    <x v="38"/>
    <n v="104026824"/>
    <x v="0"/>
    <x v="0"/>
    <x v="3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0"/>
    <n v="1"/>
    <x v="1"/>
    <x v="1"/>
    <s v="Not Overdue"/>
    <x v="1"/>
    <s v="USD"/>
    <n v="13425.83"/>
    <s v="Non-government"/>
  </r>
  <r>
    <s v="A2310000"/>
    <x v="38"/>
    <x v="38"/>
    <n v="104026824"/>
    <x v="0"/>
    <x v="0"/>
    <x v="3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0"/>
    <n v="1"/>
    <x v="1"/>
    <x v="1"/>
    <s v="Not Overdue"/>
    <x v="1"/>
    <s v="USD"/>
    <n v="13051.8"/>
    <s v="Non-government"/>
  </r>
  <r>
    <s v="A2310000"/>
    <x v="38"/>
    <x v="38"/>
    <n v="104026899"/>
    <x v="0"/>
    <x v="0"/>
    <x v="3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0"/>
    <n v="1"/>
    <x v="1"/>
    <x v="1"/>
    <s v="Not Overdue"/>
    <x v="1"/>
    <s v="USD"/>
    <n v="28895.5"/>
    <s v="Non-government"/>
  </r>
  <r>
    <s v="A2310000"/>
    <x v="38"/>
    <x v="38"/>
    <n v="104026899"/>
    <x v="0"/>
    <x v="0"/>
    <x v="3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0"/>
    <n v="1"/>
    <x v="1"/>
    <x v="1"/>
    <s v="Not Overdue"/>
    <x v="1"/>
    <s v="USD"/>
    <n v="44391.47"/>
    <s v="Non-government"/>
  </r>
  <r>
    <s v="A2310000"/>
    <x v="38"/>
    <x v="38"/>
    <n v="104026824"/>
    <x v="0"/>
    <x v="0"/>
    <x v="3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0"/>
    <n v="1"/>
    <x v="1"/>
    <x v="1"/>
    <s v="Not Overdue"/>
    <x v="1"/>
    <s v="USD"/>
    <n v="28112.16"/>
    <s v="Non-government"/>
  </r>
  <r>
    <s v="A2310000"/>
    <x v="38"/>
    <x v="38"/>
    <n v="104026899"/>
    <x v="0"/>
    <x v="0"/>
    <x v="3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0"/>
    <n v="1"/>
    <x v="1"/>
    <x v="1"/>
    <s v="Not Overdue"/>
    <x v="1"/>
    <s v="USD"/>
    <n v="26098.94"/>
    <s v="Non-government"/>
  </r>
  <r>
    <s v="A2310000"/>
    <x v="38"/>
    <x v="38"/>
    <n v="104026899"/>
    <x v="0"/>
    <x v="0"/>
    <x v="3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0"/>
    <n v="1"/>
    <x v="1"/>
    <x v="1"/>
    <s v="Not Overdue"/>
    <x v="1"/>
    <s v="USD"/>
    <n v="33917.379999999997"/>
    <s v="Non-government"/>
  </r>
  <r>
    <s v="A2310000"/>
    <x v="38"/>
    <x v="38"/>
    <n v="104026901"/>
    <x v="0"/>
    <x v="0"/>
    <x v="3"/>
    <x v="2"/>
    <s v="WHT Outstg"/>
    <s v="WHT on inv 1800024599 JULY 2020 CHA"/>
    <s v=""/>
    <s v="AB"/>
    <s v=""/>
    <d v="2021-01-29T00:00:00"/>
    <d v="2021-01-29T00:00:00"/>
    <d v="2021-01-29T00:00:00"/>
    <s v="NGN"/>
    <n v="8151476.7400000002"/>
    <n v="30"/>
    <n v="1"/>
    <x v="3"/>
    <x v="2"/>
    <s v="Overdue"/>
    <x v="1"/>
    <s v="USD"/>
    <n v="21479.14"/>
    <s v="Non-government"/>
  </r>
  <r>
    <s v="A2310000"/>
    <x v="38"/>
    <x v="38"/>
    <n v="104026899"/>
    <x v="0"/>
    <x v="0"/>
    <x v="3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0"/>
    <n v="1"/>
    <x v="1"/>
    <x v="1"/>
    <s v="Not Overdue"/>
    <x v="1"/>
    <s v="USD"/>
    <n v="37423.65"/>
    <s v="Non-government"/>
  </r>
  <r>
    <s v="A2310000"/>
    <x v="38"/>
    <x v="38"/>
    <n v="104026902"/>
    <x v="0"/>
    <x v="0"/>
    <x v="3"/>
    <x v="2"/>
    <s v="WHT Outstg"/>
    <s v="WHT on inv 1800024932 SEPT 2020 Crude Handling"/>
    <s v=""/>
    <s v="AB"/>
    <s v=""/>
    <d v="2021-01-29T00:00:00"/>
    <d v="2021-01-29T00:00:00"/>
    <d v="2021-01-29T00:00:00"/>
    <s v="USD"/>
    <n v="35273.96"/>
    <n v="30"/>
    <n v="1"/>
    <x v="3"/>
    <x v="2"/>
    <s v="Overdue"/>
    <x v="1"/>
    <s v="USD"/>
    <n v="35273.96"/>
    <s v="Non-government"/>
  </r>
  <r>
    <s v="A2310000"/>
    <x v="38"/>
    <x v="38"/>
    <n v="104026901"/>
    <x v="0"/>
    <x v="0"/>
    <x v="3"/>
    <x v="2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30"/>
    <n v="1"/>
    <x v="3"/>
    <x v="2"/>
    <s v="Overdue"/>
    <x v="1"/>
    <s v="USD"/>
    <n v="-11183.55"/>
    <s v="Non-government"/>
  </r>
  <r>
    <s v="A2310000"/>
    <x v="38"/>
    <x v="38"/>
    <n v="103912847"/>
    <x v="0"/>
    <x v="0"/>
    <x v="3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212"/>
    <n v="7.0666666666666664"/>
    <x v="2"/>
    <x v="2"/>
    <s v="Overdue"/>
    <x v="1"/>
    <s v="USD"/>
    <n v="40056.959999999999"/>
    <s v="Non-government"/>
  </r>
  <r>
    <s v="A2310000"/>
    <x v="38"/>
    <x v="38"/>
    <n v="103912847"/>
    <x v="0"/>
    <x v="0"/>
    <x v="3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212"/>
    <n v="7.0666666666666664"/>
    <x v="2"/>
    <x v="2"/>
    <s v="Overdue"/>
    <x v="1"/>
    <s v="USD"/>
    <n v="44032.46"/>
    <s v="Non-government"/>
  </r>
  <r>
    <s v="A2310000"/>
    <x v="38"/>
    <x v="38"/>
    <n v="103912847"/>
    <x v="0"/>
    <x v="0"/>
    <x v="3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212"/>
    <n v="7.0666666666666664"/>
    <x v="2"/>
    <x v="2"/>
    <s v="Overdue"/>
    <x v="1"/>
    <s v="USD"/>
    <n v="53601.279999999999"/>
    <s v="Non-government"/>
  </r>
  <r>
    <s v="A2310000"/>
    <x v="38"/>
    <x v="38"/>
    <n v="103912847"/>
    <x v="0"/>
    <x v="0"/>
    <x v="3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212"/>
    <n v="7.0666666666666664"/>
    <x v="2"/>
    <x v="2"/>
    <s v="Overdue"/>
    <x v="1"/>
    <s v="USD"/>
    <n v="58852.79"/>
    <s v="Non-government"/>
  </r>
  <r>
    <s v="A2310000"/>
    <x v="38"/>
    <x v="38"/>
    <n v="103912847"/>
    <x v="0"/>
    <x v="0"/>
    <x v="3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212"/>
    <n v="7.0666666666666664"/>
    <x v="2"/>
    <x v="2"/>
    <s v="Overdue"/>
    <x v="1"/>
    <s v="USD"/>
    <n v="56544.77"/>
    <s v="Non-government"/>
  </r>
  <r>
    <s v="A2310000"/>
    <x v="38"/>
    <x v="38"/>
    <n v="103912847"/>
    <x v="0"/>
    <x v="0"/>
    <x v="3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212"/>
    <n v="7.0666666666666664"/>
    <x v="2"/>
    <x v="2"/>
    <s v="Overdue"/>
    <x v="1"/>
    <s v="USD"/>
    <n v="7337.1"/>
    <s v="Non-government"/>
  </r>
  <r>
    <s v="A2310000"/>
    <x v="38"/>
    <x v="38"/>
    <n v="103912847"/>
    <x v="0"/>
    <x v="0"/>
    <x v="3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212"/>
    <n v="7.0666666666666664"/>
    <x v="2"/>
    <x v="2"/>
    <s v="Overdue"/>
    <x v="1"/>
    <s v="USD"/>
    <n v="65164.52"/>
    <s v="Non-government"/>
  </r>
  <r>
    <s v="A2310000"/>
    <x v="38"/>
    <x v="38"/>
    <n v="103921341"/>
    <x v="0"/>
    <x v="0"/>
    <x v="3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277"/>
    <n v="9.2333333333333325"/>
    <x v="2"/>
    <x v="2"/>
    <s v="Overdue"/>
    <x v="1"/>
    <s v="USD"/>
    <n v="6024.11"/>
    <s v="Non-government"/>
  </r>
  <r>
    <s v="A2310000"/>
    <x v="38"/>
    <x v="38"/>
    <n v="103895282"/>
    <x v="0"/>
    <x v="0"/>
    <x v="3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340"/>
    <n v="11.333333333333334"/>
    <x v="2"/>
    <x v="2"/>
    <s v="Overdue"/>
    <x v="1"/>
    <s v="USD"/>
    <n v="55714.53"/>
    <s v="Non-government"/>
  </r>
  <r>
    <s v="A2310000"/>
    <x v="38"/>
    <x v="38"/>
    <n v="103895283"/>
    <x v="0"/>
    <x v="0"/>
    <x v="3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340"/>
    <n v="11.333333333333334"/>
    <x v="2"/>
    <x v="2"/>
    <s v="Overdue"/>
    <x v="1"/>
    <s v="USD"/>
    <n v="31572.36"/>
    <s v="Non-government"/>
  </r>
  <r>
    <s v="A2310000"/>
    <x v="38"/>
    <x v="38"/>
    <n v="103895283"/>
    <x v="0"/>
    <x v="0"/>
    <x v="3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340"/>
    <n v="11.333333333333334"/>
    <x v="2"/>
    <x v="2"/>
    <s v="Overdue"/>
    <x v="1"/>
    <s v="USD"/>
    <n v="34332.99"/>
    <s v="Non-government"/>
  </r>
  <r>
    <s v="A2310000"/>
    <x v="38"/>
    <x v="38"/>
    <n v="103895282"/>
    <x v="0"/>
    <x v="0"/>
    <x v="3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340"/>
    <n v="11.333333333333334"/>
    <x v="2"/>
    <x v="2"/>
    <s v="Overdue"/>
    <x v="1"/>
    <s v="USD"/>
    <n v="60303.78"/>
    <s v="Non-government"/>
  </r>
  <r>
    <s v="A2310000"/>
    <x v="38"/>
    <x v="38"/>
    <n v="103895283"/>
    <x v="0"/>
    <x v="0"/>
    <x v="3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340"/>
    <n v="11.333333333333334"/>
    <x v="2"/>
    <x v="2"/>
    <s v="Overdue"/>
    <x v="1"/>
    <s v="USD"/>
    <n v="34176.14"/>
    <s v="Non-government"/>
  </r>
  <r>
    <s v="A2310000"/>
    <x v="38"/>
    <x v="38"/>
    <n v="103895282"/>
    <x v="0"/>
    <x v="0"/>
    <x v="3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340"/>
    <n v="11.333333333333334"/>
    <x v="2"/>
    <x v="2"/>
    <s v="Overdue"/>
    <x v="1"/>
    <s v="USD"/>
    <n v="69038.3"/>
    <s v="Non-government"/>
  </r>
  <r>
    <s v="A2310000"/>
    <x v="38"/>
    <x v="38"/>
    <n v="103895283"/>
    <x v="0"/>
    <x v="0"/>
    <x v="3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340"/>
    <n v="11.333333333333334"/>
    <x v="2"/>
    <x v="2"/>
    <s v="Overdue"/>
    <x v="1"/>
    <s v="USD"/>
    <n v="39124.22"/>
    <s v="Non-government"/>
  </r>
  <r>
    <s v="A2310000"/>
    <x v="38"/>
    <x v="38"/>
    <n v="103895282"/>
    <x v="0"/>
    <x v="0"/>
    <x v="3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340"/>
    <n v="11.333333333333334"/>
    <x v="2"/>
    <x v="2"/>
    <s v="Overdue"/>
    <x v="1"/>
    <s v="USD"/>
    <n v="62427.67"/>
    <s v="Non-government"/>
  </r>
  <r>
    <s v="A2310000"/>
    <x v="38"/>
    <x v="38"/>
    <n v="103921342"/>
    <x v="0"/>
    <x v="0"/>
    <x v="3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487"/>
    <n v="16.233333333333334"/>
    <x v="4"/>
    <x v="2"/>
    <s v="Overdue"/>
    <x v="1"/>
    <s v="USD"/>
    <n v="41909.68"/>
    <s v="Non-government"/>
  </r>
  <r>
    <s v="A2310000"/>
    <x v="38"/>
    <x v="38"/>
    <n v="103921342"/>
    <x v="0"/>
    <x v="0"/>
    <x v="3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487"/>
    <n v="16.233333333333334"/>
    <x v="4"/>
    <x v="2"/>
    <s v="Overdue"/>
    <x v="1"/>
    <s v="USD"/>
    <n v="53808.4"/>
    <s v="Non-government"/>
  </r>
  <r>
    <s v="A2310000"/>
    <x v="38"/>
    <x v="38"/>
    <n v="103921342"/>
    <x v="0"/>
    <x v="0"/>
    <x v="3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487"/>
    <n v="16.233333333333334"/>
    <x v="4"/>
    <x v="2"/>
    <s v="Overdue"/>
    <x v="1"/>
    <s v="USD"/>
    <n v="52528.83"/>
    <s v="Non-government"/>
  </r>
  <r>
    <s v="A2310000"/>
    <x v="38"/>
    <x v="38"/>
    <n v="103921342"/>
    <x v="0"/>
    <x v="0"/>
    <x v="3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487"/>
    <n v="16.233333333333334"/>
    <x v="4"/>
    <x v="2"/>
    <s v="Overdue"/>
    <x v="1"/>
    <s v="USD"/>
    <n v="35020.92"/>
    <s v="Non-government"/>
  </r>
  <r>
    <s v="A2310000"/>
    <x v="38"/>
    <x v="38"/>
    <n v="103921342"/>
    <x v="0"/>
    <x v="0"/>
    <x v="3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487"/>
    <n v="16.233333333333334"/>
    <x v="4"/>
    <x v="2"/>
    <s v="Overdue"/>
    <x v="1"/>
    <s v="USD"/>
    <n v="4258.8"/>
    <s v="Non-government"/>
  </r>
  <r>
    <s v="A2310000"/>
    <x v="38"/>
    <x v="38"/>
    <n v="103921342"/>
    <x v="0"/>
    <x v="0"/>
    <x v="3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487"/>
    <n v="16.233333333333334"/>
    <x v="4"/>
    <x v="2"/>
    <s v="Overdue"/>
    <x v="1"/>
    <s v="USD"/>
    <n v="2839.34"/>
    <s v="Non-government"/>
  </r>
  <r>
    <s v="A2310000"/>
    <x v="38"/>
    <x v="38"/>
    <n v="103921342"/>
    <x v="0"/>
    <x v="0"/>
    <x v="3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487"/>
    <n v="16.233333333333334"/>
    <x v="4"/>
    <x v="2"/>
    <s v="Overdue"/>
    <x v="1"/>
    <s v="USD"/>
    <n v="44036.7"/>
    <s v="Non-government"/>
  </r>
  <r>
    <s v="A2310000"/>
    <x v="38"/>
    <x v="38"/>
    <n v="103921342"/>
    <x v="0"/>
    <x v="0"/>
    <x v="3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487"/>
    <n v="16.233333333333334"/>
    <x v="4"/>
    <x v="2"/>
    <s v="Overdue"/>
    <x v="1"/>
    <s v="USD"/>
    <n v="29357.06"/>
    <s v="Non-government"/>
  </r>
  <r>
    <s v="A2310000"/>
    <x v="38"/>
    <x v="38"/>
    <n v="103921342"/>
    <x v="0"/>
    <x v="0"/>
    <x v="3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487"/>
    <n v="16.233333333333334"/>
    <x v="4"/>
    <x v="2"/>
    <s v="Overdue"/>
    <x v="1"/>
    <s v="USD"/>
    <n v="25073.95"/>
    <s v="Non-government"/>
  </r>
  <r>
    <s v="A2310000"/>
    <x v="38"/>
    <x v="38"/>
    <n v="103921342"/>
    <x v="0"/>
    <x v="0"/>
    <x v="3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487"/>
    <n v="16.233333333333334"/>
    <x v="4"/>
    <x v="2"/>
    <s v="Overdue"/>
    <x v="1"/>
    <s v="USD"/>
    <n v="16715.96"/>
    <s v="Non-government"/>
  </r>
  <r>
    <s v="A2310000"/>
    <x v="38"/>
    <x v="38"/>
    <n v="103921342"/>
    <x v="0"/>
    <x v="0"/>
    <x v="3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487"/>
    <n v="16.233333333333334"/>
    <x v="4"/>
    <x v="2"/>
    <s v="Overdue"/>
    <x v="1"/>
    <s v="USD"/>
    <n v="967.2"/>
    <s v="Non-government"/>
  </r>
  <r>
    <s v="A2310000"/>
    <x v="38"/>
    <x v="38"/>
    <n v="103921342"/>
    <x v="0"/>
    <x v="0"/>
    <x v="3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487"/>
    <n v="16.233333333333334"/>
    <x v="4"/>
    <x v="2"/>
    <s v="Overdue"/>
    <x v="1"/>
    <s v="USD"/>
    <n v="644.67999999999995"/>
    <s v="Non-government"/>
  </r>
  <r>
    <s v="A2310000"/>
    <x v="38"/>
    <x v="38"/>
    <n v="103921342"/>
    <x v="0"/>
    <x v="0"/>
    <x v="3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487"/>
    <n v="16.233333333333334"/>
    <x v="4"/>
    <x v="2"/>
    <s v="Overdue"/>
    <x v="1"/>
    <s v="USD"/>
    <n v="54257.68"/>
    <s v="Non-government"/>
  </r>
  <r>
    <s v="A2310000"/>
    <x v="38"/>
    <x v="38"/>
    <n v="103912853"/>
    <x v="0"/>
    <x v="0"/>
    <x v="3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640"/>
    <n v="21.333333333333332"/>
    <x v="0"/>
    <x v="2"/>
    <s v="Overdue"/>
    <x v="1"/>
    <s v="USD"/>
    <n v="42454.45"/>
    <s v="Non-government"/>
  </r>
  <r>
    <s v="A2310000"/>
    <x v="38"/>
    <x v="38"/>
    <n v="103912853"/>
    <x v="0"/>
    <x v="0"/>
    <x v="3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640"/>
    <n v="21.333333333333332"/>
    <x v="0"/>
    <x v="2"/>
    <s v="Overdue"/>
    <x v="1"/>
    <s v="USD"/>
    <n v="23736.59"/>
    <s v="Non-government"/>
  </r>
  <r>
    <s v="A2310000"/>
    <x v="38"/>
    <x v="38"/>
    <n v="103912853"/>
    <x v="0"/>
    <x v="0"/>
    <x v="3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640"/>
    <n v="21.333333333333332"/>
    <x v="0"/>
    <x v="2"/>
    <s v="Overdue"/>
    <x v="1"/>
    <s v="USD"/>
    <n v="30491.03"/>
    <s v="Non-government"/>
  </r>
  <r>
    <s v="A2310000"/>
    <x v="38"/>
    <x v="38"/>
    <n v="103912852"/>
    <x v="0"/>
    <x v="0"/>
    <x v="3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683"/>
    <n v="22.766666666666666"/>
    <x v="0"/>
    <x v="2"/>
    <s v="Overdue"/>
    <x v="1"/>
    <s v="USD"/>
    <n v="30260.02"/>
    <s v="Non-government"/>
  </r>
  <r>
    <s v="A2310000"/>
    <x v="38"/>
    <x v="38"/>
    <n v="103912852"/>
    <x v="0"/>
    <x v="0"/>
    <x v="3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683"/>
    <n v="22.766666666666666"/>
    <x v="0"/>
    <x v="2"/>
    <s v="Overdue"/>
    <x v="1"/>
    <s v="USD"/>
    <n v="33237.51"/>
    <s v="Non-government"/>
  </r>
  <r>
    <s v="A2310000"/>
    <x v="38"/>
    <x v="38"/>
    <n v="103912852"/>
    <x v="0"/>
    <x v="0"/>
    <x v="3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683"/>
    <n v="22.766666666666666"/>
    <x v="0"/>
    <x v="2"/>
    <s v="Overdue"/>
    <x v="1"/>
    <s v="USD"/>
    <n v="31917.31"/>
    <s v="Non-government"/>
  </r>
  <r>
    <s v="A2310000"/>
    <x v="38"/>
    <x v="38"/>
    <n v="103912852"/>
    <x v="0"/>
    <x v="0"/>
    <x v="3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683"/>
    <n v="22.766666666666666"/>
    <x v="0"/>
    <x v="2"/>
    <s v="Overdue"/>
    <x v="1"/>
    <s v="USD"/>
    <n v="36767.760000000002"/>
    <s v="Non-government"/>
  </r>
  <r>
    <s v="A2310000"/>
    <x v="38"/>
    <x v="38"/>
    <n v="103912852"/>
    <x v="0"/>
    <x v="0"/>
    <x v="3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683"/>
    <n v="22.766666666666666"/>
    <x v="0"/>
    <x v="2"/>
    <s v="Overdue"/>
    <x v="1"/>
    <s v="USD"/>
    <n v="18213.89"/>
    <s v="Non-government"/>
  </r>
  <r>
    <s v="A2310000"/>
    <x v="38"/>
    <x v="38"/>
    <n v="103912852"/>
    <x v="0"/>
    <x v="0"/>
    <x v="3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683"/>
    <n v="22.766666666666666"/>
    <x v="0"/>
    <x v="2"/>
    <s v="Overdue"/>
    <x v="1"/>
    <s v="USD"/>
    <n v="39032.42"/>
    <s v="Non-government"/>
  </r>
  <r>
    <s v="A2310000"/>
    <x v="38"/>
    <x v="38"/>
    <n v="103912852"/>
    <x v="0"/>
    <x v="0"/>
    <x v="3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683"/>
    <n v="22.766666666666666"/>
    <x v="0"/>
    <x v="2"/>
    <s v="Overdue"/>
    <x v="1"/>
    <s v="USD"/>
    <n v="44686.76"/>
    <s v="Non-government"/>
  </r>
  <r>
    <s v="A2310000"/>
    <x v="38"/>
    <x v="38"/>
    <n v="103726736"/>
    <x v="0"/>
    <x v="0"/>
    <x v="3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683"/>
    <n v="22.766666666666666"/>
    <x v="0"/>
    <x v="2"/>
    <s v="Overdue"/>
    <x v="1"/>
    <s v="USD"/>
    <n v="74939.75"/>
    <s v="Non-government"/>
  </r>
  <r>
    <s v="A2310000"/>
    <x v="38"/>
    <x v="38"/>
    <n v="103912851"/>
    <x v="0"/>
    <x v="0"/>
    <x v="3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716"/>
    <n v="23.866666666666667"/>
    <x v="0"/>
    <x v="2"/>
    <s v="Overdue"/>
    <x v="1"/>
    <s v="USD"/>
    <n v="24901.74"/>
    <s v="Non-government"/>
  </r>
  <r>
    <s v="A2310000"/>
    <x v="38"/>
    <x v="38"/>
    <n v="103912851"/>
    <x v="0"/>
    <x v="0"/>
    <x v="3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716"/>
    <n v="23.866666666666667"/>
    <x v="0"/>
    <x v="2"/>
    <s v="Overdue"/>
    <x v="1"/>
    <s v="USD"/>
    <n v="4142.08"/>
    <s v="Non-government"/>
  </r>
  <r>
    <s v="A2310000"/>
    <x v="38"/>
    <x v="38"/>
    <n v="103912850"/>
    <x v="0"/>
    <x v="0"/>
    <x v="3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716"/>
    <n v="23.866666666666667"/>
    <x v="0"/>
    <x v="2"/>
    <s v="Overdue"/>
    <x v="1"/>
    <s v="USD"/>
    <n v="69057.72"/>
    <s v="Non-government"/>
  </r>
  <r>
    <s v="A2310000"/>
    <x v="38"/>
    <x v="38"/>
    <n v="103912850"/>
    <x v="0"/>
    <x v="0"/>
    <x v="3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716"/>
    <n v="23.866666666666667"/>
    <x v="0"/>
    <x v="2"/>
    <s v="Overdue"/>
    <x v="1"/>
    <s v="USD"/>
    <n v="80679.039999999994"/>
    <s v="Non-government"/>
  </r>
  <r>
    <s v="A2310000"/>
    <x v="38"/>
    <x v="38"/>
    <n v="103912851"/>
    <x v="0"/>
    <x v="0"/>
    <x v="3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716"/>
    <n v="23.866666666666667"/>
    <x v="0"/>
    <x v="2"/>
    <s v="Overdue"/>
    <x v="1"/>
    <s v="USD"/>
    <n v="45653.62"/>
    <s v="Non-government"/>
  </r>
  <r>
    <s v="A2310000"/>
    <x v="38"/>
    <x v="38"/>
    <n v="103912850"/>
    <x v="0"/>
    <x v="0"/>
    <x v="3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716"/>
    <n v="23.866666666666667"/>
    <x v="0"/>
    <x v="2"/>
    <s v="Overdue"/>
    <x v="1"/>
    <s v="USD"/>
    <n v="78925.27"/>
    <s v="Non-government"/>
  </r>
  <r>
    <s v="A2310000"/>
    <x v="38"/>
    <x v="38"/>
    <n v="103912850"/>
    <x v="0"/>
    <x v="0"/>
    <x v="3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716"/>
    <n v="23.866666666666667"/>
    <x v="0"/>
    <x v="2"/>
    <s v="Overdue"/>
    <x v="1"/>
    <s v="USD"/>
    <n v="74263.69"/>
    <s v="Non-government"/>
  </r>
  <r>
    <s v="A2310000"/>
    <x v="38"/>
    <x v="38"/>
    <n v="103912851"/>
    <x v="0"/>
    <x v="0"/>
    <x v="3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716"/>
    <n v="23.866666666666667"/>
    <x v="0"/>
    <x v="2"/>
    <s v="Overdue"/>
    <x v="1"/>
    <s v="USD"/>
    <n v="42081.84"/>
    <s v="Non-government"/>
  </r>
  <r>
    <s v="A2310000"/>
    <x v="38"/>
    <x v="38"/>
    <n v="103912854"/>
    <x v="0"/>
    <x v="0"/>
    <x v="3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794"/>
    <n v="26.466666666666665"/>
    <x v="0"/>
    <x v="2"/>
    <s v="Overdue"/>
    <x v="1"/>
    <s v="USD"/>
    <n v="-19322.060000000001"/>
    <s v="Non-government"/>
  </r>
  <r>
    <s v="A2310000"/>
    <x v="38"/>
    <x v="38"/>
    <n v="103912854"/>
    <x v="0"/>
    <x v="0"/>
    <x v="3"/>
    <x v="2"/>
    <s v="WHT Outstg"/>
    <s v="WHT RECEIPT NO - 009B3224"/>
    <s v=""/>
    <s v="AB"/>
    <s v=""/>
    <d v="2020-05-07T00:00:00"/>
    <d v="2020-05-07T00:00:00"/>
    <d v="2018-12-27T00:00:00"/>
    <s v="NGN"/>
    <n v="-5161625.53"/>
    <n v="794"/>
    <n v="26.466666666666665"/>
    <x v="0"/>
    <x v="2"/>
    <s v="Overdue"/>
    <x v="1"/>
    <s v="USD"/>
    <n v="-14317.83"/>
    <s v="Non-government"/>
  </r>
  <r>
    <s v="A2310000"/>
    <x v="38"/>
    <x v="38"/>
    <n v="103912854"/>
    <x v="0"/>
    <x v="0"/>
    <x v="3"/>
    <x v="2"/>
    <s v="WHT Outstg"/>
    <s v="WHT RECEIPT NO - 009B34F2"/>
    <s v=""/>
    <s v="AB"/>
    <s v=""/>
    <d v="2020-05-07T00:00:00"/>
    <d v="2020-05-07T00:00:00"/>
    <d v="2018-12-27T00:00:00"/>
    <s v="NGN"/>
    <n v="-2859822.81"/>
    <n v="794"/>
    <n v="26.466666666666665"/>
    <x v="0"/>
    <x v="2"/>
    <s v="Overdue"/>
    <x v="1"/>
    <s v="USD"/>
    <n v="-7932.86"/>
    <s v="Non-government"/>
  </r>
  <r>
    <s v="A2310000"/>
    <x v="38"/>
    <x v="38"/>
    <n v="103912854"/>
    <x v="0"/>
    <x v="0"/>
    <x v="3"/>
    <x v="2"/>
    <s v="WHT Outstg"/>
    <s v="WHT RECEIPT NO - 009B467B"/>
    <s v=""/>
    <s v="AB"/>
    <s v=""/>
    <d v="2020-05-07T00:00:00"/>
    <d v="2020-05-07T00:00:00"/>
    <d v="2018-12-27T00:00:00"/>
    <s v="NGN"/>
    <n v="-450459.42"/>
    <n v="794"/>
    <n v="26.466666666666665"/>
    <x v="0"/>
    <x v="2"/>
    <s v="Overdue"/>
    <x v="1"/>
    <s v="USD"/>
    <n v="-1249.53"/>
    <s v="Non-government"/>
  </r>
  <r>
    <s v="A2310000"/>
    <x v="38"/>
    <x v="38"/>
    <n v="103912854"/>
    <x v="0"/>
    <x v="0"/>
    <x v="3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794"/>
    <n v="26.466666666666665"/>
    <x v="0"/>
    <x v="2"/>
    <s v="Overdue"/>
    <x v="1"/>
    <s v="USD"/>
    <n v="-18749.240000000002"/>
    <s v="Non-government"/>
  </r>
  <r>
    <s v="A2310000"/>
    <x v="38"/>
    <x v="38"/>
    <n v="103912854"/>
    <x v="0"/>
    <x v="0"/>
    <x v="3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794"/>
    <n v="26.466666666666665"/>
    <x v="0"/>
    <x v="2"/>
    <s v="Overdue"/>
    <x v="1"/>
    <s v="USD"/>
    <n v="-12545.16"/>
    <s v="Non-government"/>
  </r>
  <r>
    <s v="A2310000"/>
    <x v="38"/>
    <x v="38"/>
    <n v="103912854"/>
    <x v="0"/>
    <x v="0"/>
    <x v="3"/>
    <x v="2"/>
    <s v="WHT Outstg"/>
    <s v="WHT RECEIPT NO - 009BICC5"/>
    <s v=""/>
    <s v="AB"/>
    <s v=""/>
    <d v="2020-05-07T00:00:00"/>
    <d v="2020-05-07T00:00:00"/>
    <d v="2018-12-27T00:00:00"/>
    <s v="NGN"/>
    <n v="-4087888.68"/>
    <n v="794"/>
    <n v="26.466666666666665"/>
    <x v="0"/>
    <x v="2"/>
    <s v="Overdue"/>
    <x v="1"/>
    <s v="USD"/>
    <n v="-11339.39"/>
    <s v="Non-government"/>
  </r>
  <r>
    <s v="A2310000"/>
    <x v="38"/>
    <x v="38"/>
    <n v="103653631"/>
    <x v="0"/>
    <x v="0"/>
    <x v="3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821"/>
    <n v="27.366666666666667"/>
    <x v="0"/>
    <x v="2"/>
    <s v="Overdue"/>
    <x v="1"/>
    <s v="USD"/>
    <n v="32233.74"/>
    <s v="Non-government"/>
  </r>
  <r>
    <s v="A2310000"/>
    <x v="38"/>
    <x v="38"/>
    <n v="103626576"/>
    <x v="0"/>
    <x v="0"/>
    <x v="3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874"/>
    <n v="29.133333333333333"/>
    <x v="0"/>
    <x v="2"/>
    <s v="Overdue"/>
    <x v="1"/>
    <s v="USD"/>
    <n v="59237.69"/>
    <s v="Non-government"/>
  </r>
  <r>
    <s v="A2310000"/>
    <x v="38"/>
    <x v="38"/>
    <n v="103912849"/>
    <x v="0"/>
    <x v="0"/>
    <x v="3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886"/>
    <n v="29.533333333333335"/>
    <x v="0"/>
    <x v="2"/>
    <s v="Overdue"/>
    <x v="1"/>
    <s v="USD"/>
    <n v="39806.65"/>
    <s v="Non-government"/>
  </r>
  <r>
    <s v="A2310000"/>
    <x v="38"/>
    <x v="38"/>
    <n v="103912848"/>
    <x v="0"/>
    <x v="0"/>
    <x v="3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886"/>
    <n v="29.533333333333335"/>
    <x v="0"/>
    <x v="2"/>
    <s v="Overdue"/>
    <x v="1"/>
    <s v="USD"/>
    <n v="22476.01"/>
    <s v="Non-government"/>
  </r>
  <r>
    <s v="A2310000"/>
    <x v="38"/>
    <x v="38"/>
    <n v="103912849"/>
    <x v="0"/>
    <x v="0"/>
    <x v="3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886"/>
    <n v="29.533333333333335"/>
    <x v="0"/>
    <x v="2"/>
    <s v="Overdue"/>
    <x v="1"/>
    <s v="USD"/>
    <n v="52003.47"/>
    <s v="Non-government"/>
  </r>
  <r>
    <s v="A2310000"/>
    <x v="38"/>
    <x v="38"/>
    <n v="103912848"/>
    <x v="0"/>
    <x v="0"/>
    <x v="3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886"/>
    <n v="29.533333333333335"/>
    <x v="0"/>
    <x v="2"/>
    <s v="Overdue"/>
    <x v="1"/>
    <s v="USD"/>
    <n v="29352.9"/>
    <s v="Non-government"/>
  </r>
  <r>
    <s v="A2310000"/>
    <x v="38"/>
    <x v="38"/>
    <n v="103912845"/>
    <x v="0"/>
    <x v="0"/>
    <x v="3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067"/>
    <n v="35.56666666666667"/>
    <x v="0"/>
    <x v="2"/>
    <s v="Overdue"/>
    <x v="1"/>
    <s v="USD"/>
    <n v="2526.61"/>
    <s v="Non-government"/>
  </r>
  <r>
    <s v="A2310000"/>
    <x v="38"/>
    <x v="38"/>
    <n v="103912845"/>
    <x v="0"/>
    <x v="0"/>
    <x v="3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067"/>
    <n v="35.56666666666667"/>
    <x v="0"/>
    <x v="2"/>
    <s v="Overdue"/>
    <x v="1"/>
    <s v="USD"/>
    <n v="26845.62"/>
    <s v="Non-government"/>
  </r>
  <r>
    <s v="A2310000"/>
    <x v="38"/>
    <x v="38"/>
    <n v="103912845"/>
    <x v="0"/>
    <x v="0"/>
    <x v="3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067"/>
    <n v="35.56666666666667"/>
    <x v="0"/>
    <x v="2"/>
    <s v="Overdue"/>
    <x v="1"/>
    <s v="USD"/>
    <n v="22623.52"/>
    <s v="Non-government"/>
  </r>
  <r>
    <s v="A2310000"/>
    <x v="38"/>
    <x v="38"/>
    <n v="103921341"/>
    <x v="0"/>
    <x v="0"/>
    <x v="3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157"/>
    <n v="38.56666666666667"/>
    <x v="0"/>
    <x v="2"/>
    <s v="Overdue"/>
    <x v="1"/>
    <s v="USD"/>
    <n v="4478.8599999999997"/>
    <s v="Non-government"/>
  </r>
  <r>
    <s v="A2310000"/>
    <x v="38"/>
    <x v="38"/>
    <n v="103921341"/>
    <x v="0"/>
    <x v="0"/>
    <x v="3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157"/>
    <n v="38.56666666666667"/>
    <x v="0"/>
    <x v="2"/>
    <s v="Overdue"/>
    <x v="1"/>
    <s v="USD"/>
    <n v="42875.06"/>
    <s v="Non-government"/>
  </r>
  <r>
    <s v="A2310000"/>
    <x v="38"/>
    <x v="38"/>
    <n v="103921341"/>
    <x v="0"/>
    <x v="0"/>
    <x v="3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157"/>
    <n v="38.56666666666667"/>
    <x v="0"/>
    <x v="2"/>
    <s v="Overdue"/>
    <x v="1"/>
    <s v="USD"/>
    <n v="45791.59"/>
    <s v="Non-government"/>
  </r>
  <r>
    <s v="A2310000"/>
    <x v="38"/>
    <x v="38"/>
    <n v="103921341"/>
    <x v="0"/>
    <x v="0"/>
    <x v="3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157"/>
    <n v="38.56666666666667"/>
    <x v="0"/>
    <x v="2"/>
    <s v="Overdue"/>
    <x v="1"/>
    <s v="USD"/>
    <n v="47536.1"/>
    <s v="Non-government"/>
  </r>
  <r>
    <s v="A2310000"/>
    <x v="38"/>
    <x v="38"/>
    <n v="103921341"/>
    <x v="0"/>
    <x v="0"/>
    <x v="3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157"/>
    <n v="38.56666666666667"/>
    <x v="0"/>
    <x v="2"/>
    <s v="Overdue"/>
    <x v="1"/>
    <s v="USD"/>
    <n v="43842.03"/>
    <s v="Non-government"/>
  </r>
  <r>
    <s v="A2310000"/>
    <x v="38"/>
    <x v="38"/>
    <n v="103105610"/>
    <x v="0"/>
    <x v="0"/>
    <x v="3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1935"/>
    <n v="64.5"/>
    <x v="0"/>
    <x v="2"/>
    <s v="Overdue"/>
    <x v="1"/>
    <s v="USD"/>
    <n v="53205.74"/>
    <s v="Non-government"/>
  </r>
  <r>
    <s v="A2310000"/>
    <x v="38"/>
    <x v="38"/>
    <n v="103921340"/>
    <x v="0"/>
    <x v="0"/>
    <x v="3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028"/>
    <n v="67.599999999999994"/>
    <x v="0"/>
    <x v="2"/>
    <s v="Overdue"/>
    <x v="1"/>
    <s v="USD"/>
    <n v="3438.62"/>
    <s v="Non-government"/>
  </r>
  <r>
    <s v="A2310000"/>
    <x v="38"/>
    <x v="38"/>
    <n v="103921340"/>
    <x v="0"/>
    <x v="0"/>
    <x v="3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028"/>
    <n v="67.599999999999994"/>
    <x v="0"/>
    <x v="2"/>
    <s v="Overdue"/>
    <x v="1"/>
    <s v="USD"/>
    <n v="25610.35"/>
    <s v="Non-government"/>
  </r>
  <r>
    <s v="A2310000"/>
    <x v="38"/>
    <x v="38"/>
    <n v="103921340"/>
    <x v="0"/>
    <x v="0"/>
    <x v="3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028"/>
    <n v="67.599999999999994"/>
    <x v="0"/>
    <x v="2"/>
    <s v="Overdue"/>
    <x v="1"/>
    <s v="USD"/>
    <n v="37960.03"/>
    <s v="Non-government"/>
  </r>
  <r>
    <s v="A2310000"/>
    <x v="38"/>
    <x v="38"/>
    <n v="103921340"/>
    <x v="0"/>
    <x v="0"/>
    <x v="3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028"/>
    <n v="67.599999999999994"/>
    <x v="0"/>
    <x v="2"/>
    <s v="Overdue"/>
    <x v="1"/>
    <s v="USD"/>
    <n v="51577.57"/>
    <s v="Non-government"/>
  </r>
  <r>
    <s v="A2310000"/>
    <x v="38"/>
    <x v="38"/>
    <n v="103921340"/>
    <x v="0"/>
    <x v="0"/>
    <x v="3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028"/>
    <n v="67.599999999999994"/>
    <x v="0"/>
    <x v="2"/>
    <s v="Overdue"/>
    <x v="1"/>
    <s v="USD"/>
    <n v="39401.72"/>
    <s v="Non-government"/>
  </r>
  <r>
    <s v="A2310000"/>
    <x v="38"/>
    <x v="38"/>
    <n v="103921340"/>
    <x v="0"/>
    <x v="0"/>
    <x v="3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028"/>
    <n v="67.599999999999994"/>
    <x v="0"/>
    <x v="2"/>
    <s v="Overdue"/>
    <x v="1"/>
    <s v="USD"/>
    <n v="20207.34"/>
    <s v="Non-government"/>
  </r>
  <r>
    <s v="A2310000"/>
    <x v="38"/>
    <x v="38"/>
    <n v="103047097"/>
    <x v="0"/>
    <x v="0"/>
    <x v="3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047"/>
    <n v="68.233333333333334"/>
    <x v="0"/>
    <x v="2"/>
    <s v="Overdue"/>
    <x v="1"/>
    <s v="USD"/>
    <n v="13791.52"/>
    <s v="Non-government"/>
  </r>
  <r>
    <s v="A2680005"/>
    <x v="39"/>
    <x v="39"/>
    <n v="1800014720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9250455.4100000001"/>
    <n v="2027"/>
    <n v="67.566666666666663"/>
    <x v="0"/>
    <x v="0"/>
    <s v="Overdue"/>
    <x v="0"/>
    <s v="USD"/>
    <n v="46484.46"/>
    <s v="Government "/>
  </r>
  <r>
    <s v="A2680005"/>
    <x v="39"/>
    <x v="39"/>
    <n v="1800014721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5857625.689999999"/>
    <n v="2027"/>
    <n v="67.566666666666663"/>
    <x v="0"/>
    <x v="0"/>
    <s v="Overdue"/>
    <x v="0"/>
    <s v="USD"/>
    <n v="79686.149999999994"/>
    <s v="Government "/>
  </r>
  <r>
    <s v="A2680005"/>
    <x v="39"/>
    <x v="39"/>
    <n v="1800014722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2525402.289999999"/>
    <n v="2027"/>
    <n v="67.566666666666663"/>
    <x v="0"/>
    <x v="0"/>
    <s v="Overdue"/>
    <x v="0"/>
    <s v="USD"/>
    <n v="62941.4"/>
    <s v="Government "/>
  </r>
  <r>
    <s v="A2680005"/>
    <x v="40"/>
    <x v="40"/>
    <n v="104014590"/>
    <x v="2"/>
    <x v="0"/>
    <x v="0"/>
    <x v="0"/>
    <n v="0"/>
    <s v="Bal o inv 1800025237 MAY, JUNE AND OCT 2020 SUPPL"/>
    <s v=""/>
    <s v="AB"/>
    <s v=""/>
    <d v="2020-12-29T00:00:00"/>
    <d v="2020-12-29T00:00:00"/>
    <d v="2020-12-29T00:00:00"/>
    <s v="USD"/>
    <n v="3.64"/>
    <n v="61"/>
    <n v="2.0333333333333332"/>
    <x v="3"/>
    <x v="0"/>
    <s v="Overdue"/>
    <x v="0"/>
    <s v="USD"/>
    <n v="3.64"/>
    <s v="Non-government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114"/>
    <n v="3.8"/>
    <x v="3"/>
    <x v="0"/>
    <s v="Overdue"/>
    <x v="0"/>
    <s v="USD"/>
    <n v="3758.16"/>
    <s v="Non-government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114"/>
    <n v="3.8"/>
    <x v="3"/>
    <x v="0"/>
    <s v="Overdue"/>
    <x v="0"/>
    <s v="USD"/>
    <n v="663.66"/>
    <s v="Non-government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114"/>
    <n v="3.8"/>
    <x v="3"/>
    <x v="0"/>
    <s v="Overdue"/>
    <x v="0"/>
    <s v="USD"/>
    <n v="2434.1799999999998"/>
    <s v="Non-government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114"/>
    <n v="3.8"/>
    <x v="3"/>
    <x v="0"/>
    <s v="Overdue"/>
    <x v="0"/>
    <s v="USD"/>
    <n v="40.950000000000003"/>
    <s v="Non-government"/>
  </r>
  <r>
    <s v="A2680005"/>
    <x v="40"/>
    <x v="40"/>
    <n v="104014590"/>
    <x v="2"/>
    <x v="0"/>
    <x v="0"/>
    <x v="0"/>
    <n v="0"/>
    <s v="Bal of inv 1800025122 OCT2020 GAS SALES"/>
    <s v=""/>
    <s v="AB"/>
    <s v=""/>
    <d v="2020-12-29T00:00:00"/>
    <d v="2020-12-29T00:00:00"/>
    <d v="2020-11-27T00:00:00"/>
    <s v="USD"/>
    <n v="456.87"/>
    <n v="93"/>
    <n v="3.1"/>
    <x v="3"/>
    <x v="0"/>
    <s v="Overdue"/>
    <x v="0"/>
    <s v="USD"/>
    <n v="456.87"/>
    <s v="Non-government"/>
  </r>
  <r>
    <s v="A2680005"/>
    <x v="40"/>
    <x v="40"/>
    <n v="1800025415"/>
    <x v="2"/>
    <x v="0"/>
    <x v="0"/>
    <x v="0"/>
    <n v="0"/>
    <s v="DEC 2020 - 256393.05MSCF(N379.50/$1) Price US$1.05"/>
    <s v=""/>
    <s v="DR"/>
    <s v=""/>
    <d v="2021-01-14T00:00:00"/>
    <d v="2021-01-14T00:00:00"/>
    <d v="2021-02-13T00:00:00"/>
    <s v="USD"/>
    <n v="270074.93"/>
    <n v="15"/>
    <n v="0.5"/>
    <x v="1"/>
    <x v="1"/>
    <s v="Not Overdue"/>
    <x v="0"/>
    <s v="USD"/>
    <n v="270074.93"/>
    <s v="Non-government"/>
  </r>
  <r>
    <s v="A2680005"/>
    <x v="40"/>
    <x v="40"/>
    <n v="1400015209"/>
    <x v="2"/>
    <x v="0"/>
    <x v="0"/>
    <x v="0"/>
    <n v="0"/>
    <s v="Indomara Gas pmt"/>
    <s v=""/>
    <s v="DZ"/>
    <s v=""/>
    <d v="2021-02-11T00:00:00"/>
    <d v="2021-02-10T00:00:00"/>
    <d v="2021-02-11T00:00:00"/>
    <s v="NGN"/>
    <n v="-30748031"/>
    <n v="17"/>
    <n v="0.56666666666666665"/>
    <x v="1"/>
    <x v="1"/>
    <s v="Not Overdue"/>
    <x v="0"/>
    <s v="USD"/>
    <n v="-81021.06"/>
    <s v="Non-government"/>
  </r>
  <r>
    <s v="A2680005"/>
    <x v="40"/>
    <x v="40"/>
    <n v="1400015150"/>
    <x v="2"/>
    <x v="0"/>
    <x v="0"/>
    <x v="0"/>
    <n v="0"/>
    <s v="Indorama Gas PMt"/>
    <s v=""/>
    <s v="DZ"/>
    <s v=""/>
    <d v="2021-01-14T00:00:00"/>
    <d v="2021-01-13T00:00:00"/>
    <d v="2021-01-14T00:00:00"/>
    <s v="NGN"/>
    <n v="-26546315"/>
    <n v="45"/>
    <n v="1.5"/>
    <x v="1"/>
    <x v="1"/>
    <s v="Not Overdue"/>
    <x v="0"/>
    <s v="USD"/>
    <n v="-69949.539999999994"/>
    <s v="Non-government"/>
  </r>
  <r>
    <s v="A2680005"/>
    <x v="40"/>
    <x v="40"/>
    <n v="1400015151"/>
    <x v="2"/>
    <x v="0"/>
    <x v="0"/>
    <x v="0"/>
    <n v="0"/>
    <s v="Indoroma Gas PMt"/>
    <s v=""/>
    <s v="DZ"/>
    <s v=""/>
    <d v="2021-01-15T00:00:00"/>
    <d v="2021-01-14T00:00:00"/>
    <d v="2021-01-15T00:00:00"/>
    <s v="NGN"/>
    <n v="-165908"/>
    <n v="44"/>
    <n v="1.4666666666666666"/>
    <x v="1"/>
    <x v="1"/>
    <s v="Not Overdue"/>
    <x v="0"/>
    <s v="USD"/>
    <n v="-437.17"/>
    <s v="Non-government"/>
  </r>
  <r>
    <s v="A2680005"/>
    <x v="40"/>
    <x v="40"/>
    <n v="1600003659"/>
    <x v="2"/>
    <x v="0"/>
    <x v="0"/>
    <x v="0"/>
    <n v="0"/>
    <s v="JAN 1-14 '21-GAS_SALE-INDORAMA ELEME REF1800025624"/>
    <s v="7707"/>
    <s v="DG"/>
    <s v=""/>
    <d v="2021-02-23T00:00:00"/>
    <d v="2021-02-23T00:00:00"/>
    <d v="2021-02-23T00:00:00"/>
    <s v="USD"/>
    <n v="-90074.79"/>
    <n v="5"/>
    <n v="0.16666666666666666"/>
    <x v="1"/>
    <x v="1"/>
    <s v="Not Overdue"/>
    <x v="0"/>
    <s v="USD"/>
    <n v="-90074.79"/>
    <s v="Non-government"/>
  </r>
  <r>
    <s v="A2680005"/>
    <x v="40"/>
    <x v="40"/>
    <n v="1600003658"/>
    <x v="1"/>
    <x v="0"/>
    <x v="0"/>
    <x v="0"/>
    <n v="0"/>
    <s v="JAN 15-31 '20 -GAS_SALES-INDORAMA ELEME 1800025623"/>
    <s v="7707"/>
    <s v="DG"/>
    <s v=""/>
    <d v="2021-02-23T00:00:00"/>
    <d v="2021-02-23T00:00:00"/>
    <d v="2021-02-23T00:00:00"/>
    <s v="USD"/>
    <n v="-107106.71"/>
    <n v="5"/>
    <n v="0.16666666666666666"/>
    <x v="1"/>
    <x v="1"/>
    <s v="Not Overdue"/>
    <x v="0"/>
    <s v="USD"/>
    <n v="-107106.71"/>
    <s v="Non-government"/>
  </r>
  <r>
    <s v="A2680005"/>
    <x v="40"/>
    <x v="40"/>
    <n v="1800025624"/>
    <x v="2"/>
    <x v="0"/>
    <x v="0"/>
    <x v="0"/>
    <n v="0"/>
    <s v="JAN1-14 '21-126763.597MSCF(N379.5/$1)PriceUS$1.10"/>
    <s v="000"/>
    <s v="DR"/>
    <s v=""/>
    <d v="2021-02-23T00:00:00"/>
    <d v="2021-02-23T00:00:00"/>
    <d v="2021-03-25T00:00:00"/>
    <s v="USD"/>
    <n v="128678.28"/>
    <n v="-25"/>
    <n v="-0.83333333333333337"/>
    <x v="1"/>
    <x v="1"/>
    <s v="Not Overdue"/>
    <x v="0"/>
    <s v="USD"/>
    <n v="128678.28"/>
    <s v="Non-government"/>
  </r>
  <r>
    <s v="A2680005"/>
    <x v="40"/>
    <x v="40"/>
    <n v="1800025631"/>
    <x v="1"/>
    <x v="0"/>
    <x v="0"/>
    <x v="0"/>
    <n v="0"/>
    <s v="JAN15-31 '21-148882.964MSCF(N379.5/$1)PriceUS$1.10"/>
    <s v=""/>
    <s v="DR"/>
    <s v=""/>
    <d v="2021-02-23T00:00:00"/>
    <d v="2021-02-23T00:00:00"/>
    <d v="2021-03-25T00:00:00"/>
    <s v="USD"/>
    <n v="153009.57999999999"/>
    <n v="-25"/>
    <n v="-0.83333333333333337"/>
    <x v="1"/>
    <x v="1"/>
    <s v="Not Overdue"/>
    <x v="0"/>
    <s v="USD"/>
    <n v="153009.57999999999"/>
    <s v="Non-government"/>
  </r>
  <r>
    <s v="A2680005"/>
    <x v="40"/>
    <x v="40"/>
    <n v="1800025236"/>
    <x v="2"/>
    <x v="0"/>
    <x v="0"/>
    <x v="0"/>
    <n v="0"/>
    <s v="NOV2020 - 224,022.29MSCF(N379.50/$1) Price US$1.04"/>
    <s v=""/>
    <s v="DR"/>
    <s v=""/>
    <d v="2020-12-16T00:00:00"/>
    <d v="2020-12-16T00:00:00"/>
    <d v="2021-01-15T00:00:00"/>
    <s v="USD"/>
    <n v="233138.5"/>
    <n v="44"/>
    <n v="1.4666666666666666"/>
    <x v="1"/>
    <x v="1"/>
    <s v="Not Overdue"/>
    <x v="0"/>
    <s v="USD"/>
    <n v="233138.5"/>
    <s v="Non-government"/>
  </r>
  <r>
    <s v="A2680005"/>
    <x v="40"/>
    <x v="40"/>
    <n v="1600003494"/>
    <x v="2"/>
    <x v="0"/>
    <x v="0"/>
    <x v="0"/>
    <n v="0"/>
    <s v="PTSH -NOV 2020 - GAS_SALES - REF 1800025415"/>
    <s v="7707"/>
    <s v="DG"/>
    <s v=""/>
    <d v="2021-01-14T00:00:00"/>
    <d v="2021-01-14T00:00:00"/>
    <d v="2021-01-14T00:00:00"/>
    <s v="USD"/>
    <n v="-189052.45"/>
    <n v="45"/>
    <n v="1.5"/>
    <x v="1"/>
    <x v="1"/>
    <s v="Not Overdue"/>
    <x v="0"/>
    <s v="USD"/>
    <n v="-189052.45"/>
    <s v="Non-government"/>
  </r>
  <r>
    <s v="A2680005"/>
    <x v="40"/>
    <x v="40"/>
    <n v="1600003470"/>
    <x v="2"/>
    <x v="0"/>
    <x v="0"/>
    <x v="0"/>
    <n v="0"/>
    <s v="PTSH -NOV 2020 - GAS_SALES SUPPLEMT- REF1800025236"/>
    <s v="7707"/>
    <s v="DG"/>
    <s v=""/>
    <d v="2020-12-16T00:00:00"/>
    <d v="2020-12-16T00:00:00"/>
    <d v="2020-12-16T00:00:00"/>
    <s v="USD"/>
    <n v="-163196.95000000001"/>
    <n v="74"/>
    <n v="2.4666666666666668"/>
    <x v="1"/>
    <x v="1"/>
    <s v="Not Overdue"/>
    <x v="0"/>
    <s v="USD"/>
    <n v="-163196.95000000001"/>
    <s v="Non-government"/>
  </r>
  <r>
    <s v="A2680005"/>
    <x v="41"/>
    <x v="41"/>
    <n v="1800015732"/>
    <x v="0"/>
    <x v="1"/>
    <x v="2"/>
    <x v="11"/>
    <n v="0"/>
    <s v="COST INCURRED AT OSUBI AIRSTRIP"/>
    <s v="473"/>
    <s v="DR"/>
    <s v=""/>
    <d v="2016-01-18T00:00:00"/>
    <d v="2016-01-18T00:00:00"/>
    <d v="2016-02-17T00:00:00"/>
    <s v="NGN"/>
    <n v="88451312.549999997"/>
    <n v="1838"/>
    <n v="61.266666666666666"/>
    <x v="0"/>
    <x v="0"/>
    <s v="Overdue"/>
    <x v="0"/>
    <s v="USD"/>
    <n v="444370.55"/>
    <s v="Non-government"/>
  </r>
  <r>
    <s v="A2680005"/>
    <x v="41"/>
    <x v="41"/>
    <n v="1800015733"/>
    <x v="0"/>
    <x v="1"/>
    <x v="2"/>
    <x v="11"/>
    <n v="0"/>
    <s v="COST INCURRED AT OSUBI AIRSTRIP"/>
    <s v="467"/>
    <s v="DR"/>
    <s v=""/>
    <d v="2016-01-18T00:00:00"/>
    <d v="2016-01-18T00:00:00"/>
    <d v="2016-02-17T00:00:00"/>
    <s v="USD"/>
    <n v="136490.70000000001"/>
    <n v="1838"/>
    <n v="61.266666666666666"/>
    <x v="0"/>
    <x v="0"/>
    <s v="Overdue"/>
    <x v="0"/>
    <s v="USD"/>
    <n v="136490.70000000001"/>
    <s v="Non-government"/>
  </r>
  <r>
    <s v="A2310000"/>
    <x v="42"/>
    <x v="42"/>
    <n v="103805154"/>
    <x v="0"/>
    <x v="0"/>
    <x v="3"/>
    <x v="2"/>
    <n v="0"/>
    <s v="Balance on pmt on A/C"/>
    <s v=""/>
    <s v="AB"/>
    <s v=""/>
    <d v="2019-09-30T00:00:00"/>
    <d v="2019-09-30T00:00:00"/>
    <d v="2019-09-30T00:00:00"/>
    <s v="USD"/>
    <n v="-133061.79"/>
    <n v="517"/>
    <n v="17.233333333333334"/>
    <x v="4"/>
    <x v="0"/>
    <s v="Overdue"/>
    <x v="0"/>
    <s v="USD"/>
    <n v="-133061.79"/>
    <s v="Government "/>
  </r>
  <r>
    <s v="A2310000"/>
    <x v="42"/>
    <x v="42"/>
    <n v="103731781"/>
    <x v="0"/>
    <x v="0"/>
    <x v="3"/>
    <x v="2"/>
    <n v="0"/>
    <s v="Balnace on Pmt on A/C"/>
    <s v=""/>
    <s v="AB"/>
    <s v=""/>
    <d v="2019-04-30T00:00:00"/>
    <d v="2019-04-30T00:00:00"/>
    <d v="2019-04-30T00:00:00"/>
    <s v="USD"/>
    <n v="-62283.32"/>
    <n v="670"/>
    <n v="22.333333333333332"/>
    <x v="0"/>
    <x v="0"/>
    <s v="Overdue"/>
    <x v="0"/>
    <s v="USD"/>
    <n v="-62283.32"/>
    <s v="Government "/>
  </r>
  <r>
    <s v="A2310000"/>
    <x v="42"/>
    <x v="42"/>
    <n v="103177011"/>
    <x v="0"/>
    <x v="0"/>
    <x v="3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1787"/>
    <n v="59.56666666666667"/>
    <x v="0"/>
    <x v="0"/>
    <s v="Overdue"/>
    <x v="0"/>
    <s v="USD"/>
    <n v="71512.78"/>
    <s v="Government "/>
  </r>
  <r>
    <s v="A2310000"/>
    <x v="42"/>
    <x v="42"/>
    <n v="103419422"/>
    <x v="0"/>
    <x v="0"/>
    <x v="3"/>
    <x v="2"/>
    <n v="0"/>
    <s v="Commercial Deduction on inv 1800015950 Jan16"/>
    <s v=""/>
    <s v="AB"/>
    <s v=""/>
    <d v="2017-07-05T00:00:00"/>
    <d v="2017-07-05T00:00:00"/>
    <d v="2017-07-05T00:00:00"/>
    <s v="NGN"/>
    <n v="9065233.9499999993"/>
    <n v="1334"/>
    <n v="44.466666666666669"/>
    <x v="0"/>
    <x v="0"/>
    <s v="Overdue"/>
    <x v="0"/>
    <s v="USD"/>
    <n v="28810.22"/>
    <s v="Government "/>
  </r>
  <r>
    <s v="A2310000"/>
    <x v="42"/>
    <x v="42"/>
    <n v="1800024053"/>
    <x v="0"/>
    <x v="0"/>
    <x v="3"/>
    <x v="2"/>
    <n v="0"/>
    <s v="NPDC OREDO APR 2020 Crude Handling"/>
    <s v="468"/>
    <s v="DR"/>
    <s v=""/>
    <d v="2020-05-20T00:00:00"/>
    <d v="2020-05-20T00:00:00"/>
    <d v="2020-06-20T00:00:00"/>
    <s v="USD"/>
    <n v="234417.09"/>
    <n v="253"/>
    <n v="8.4333333333333336"/>
    <x v="2"/>
    <x v="0"/>
    <s v="Overdue"/>
    <x v="0"/>
    <s v="USD"/>
    <n v="234417.09"/>
    <s v="Government "/>
  </r>
  <r>
    <s v="A2310000"/>
    <x v="42"/>
    <x v="42"/>
    <n v="1800024054"/>
    <x v="0"/>
    <x v="0"/>
    <x v="3"/>
    <x v="2"/>
    <n v="0"/>
    <s v="NPDC OREDO APR 2020 Crude Handling"/>
    <s v="454"/>
    <s v="DR"/>
    <s v=""/>
    <d v="2020-05-20T00:00:00"/>
    <d v="2020-05-20T00:00:00"/>
    <d v="2020-06-20T00:00:00"/>
    <s v="NGN"/>
    <n v="36217440.539999999"/>
    <n v="253"/>
    <n v="8.4333333333333336"/>
    <x v="2"/>
    <x v="0"/>
    <s v="Overdue"/>
    <x v="0"/>
    <s v="USD"/>
    <n v="100463.56"/>
    <s v="Government "/>
  </r>
  <r>
    <s v="A2310000"/>
    <x v="42"/>
    <x v="42"/>
    <n v="1800024740"/>
    <x v="0"/>
    <x v="0"/>
    <x v="3"/>
    <x v="2"/>
    <n v="0"/>
    <s v="NPDC OREDO AUGUST 2020 Crude Handling"/>
    <s v="468"/>
    <s v="DR"/>
    <s v=""/>
    <d v="2020-09-18T00:00:00"/>
    <d v="2020-09-18T00:00:00"/>
    <d v="2020-11-17T00:00:00"/>
    <s v="USD"/>
    <n v="318192.09000000003"/>
    <n v="103"/>
    <n v="3.4333333333333331"/>
    <x v="3"/>
    <x v="0"/>
    <s v="Overdue"/>
    <x v="0"/>
    <s v="USD"/>
    <n v="318192.09000000003"/>
    <s v="Government "/>
  </r>
  <r>
    <s v="A2310000"/>
    <x v="42"/>
    <x v="42"/>
    <n v="1800023363"/>
    <x v="0"/>
    <x v="0"/>
    <x v="3"/>
    <x v="2"/>
    <n v="0"/>
    <s v="NPDC OREDO DEC 2019 Crude Handling"/>
    <s v="468"/>
    <s v="DR"/>
    <s v=""/>
    <d v="2020-01-22T00:00:00"/>
    <d v="2020-01-22T00:00:00"/>
    <d v="2020-03-22T00:00:00"/>
    <s v="USD"/>
    <n v="349703.01"/>
    <n v="343"/>
    <n v="11.433333333333334"/>
    <x v="2"/>
    <x v="0"/>
    <s v="Overdue"/>
    <x v="0"/>
    <s v="USD"/>
    <n v="349703.01"/>
    <s v="Government "/>
  </r>
  <r>
    <s v="A2310000"/>
    <x v="42"/>
    <x v="42"/>
    <n v="1800023364"/>
    <x v="0"/>
    <x v="0"/>
    <x v="3"/>
    <x v="2"/>
    <n v="0"/>
    <s v="NPDC OREDO DEC 2019 Crude Handling"/>
    <s v="454"/>
    <s v="DR"/>
    <s v=""/>
    <d v="2020-01-22T00:00:00"/>
    <d v="2020-01-22T00:00:00"/>
    <d v="2020-03-22T00:00:00"/>
    <s v="NGN"/>
    <n v="45928493.969999999"/>
    <n v="343"/>
    <n v="11.433333333333334"/>
    <x v="2"/>
    <x v="0"/>
    <s v="Overdue"/>
    <x v="0"/>
    <s v="USD"/>
    <n v="149873.85999999999"/>
    <s v="Government "/>
  </r>
  <r>
    <s v="A2310000"/>
    <x v="42"/>
    <x v="42"/>
    <n v="1800025432"/>
    <x v="0"/>
    <x v="0"/>
    <x v="3"/>
    <x v="2"/>
    <n v="0"/>
    <s v="NPDC OREDO DEC 2020 Crude Handling"/>
    <s v="468"/>
    <s v="DR"/>
    <s v=""/>
    <d v="2021-01-19T00:00:00"/>
    <d v="2021-01-19T00:00:00"/>
    <d v="2021-03-20T00:00:00"/>
    <s v="USD"/>
    <n v="496910.68"/>
    <n v="-20"/>
    <n v="-0.66666666666666663"/>
    <x v="1"/>
    <x v="1"/>
    <s v="Not Overdue"/>
    <x v="0"/>
    <s v="USD"/>
    <n v="496910.68"/>
    <s v="Government "/>
  </r>
  <r>
    <s v="A2310000"/>
    <x v="42"/>
    <x v="42"/>
    <n v="1800024549"/>
    <x v="0"/>
    <x v="0"/>
    <x v="3"/>
    <x v="2"/>
    <n v="0"/>
    <s v="NPDC OREDO Excess RPC charges for 2019"/>
    <s v="468"/>
    <s v="DR"/>
    <s v=""/>
    <d v="2020-08-13T00:00:00"/>
    <d v="2020-08-13T00:00:00"/>
    <d v="2020-10-12T00:00:00"/>
    <s v="USD"/>
    <n v="1088931.75"/>
    <n v="139"/>
    <n v="4.6333333333333337"/>
    <x v="3"/>
    <x v="0"/>
    <s v="Overdue"/>
    <x v="0"/>
    <s v="USD"/>
    <n v="1088931.75"/>
    <s v="Government "/>
  </r>
  <r>
    <s v="A2310000"/>
    <x v="42"/>
    <x v="42"/>
    <n v="1800024550"/>
    <x v="0"/>
    <x v="0"/>
    <x v="3"/>
    <x v="2"/>
    <n v="0"/>
    <s v="NPDC OREDO Excess RPC charges for 2019"/>
    <s v="454"/>
    <s v="DR"/>
    <s v=""/>
    <d v="2020-08-13T00:00:00"/>
    <d v="2020-08-13T00:00:00"/>
    <d v="2020-10-12T00:00:00"/>
    <s v="NGN"/>
    <n v="143002384.91999999"/>
    <n v="139"/>
    <n v="4.6333333333333337"/>
    <x v="3"/>
    <x v="0"/>
    <s v="Overdue"/>
    <x v="0"/>
    <s v="USD"/>
    <n v="376811.28"/>
    <s v="Government "/>
  </r>
  <r>
    <s v="A2310000"/>
    <x v="42"/>
    <x v="42"/>
    <n v="1800023720"/>
    <x v="0"/>
    <x v="0"/>
    <x v="3"/>
    <x v="2"/>
    <n v="0"/>
    <s v="NPDC OREDO FEB 2020 Crude Handling"/>
    <s v="468"/>
    <s v="DR"/>
    <s v=""/>
    <d v="2020-03-24T00:00:00"/>
    <d v="2020-03-24T00:00:00"/>
    <d v="2020-05-23T00:00:00"/>
    <s v="USD"/>
    <n v="317872.84999999998"/>
    <n v="281"/>
    <n v="9.3666666666666671"/>
    <x v="2"/>
    <x v="0"/>
    <s v="Overdue"/>
    <x v="0"/>
    <s v="USD"/>
    <n v="317872.84999999998"/>
    <s v="Government "/>
  </r>
  <r>
    <s v="A2310000"/>
    <x v="42"/>
    <x v="42"/>
    <n v="1800023721"/>
    <x v="0"/>
    <x v="0"/>
    <x v="3"/>
    <x v="2"/>
    <n v="0"/>
    <s v="NPDC OREDO FEB 2020 Crude Handling"/>
    <s v="454"/>
    <s v="DR"/>
    <s v=""/>
    <d v="2020-03-24T00:00:00"/>
    <d v="2020-03-24T00:00:00"/>
    <d v="2020-05-23T00:00:00"/>
    <s v="NGN"/>
    <n v="41748739.560000002"/>
    <n v="281"/>
    <n v="9.3666666666666671"/>
    <x v="2"/>
    <x v="0"/>
    <s v="Overdue"/>
    <x v="0"/>
    <s v="USD"/>
    <n v="115806.83"/>
    <s v="Government "/>
  </r>
  <r>
    <s v="A2310000"/>
    <x v="42"/>
    <x v="42"/>
    <n v="1600003355"/>
    <x v="0"/>
    <x v="0"/>
    <x v="3"/>
    <x v="2"/>
    <n v="0"/>
    <s v="NPDC OREDO Jan - feb 2020 Crude Handling"/>
    <s v="468"/>
    <s v="DG"/>
    <s v=""/>
    <d v="2020-10-20T00:00:00"/>
    <d v="2020-10-20T00:00:00"/>
    <d v="2020-10-20T00:00:00"/>
    <s v="USD"/>
    <n v="-138172.45000000001"/>
    <n v="131"/>
    <n v="4.3666666666666663"/>
    <x v="3"/>
    <x v="0"/>
    <s v="Overdue"/>
    <x v="0"/>
    <s v="USD"/>
    <n v="-138172.45000000001"/>
    <s v="Government "/>
  </r>
  <r>
    <s v="A2310000"/>
    <x v="42"/>
    <x v="42"/>
    <n v="1600003356"/>
    <x v="0"/>
    <x v="0"/>
    <x v="3"/>
    <x v="2"/>
    <n v="0"/>
    <s v="NPDC OREDO Jan - feb 2020 Crude Handling"/>
    <s v="454"/>
    <s v="DG"/>
    <s v=""/>
    <d v="2020-10-20T00:00:00"/>
    <d v="2020-10-20T00:00:00"/>
    <d v="2020-10-20T00:00:00"/>
    <s v="NGN"/>
    <n v="-22472761.93"/>
    <n v="131"/>
    <n v="4.3666666666666663"/>
    <x v="3"/>
    <x v="0"/>
    <s v="Overdue"/>
    <x v="0"/>
    <s v="USD"/>
    <n v="-59215.73"/>
    <s v="Government "/>
  </r>
  <r>
    <s v="A2310000"/>
    <x v="42"/>
    <x v="42"/>
    <n v="1800023818"/>
    <x v="0"/>
    <x v="0"/>
    <x v="3"/>
    <x v="2"/>
    <n v="0"/>
    <s v="NPDC OREDO JAN 2020 Crude Handling"/>
    <s v="468"/>
    <s v="DR"/>
    <s v=""/>
    <d v="2020-04-07T00:00:00"/>
    <d v="2020-04-07T00:00:00"/>
    <d v="2020-06-06T00:00:00"/>
    <s v="USD"/>
    <n v="329557.43"/>
    <n v="267"/>
    <n v="8.9"/>
    <x v="2"/>
    <x v="0"/>
    <s v="Overdue"/>
    <x v="0"/>
    <s v="USD"/>
    <n v="329557.43"/>
    <s v="Government "/>
  </r>
  <r>
    <s v="A2310000"/>
    <x v="42"/>
    <x v="42"/>
    <n v="1800023819"/>
    <x v="0"/>
    <x v="0"/>
    <x v="3"/>
    <x v="2"/>
    <n v="0"/>
    <s v="NPDC OREDO JAN 2020 Crude Handling"/>
    <s v="454"/>
    <s v="DR"/>
    <s v=""/>
    <d v="2020-04-07T00:00:00"/>
    <d v="2020-04-07T00:00:00"/>
    <d v="2020-06-06T00:00:00"/>
    <s v="NGN"/>
    <n v="43283669.890000001"/>
    <n v="267"/>
    <n v="8.9"/>
    <x v="2"/>
    <x v="0"/>
    <s v="Overdue"/>
    <x v="0"/>
    <s v="USD"/>
    <n v="120064.57"/>
    <s v="Government "/>
  </r>
  <r>
    <s v="A2310000"/>
    <x v="42"/>
    <x v="42"/>
    <n v="1800025549"/>
    <x v="0"/>
    <x v="0"/>
    <x v="3"/>
    <x v="2"/>
    <n v="0"/>
    <s v="NPDC OREDO JAN 2021 Crude Handling"/>
    <s v="468"/>
    <s v="DR"/>
    <s v=""/>
    <d v="2021-02-11T00:00:00"/>
    <d v="2021-02-11T00:00:00"/>
    <d v="2021-04-12T00:00:00"/>
    <s v="USD"/>
    <n v="443154.36"/>
    <n v="-43"/>
    <n v="-1.4333333333333333"/>
    <x v="1"/>
    <x v="1"/>
    <s v="Not Overdue"/>
    <x v="0"/>
    <s v="USD"/>
    <n v="443154.36"/>
    <s v="Government "/>
  </r>
  <r>
    <s v="A2310000"/>
    <x v="42"/>
    <x v="42"/>
    <n v="1800024579"/>
    <x v="0"/>
    <x v="0"/>
    <x v="3"/>
    <x v="2"/>
    <n v="0"/>
    <s v="NPDC OREDO JULY 2020 Crude Handling"/>
    <s v="468"/>
    <s v="DR"/>
    <s v=""/>
    <d v="2020-08-18T00:00:00"/>
    <d v="2020-08-18T00:00:00"/>
    <d v="2020-10-17T00:00:00"/>
    <s v="USD"/>
    <n v="253947.79"/>
    <n v="134"/>
    <n v="4.4666666666666668"/>
    <x v="3"/>
    <x v="0"/>
    <s v="Overdue"/>
    <x v="0"/>
    <s v="USD"/>
    <n v="253947.79"/>
    <s v="Government "/>
  </r>
  <r>
    <s v="A2310000"/>
    <x v="42"/>
    <x v="42"/>
    <n v="1800024580"/>
    <x v="0"/>
    <x v="0"/>
    <x v="3"/>
    <x v="2"/>
    <n v="0"/>
    <s v="NPDC OREDO JULY 2020 Crude Handling"/>
    <s v="454"/>
    <s v="DR"/>
    <s v=""/>
    <d v="2020-08-18T00:00:00"/>
    <d v="2020-08-18T00:00:00"/>
    <d v="2020-10-17T00:00:00"/>
    <s v="NGN"/>
    <n v="39234932.829999998"/>
    <n v="134"/>
    <n v="4.4666666666666668"/>
    <x v="3"/>
    <x v="0"/>
    <s v="Overdue"/>
    <x v="0"/>
    <s v="USD"/>
    <n v="103384.05"/>
    <s v="Government "/>
  </r>
  <r>
    <s v="A2310000"/>
    <x v="42"/>
    <x v="42"/>
    <n v="1800024457"/>
    <x v="0"/>
    <x v="0"/>
    <x v="3"/>
    <x v="2"/>
    <n v="0"/>
    <s v="NPDC OREDO JUN 2020 Crude Handling"/>
    <s v="468"/>
    <s v="DR"/>
    <s v=""/>
    <d v="2020-07-21T00:00:00"/>
    <d v="2020-07-21T00:00:00"/>
    <d v="2020-09-19T00:00:00"/>
    <s v="USD"/>
    <n v="177842.01"/>
    <n v="162"/>
    <n v="5.4"/>
    <x v="3"/>
    <x v="0"/>
    <s v="Overdue"/>
    <x v="0"/>
    <s v="USD"/>
    <n v="177842.01"/>
    <s v="Government "/>
  </r>
  <r>
    <s v="A2310000"/>
    <x v="42"/>
    <x v="42"/>
    <n v="1800024458"/>
    <x v="0"/>
    <x v="0"/>
    <x v="3"/>
    <x v="2"/>
    <n v="0"/>
    <s v="NPDC OREDO JUN 2020 Crude Handling"/>
    <s v="454"/>
    <s v="DR"/>
    <s v=""/>
    <d v="2020-07-21T00:00:00"/>
    <d v="2020-07-21T00:00:00"/>
    <d v="2020-09-19T00:00:00"/>
    <s v="NGN"/>
    <n v="27476590.609999999"/>
    <n v="162"/>
    <n v="5.4"/>
    <x v="3"/>
    <x v="0"/>
    <s v="Overdue"/>
    <x v="0"/>
    <s v="USD"/>
    <n v="76217.31"/>
    <s v="Government "/>
  </r>
  <r>
    <s v="A2310000"/>
    <x v="42"/>
    <x v="42"/>
    <n v="1800023928"/>
    <x v="0"/>
    <x v="0"/>
    <x v="3"/>
    <x v="2"/>
    <n v="0"/>
    <s v="NPDC OREDO MAR 2020 Crude Handling"/>
    <s v="468"/>
    <s v="DR"/>
    <s v=""/>
    <d v="2020-04-29T00:00:00"/>
    <d v="2020-04-29T00:00:00"/>
    <d v="2020-05-29T00:00:00"/>
    <s v="USD"/>
    <n v="200789.11"/>
    <n v="275"/>
    <n v="9.1666666666666661"/>
    <x v="2"/>
    <x v="0"/>
    <s v="Overdue"/>
    <x v="0"/>
    <s v="USD"/>
    <n v="200789.11"/>
    <s v="Government "/>
  </r>
  <r>
    <s v="A2310000"/>
    <x v="42"/>
    <x v="42"/>
    <n v="1800023929"/>
    <x v="0"/>
    <x v="0"/>
    <x v="3"/>
    <x v="2"/>
    <n v="0"/>
    <s v="NPDC OREDO MAR 2020 Crude Handling"/>
    <s v="454"/>
    <s v="DR"/>
    <s v=""/>
    <d v="2020-04-29T00:00:00"/>
    <d v="2020-04-29T00:00:00"/>
    <d v="2020-05-29T00:00:00"/>
    <s v="NGN"/>
    <n v="26373649.23"/>
    <n v="275"/>
    <n v="9.1666666666666661"/>
    <x v="2"/>
    <x v="0"/>
    <s v="Overdue"/>
    <x v="0"/>
    <s v="USD"/>
    <n v="73157.87"/>
    <s v="Government "/>
  </r>
  <r>
    <s v="A2310000"/>
    <x v="42"/>
    <x v="42"/>
    <n v="1800024254"/>
    <x v="0"/>
    <x v="0"/>
    <x v="3"/>
    <x v="2"/>
    <n v="0"/>
    <s v="NPDC OREDO MAY 2020 Crude Handling"/>
    <s v="468"/>
    <s v="DR"/>
    <s v=""/>
    <d v="2020-06-24T00:00:00"/>
    <d v="2020-06-24T00:00:00"/>
    <d v="2020-08-23T00:00:00"/>
    <s v="USD"/>
    <n v="275893.49"/>
    <n v="189"/>
    <n v="6.3"/>
    <x v="2"/>
    <x v="0"/>
    <s v="Overdue"/>
    <x v="0"/>
    <s v="USD"/>
    <n v="275893.49"/>
    <s v="Government "/>
  </r>
  <r>
    <s v="A2310000"/>
    <x v="42"/>
    <x v="42"/>
    <n v="1800024255"/>
    <x v="0"/>
    <x v="0"/>
    <x v="3"/>
    <x v="2"/>
    <n v="0"/>
    <s v="NPDC OREDO MAY 2020 Crude Handling"/>
    <s v="454"/>
    <s v="DR"/>
    <s v=""/>
    <d v="2020-06-24T00:00:00"/>
    <d v="2020-06-24T00:00:00"/>
    <d v="2020-08-23T00:00:00"/>
    <s v="NGN"/>
    <n v="42625544.060000002"/>
    <n v="189"/>
    <n v="6.3"/>
    <x v="2"/>
    <x v="0"/>
    <s v="Overdue"/>
    <x v="0"/>
    <s v="USD"/>
    <n v="118239"/>
    <s v="Government "/>
  </r>
  <r>
    <s v="A2310000"/>
    <x v="42"/>
    <x v="42"/>
    <n v="1800023124"/>
    <x v="0"/>
    <x v="0"/>
    <x v="3"/>
    <x v="2"/>
    <n v="0"/>
    <s v="NPDC OREDO NOV 2019 Crude Handling"/>
    <s v="468"/>
    <s v="DR"/>
    <s v=""/>
    <d v="2019-12-23T00:00:00"/>
    <d v="2019-12-23T00:00:00"/>
    <d v="2020-02-21T00:00:00"/>
    <s v="USD"/>
    <n v="346783.46"/>
    <n v="373"/>
    <n v="12.433333333333334"/>
    <x v="4"/>
    <x v="0"/>
    <s v="Overdue"/>
    <x v="0"/>
    <s v="USD"/>
    <n v="346783.46"/>
    <s v="Government "/>
  </r>
  <r>
    <s v="A2310000"/>
    <x v="42"/>
    <x v="42"/>
    <n v="1800023125"/>
    <x v="0"/>
    <x v="0"/>
    <x v="3"/>
    <x v="2"/>
    <n v="0"/>
    <s v="NPDC OREDO NOV 2019 Crude Handling"/>
    <s v="454"/>
    <s v="DR"/>
    <s v=""/>
    <d v="2019-12-23T00:00:00"/>
    <d v="2019-12-23T00:00:00"/>
    <d v="2020-02-21T00:00:00"/>
    <s v="NGN"/>
    <n v="45544681.219999999"/>
    <n v="373"/>
    <n v="12.433333333333334"/>
    <x v="4"/>
    <x v="0"/>
    <s v="Overdue"/>
    <x v="0"/>
    <s v="USD"/>
    <n v="148621.4"/>
    <s v="Government "/>
  </r>
  <r>
    <s v="A2310000"/>
    <x v="42"/>
    <x v="42"/>
    <n v="1800025255"/>
    <x v="0"/>
    <x v="0"/>
    <x v="3"/>
    <x v="2"/>
    <n v="0"/>
    <s v="NPDC OREDO NOV 2020 Crude Handling"/>
    <s v="468"/>
    <s v="DR"/>
    <s v=""/>
    <d v="2020-12-17T00:00:00"/>
    <d v="2020-12-17T00:00:00"/>
    <d v="2021-02-15T00:00:00"/>
    <s v="USD"/>
    <n v="539869.13"/>
    <n v="13"/>
    <n v="0.43333333333333335"/>
    <x v="3"/>
    <x v="0"/>
    <s v="Overdue"/>
    <x v="0"/>
    <s v="USD"/>
    <n v="539869.13"/>
    <s v="Government "/>
  </r>
  <r>
    <s v="A2310000"/>
    <x v="42"/>
    <x v="42"/>
    <n v="1800022923"/>
    <x v="0"/>
    <x v="0"/>
    <x v="3"/>
    <x v="2"/>
    <n v="0"/>
    <s v="NPDC OREDO OCT 2019 Crude Handling"/>
    <s v="468"/>
    <s v="DR"/>
    <s v=""/>
    <d v="2019-11-20T00:00:00"/>
    <d v="2019-11-20T00:00:00"/>
    <d v="2020-01-19T00:00:00"/>
    <s v="USD"/>
    <n v="375289.24"/>
    <n v="406"/>
    <n v="13.533333333333333"/>
    <x v="4"/>
    <x v="0"/>
    <s v="Overdue"/>
    <x v="0"/>
    <s v="USD"/>
    <n v="375289.24"/>
    <s v="Government "/>
  </r>
  <r>
    <s v="A2310000"/>
    <x v="42"/>
    <x v="42"/>
    <n v="1800022924"/>
    <x v="0"/>
    <x v="0"/>
    <x v="3"/>
    <x v="2"/>
    <n v="0"/>
    <s v="NPDC OREDO OCT 2019 Crude Handling"/>
    <s v="454"/>
    <s v="DR"/>
    <s v=""/>
    <d v="2019-11-20T00:00:00"/>
    <d v="2019-11-20T00:00:00"/>
    <d v="2020-01-19T00:00:00"/>
    <s v="NGN"/>
    <n v="49291073.210000001"/>
    <n v="406"/>
    <n v="13.533333333333333"/>
    <x v="4"/>
    <x v="0"/>
    <s v="Overdue"/>
    <x v="0"/>
    <s v="USD"/>
    <n v="160846.63"/>
    <s v="Government "/>
  </r>
  <r>
    <s v="A2310000"/>
    <x v="42"/>
    <x v="42"/>
    <n v="1800025052"/>
    <x v="0"/>
    <x v="0"/>
    <x v="3"/>
    <x v="2"/>
    <n v="0"/>
    <s v="NPDC OREDO OCT 2020 Crude Handling"/>
    <s v="468"/>
    <s v="DR"/>
    <s v=""/>
    <d v="2020-11-13T00:00:00"/>
    <d v="2020-11-13T00:00:00"/>
    <d v="2021-01-12T00:00:00"/>
    <s v="USD"/>
    <n v="480134.49"/>
    <n v="47"/>
    <n v="1.5666666666666667"/>
    <x v="3"/>
    <x v="0"/>
    <s v="Overdue"/>
    <x v="0"/>
    <s v="USD"/>
    <n v="480134.49"/>
    <s v="Government "/>
  </r>
  <r>
    <s v="A2310000"/>
    <x v="42"/>
    <x v="42"/>
    <n v="1400013879"/>
    <x v="0"/>
    <x v="0"/>
    <x v="3"/>
    <x v="2"/>
    <n v="0"/>
    <s v="NPDC OREDO pmt"/>
    <s v=""/>
    <s v="DZ"/>
    <s v=""/>
    <d v="2019-10-21T00:00:00"/>
    <d v="2019-10-18T00:00:00"/>
    <d v="2019-10-21T00:00:00"/>
    <s v="USD"/>
    <n v="-480724.94"/>
    <n v="496"/>
    <n v="16.533333333333335"/>
    <x v="4"/>
    <x v="0"/>
    <s v="Overdue"/>
    <x v="0"/>
    <s v="USD"/>
    <n v="-480724.94"/>
    <s v="Government "/>
  </r>
  <r>
    <s v="A2310000"/>
    <x v="42"/>
    <x v="42"/>
    <n v="1800024914"/>
    <x v="0"/>
    <x v="0"/>
    <x v="3"/>
    <x v="2"/>
    <n v="0"/>
    <s v="NPDC OREDO SEPT 2020 Crude Handling"/>
    <s v="468"/>
    <s v="DR"/>
    <s v=""/>
    <d v="2020-10-19T00:00:00"/>
    <d v="2020-10-19T00:00:00"/>
    <d v="2020-12-18T00:00:00"/>
    <s v="USD"/>
    <n v="537727.28"/>
    <n v="72"/>
    <n v="2.4"/>
    <x v="3"/>
    <x v="0"/>
    <s v="Overdue"/>
    <x v="0"/>
    <s v="USD"/>
    <n v="537727.28"/>
    <s v="Government "/>
  </r>
  <r>
    <s v="A2310000"/>
    <x v="42"/>
    <x v="42"/>
    <n v="104029094"/>
    <x v="0"/>
    <x v="0"/>
    <x v="3"/>
    <x v="2"/>
    <n v="0"/>
    <s v="OML 111 Apr20(USD1800024053: NGN1800024054)_Jan21"/>
    <s v=""/>
    <s v="AB"/>
    <s v=""/>
    <d v="2021-02-02T00:00:00"/>
    <d v="2021-02-02T00:00:00"/>
    <d v="2021-02-02T00:00:00"/>
    <s v="USD"/>
    <n v="-314685.59999999998"/>
    <n v="26"/>
    <n v="0.8666666666666667"/>
    <x v="3"/>
    <x v="0"/>
    <s v="Overdue"/>
    <x v="0"/>
    <s v="USD"/>
    <n v="-314685.59999999998"/>
    <s v="Government "/>
  </r>
  <r>
    <s v="A2310000"/>
    <x v="42"/>
    <x v="42"/>
    <n v="104030598"/>
    <x v="0"/>
    <x v="0"/>
    <x v="3"/>
    <x v="2"/>
    <n v="0"/>
    <s v="OmL 111 Dec2019 (USD 1800023363:NGN1800023364)"/>
    <s v=""/>
    <s v="AB"/>
    <s v=""/>
    <d v="2021-02-03T00:00:00"/>
    <d v="2021-02-03T00:00:00"/>
    <d v="2021-02-03T00:00:00"/>
    <s v="USD"/>
    <n v="-461424.31"/>
    <n v="25"/>
    <n v="0.83333333333333337"/>
    <x v="3"/>
    <x v="0"/>
    <s v="Overdue"/>
    <x v="0"/>
    <s v="USD"/>
    <n v="-461424.31"/>
    <s v="Government "/>
  </r>
  <r>
    <s v="A2310000"/>
    <x v="42"/>
    <x v="42"/>
    <n v="104029094"/>
    <x v="0"/>
    <x v="0"/>
    <x v="3"/>
    <x v="2"/>
    <n v="0"/>
    <s v="OML 111 May20(USD1800024254: NGN1800024255)_Jan21"/>
    <s v=""/>
    <s v="AB"/>
    <s v=""/>
    <d v="2021-02-02T00:00:00"/>
    <d v="2021-02-02T00:00:00"/>
    <d v="2021-02-02T00:00:00"/>
    <s v="USD"/>
    <n v="-370372.97"/>
    <n v="26"/>
    <n v="0.8666666666666667"/>
    <x v="3"/>
    <x v="0"/>
    <s v="Overdue"/>
    <x v="0"/>
    <s v="USD"/>
    <n v="-370372.97"/>
    <s v="Government "/>
  </r>
  <r>
    <s v="A2310000"/>
    <x v="42"/>
    <x v="42"/>
    <n v="104030598"/>
    <x v="0"/>
    <x v="0"/>
    <x v="3"/>
    <x v="2"/>
    <n v="0"/>
    <s v="OmL 111 Nov2019 (USD 1800023124:NGN1800023125)_"/>
    <s v=""/>
    <s v="AB"/>
    <s v=""/>
    <d v="2021-02-03T00:00:00"/>
    <d v="2021-02-03T00:00:00"/>
    <d v="2021-02-03T00:00:00"/>
    <s v="USD"/>
    <n v="-457503.71"/>
    <n v="25"/>
    <n v="0.83333333333333337"/>
    <x v="3"/>
    <x v="0"/>
    <s v="Overdue"/>
    <x v="0"/>
    <s v="USD"/>
    <n v="-457503.71"/>
    <s v="Government "/>
  </r>
  <r>
    <s v="A2310000"/>
    <x v="42"/>
    <x v="42"/>
    <n v="104016154"/>
    <x v="0"/>
    <x v="0"/>
    <x v="3"/>
    <x v="2"/>
    <n v="0"/>
    <s v="OML 111 Oct19(USD1800022924:NGN1800022924)"/>
    <s v=""/>
    <s v="AB"/>
    <s v=""/>
    <d v="2020-12-31T00:00:00"/>
    <d v="2020-12-31T00:00:00"/>
    <d v="2020-12-31T00:00:00"/>
    <s v="USD"/>
    <n v="-503959.83"/>
    <n v="59"/>
    <n v="1.9666666666666666"/>
    <x v="3"/>
    <x v="0"/>
    <s v="Overdue"/>
    <x v="0"/>
    <s v="USD"/>
    <n v="-503959.83"/>
    <s v="Government "/>
  </r>
  <r>
    <s v="A2310000"/>
    <x v="42"/>
    <x v="42"/>
    <n v="104031116"/>
    <x v="0"/>
    <x v="0"/>
    <x v="3"/>
    <x v="2"/>
    <n v="0"/>
    <s v="OML111 Feb20(USD1800023720: NGN1800023721)"/>
    <s v=""/>
    <s v="AB"/>
    <s v=""/>
    <d v="2021-02-04T00:00:00"/>
    <d v="2021-02-04T00:00:00"/>
    <d v="2021-02-04T00:00:00"/>
    <s v="USD"/>
    <n v="-318509.63"/>
    <n v="24"/>
    <n v="0.8"/>
    <x v="3"/>
    <x v="0"/>
    <s v="Overdue"/>
    <x v="0"/>
    <s v="USD"/>
    <n v="-318509.63"/>
    <s v="Government "/>
  </r>
  <r>
    <s v="A2310000"/>
    <x v="42"/>
    <x v="42"/>
    <n v="104016154"/>
    <x v="0"/>
    <x v="0"/>
    <x v="3"/>
    <x v="2"/>
    <n v="0"/>
    <s v="OML111 Jan20 (USD 1800023363 NGN1800023364)"/>
    <s v=""/>
    <s v="AB"/>
    <s v=""/>
    <d v="2020-12-31T00:00:00"/>
    <d v="2020-12-31T00:00:00"/>
    <d v="2020-12-31T00:00:00"/>
    <s v="USD"/>
    <n v="-373026.57"/>
    <n v="59"/>
    <n v="1.9666666666666666"/>
    <x v="3"/>
    <x v="0"/>
    <s v="Overdue"/>
    <x v="0"/>
    <s v="USD"/>
    <n v="-373026.57"/>
    <s v="Government "/>
  </r>
  <r>
    <s v="A2310000"/>
    <x v="42"/>
    <x v="42"/>
    <n v="104040566"/>
    <x v="0"/>
    <x v="0"/>
    <x v="3"/>
    <x v="2"/>
    <n v="0"/>
    <s v="OML111 July2020 (USD1800024579: NGN1800024580)"/>
    <s v=""/>
    <s v="AB"/>
    <s v=""/>
    <d v="2021-02-25T00:00:00"/>
    <d v="2021-02-25T00:00:00"/>
    <d v="2021-02-25T00:00:00"/>
    <s v="USD"/>
    <n v="-340931.46"/>
    <n v="3"/>
    <n v="0.1"/>
    <x v="3"/>
    <x v="0"/>
    <s v="Overdue"/>
    <x v="0"/>
    <s v="USD"/>
    <n v="-340931.46"/>
    <s v="Government "/>
  </r>
  <r>
    <s v="A2310000"/>
    <x v="42"/>
    <x v="42"/>
    <n v="104040566"/>
    <x v="0"/>
    <x v="0"/>
    <x v="3"/>
    <x v="2"/>
    <n v="0"/>
    <s v="OML111 June2020 (USD1800024254: NGN1800024255)"/>
    <s v=""/>
    <s v="AB"/>
    <s v=""/>
    <d v="2021-02-25T00:00:00"/>
    <d v="2021-02-25T00:00:00"/>
    <d v="2021-02-25T00:00:00"/>
    <s v="USD"/>
    <n v="-238788.31"/>
    <n v="3"/>
    <n v="0.1"/>
    <x v="3"/>
    <x v="0"/>
    <s v="Overdue"/>
    <x v="0"/>
    <s v="USD"/>
    <n v="-238788.31"/>
    <s v="Government "/>
  </r>
  <r>
    <s v="A2310000"/>
    <x v="42"/>
    <x v="42"/>
    <n v="104031116"/>
    <x v="0"/>
    <x v="0"/>
    <x v="3"/>
    <x v="2"/>
    <n v="0"/>
    <s v="OML111 Mar20(USD1800023928:NGN1800023929)"/>
    <s v=""/>
    <s v="AB"/>
    <s v=""/>
    <d v="2021-02-04T00:00:00"/>
    <d v="2021-02-04T00:00:00"/>
    <d v="2021-02-04T00:00:00"/>
    <s v="USD"/>
    <n v="-269551.59000000003"/>
    <n v="24"/>
    <n v="0.8"/>
    <x v="3"/>
    <x v="0"/>
    <s v="Overdue"/>
    <x v="0"/>
    <s v="USD"/>
    <n v="-269551.59000000003"/>
    <s v="Government "/>
  </r>
  <r>
    <s v="A2310000"/>
    <x v="42"/>
    <x v="42"/>
    <n v="103157777"/>
    <x v="0"/>
    <x v="0"/>
    <x v="3"/>
    <x v="2"/>
    <n v="0"/>
    <s v="Ref:103105424Com. Deduction on 1800014447 Oredo"/>
    <s v=""/>
    <s v="AB"/>
    <s v=""/>
    <d v="2016-02-29T00:00:00"/>
    <d v="2016-02-29T00:00:00"/>
    <d v="2016-02-29T00:00:00"/>
    <s v="NGN"/>
    <n v="471554.29"/>
    <n v="1826"/>
    <n v="60.866666666666667"/>
    <x v="0"/>
    <x v="0"/>
    <s v="Overdue"/>
    <x v="0"/>
    <s v="USD"/>
    <n v="2366.35"/>
    <s v="Government "/>
  </r>
  <r>
    <s v="A2310000"/>
    <x v="42"/>
    <x v="42"/>
    <n v="103950419"/>
    <x v="0"/>
    <x v="0"/>
    <x v="3"/>
    <x v="2"/>
    <m/>
    <s v="Ref:1400014041_Balnace on Pmt on A/C"/>
    <s v=""/>
    <s v="AB"/>
    <s v=""/>
    <d v="2020-07-31T00:00:00"/>
    <d v="2020-07-31T00:00:00"/>
    <d v="2020-07-31T00:00:00"/>
    <s v="USD"/>
    <n v="-58657.919999999998"/>
    <n v="212"/>
    <n v="7.0666666666666664"/>
    <x v="2"/>
    <x v="0"/>
    <s v="Overdue"/>
    <x v="0"/>
    <s v="USD"/>
    <n v="-58657.919999999998"/>
    <s v="Government "/>
  </r>
  <r>
    <s v="A2310000"/>
    <x v="42"/>
    <x v="42"/>
    <n v="103950419"/>
    <x v="0"/>
    <x v="0"/>
    <x v="3"/>
    <x v="2"/>
    <m/>
    <s v="Ref:1400014129_Balnace on Pmt on A/C"/>
    <s v=""/>
    <s v="AB"/>
    <s v=""/>
    <d v="2020-07-31T00:00:00"/>
    <d v="2020-07-31T00:00:00"/>
    <d v="2020-07-31T00:00:00"/>
    <s v="USD"/>
    <n v="-218479.4"/>
    <n v="212"/>
    <n v="7.0666666666666664"/>
    <x v="2"/>
    <x v="0"/>
    <s v="Overdue"/>
    <x v="0"/>
    <s v="USD"/>
    <n v="-218479.4"/>
    <s v="Government "/>
  </r>
  <r>
    <s v="A2310000"/>
    <x v="42"/>
    <x v="42"/>
    <n v="1600003603"/>
    <x v="0"/>
    <x v="0"/>
    <x v="3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25"/>
    <n v="0.83333333333333337"/>
    <x v="3"/>
    <x v="2"/>
    <s v="Overdue"/>
    <x v="1"/>
    <s v="USD"/>
    <n v="-4977.3100000000004"/>
    <s v="Government "/>
  </r>
  <r>
    <s v="A2310000"/>
    <x v="42"/>
    <x v="42"/>
    <n v="1600003600"/>
    <x v="0"/>
    <x v="0"/>
    <x v="3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25"/>
    <n v="0.83333333333333337"/>
    <x v="3"/>
    <x v="2"/>
    <s v="Overdue"/>
    <x v="1"/>
    <s v="USD"/>
    <n v="-9533.81"/>
    <s v="Government "/>
  </r>
  <r>
    <s v="A2310000"/>
    <x v="42"/>
    <x v="42"/>
    <n v="1600003601"/>
    <x v="0"/>
    <x v="0"/>
    <x v="3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25"/>
    <n v="0.83333333333333337"/>
    <x v="3"/>
    <x v="2"/>
    <s v="Overdue"/>
    <x v="1"/>
    <s v="USD"/>
    <n v="-9543.76"/>
    <s v="Government "/>
  </r>
  <r>
    <s v="A2310000"/>
    <x v="42"/>
    <x v="42"/>
    <n v="1600003591"/>
    <x v="0"/>
    <x v="0"/>
    <x v="3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25"/>
    <n v="0.83333333333333337"/>
    <x v="3"/>
    <x v="2"/>
    <s v="Overdue"/>
    <x v="1"/>
    <s v="USD"/>
    <n v="-9473.0400000000009"/>
    <s v="Government "/>
  </r>
  <r>
    <s v="A2310000"/>
    <x v="42"/>
    <x v="42"/>
    <n v="1600003604"/>
    <x v="0"/>
    <x v="0"/>
    <x v="3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25"/>
    <n v="0.83333333333333337"/>
    <x v="3"/>
    <x v="2"/>
    <s v="Overdue"/>
    <x v="1"/>
    <s v="USD"/>
    <n v="-10645.83"/>
    <s v="Government "/>
  </r>
  <r>
    <s v="A2310000"/>
    <x v="42"/>
    <x v="42"/>
    <n v="1600003605"/>
    <x v="0"/>
    <x v="0"/>
    <x v="3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25"/>
    <n v="0.83333333333333337"/>
    <x v="3"/>
    <x v="2"/>
    <s v="Overdue"/>
    <x v="1"/>
    <s v="USD"/>
    <n v="-12149.22"/>
    <s v="Government "/>
  </r>
  <r>
    <s v="A2310000"/>
    <x v="42"/>
    <x v="42"/>
    <n v="1600003598"/>
    <x v="0"/>
    <x v="0"/>
    <x v="3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25"/>
    <n v="0.83333333333333337"/>
    <x v="3"/>
    <x v="2"/>
    <s v="Overdue"/>
    <x v="1"/>
    <s v="USD"/>
    <n v="-3066.63"/>
    <s v="Government "/>
  </r>
  <r>
    <s v="A2310000"/>
    <x v="42"/>
    <x v="42"/>
    <n v="1600003614"/>
    <x v="0"/>
    <x v="0"/>
    <x v="3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25"/>
    <n v="0.83333333333333337"/>
    <x v="3"/>
    <x v="2"/>
    <s v="Overdue"/>
    <x v="1"/>
    <s v="USD"/>
    <n v="-2632.74"/>
    <s v="Government "/>
  </r>
  <r>
    <s v="A2310000"/>
    <x v="42"/>
    <x v="42"/>
    <n v="1600003596"/>
    <x v="0"/>
    <x v="0"/>
    <x v="3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25"/>
    <n v="0.83333333333333337"/>
    <x v="3"/>
    <x v="2"/>
    <s v="Overdue"/>
    <x v="1"/>
    <s v="USD"/>
    <n v="-2969.33"/>
    <s v="Government "/>
  </r>
  <r>
    <s v="A2310000"/>
    <x v="42"/>
    <x v="42"/>
    <n v="1600003590"/>
    <x v="0"/>
    <x v="0"/>
    <x v="3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25"/>
    <n v="0.83333333333333337"/>
    <x v="3"/>
    <x v="2"/>
    <s v="Overdue"/>
    <x v="1"/>
    <s v="USD"/>
    <n v="-3004.67"/>
    <s v="Government "/>
  </r>
  <r>
    <s v="A2310000"/>
    <x v="42"/>
    <x v="42"/>
    <n v="1600003594"/>
    <x v="0"/>
    <x v="0"/>
    <x v="3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25"/>
    <n v="0.83333333333333337"/>
    <x v="3"/>
    <x v="2"/>
    <s v="Overdue"/>
    <x v="1"/>
    <s v="USD"/>
    <n v="-3095.72"/>
    <s v="Government "/>
  </r>
  <r>
    <s v="A2310000"/>
    <x v="42"/>
    <x v="42"/>
    <n v="1600003624"/>
    <x v="0"/>
    <x v="0"/>
    <x v="3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25"/>
    <n v="0.83333333333333337"/>
    <x v="3"/>
    <x v="2"/>
    <s v="Overdue"/>
    <x v="1"/>
    <s v="USD"/>
    <n v="-9142.9"/>
    <s v="Government "/>
  </r>
  <r>
    <s v="A2310000"/>
    <x v="42"/>
    <x v="42"/>
    <n v="1600003606"/>
    <x v="0"/>
    <x v="0"/>
    <x v="3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25"/>
    <n v="0.83333333333333337"/>
    <x v="3"/>
    <x v="2"/>
    <s v="Overdue"/>
    <x v="1"/>
    <s v="USD"/>
    <n v="-116946.48"/>
    <s v="Government "/>
  </r>
  <r>
    <s v="A2310000"/>
    <x v="42"/>
    <x v="42"/>
    <n v="1600003607"/>
    <x v="0"/>
    <x v="0"/>
    <x v="3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25"/>
    <n v="0.83333333333333337"/>
    <x v="3"/>
    <x v="2"/>
    <s v="Overdue"/>
    <x v="1"/>
    <s v="USD"/>
    <n v="-24918.76"/>
    <s v="Government "/>
  </r>
  <r>
    <s v="A2310000"/>
    <x v="42"/>
    <x v="42"/>
    <n v="1600003627"/>
    <x v="0"/>
    <x v="0"/>
    <x v="3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25"/>
    <n v="0.83333333333333337"/>
    <x v="3"/>
    <x v="2"/>
    <s v="Overdue"/>
    <x v="1"/>
    <s v="USD"/>
    <n v="-2082.36"/>
    <s v="Government "/>
  </r>
  <r>
    <s v="A2310000"/>
    <x v="42"/>
    <x v="42"/>
    <n v="1600003609"/>
    <x v="0"/>
    <x v="0"/>
    <x v="3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25"/>
    <n v="0.83333333333333337"/>
    <x v="3"/>
    <x v="2"/>
    <s v="Overdue"/>
    <x v="1"/>
    <s v="USD"/>
    <n v="-106955.24"/>
    <s v="Government "/>
  </r>
  <r>
    <s v="A2310000"/>
    <x v="42"/>
    <x v="42"/>
    <n v="1600003608"/>
    <x v="0"/>
    <x v="0"/>
    <x v="3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25"/>
    <n v="0.83333333333333337"/>
    <x v="3"/>
    <x v="2"/>
    <s v="Overdue"/>
    <x v="1"/>
    <s v="USD"/>
    <n v="-96727.7"/>
    <s v="Government "/>
  </r>
  <r>
    <s v="A2310000"/>
    <x v="42"/>
    <x v="42"/>
    <n v="1600003592"/>
    <x v="0"/>
    <x v="0"/>
    <x v="3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25"/>
    <n v="0.83333333333333337"/>
    <x v="3"/>
    <x v="2"/>
    <s v="Overdue"/>
    <x v="1"/>
    <s v="USD"/>
    <n v="-22839.919999999998"/>
    <s v="Government "/>
  </r>
  <r>
    <s v="A2310000"/>
    <x v="42"/>
    <x v="42"/>
    <n v="1600003611"/>
    <x v="0"/>
    <x v="0"/>
    <x v="3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25"/>
    <n v="0.83333333333333337"/>
    <x v="3"/>
    <x v="2"/>
    <s v="Overdue"/>
    <x v="1"/>
    <s v="USD"/>
    <n v="-24260.76"/>
    <s v="Government "/>
  </r>
  <r>
    <s v="A2310000"/>
    <x v="42"/>
    <x v="42"/>
    <n v="1600003617"/>
    <x v="0"/>
    <x v="0"/>
    <x v="3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25"/>
    <n v="0.83333333333333337"/>
    <x v="3"/>
    <x v="2"/>
    <s v="Overdue"/>
    <x v="1"/>
    <s v="USD"/>
    <n v="-5188.93"/>
    <s v="Government "/>
  </r>
  <r>
    <s v="A2310000"/>
    <x v="42"/>
    <x v="42"/>
    <n v="1600003616"/>
    <x v="0"/>
    <x v="0"/>
    <x v="3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25"/>
    <n v="0.83333333333333337"/>
    <x v="3"/>
    <x v="2"/>
    <s v="Overdue"/>
    <x v="1"/>
    <s v="USD"/>
    <n v="-1500.56"/>
    <s v="Government "/>
  </r>
  <r>
    <s v="A2310000"/>
    <x v="42"/>
    <x v="42"/>
    <n v="1600003581"/>
    <x v="0"/>
    <x v="0"/>
    <x v="3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25"/>
    <n v="0.83333333333333337"/>
    <x v="3"/>
    <x v="2"/>
    <s v="Overdue"/>
    <x v="1"/>
    <s v="USD"/>
    <n v="-914.3"/>
    <s v="Government "/>
  </r>
  <r>
    <s v="A2310000"/>
    <x v="42"/>
    <x v="42"/>
    <n v="1600003584"/>
    <x v="0"/>
    <x v="0"/>
    <x v="3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25"/>
    <n v="0.83333333333333337"/>
    <x v="3"/>
    <x v="2"/>
    <s v="Overdue"/>
    <x v="1"/>
    <s v="USD"/>
    <n v="-6704.2"/>
    <s v="Government "/>
  </r>
  <r>
    <s v="A2310000"/>
    <x v="42"/>
    <x v="42"/>
    <n v="1600003625"/>
    <x v="0"/>
    <x v="0"/>
    <x v="3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25"/>
    <n v="0.83333333333333337"/>
    <x v="3"/>
    <x v="2"/>
    <s v="Overdue"/>
    <x v="1"/>
    <s v="USD"/>
    <n v="-1910.61"/>
    <s v="Government "/>
  </r>
  <r>
    <s v="A2310000"/>
    <x v="42"/>
    <x v="42"/>
    <n v="1600003582"/>
    <x v="0"/>
    <x v="0"/>
    <x v="3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25"/>
    <n v="0.83333333333333337"/>
    <x v="3"/>
    <x v="2"/>
    <s v="Overdue"/>
    <x v="1"/>
    <s v="USD"/>
    <n v="-914.89"/>
    <s v="Government "/>
  </r>
  <r>
    <s v="A2310000"/>
    <x v="42"/>
    <x v="42"/>
    <n v="1600003580"/>
    <x v="0"/>
    <x v="0"/>
    <x v="3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25"/>
    <n v="0.83333333333333337"/>
    <x v="3"/>
    <x v="2"/>
    <s v="Overdue"/>
    <x v="1"/>
    <s v="USD"/>
    <n v="-1520.16"/>
    <s v="Government "/>
  </r>
  <r>
    <s v="A2310000"/>
    <x v="42"/>
    <x v="42"/>
    <n v="1600003583"/>
    <x v="0"/>
    <x v="0"/>
    <x v="3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25"/>
    <n v="0.83333333333333337"/>
    <x v="3"/>
    <x v="2"/>
    <s v="Overdue"/>
    <x v="1"/>
    <s v="USD"/>
    <n v="-3274.33"/>
    <s v="Government "/>
  </r>
  <r>
    <s v="A2310000"/>
    <x v="42"/>
    <x v="42"/>
    <n v="1600003586"/>
    <x v="0"/>
    <x v="0"/>
    <x v="3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25"/>
    <n v="0.83333333333333337"/>
    <x v="3"/>
    <x v="2"/>
    <s v="Overdue"/>
    <x v="1"/>
    <s v="USD"/>
    <n v="-9141.84"/>
    <s v="Government "/>
  </r>
  <r>
    <s v="A2310000"/>
    <x v="42"/>
    <x v="42"/>
    <n v="1600003588"/>
    <x v="0"/>
    <x v="0"/>
    <x v="3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25"/>
    <n v="0.83333333333333337"/>
    <x v="3"/>
    <x v="2"/>
    <s v="Overdue"/>
    <x v="1"/>
    <s v="USD"/>
    <n v="-4835.4799999999996"/>
    <s v="Government "/>
  </r>
  <r>
    <s v="A2310000"/>
    <x v="42"/>
    <x v="42"/>
    <n v="1600003610"/>
    <x v="0"/>
    <x v="0"/>
    <x v="3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25"/>
    <n v="0.83333333333333337"/>
    <x v="3"/>
    <x v="2"/>
    <s v="Overdue"/>
    <x v="1"/>
    <s v="USD"/>
    <n v="-563.30999999999995"/>
    <s v="Government "/>
  </r>
  <r>
    <s v="A2310000"/>
    <x v="42"/>
    <x v="42"/>
    <n v="1600003621"/>
    <x v="0"/>
    <x v="0"/>
    <x v="3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25"/>
    <n v="0.83333333333333337"/>
    <x v="3"/>
    <x v="2"/>
    <s v="Overdue"/>
    <x v="1"/>
    <s v="USD"/>
    <n v="-2048.21"/>
    <s v="Government "/>
  </r>
  <r>
    <s v="A2310000"/>
    <x v="42"/>
    <x v="42"/>
    <n v="1600003620"/>
    <x v="0"/>
    <x v="0"/>
    <x v="3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25"/>
    <n v="0.83333333333333337"/>
    <x v="3"/>
    <x v="2"/>
    <s v="Overdue"/>
    <x v="1"/>
    <s v="USD"/>
    <n v="-441.19"/>
    <s v="Government "/>
  </r>
  <r>
    <s v="A2310000"/>
    <x v="42"/>
    <x v="42"/>
    <n v="1600003622"/>
    <x v="0"/>
    <x v="0"/>
    <x v="3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25"/>
    <n v="0.83333333333333337"/>
    <x v="3"/>
    <x v="2"/>
    <s v="Overdue"/>
    <x v="1"/>
    <s v="USD"/>
    <n v="-9470.4599999999991"/>
    <s v="Government "/>
  </r>
  <r>
    <s v="A2310000"/>
    <x v="42"/>
    <x v="42"/>
    <n v="1600003602"/>
    <x v="0"/>
    <x v="0"/>
    <x v="3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25"/>
    <n v="0.83333333333333337"/>
    <x v="3"/>
    <x v="2"/>
    <s v="Overdue"/>
    <x v="1"/>
    <s v="USD"/>
    <n v="-8174.08"/>
    <s v="Government "/>
  </r>
  <r>
    <s v="A2310000"/>
    <x v="42"/>
    <x v="42"/>
    <n v="1600003623"/>
    <x v="0"/>
    <x v="0"/>
    <x v="3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25"/>
    <n v="0.83333333333333337"/>
    <x v="3"/>
    <x v="2"/>
    <s v="Overdue"/>
    <x v="1"/>
    <s v="USD"/>
    <n v="-1620.67"/>
    <s v="Government "/>
  </r>
  <r>
    <s v="A2310000"/>
    <x v="42"/>
    <x v="42"/>
    <n v="1600003612"/>
    <x v="0"/>
    <x v="0"/>
    <x v="3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25"/>
    <n v="0.83333333333333337"/>
    <x v="3"/>
    <x v="2"/>
    <s v="Overdue"/>
    <x v="1"/>
    <s v="USD"/>
    <n v="-160993.42000000001"/>
    <s v="Government "/>
  </r>
  <r>
    <s v="A2310000"/>
    <x v="42"/>
    <x v="42"/>
    <n v="1600003618"/>
    <x v="0"/>
    <x v="0"/>
    <x v="3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25"/>
    <n v="0.83333333333333337"/>
    <x v="3"/>
    <x v="2"/>
    <s v="Overdue"/>
    <x v="1"/>
    <s v="USD"/>
    <n v="-46682.33"/>
    <s v="Government "/>
  </r>
  <r>
    <s v="A2310000"/>
    <x v="42"/>
    <x v="42"/>
    <n v="1600003619"/>
    <x v="0"/>
    <x v="0"/>
    <x v="3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25"/>
    <n v="0.83333333333333337"/>
    <x v="3"/>
    <x v="2"/>
    <s v="Overdue"/>
    <x v="1"/>
    <s v="USD"/>
    <n v="-178716.42"/>
    <s v="Government "/>
  </r>
  <r>
    <s v="A2310000"/>
    <x v="42"/>
    <x v="42"/>
    <n v="1600003599"/>
    <x v="0"/>
    <x v="0"/>
    <x v="3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25"/>
    <n v="0.83333333333333337"/>
    <x v="3"/>
    <x v="2"/>
    <s v="Overdue"/>
    <x v="1"/>
    <s v="USD"/>
    <n v="-2848.2"/>
    <s v="Government "/>
  </r>
  <r>
    <s v="A2310000"/>
    <x v="42"/>
    <x v="42"/>
    <n v="1600003613"/>
    <x v="0"/>
    <x v="0"/>
    <x v="3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25"/>
    <n v="0.83333333333333337"/>
    <x v="3"/>
    <x v="2"/>
    <s v="Overdue"/>
    <x v="1"/>
    <s v="USD"/>
    <n v="-717.86"/>
    <s v="Government "/>
  </r>
  <r>
    <s v="A2310000"/>
    <x v="42"/>
    <x v="42"/>
    <n v="1600003615"/>
    <x v="0"/>
    <x v="0"/>
    <x v="3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25"/>
    <n v="0.83333333333333337"/>
    <x v="3"/>
    <x v="2"/>
    <s v="Overdue"/>
    <x v="1"/>
    <s v="USD"/>
    <n v="-185251.46"/>
    <s v="Government "/>
  </r>
  <r>
    <s v="A2310000"/>
    <x v="42"/>
    <x v="42"/>
    <n v="1600003629"/>
    <x v="0"/>
    <x v="0"/>
    <x v="3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25"/>
    <n v="0.83333333333333337"/>
    <x v="3"/>
    <x v="2"/>
    <s v="Overdue"/>
    <x v="1"/>
    <s v="USD"/>
    <n v="-9448.34"/>
    <s v="Government "/>
  </r>
  <r>
    <s v="A2310000"/>
    <x v="42"/>
    <x v="42"/>
    <n v="1600003595"/>
    <x v="0"/>
    <x v="0"/>
    <x v="3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25"/>
    <n v="0.83333333333333337"/>
    <x v="3"/>
    <x v="2"/>
    <s v="Overdue"/>
    <x v="1"/>
    <s v="USD"/>
    <n v="-4606.0600000000004"/>
    <s v="Government "/>
  </r>
  <r>
    <s v="A2310000"/>
    <x v="42"/>
    <x v="42"/>
    <n v="1600003628"/>
    <x v="0"/>
    <x v="0"/>
    <x v="3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25"/>
    <n v="0.83333333333333337"/>
    <x v="3"/>
    <x v="2"/>
    <s v="Overdue"/>
    <x v="1"/>
    <s v="USD"/>
    <n v="-9140.7800000000007"/>
    <s v="Government "/>
  </r>
  <r>
    <s v="A2310000"/>
    <x v="42"/>
    <x v="42"/>
    <n v="1600003593"/>
    <x v="0"/>
    <x v="0"/>
    <x v="3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25"/>
    <n v="0.83333333333333337"/>
    <x v="3"/>
    <x v="2"/>
    <s v="Overdue"/>
    <x v="1"/>
    <s v="USD"/>
    <n v="-1229.56"/>
    <s v="Government "/>
  </r>
  <r>
    <s v="A2310000"/>
    <x v="42"/>
    <x v="42"/>
    <n v="1600003626"/>
    <x v="0"/>
    <x v="0"/>
    <x v="3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25"/>
    <n v="0.83333333333333337"/>
    <x v="3"/>
    <x v="2"/>
    <s v="Overdue"/>
    <x v="1"/>
    <s v="USD"/>
    <n v="-661.83"/>
    <s v="Government "/>
  </r>
  <r>
    <s v="A2310000"/>
    <x v="42"/>
    <x v="42"/>
    <n v="1600003589"/>
    <x v="0"/>
    <x v="0"/>
    <x v="3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25"/>
    <n v="0.83333333333333337"/>
    <x v="3"/>
    <x v="2"/>
    <s v="Overdue"/>
    <x v="1"/>
    <s v="USD"/>
    <n v="-2252.48"/>
    <s v="Government "/>
  </r>
  <r>
    <s v="A2310000"/>
    <x v="42"/>
    <x v="42"/>
    <n v="1600003587"/>
    <x v="0"/>
    <x v="0"/>
    <x v="3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25"/>
    <n v="0.83333333333333337"/>
    <x v="3"/>
    <x v="2"/>
    <s v="Overdue"/>
    <x v="1"/>
    <s v="USD"/>
    <n v="-9446.57"/>
    <s v="Government "/>
  </r>
  <r>
    <s v="A2310000"/>
    <x v="42"/>
    <x v="42"/>
    <n v="1600003597"/>
    <x v="0"/>
    <x v="0"/>
    <x v="3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25"/>
    <n v="0.83333333333333337"/>
    <x v="3"/>
    <x v="2"/>
    <s v="Overdue"/>
    <x v="1"/>
    <s v="USD"/>
    <n v="-9257.7999999999993"/>
    <s v="Government "/>
  </r>
  <r>
    <s v="A2310000"/>
    <x v="42"/>
    <x v="42"/>
    <n v="1600003585"/>
    <x v="0"/>
    <x v="0"/>
    <x v="3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25"/>
    <n v="0.83333333333333337"/>
    <x v="3"/>
    <x v="2"/>
    <s v="Overdue"/>
    <x v="1"/>
    <s v="USD"/>
    <n v="-6094.56"/>
    <s v="Government "/>
  </r>
  <r>
    <s v="A2310000"/>
    <x v="42"/>
    <x v="42"/>
    <n v="103950419"/>
    <x v="0"/>
    <x v="0"/>
    <x v="3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212"/>
    <n v="7.0666666666666664"/>
    <x v="2"/>
    <x v="2"/>
    <s v="Overdue"/>
    <x v="1"/>
    <s v="USD"/>
    <n v="57752.9"/>
    <s v="Government "/>
  </r>
  <r>
    <s v="A2310000"/>
    <x v="42"/>
    <x v="42"/>
    <n v="103950419"/>
    <x v="0"/>
    <x v="0"/>
    <x v="3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212"/>
    <n v="7.0666666666666664"/>
    <x v="2"/>
    <x v="2"/>
    <s v="Overdue"/>
    <x v="1"/>
    <s v="USD"/>
    <n v="24776.799999999999"/>
    <s v="Government "/>
  </r>
  <r>
    <s v="A2310000"/>
    <x v="42"/>
    <x v="42"/>
    <n v="103950419"/>
    <x v="0"/>
    <x v="0"/>
    <x v="3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212"/>
    <n v="7.0666666666666664"/>
    <x v="2"/>
    <x v="2"/>
    <s v="Overdue"/>
    <x v="1"/>
    <s v="USD"/>
    <n v="43919.81"/>
    <s v="Government "/>
  </r>
  <r>
    <s v="A2310000"/>
    <x v="42"/>
    <x v="42"/>
    <n v="103950419"/>
    <x v="0"/>
    <x v="0"/>
    <x v="3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212"/>
    <n v="7.0666666666666664"/>
    <x v="2"/>
    <x v="2"/>
    <s v="Overdue"/>
    <x v="1"/>
    <s v="USD"/>
    <n v="18829.189999999999"/>
    <s v="Government "/>
  </r>
  <r>
    <s v="A2310000"/>
    <x v="42"/>
    <x v="42"/>
    <n v="103950419"/>
    <x v="0"/>
    <x v="0"/>
    <x v="3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212"/>
    <n v="7.0666666666666664"/>
    <x v="2"/>
    <x v="2"/>
    <s v="Overdue"/>
    <x v="1"/>
    <s v="USD"/>
    <n v="37886.35"/>
    <s v="Government "/>
  </r>
  <r>
    <s v="A2310000"/>
    <x v="42"/>
    <x v="42"/>
    <n v="103950419"/>
    <x v="0"/>
    <x v="0"/>
    <x v="3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212"/>
    <n v="7.0666666666666664"/>
    <x v="2"/>
    <x v="2"/>
    <s v="Overdue"/>
    <x v="1"/>
    <s v="USD"/>
    <n v="140360"/>
    <s v="Government "/>
  </r>
  <r>
    <s v="A2310000"/>
    <x v="42"/>
    <x v="42"/>
    <n v="103933968"/>
    <x v="0"/>
    <x v="0"/>
    <x v="3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249"/>
    <n v="8.3000000000000007"/>
    <x v="2"/>
    <x v="2"/>
    <s v="Overdue"/>
    <x v="1"/>
    <s v="USD"/>
    <n v="3799.82"/>
    <s v="Government "/>
  </r>
  <r>
    <s v="A2310000"/>
    <x v="42"/>
    <x v="42"/>
    <n v="103933968"/>
    <x v="0"/>
    <x v="0"/>
    <x v="3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249"/>
    <n v="8.3000000000000007"/>
    <x v="2"/>
    <x v="2"/>
    <s v="Overdue"/>
    <x v="1"/>
    <s v="USD"/>
    <n v="1114.6199999999999"/>
    <s v="Government "/>
  </r>
  <r>
    <s v="A2310000"/>
    <x v="42"/>
    <x v="42"/>
    <n v="103933968"/>
    <x v="0"/>
    <x v="0"/>
    <x v="3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249"/>
    <n v="8.3000000000000007"/>
    <x v="2"/>
    <x v="2"/>
    <s v="Overdue"/>
    <x v="1"/>
    <s v="USD"/>
    <n v="3755.63"/>
    <s v="Government "/>
  </r>
  <r>
    <s v="A2310000"/>
    <x v="42"/>
    <x v="42"/>
    <n v="103933968"/>
    <x v="0"/>
    <x v="0"/>
    <x v="3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249"/>
    <n v="8.3000000000000007"/>
    <x v="2"/>
    <x v="2"/>
    <s v="Overdue"/>
    <x v="1"/>
    <s v="USD"/>
    <n v="3546.46"/>
    <s v="Government "/>
  </r>
  <r>
    <s v="A2310000"/>
    <x v="42"/>
    <x v="42"/>
    <n v="103933968"/>
    <x v="0"/>
    <x v="0"/>
    <x v="3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249"/>
    <n v="8.3000000000000007"/>
    <x v="2"/>
    <x v="2"/>
    <s v="Overdue"/>
    <x v="1"/>
    <s v="USD"/>
    <n v="3842.94"/>
    <s v="Government "/>
  </r>
  <r>
    <s v="A2310000"/>
    <x v="42"/>
    <x v="42"/>
    <n v="103933968"/>
    <x v="0"/>
    <x v="0"/>
    <x v="3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249"/>
    <n v="8.3000000000000007"/>
    <x v="2"/>
    <x v="2"/>
    <s v="Overdue"/>
    <x v="1"/>
    <s v="USD"/>
    <n v="3709.36"/>
    <s v="Government "/>
  </r>
  <r>
    <s v="A2310000"/>
    <x v="42"/>
    <x v="42"/>
    <n v="103933968"/>
    <x v="0"/>
    <x v="0"/>
    <x v="3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249"/>
    <n v="8.3000000000000007"/>
    <x v="2"/>
    <x v="2"/>
    <s v="Overdue"/>
    <x v="1"/>
    <s v="USD"/>
    <n v="3989.81"/>
    <s v="Government "/>
  </r>
  <r>
    <s v="A2310000"/>
    <x v="42"/>
    <x v="42"/>
    <n v="103933968"/>
    <x v="0"/>
    <x v="0"/>
    <x v="3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249"/>
    <n v="8.3000000000000007"/>
    <x v="2"/>
    <x v="2"/>
    <s v="Overdue"/>
    <x v="1"/>
    <s v="USD"/>
    <n v="1471.77"/>
    <s v="Government "/>
  </r>
  <r>
    <s v="A2310000"/>
    <x v="42"/>
    <x v="42"/>
    <n v="103918841"/>
    <x v="0"/>
    <x v="0"/>
    <x v="3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282"/>
    <n v="9.4"/>
    <x v="2"/>
    <x v="2"/>
    <s v="Overdue"/>
    <x v="1"/>
    <s v="USD"/>
    <n v="-11320.98"/>
    <s v="Government "/>
  </r>
  <r>
    <s v="A2310000"/>
    <x v="42"/>
    <x v="42"/>
    <n v="103918841"/>
    <x v="0"/>
    <x v="0"/>
    <x v="3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282"/>
    <n v="9.4"/>
    <x v="2"/>
    <x v="2"/>
    <s v="Overdue"/>
    <x v="1"/>
    <s v="USD"/>
    <n v="13710.65"/>
    <s v="Government "/>
  </r>
  <r>
    <s v="A2310000"/>
    <x v="42"/>
    <x v="42"/>
    <n v="103918841"/>
    <x v="0"/>
    <x v="0"/>
    <x v="3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282"/>
    <n v="9.4"/>
    <x v="2"/>
    <x v="2"/>
    <s v="Overdue"/>
    <x v="1"/>
    <s v="USD"/>
    <n v="14429.62"/>
    <s v="Government "/>
  </r>
  <r>
    <s v="A2310000"/>
    <x v="42"/>
    <x v="42"/>
    <n v="103918841"/>
    <x v="0"/>
    <x v="0"/>
    <x v="3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282"/>
    <n v="9.4"/>
    <x v="2"/>
    <x v="2"/>
    <s v="Overdue"/>
    <x v="1"/>
    <s v="USD"/>
    <n v="1960.15"/>
    <s v="Government "/>
  </r>
  <r>
    <s v="A2310000"/>
    <x v="42"/>
    <x v="42"/>
    <n v="103918841"/>
    <x v="0"/>
    <x v="0"/>
    <x v="3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282"/>
    <n v="9.4"/>
    <x v="2"/>
    <x v="2"/>
    <s v="Overdue"/>
    <x v="1"/>
    <s v="USD"/>
    <n v="579.87"/>
    <s v="Government "/>
  </r>
  <r>
    <s v="A2310000"/>
    <x v="42"/>
    <x v="42"/>
    <n v="103918841"/>
    <x v="0"/>
    <x v="0"/>
    <x v="3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282"/>
    <n v="9.4"/>
    <x v="2"/>
    <x v="2"/>
    <s v="Overdue"/>
    <x v="1"/>
    <s v="USD"/>
    <n v="201.55"/>
    <s v="Government "/>
  </r>
  <r>
    <s v="A2310000"/>
    <x v="42"/>
    <x v="42"/>
    <n v="103918841"/>
    <x v="0"/>
    <x v="0"/>
    <x v="3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282"/>
    <n v="9.4"/>
    <x v="2"/>
    <x v="2"/>
    <s v="Overdue"/>
    <x v="1"/>
    <s v="USD"/>
    <n v="14548.34"/>
    <s v="Government "/>
  </r>
  <r>
    <s v="A2310000"/>
    <x v="42"/>
    <x v="42"/>
    <n v="103918841"/>
    <x v="0"/>
    <x v="0"/>
    <x v="3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282"/>
    <n v="9.4"/>
    <x v="2"/>
    <x v="2"/>
    <s v="Overdue"/>
    <x v="1"/>
    <s v="USD"/>
    <n v="2838.44"/>
    <s v="Government "/>
  </r>
  <r>
    <s v="A2310000"/>
    <x v="42"/>
    <x v="42"/>
    <n v="103918841"/>
    <x v="0"/>
    <x v="0"/>
    <x v="3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282"/>
    <n v="9.4"/>
    <x v="2"/>
    <x v="2"/>
    <s v="Overdue"/>
    <x v="1"/>
    <s v="USD"/>
    <n v="350.28"/>
    <s v="Government "/>
  </r>
  <r>
    <s v="A2310000"/>
    <x v="42"/>
    <x v="42"/>
    <n v="103918841"/>
    <x v="0"/>
    <x v="0"/>
    <x v="3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282"/>
    <n v="9.4"/>
    <x v="2"/>
    <x v="2"/>
    <s v="Overdue"/>
    <x v="1"/>
    <s v="USD"/>
    <n v="18119.150000000001"/>
    <s v="Government "/>
  </r>
  <r>
    <s v="A2310000"/>
    <x v="42"/>
    <x v="42"/>
    <n v="103918841"/>
    <x v="0"/>
    <x v="0"/>
    <x v="3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282"/>
    <n v="9.4"/>
    <x v="2"/>
    <x v="2"/>
    <s v="Overdue"/>
    <x v="1"/>
    <s v="USD"/>
    <n v="12625.71"/>
    <s v="Government "/>
  </r>
  <r>
    <s v="A2310000"/>
    <x v="42"/>
    <x v="42"/>
    <n v="103918841"/>
    <x v="0"/>
    <x v="0"/>
    <x v="3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282"/>
    <n v="9.4"/>
    <x v="2"/>
    <x v="2"/>
    <s v="Overdue"/>
    <x v="1"/>
    <s v="USD"/>
    <n v="4697.7700000000004"/>
    <s v="Government "/>
  </r>
  <r>
    <s v="A2310000"/>
    <x v="42"/>
    <x v="42"/>
    <n v="103918841"/>
    <x v="0"/>
    <x v="0"/>
    <x v="3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282"/>
    <n v="9.4"/>
    <x v="2"/>
    <x v="2"/>
    <s v="Overdue"/>
    <x v="1"/>
    <s v="USD"/>
    <n v="33.03"/>
    <s v="Government "/>
  </r>
  <r>
    <s v="A2310000"/>
    <x v="42"/>
    <x v="42"/>
    <n v="103918841"/>
    <x v="0"/>
    <x v="0"/>
    <x v="3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282"/>
    <n v="9.4"/>
    <x v="2"/>
    <x v="2"/>
    <s v="Overdue"/>
    <x v="1"/>
    <s v="USD"/>
    <n v="34.28"/>
    <s v="Government "/>
  </r>
  <r>
    <s v="A2310000"/>
    <x v="42"/>
    <x v="42"/>
    <n v="103918841"/>
    <x v="0"/>
    <x v="0"/>
    <x v="3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282"/>
    <n v="9.4"/>
    <x v="2"/>
    <x v="2"/>
    <s v="Overdue"/>
    <x v="1"/>
    <s v="USD"/>
    <n v="4832.41"/>
    <s v="Government "/>
  </r>
  <r>
    <s v="A2310000"/>
    <x v="42"/>
    <x v="42"/>
    <n v="103918841"/>
    <x v="0"/>
    <x v="0"/>
    <x v="3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282"/>
    <n v="9.4"/>
    <x v="2"/>
    <x v="2"/>
    <s v="Overdue"/>
    <x v="1"/>
    <s v="USD"/>
    <n v="5342.14"/>
    <s v="Government "/>
  </r>
  <r>
    <s v="A2310000"/>
    <x v="42"/>
    <x v="42"/>
    <n v="103918839"/>
    <x v="0"/>
    <x v="0"/>
    <x v="3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282"/>
    <n v="9.4"/>
    <x v="2"/>
    <x v="2"/>
    <s v="Overdue"/>
    <x v="1"/>
    <s v="USD"/>
    <n v="26819.57"/>
    <s v="Government "/>
  </r>
  <r>
    <s v="A2310000"/>
    <x v="42"/>
    <x v="42"/>
    <n v="103918839"/>
    <x v="0"/>
    <x v="0"/>
    <x v="3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282"/>
    <n v="9.4"/>
    <x v="2"/>
    <x v="2"/>
    <s v="Overdue"/>
    <x v="1"/>
    <s v="USD"/>
    <n v="22850.67"/>
    <s v="Government "/>
  </r>
  <r>
    <s v="A2310000"/>
    <x v="42"/>
    <x v="42"/>
    <n v="103918840"/>
    <x v="0"/>
    <x v="0"/>
    <x v="3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282"/>
    <n v="9.4"/>
    <x v="2"/>
    <x v="2"/>
    <s v="Overdue"/>
    <x v="1"/>
    <s v="USD"/>
    <n v="14749.46"/>
    <s v="Government "/>
  </r>
  <r>
    <s v="A2310000"/>
    <x v="42"/>
    <x v="42"/>
    <n v="103918840"/>
    <x v="0"/>
    <x v="0"/>
    <x v="3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282"/>
    <n v="9.4"/>
    <x v="2"/>
    <x v="2"/>
    <s v="Overdue"/>
    <x v="1"/>
    <s v="USD"/>
    <n v="17020.36"/>
    <s v="Government "/>
  </r>
  <r>
    <s v="A2310000"/>
    <x v="42"/>
    <x v="42"/>
    <n v="103918840"/>
    <x v="0"/>
    <x v="0"/>
    <x v="3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282"/>
    <n v="9.4"/>
    <x v="2"/>
    <x v="2"/>
    <s v="Overdue"/>
    <x v="1"/>
    <s v="USD"/>
    <n v="19205.54"/>
    <s v="Government "/>
  </r>
  <r>
    <s v="A2310000"/>
    <x v="42"/>
    <x v="42"/>
    <n v="103918840"/>
    <x v="0"/>
    <x v="0"/>
    <x v="3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282"/>
    <n v="9.4"/>
    <x v="2"/>
    <x v="2"/>
    <s v="Overdue"/>
    <x v="1"/>
    <s v="USD"/>
    <n v="19616.75"/>
    <s v="Government "/>
  </r>
  <r>
    <s v="A2310000"/>
    <x v="42"/>
    <x v="42"/>
    <n v="103918840"/>
    <x v="0"/>
    <x v="0"/>
    <x v="3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282"/>
    <n v="9.4"/>
    <x v="2"/>
    <x v="2"/>
    <s v="Overdue"/>
    <x v="1"/>
    <s v="USD"/>
    <n v="17899.330000000002"/>
    <s v="Government "/>
  </r>
  <r>
    <s v="A2310000"/>
    <x v="42"/>
    <x v="42"/>
    <n v="103918839"/>
    <x v="0"/>
    <x v="0"/>
    <x v="3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282"/>
    <n v="9.4"/>
    <x v="2"/>
    <x v="2"/>
    <s v="Overdue"/>
    <x v="1"/>
    <s v="USD"/>
    <n v="9794.68"/>
    <s v="Government "/>
  </r>
  <r>
    <s v="A2310000"/>
    <x v="42"/>
    <x v="42"/>
    <n v="103918840"/>
    <x v="0"/>
    <x v="0"/>
    <x v="3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282"/>
    <n v="9.4"/>
    <x v="2"/>
    <x v="2"/>
    <s v="Overdue"/>
    <x v="1"/>
    <s v="USD"/>
    <n v="6318.5"/>
    <s v="Government "/>
  </r>
  <r>
    <s v="A2310000"/>
    <x v="42"/>
    <x v="42"/>
    <n v="103918840"/>
    <x v="0"/>
    <x v="0"/>
    <x v="3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282"/>
    <n v="9.4"/>
    <x v="2"/>
    <x v="2"/>
    <s v="Overdue"/>
    <x v="1"/>
    <s v="USD"/>
    <n v="7292.53"/>
    <s v="Government "/>
  </r>
  <r>
    <s v="A2310000"/>
    <x v="42"/>
    <x v="42"/>
    <n v="103918840"/>
    <x v="0"/>
    <x v="0"/>
    <x v="3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282"/>
    <n v="9.4"/>
    <x v="2"/>
    <x v="2"/>
    <s v="Overdue"/>
    <x v="1"/>
    <s v="USD"/>
    <n v="8231.35"/>
    <s v="Government "/>
  </r>
  <r>
    <s v="A2310000"/>
    <x v="42"/>
    <x v="42"/>
    <n v="103918840"/>
    <x v="0"/>
    <x v="0"/>
    <x v="3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282"/>
    <n v="9.4"/>
    <x v="2"/>
    <x v="2"/>
    <s v="Overdue"/>
    <x v="1"/>
    <s v="USD"/>
    <n v="8407.18"/>
    <s v="Government "/>
  </r>
  <r>
    <s v="A2310000"/>
    <x v="42"/>
    <x v="42"/>
    <n v="103918840"/>
    <x v="0"/>
    <x v="0"/>
    <x v="3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282"/>
    <n v="9.4"/>
    <x v="2"/>
    <x v="2"/>
    <s v="Overdue"/>
    <x v="1"/>
    <s v="USD"/>
    <n v="7670.95"/>
    <s v="Government "/>
  </r>
  <r>
    <s v="A2310000"/>
    <x v="42"/>
    <x v="42"/>
    <n v="103918841"/>
    <x v="0"/>
    <x v="0"/>
    <x v="3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282"/>
    <n v="9.4"/>
    <x v="2"/>
    <x v="2"/>
    <s v="Overdue"/>
    <x v="1"/>
    <s v="USD"/>
    <n v="10212.32"/>
    <s v="Government "/>
  </r>
  <r>
    <s v="A2310000"/>
    <x v="42"/>
    <x v="42"/>
    <n v="103918841"/>
    <x v="0"/>
    <x v="0"/>
    <x v="3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282"/>
    <n v="9.4"/>
    <x v="2"/>
    <x v="2"/>
    <s v="Overdue"/>
    <x v="1"/>
    <s v="USD"/>
    <n v="10541.94"/>
    <s v="Government "/>
  </r>
  <r>
    <s v="A2310000"/>
    <x v="42"/>
    <x v="42"/>
    <n v="103918841"/>
    <x v="0"/>
    <x v="0"/>
    <x v="3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282"/>
    <n v="9.4"/>
    <x v="2"/>
    <x v="2"/>
    <s v="Overdue"/>
    <x v="1"/>
    <s v="USD"/>
    <n v="4868.05"/>
    <s v="Government "/>
  </r>
  <r>
    <s v="A2310000"/>
    <x v="42"/>
    <x v="42"/>
    <n v="103918841"/>
    <x v="0"/>
    <x v="0"/>
    <x v="3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282"/>
    <n v="9.4"/>
    <x v="2"/>
    <x v="2"/>
    <s v="Overdue"/>
    <x v="1"/>
    <s v="USD"/>
    <n v="985.99"/>
    <s v="Government "/>
  </r>
  <r>
    <s v="A2310000"/>
    <x v="42"/>
    <x v="42"/>
    <n v="103918841"/>
    <x v="0"/>
    <x v="0"/>
    <x v="3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282"/>
    <n v="9.4"/>
    <x v="2"/>
    <x v="2"/>
    <s v="Overdue"/>
    <x v="1"/>
    <s v="USD"/>
    <n v="7967.23"/>
    <s v="Government "/>
  </r>
  <r>
    <s v="A2310000"/>
    <x v="42"/>
    <x v="42"/>
    <n v="103918841"/>
    <x v="0"/>
    <x v="0"/>
    <x v="3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282"/>
    <n v="9.4"/>
    <x v="2"/>
    <x v="2"/>
    <s v="Overdue"/>
    <x v="1"/>
    <s v="USD"/>
    <n v="16027.98"/>
    <s v="Government "/>
  </r>
  <r>
    <s v="A2310000"/>
    <x v="42"/>
    <x v="42"/>
    <n v="103918841"/>
    <x v="0"/>
    <x v="0"/>
    <x v="3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282"/>
    <n v="9.4"/>
    <x v="2"/>
    <x v="2"/>
    <s v="Overdue"/>
    <x v="1"/>
    <s v="USD"/>
    <n v="10332.620000000001"/>
    <s v="Government "/>
  </r>
  <r>
    <s v="A2310000"/>
    <x v="42"/>
    <x v="42"/>
    <n v="103918841"/>
    <x v="0"/>
    <x v="0"/>
    <x v="3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282"/>
    <n v="9.4"/>
    <x v="2"/>
    <x v="2"/>
    <s v="Overdue"/>
    <x v="1"/>
    <s v="USD"/>
    <n v="-61440.33"/>
    <s v="Government "/>
  </r>
  <r>
    <s v="A2310000"/>
    <x v="42"/>
    <x v="42"/>
    <n v="103918815"/>
    <x v="0"/>
    <x v="0"/>
    <x v="3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283"/>
    <n v="9.4333333333333336"/>
    <x v="2"/>
    <x v="2"/>
    <s v="Overdue"/>
    <x v="1"/>
    <s v="USD"/>
    <n v="12950.96"/>
    <s v="Government "/>
  </r>
  <r>
    <s v="A2310000"/>
    <x v="42"/>
    <x v="42"/>
    <n v="103918815"/>
    <x v="0"/>
    <x v="0"/>
    <x v="3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283"/>
    <n v="9.4333333333333336"/>
    <x v="2"/>
    <x v="2"/>
    <s v="Overdue"/>
    <x v="1"/>
    <s v="USD"/>
    <n v="91"/>
    <s v="Government "/>
  </r>
  <r>
    <s v="A2310000"/>
    <x v="42"/>
    <x v="42"/>
    <n v="103918814"/>
    <x v="0"/>
    <x v="0"/>
    <x v="3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283"/>
    <n v="9.4333333333333336"/>
    <x v="2"/>
    <x v="2"/>
    <s v="Overdue"/>
    <x v="1"/>
    <s v="USD"/>
    <n v="3292.94"/>
    <s v="Government "/>
  </r>
  <r>
    <s v="A2310000"/>
    <x v="42"/>
    <x v="42"/>
    <n v="103918815"/>
    <x v="0"/>
    <x v="0"/>
    <x v="3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283"/>
    <n v="9.4333333333333336"/>
    <x v="2"/>
    <x v="2"/>
    <s v="Overdue"/>
    <x v="1"/>
    <s v="USD"/>
    <n v="1600.68"/>
    <s v="Government "/>
  </r>
  <r>
    <s v="A2310000"/>
    <x v="42"/>
    <x v="42"/>
    <n v="103918815"/>
    <x v="0"/>
    <x v="0"/>
    <x v="3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283"/>
    <n v="9.4333333333333336"/>
    <x v="2"/>
    <x v="2"/>
    <s v="Overdue"/>
    <x v="1"/>
    <s v="USD"/>
    <n v="556.45000000000005"/>
    <s v="Government "/>
  </r>
  <r>
    <s v="A2310000"/>
    <x v="42"/>
    <x v="42"/>
    <n v="103918815"/>
    <x v="0"/>
    <x v="0"/>
    <x v="3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283"/>
    <n v="9.4333333333333336"/>
    <x v="2"/>
    <x v="2"/>
    <s v="Overdue"/>
    <x v="1"/>
    <s v="USD"/>
    <n v="7822.81"/>
    <s v="Government "/>
  </r>
  <r>
    <s v="A2310000"/>
    <x v="42"/>
    <x v="42"/>
    <n v="103918815"/>
    <x v="0"/>
    <x v="0"/>
    <x v="3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283"/>
    <n v="9.4333333333333336"/>
    <x v="2"/>
    <x v="2"/>
    <s v="Overdue"/>
    <x v="1"/>
    <s v="USD"/>
    <n v="275.97000000000003"/>
    <s v="Government "/>
  </r>
  <r>
    <s v="A2310000"/>
    <x v="42"/>
    <x v="42"/>
    <n v="103918815"/>
    <x v="0"/>
    <x v="0"/>
    <x v="3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283"/>
    <n v="9.4333333333333336"/>
    <x v="2"/>
    <x v="2"/>
    <s v="Overdue"/>
    <x v="1"/>
    <s v="USD"/>
    <n v="94.5"/>
    <s v="Government "/>
  </r>
  <r>
    <s v="A2310000"/>
    <x v="42"/>
    <x v="42"/>
    <n v="103918815"/>
    <x v="0"/>
    <x v="0"/>
    <x v="3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283"/>
    <n v="9.4333333333333336"/>
    <x v="2"/>
    <x v="2"/>
    <s v="Overdue"/>
    <x v="1"/>
    <s v="USD"/>
    <n v="13309.66"/>
    <s v="Government "/>
  </r>
  <r>
    <s v="A2310000"/>
    <x v="42"/>
    <x v="42"/>
    <n v="103918815"/>
    <x v="0"/>
    <x v="0"/>
    <x v="3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283"/>
    <n v="9.4333333333333336"/>
    <x v="2"/>
    <x v="2"/>
    <s v="Overdue"/>
    <x v="1"/>
    <s v="USD"/>
    <n v="14694.14"/>
    <s v="Government "/>
  </r>
  <r>
    <s v="A2310000"/>
    <x v="42"/>
    <x v="42"/>
    <n v="103918815"/>
    <x v="0"/>
    <x v="0"/>
    <x v="3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283"/>
    <n v="9.4333333333333336"/>
    <x v="2"/>
    <x v="2"/>
    <s v="Overdue"/>
    <x v="1"/>
    <s v="USD"/>
    <n v="15037.51"/>
    <s v="Government "/>
  </r>
  <r>
    <s v="A2310000"/>
    <x v="42"/>
    <x v="42"/>
    <n v="103918815"/>
    <x v="0"/>
    <x v="0"/>
    <x v="3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283"/>
    <n v="9.4333333333333336"/>
    <x v="2"/>
    <x v="2"/>
    <s v="Overdue"/>
    <x v="1"/>
    <s v="USD"/>
    <n v="3435.54"/>
    <s v="Government "/>
  </r>
  <r>
    <s v="A2310000"/>
    <x v="42"/>
    <x v="42"/>
    <n v="103918814"/>
    <x v="0"/>
    <x v="0"/>
    <x v="3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283"/>
    <n v="9.4333333333333336"/>
    <x v="2"/>
    <x v="2"/>
    <s v="Overdue"/>
    <x v="1"/>
    <s v="USD"/>
    <n v="1247.42"/>
    <s v="Government "/>
  </r>
  <r>
    <s v="A2310000"/>
    <x v="42"/>
    <x v="42"/>
    <n v="103918815"/>
    <x v="0"/>
    <x v="0"/>
    <x v="3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283"/>
    <n v="9.4333333333333336"/>
    <x v="2"/>
    <x v="2"/>
    <s v="Overdue"/>
    <x v="1"/>
    <s v="USD"/>
    <n v="637.73"/>
    <s v="Government "/>
  </r>
  <r>
    <s v="A2310000"/>
    <x v="42"/>
    <x v="42"/>
    <n v="103918814"/>
    <x v="0"/>
    <x v="0"/>
    <x v="3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283"/>
    <n v="9.4333333333333336"/>
    <x v="2"/>
    <x v="2"/>
    <s v="Overdue"/>
    <x v="1"/>
    <s v="USD"/>
    <n v="231.56"/>
    <s v="Government "/>
  </r>
  <r>
    <s v="A2310000"/>
    <x v="42"/>
    <x v="42"/>
    <n v="103918815"/>
    <x v="0"/>
    <x v="0"/>
    <x v="3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283"/>
    <n v="9.4333333333333336"/>
    <x v="2"/>
    <x v="2"/>
    <s v="Overdue"/>
    <x v="1"/>
    <s v="USD"/>
    <n v="13392.93"/>
    <s v="Government "/>
  </r>
  <r>
    <s v="A2310000"/>
    <x v="42"/>
    <x v="42"/>
    <n v="103918815"/>
    <x v="0"/>
    <x v="0"/>
    <x v="3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283"/>
    <n v="9.4333333333333336"/>
    <x v="2"/>
    <x v="2"/>
    <s v="Overdue"/>
    <x v="1"/>
    <s v="USD"/>
    <n v="16635.05"/>
    <s v="Government "/>
  </r>
  <r>
    <s v="A2310000"/>
    <x v="42"/>
    <x v="42"/>
    <n v="103918815"/>
    <x v="0"/>
    <x v="0"/>
    <x v="3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283"/>
    <n v="9.4333333333333336"/>
    <x v="2"/>
    <x v="2"/>
    <s v="Overdue"/>
    <x v="1"/>
    <s v="USD"/>
    <n v="9072.0499999999993"/>
    <s v="Government "/>
  </r>
  <r>
    <s v="A2310000"/>
    <x v="42"/>
    <x v="42"/>
    <n v="103918815"/>
    <x v="0"/>
    <x v="0"/>
    <x v="3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283"/>
    <n v="9.4333333333333336"/>
    <x v="2"/>
    <x v="2"/>
    <s v="Overdue"/>
    <x v="1"/>
    <s v="USD"/>
    <n v="13218.36"/>
    <s v="Government "/>
  </r>
  <r>
    <s v="A2310000"/>
    <x v="42"/>
    <x v="42"/>
    <n v="103918814"/>
    <x v="0"/>
    <x v="0"/>
    <x v="3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283"/>
    <n v="9.4333333333333336"/>
    <x v="2"/>
    <x v="2"/>
    <s v="Overdue"/>
    <x v="1"/>
    <s v="USD"/>
    <n v="4798.6499999999996"/>
    <s v="Government "/>
  </r>
  <r>
    <s v="A2310000"/>
    <x v="42"/>
    <x v="42"/>
    <n v="103918815"/>
    <x v="0"/>
    <x v="0"/>
    <x v="3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283"/>
    <n v="9.4333333333333336"/>
    <x v="2"/>
    <x v="2"/>
    <s v="Overdue"/>
    <x v="1"/>
    <s v="USD"/>
    <n v="14175.48"/>
    <s v="Government "/>
  </r>
  <r>
    <s v="A2310000"/>
    <x v="42"/>
    <x v="42"/>
    <n v="103918814"/>
    <x v="0"/>
    <x v="0"/>
    <x v="3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283"/>
    <n v="9.4333333333333336"/>
    <x v="2"/>
    <x v="2"/>
    <s v="Overdue"/>
    <x v="1"/>
    <s v="USD"/>
    <n v="5145.03"/>
    <s v="Government "/>
  </r>
  <r>
    <s v="A2310000"/>
    <x v="42"/>
    <x v="42"/>
    <n v="103918815"/>
    <x v="0"/>
    <x v="0"/>
    <x v="3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283"/>
    <n v="9.4333333333333336"/>
    <x v="2"/>
    <x v="2"/>
    <s v="Overdue"/>
    <x v="1"/>
    <s v="USD"/>
    <n v="17183.330000000002"/>
    <s v="Government "/>
  </r>
  <r>
    <s v="A2310000"/>
    <x v="42"/>
    <x v="42"/>
    <n v="103918814"/>
    <x v="0"/>
    <x v="0"/>
    <x v="3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283"/>
    <n v="9.4333333333333336"/>
    <x v="2"/>
    <x v="2"/>
    <s v="Overdue"/>
    <x v="1"/>
    <s v="USD"/>
    <n v="6241.86"/>
    <s v="Government "/>
  </r>
  <r>
    <s v="A2310000"/>
    <x v="42"/>
    <x v="42"/>
    <n v="103918815"/>
    <x v="0"/>
    <x v="0"/>
    <x v="3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283"/>
    <n v="9.4333333333333336"/>
    <x v="2"/>
    <x v="2"/>
    <s v="Overdue"/>
    <x v="1"/>
    <s v="USD"/>
    <n v="20147.86"/>
    <s v="Government "/>
  </r>
  <r>
    <s v="A2310000"/>
    <x v="42"/>
    <x v="42"/>
    <n v="103918814"/>
    <x v="0"/>
    <x v="0"/>
    <x v="3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283"/>
    <n v="9.4333333333333336"/>
    <x v="2"/>
    <x v="2"/>
    <s v="Overdue"/>
    <x v="1"/>
    <s v="USD"/>
    <n v="7320.77"/>
    <s v="Government "/>
  </r>
  <r>
    <s v="A2310000"/>
    <x v="42"/>
    <x v="42"/>
    <n v="103918816"/>
    <x v="0"/>
    <x v="0"/>
    <x v="3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283"/>
    <n v="9.4333333333333336"/>
    <x v="2"/>
    <x v="2"/>
    <s v="Overdue"/>
    <x v="1"/>
    <s v="USD"/>
    <n v="24121.32"/>
    <s v="Government "/>
  </r>
  <r>
    <s v="A2310000"/>
    <x v="42"/>
    <x v="42"/>
    <n v="103918814"/>
    <x v="0"/>
    <x v="0"/>
    <x v="3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283"/>
    <n v="9.4333333333333336"/>
    <x v="2"/>
    <x v="2"/>
    <s v="Overdue"/>
    <x v="1"/>
    <s v="USD"/>
    <n v="8774.66"/>
    <s v="Government "/>
  </r>
  <r>
    <s v="A2310000"/>
    <x v="42"/>
    <x v="42"/>
    <n v="103918814"/>
    <x v="0"/>
    <x v="0"/>
    <x v="3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283"/>
    <n v="9.4333333333333336"/>
    <x v="2"/>
    <x v="2"/>
    <s v="Overdue"/>
    <x v="1"/>
    <s v="USD"/>
    <n v="7993.14"/>
    <s v="Government "/>
  </r>
  <r>
    <s v="A2310000"/>
    <x v="42"/>
    <x v="42"/>
    <n v="103918814"/>
    <x v="0"/>
    <x v="0"/>
    <x v="3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283"/>
    <n v="9.4333333333333336"/>
    <x v="2"/>
    <x v="2"/>
    <s v="Overdue"/>
    <x v="1"/>
    <s v="USD"/>
    <n v="9769.77"/>
    <s v="Government "/>
  </r>
  <r>
    <s v="A2310000"/>
    <x v="42"/>
    <x v="42"/>
    <n v="103907972"/>
    <x v="0"/>
    <x v="0"/>
    <x v="3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310"/>
    <n v="10.333333333333334"/>
    <x v="2"/>
    <x v="2"/>
    <s v="Overdue"/>
    <x v="1"/>
    <s v="USD"/>
    <n v="4293.7"/>
    <s v="Government "/>
  </r>
  <r>
    <s v="A2310000"/>
    <x v="42"/>
    <x v="42"/>
    <n v="103907972"/>
    <x v="0"/>
    <x v="0"/>
    <x v="3"/>
    <x v="2"/>
    <s v="WHT Outstg"/>
    <s v="WHT on Inv 1800001545 Dec'04"/>
    <s v=""/>
    <s v="AB"/>
    <s v=""/>
    <d v="2020-04-24T00:00:00"/>
    <d v="2020-04-24T00:00:00"/>
    <d v="2020-04-24T00:00:00"/>
    <s v="NGN"/>
    <n v="1721159.92"/>
    <n v="310"/>
    <n v="10.333333333333334"/>
    <x v="2"/>
    <x v="2"/>
    <s v="Overdue"/>
    <x v="1"/>
    <s v="USD"/>
    <n v="4774.33"/>
    <s v="Government "/>
  </r>
  <r>
    <s v="A2310000"/>
    <x v="42"/>
    <x v="42"/>
    <n v="103907972"/>
    <x v="0"/>
    <x v="0"/>
    <x v="3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310"/>
    <n v="10.333333333333334"/>
    <x v="2"/>
    <x v="2"/>
    <s v="Overdue"/>
    <x v="1"/>
    <s v="USD"/>
    <n v="8346.8799999999992"/>
    <s v="Government "/>
  </r>
  <r>
    <s v="A2310000"/>
    <x v="42"/>
    <x v="42"/>
    <n v="103907972"/>
    <x v="0"/>
    <x v="0"/>
    <x v="3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310"/>
    <n v="10.333333333333334"/>
    <x v="2"/>
    <x v="2"/>
    <s v="Overdue"/>
    <x v="1"/>
    <s v="USD"/>
    <n v="21725.71"/>
    <s v="Government "/>
  </r>
  <r>
    <s v="A2310000"/>
    <x v="42"/>
    <x v="42"/>
    <n v="103907972"/>
    <x v="0"/>
    <x v="0"/>
    <x v="3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310"/>
    <n v="10.333333333333334"/>
    <x v="2"/>
    <x v="2"/>
    <s v="Overdue"/>
    <x v="1"/>
    <s v="USD"/>
    <n v="17014.61"/>
    <s v="Government "/>
  </r>
  <r>
    <s v="A2310000"/>
    <x v="42"/>
    <x v="42"/>
    <n v="103907972"/>
    <x v="0"/>
    <x v="0"/>
    <x v="3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310"/>
    <n v="10.333333333333334"/>
    <x v="2"/>
    <x v="2"/>
    <s v="Overdue"/>
    <x v="1"/>
    <s v="USD"/>
    <n v="11390.69"/>
    <s v="Government "/>
  </r>
  <r>
    <s v="A2310000"/>
    <x v="42"/>
    <x v="42"/>
    <n v="103907972"/>
    <x v="0"/>
    <x v="0"/>
    <x v="3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310"/>
    <n v="10.333333333333334"/>
    <x v="2"/>
    <x v="2"/>
    <s v="Overdue"/>
    <x v="1"/>
    <s v="USD"/>
    <n v="12099.45"/>
    <s v="Government "/>
  </r>
  <r>
    <s v="A2310000"/>
    <x v="42"/>
    <x v="42"/>
    <n v="103907972"/>
    <x v="0"/>
    <x v="0"/>
    <x v="3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310"/>
    <n v="10.333333333333334"/>
    <x v="2"/>
    <x v="2"/>
    <s v="Overdue"/>
    <x v="1"/>
    <s v="USD"/>
    <n v="11772.22"/>
    <s v="Government "/>
  </r>
  <r>
    <s v="A2310000"/>
    <x v="42"/>
    <x v="42"/>
    <n v="103907972"/>
    <x v="0"/>
    <x v="0"/>
    <x v="3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310"/>
    <n v="10.333333333333334"/>
    <x v="2"/>
    <x v="2"/>
    <s v="Overdue"/>
    <x v="1"/>
    <s v="USD"/>
    <n v="12295.34"/>
    <s v="Government "/>
  </r>
  <r>
    <s v="A2310000"/>
    <x v="42"/>
    <x v="42"/>
    <n v="103907972"/>
    <x v="0"/>
    <x v="0"/>
    <x v="3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310"/>
    <n v="10.333333333333334"/>
    <x v="2"/>
    <x v="2"/>
    <s v="Overdue"/>
    <x v="1"/>
    <s v="USD"/>
    <n v="11719.96"/>
    <s v="Government "/>
  </r>
  <r>
    <s v="A2310000"/>
    <x v="42"/>
    <x v="42"/>
    <n v="103907972"/>
    <x v="0"/>
    <x v="0"/>
    <x v="3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310"/>
    <n v="10.333333333333334"/>
    <x v="2"/>
    <x v="2"/>
    <s v="Overdue"/>
    <x v="1"/>
    <s v="USD"/>
    <n v="12355.42"/>
    <s v="Government "/>
  </r>
  <r>
    <s v="A2310000"/>
    <x v="42"/>
    <x v="42"/>
    <n v="103907972"/>
    <x v="0"/>
    <x v="0"/>
    <x v="3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310"/>
    <n v="10.333333333333334"/>
    <x v="2"/>
    <x v="2"/>
    <s v="Overdue"/>
    <x v="1"/>
    <s v="USD"/>
    <n v="21842.63"/>
    <s v="Government "/>
  </r>
  <r>
    <s v="A2310000"/>
    <x v="42"/>
    <x v="42"/>
    <n v="103907972"/>
    <x v="0"/>
    <x v="0"/>
    <x v="3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310"/>
    <n v="10.333333333333334"/>
    <x v="2"/>
    <x v="2"/>
    <s v="Overdue"/>
    <x v="1"/>
    <s v="USD"/>
    <n v="12164.51"/>
    <s v="Government "/>
  </r>
  <r>
    <s v="A2310000"/>
    <x v="42"/>
    <x v="42"/>
    <n v="103907972"/>
    <x v="0"/>
    <x v="0"/>
    <x v="3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310"/>
    <n v="10.333333333333334"/>
    <x v="2"/>
    <x v="2"/>
    <s v="Overdue"/>
    <x v="1"/>
    <s v="USD"/>
    <n v="11060.58"/>
    <s v="Government "/>
  </r>
  <r>
    <s v="A2310000"/>
    <x v="42"/>
    <x v="42"/>
    <n v="103907972"/>
    <x v="0"/>
    <x v="0"/>
    <x v="3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310"/>
    <n v="10.333333333333334"/>
    <x v="2"/>
    <x v="2"/>
    <s v="Overdue"/>
    <x v="1"/>
    <s v="USD"/>
    <n v="3814.58"/>
    <s v="Government "/>
  </r>
  <r>
    <s v="A2310000"/>
    <x v="42"/>
    <x v="42"/>
    <n v="103907972"/>
    <x v="0"/>
    <x v="0"/>
    <x v="3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310"/>
    <n v="10.333333333333334"/>
    <x v="2"/>
    <x v="2"/>
    <s v="Overdue"/>
    <x v="1"/>
    <s v="USD"/>
    <n v="11943.65"/>
    <s v="Government "/>
  </r>
  <r>
    <s v="A2310000"/>
    <x v="42"/>
    <x v="42"/>
    <n v="103907972"/>
    <x v="0"/>
    <x v="0"/>
    <x v="3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310"/>
    <n v="10.333333333333334"/>
    <x v="2"/>
    <x v="2"/>
    <s v="Overdue"/>
    <x v="1"/>
    <s v="USD"/>
    <n v="12567.63"/>
    <s v="Government "/>
  </r>
  <r>
    <s v="A2310000"/>
    <x v="42"/>
    <x v="42"/>
    <n v="103907972"/>
    <x v="0"/>
    <x v="0"/>
    <x v="3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310"/>
    <n v="10.333333333333334"/>
    <x v="2"/>
    <x v="2"/>
    <s v="Overdue"/>
    <x v="1"/>
    <s v="USD"/>
    <n v="12064.06"/>
    <s v="Government "/>
  </r>
  <r>
    <s v="A2310000"/>
    <x v="42"/>
    <x v="42"/>
    <n v="103907972"/>
    <x v="0"/>
    <x v="0"/>
    <x v="3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310"/>
    <n v="10.333333333333334"/>
    <x v="2"/>
    <x v="2"/>
    <s v="Overdue"/>
    <x v="1"/>
    <s v="USD"/>
    <n v="12102.72"/>
    <s v="Government "/>
  </r>
  <r>
    <s v="A2310000"/>
    <x v="42"/>
    <x v="42"/>
    <n v="103907972"/>
    <x v="0"/>
    <x v="0"/>
    <x v="3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310"/>
    <n v="10.333333333333334"/>
    <x v="2"/>
    <x v="2"/>
    <s v="Overdue"/>
    <x v="1"/>
    <s v="USD"/>
    <n v="12181.85"/>
    <s v="Government "/>
  </r>
  <r>
    <s v="A2310000"/>
    <x v="42"/>
    <x v="42"/>
    <n v="103907972"/>
    <x v="0"/>
    <x v="0"/>
    <x v="3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310"/>
    <n v="10.333333333333334"/>
    <x v="2"/>
    <x v="2"/>
    <s v="Overdue"/>
    <x v="1"/>
    <s v="USD"/>
    <n v="4119.75"/>
    <s v="Government "/>
  </r>
  <r>
    <s v="A2310000"/>
    <x v="42"/>
    <x v="42"/>
    <n v="103907972"/>
    <x v="0"/>
    <x v="0"/>
    <x v="3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310"/>
    <n v="10.333333333333334"/>
    <x v="2"/>
    <x v="2"/>
    <s v="Overdue"/>
    <x v="1"/>
    <s v="USD"/>
    <n v="11984.9"/>
    <s v="Government "/>
  </r>
  <r>
    <s v="A2310000"/>
    <x v="42"/>
    <x v="42"/>
    <n v="103907972"/>
    <x v="0"/>
    <x v="0"/>
    <x v="3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310"/>
    <n v="10.333333333333334"/>
    <x v="2"/>
    <x v="2"/>
    <s v="Overdue"/>
    <x v="1"/>
    <s v="USD"/>
    <n v="12545.47"/>
    <s v="Government "/>
  </r>
  <r>
    <s v="A2310000"/>
    <x v="42"/>
    <x v="42"/>
    <n v="103907972"/>
    <x v="0"/>
    <x v="0"/>
    <x v="3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310"/>
    <n v="10.333333333333334"/>
    <x v="2"/>
    <x v="2"/>
    <s v="Overdue"/>
    <x v="1"/>
    <s v="USD"/>
    <n v="12566.46"/>
    <s v="Government "/>
  </r>
  <r>
    <s v="A2310000"/>
    <x v="42"/>
    <x v="42"/>
    <n v="103907972"/>
    <x v="0"/>
    <x v="0"/>
    <x v="3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310"/>
    <n v="10.333333333333334"/>
    <x v="2"/>
    <x v="2"/>
    <s v="Overdue"/>
    <x v="1"/>
    <s v="USD"/>
    <n v="11717.57"/>
    <s v="Government "/>
  </r>
  <r>
    <s v="A2310000"/>
    <x v="42"/>
    <x v="42"/>
    <n v="103907972"/>
    <x v="0"/>
    <x v="0"/>
    <x v="3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310"/>
    <n v="10.333333333333334"/>
    <x v="2"/>
    <x v="2"/>
    <s v="Overdue"/>
    <x v="1"/>
    <s v="USD"/>
    <n v="12516.95"/>
    <s v="Government "/>
  </r>
  <r>
    <s v="A2310000"/>
    <x v="42"/>
    <x v="42"/>
    <n v="103907972"/>
    <x v="0"/>
    <x v="0"/>
    <x v="3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310"/>
    <n v="10.333333333333334"/>
    <x v="2"/>
    <x v="2"/>
    <s v="Overdue"/>
    <x v="1"/>
    <s v="USD"/>
    <n v="8351.6"/>
    <s v="Government "/>
  </r>
  <r>
    <s v="A2310000"/>
    <x v="42"/>
    <x v="42"/>
    <n v="103907972"/>
    <x v="0"/>
    <x v="0"/>
    <x v="3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310"/>
    <n v="10.333333333333334"/>
    <x v="2"/>
    <x v="2"/>
    <s v="Overdue"/>
    <x v="1"/>
    <s v="USD"/>
    <n v="12953.59"/>
    <s v="Government "/>
  </r>
  <r>
    <s v="A2310000"/>
    <x v="42"/>
    <x v="42"/>
    <n v="103907972"/>
    <x v="0"/>
    <x v="0"/>
    <x v="3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310"/>
    <n v="10.333333333333334"/>
    <x v="2"/>
    <x v="2"/>
    <s v="Overdue"/>
    <x v="1"/>
    <s v="USD"/>
    <n v="12546.34"/>
    <s v="Government "/>
  </r>
  <r>
    <s v="A2310000"/>
    <x v="42"/>
    <x v="42"/>
    <n v="103907972"/>
    <x v="0"/>
    <x v="0"/>
    <x v="3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310"/>
    <n v="10.333333333333334"/>
    <x v="2"/>
    <x v="2"/>
    <s v="Overdue"/>
    <x v="1"/>
    <s v="USD"/>
    <n v="12986.19"/>
    <s v="Government "/>
  </r>
  <r>
    <s v="A2310000"/>
    <x v="42"/>
    <x v="42"/>
    <n v="103907972"/>
    <x v="0"/>
    <x v="0"/>
    <x v="3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310"/>
    <n v="10.333333333333334"/>
    <x v="2"/>
    <x v="2"/>
    <s v="Overdue"/>
    <x v="1"/>
    <s v="USD"/>
    <n v="12975.41"/>
    <s v="Government "/>
  </r>
  <r>
    <s v="A2310000"/>
    <x v="42"/>
    <x v="42"/>
    <n v="103907972"/>
    <x v="0"/>
    <x v="0"/>
    <x v="3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310"/>
    <n v="10.333333333333334"/>
    <x v="2"/>
    <x v="2"/>
    <s v="Overdue"/>
    <x v="1"/>
    <s v="USD"/>
    <n v="12551.48"/>
    <s v="Government "/>
  </r>
  <r>
    <s v="A2310000"/>
    <x v="42"/>
    <x v="42"/>
    <n v="103907972"/>
    <x v="0"/>
    <x v="0"/>
    <x v="3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310"/>
    <n v="10.333333333333334"/>
    <x v="2"/>
    <x v="2"/>
    <s v="Overdue"/>
    <x v="1"/>
    <s v="USD"/>
    <n v="12965.37"/>
    <s v="Government "/>
  </r>
  <r>
    <s v="A2310000"/>
    <x v="42"/>
    <x v="42"/>
    <n v="103907972"/>
    <x v="0"/>
    <x v="0"/>
    <x v="3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310"/>
    <n v="10.333333333333334"/>
    <x v="2"/>
    <x v="2"/>
    <s v="Overdue"/>
    <x v="1"/>
    <s v="USD"/>
    <n v="11779.64"/>
    <s v="Government "/>
  </r>
  <r>
    <s v="A2310000"/>
    <x v="42"/>
    <x v="42"/>
    <n v="103626577"/>
    <x v="0"/>
    <x v="0"/>
    <x v="3"/>
    <x v="2"/>
    <s v="WHT Outstg"/>
    <s v="WHT on inv 1800019558"/>
    <s v=""/>
    <s v="AB"/>
    <s v=""/>
    <d v="2018-10-08T00:00:00"/>
    <d v="2018-10-08T00:00:00"/>
    <d v="2018-10-08T00:00:00"/>
    <s v="NGN"/>
    <n v="1968162.55"/>
    <n v="874"/>
    <n v="29.133333333333333"/>
    <x v="0"/>
    <x v="2"/>
    <s v="Overdue"/>
    <x v="1"/>
    <s v="USD"/>
    <n v="6433.92"/>
    <s v="Government "/>
  </r>
  <r>
    <s v="A2310000"/>
    <x v="42"/>
    <x v="42"/>
    <n v="103626578"/>
    <x v="0"/>
    <x v="0"/>
    <x v="3"/>
    <x v="2"/>
    <s v="WHT Outstg"/>
    <s v="WHT on inv 1800019751"/>
    <s v=""/>
    <s v="AB"/>
    <s v=""/>
    <d v="2018-10-08T00:00:00"/>
    <d v="2018-10-08T00:00:00"/>
    <d v="2018-10-08T00:00:00"/>
    <s v="NGN"/>
    <n v="1751995.49"/>
    <n v="874"/>
    <n v="29.133333333333333"/>
    <x v="0"/>
    <x v="2"/>
    <s v="Overdue"/>
    <x v="1"/>
    <s v="USD"/>
    <n v="5727.27"/>
    <s v="Government "/>
  </r>
  <r>
    <s v="A2310000"/>
    <x v="42"/>
    <x v="42"/>
    <n v="103626579"/>
    <x v="0"/>
    <x v="0"/>
    <x v="3"/>
    <x v="2"/>
    <s v="WHT Outstg"/>
    <s v="WHT on inv 1800019911"/>
    <s v=""/>
    <s v="AB"/>
    <s v=""/>
    <d v="2018-10-08T00:00:00"/>
    <d v="2018-10-08T00:00:00"/>
    <d v="2018-10-08T00:00:00"/>
    <s v="NGN"/>
    <n v="2175223.4"/>
    <n v="874"/>
    <n v="29.133333333333333"/>
    <x v="0"/>
    <x v="2"/>
    <s v="Overdue"/>
    <x v="1"/>
    <s v="USD"/>
    <n v="7110.81"/>
    <s v="Government "/>
  </r>
  <r>
    <s v="A2310000"/>
    <x v="42"/>
    <x v="42"/>
    <n v="103606983"/>
    <x v="0"/>
    <x v="0"/>
    <x v="3"/>
    <x v="2"/>
    <s v="WHT Outstg"/>
    <s v="WHT on inv1800019444"/>
    <s v=""/>
    <s v="AB"/>
    <s v=""/>
    <d v="2018-08-24T00:00:00"/>
    <d v="2018-08-24T00:00:00"/>
    <d v="2018-08-24T00:00:00"/>
    <s v="USD"/>
    <n v="16556.38"/>
    <n v="919"/>
    <n v="30.633333333333333"/>
    <x v="0"/>
    <x v="2"/>
    <s v="Overdue"/>
    <x v="1"/>
    <s v="USD"/>
    <n v="16556.38"/>
    <s v="Government "/>
  </r>
  <r>
    <s v="A2310000"/>
    <x v="42"/>
    <x v="42"/>
    <n v="103606982"/>
    <x v="0"/>
    <x v="0"/>
    <x v="3"/>
    <x v="2"/>
    <s v="WHT Outstg"/>
    <s v="WHT on inv1800019445"/>
    <s v=""/>
    <s v="AB"/>
    <s v=""/>
    <d v="2018-08-24T00:00:00"/>
    <d v="2018-08-24T00:00:00"/>
    <d v="2018-08-24T00:00:00"/>
    <s v="NGN"/>
    <n v="2166120.5699999998"/>
    <n v="919"/>
    <n v="30.633333333333333"/>
    <x v="0"/>
    <x v="2"/>
    <s v="Overdue"/>
    <x v="1"/>
    <s v="USD"/>
    <n v="7088.2"/>
    <s v="Government "/>
  </r>
  <r>
    <s v="A2310000"/>
    <x v="42"/>
    <x v="42"/>
    <n v="103419422"/>
    <x v="0"/>
    <x v="0"/>
    <x v="3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334"/>
    <n v="44.466666666666669"/>
    <x v="0"/>
    <x v="2"/>
    <s v="Overdue"/>
    <x v="1"/>
    <s v="USD"/>
    <n v="6954.65"/>
    <s v="Government "/>
  </r>
  <r>
    <s v="A2310000"/>
    <x v="42"/>
    <x v="42"/>
    <n v="103177011"/>
    <x v="0"/>
    <x v="0"/>
    <x v="3"/>
    <x v="2"/>
    <s v="WHT Outstg"/>
    <s v="WHT on  inv 1800015423"/>
    <s v=""/>
    <s v="AB"/>
    <s v=""/>
    <d v="2016-04-08T00:00:00"/>
    <d v="2016-04-08T00:00:00"/>
    <d v="2016-04-08T00:00:00"/>
    <s v="NGN"/>
    <n v="4762562.92"/>
    <n v="1787"/>
    <n v="59.56666666666667"/>
    <x v="0"/>
    <x v="2"/>
    <s v="Overdue"/>
    <x v="1"/>
    <s v="USD"/>
    <n v="23926.639999999999"/>
    <s v="Government "/>
  </r>
  <r>
    <s v="A2310000"/>
    <x v="43"/>
    <x v="43"/>
    <n v="103800307"/>
    <x v="0"/>
    <x v="0"/>
    <x v="3"/>
    <x v="2"/>
    <n v="0"/>
    <s v="Bal of $4.8mln pmt on A/C"/>
    <s v=""/>
    <s v="AB"/>
    <s v=""/>
    <d v="2019-09-19T00:00:00"/>
    <d v="2019-09-19T00:00:00"/>
    <d v="2019-09-19T00:00:00"/>
    <s v="USD"/>
    <n v="-2425555.6"/>
    <n v="528"/>
    <n v="17.600000000000001"/>
    <x v="4"/>
    <x v="0"/>
    <s v="Overdue"/>
    <x v="0"/>
    <s v="USD"/>
    <n v="-2425555.6"/>
    <s v="Non-government"/>
  </r>
  <r>
    <s v="A2310000"/>
    <x v="43"/>
    <x v="43"/>
    <n v="103800306"/>
    <x v="0"/>
    <x v="0"/>
    <x v="3"/>
    <x v="2"/>
    <n v="0"/>
    <s v="Bal of N606mln pmt on A/C"/>
    <s v=""/>
    <s v="AB"/>
    <s v=""/>
    <d v="2019-09-19T00:00:00"/>
    <d v="2019-09-19T00:00:00"/>
    <d v="2019-09-19T00:00:00"/>
    <s v="NGN"/>
    <n v="-29798217.829999998"/>
    <n v="528"/>
    <n v="17.600000000000001"/>
    <x v="4"/>
    <x v="0"/>
    <s v="Overdue"/>
    <x v="0"/>
    <s v="USD"/>
    <n v="-97252.44"/>
    <s v="Non-government"/>
  </r>
  <r>
    <s v="A2310000"/>
    <x v="43"/>
    <x v="43"/>
    <n v="103826707"/>
    <x v="0"/>
    <x v="0"/>
    <x v="3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479"/>
    <n v="15.966666666666667"/>
    <x v="4"/>
    <x v="0"/>
    <s v="Overdue"/>
    <x v="0"/>
    <s v="USD"/>
    <n v="-224986.95"/>
    <s v="Non-government"/>
  </r>
  <r>
    <s v="A2310000"/>
    <x v="43"/>
    <x v="43"/>
    <n v="103779478"/>
    <x v="0"/>
    <x v="0"/>
    <x v="3"/>
    <x v="2"/>
    <n v="0"/>
    <s v="Balance of inv 1800021164 Dec 2018"/>
    <s v=""/>
    <s v="AB"/>
    <s v=""/>
    <d v="2019-07-31T00:00:00"/>
    <d v="2019-07-31T00:00:00"/>
    <d v="2019-07-31T00:00:00"/>
    <s v="NGN"/>
    <n v="1222938.49"/>
    <n v="578"/>
    <n v="19.266666666666666"/>
    <x v="0"/>
    <x v="0"/>
    <s v="Overdue"/>
    <x v="0"/>
    <s v="USD"/>
    <n v="3991.92"/>
    <s v="Non-government"/>
  </r>
  <r>
    <s v="A2310000"/>
    <x v="43"/>
    <x v="43"/>
    <n v="103779482"/>
    <x v="0"/>
    <x v="0"/>
    <x v="3"/>
    <x v="2"/>
    <n v="0"/>
    <s v="Balance of inv 1800021653 March 2019"/>
    <s v=""/>
    <s v="AB"/>
    <s v=""/>
    <d v="2019-07-31T00:00:00"/>
    <d v="2019-07-31T00:00:00"/>
    <d v="2019-07-31T00:00:00"/>
    <s v="USD"/>
    <n v="49861.09"/>
    <n v="578"/>
    <n v="19.266666666666666"/>
    <x v="0"/>
    <x v="0"/>
    <s v="Overdue"/>
    <x v="0"/>
    <s v="USD"/>
    <n v="49861.09"/>
    <s v="Non-government"/>
  </r>
  <r>
    <s v="A2310000"/>
    <x v="43"/>
    <x v="43"/>
    <n v="1800024743"/>
    <x v="0"/>
    <x v="0"/>
    <x v="3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133"/>
    <n v="4.4333333333333336"/>
    <x v="3"/>
    <x v="0"/>
    <s v="Overdue"/>
    <x v="0"/>
    <s v="USD"/>
    <n v="67855.64"/>
    <s v="Non-government"/>
  </r>
  <r>
    <s v="A2310000"/>
    <x v="43"/>
    <x v="43"/>
    <n v="1800024433"/>
    <x v="0"/>
    <x v="0"/>
    <x v="3"/>
    <x v="2"/>
    <n v="0"/>
    <s v="BELEMA INDA  JUN 2020 Crude Handling"/>
    <s v="468"/>
    <s v="DR"/>
    <s v=""/>
    <d v="2020-07-21T00:00:00"/>
    <d v="2020-07-21T00:00:00"/>
    <d v="2020-08-20T00:00:00"/>
    <s v="USD"/>
    <n v="58992.86"/>
    <n v="192"/>
    <n v="6.4"/>
    <x v="2"/>
    <x v="0"/>
    <s v="Overdue"/>
    <x v="0"/>
    <s v="USD"/>
    <n v="58992.86"/>
    <s v="Non-government"/>
  </r>
  <r>
    <s v="A2310000"/>
    <x v="43"/>
    <x v="43"/>
    <n v="1800024434"/>
    <x v="0"/>
    <x v="0"/>
    <x v="3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192"/>
    <n v="6.4"/>
    <x v="2"/>
    <x v="0"/>
    <s v="Overdue"/>
    <x v="0"/>
    <s v="USD"/>
    <n v="25282.43"/>
    <s v="Non-government"/>
  </r>
  <r>
    <s v="A2310000"/>
    <x v="43"/>
    <x v="43"/>
    <n v="1800024057"/>
    <x v="0"/>
    <x v="0"/>
    <x v="3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253"/>
    <n v="8.4333333333333336"/>
    <x v="2"/>
    <x v="0"/>
    <s v="Overdue"/>
    <x v="0"/>
    <s v="USD"/>
    <n v="78631.179999999993"/>
    <s v="Non-government"/>
  </r>
  <r>
    <s v="A2310000"/>
    <x v="43"/>
    <x v="43"/>
    <n v="1800024058"/>
    <x v="0"/>
    <x v="0"/>
    <x v="3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253"/>
    <n v="8.4333333333333336"/>
    <x v="2"/>
    <x v="0"/>
    <s v="Overdue"/>
    <x v="0"/>
    <s v="USD"/>
    <n v="33698.769999999997"/>
    <s v="Non-government"/>
  </r>
  <r>
    <s v="A2310000"/>
    <x v="43"/>
    <x v="43"/>
    <n v="1800022539"/>
    <x v="0"/>
    <x v="0"/>
    <x v="3"/>
    <x v="2"/>
    <n v="0"/>
    <s v="BELEMA INDA AUG 2019 Crude Handling"/>
    <s v="468"/>
    <s v="DR"/>
    <s v=""/>
    <d v="2019-09-19T00:00:00"/>
    <d v="2019-09-19T00:00:00"/>
    <d v="2019-10-19T00:00:00"/>
    <s v="USD"/>
    <n v="73458.27"/>
    <n v="498"/>
    <n v="16.600000000000001"/>
    <x v="4"/>
    <x v="0"/>
    <s v="Overdue"/>
    <x v="0"/>
    <s v="USD"/>
    <n v="73458.27"/>
    <s v="Non-government"/>
  </r>
  <r>
    <s v="A2310000"/>
    <x v="43"/>
    <x v="43"/>
    <n v="1800022540"/>
    <x v="0"/>
    <x v="0"/>
    <x v="3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498"/>
    <n v="16.600000000000001"/>
    <x v="4"/>
    <x v="0"/>
    <s v="Overdue"/>
    <x v="0"/>
    <s v="USD"/>
    <n v="31485.83"/>
    <s v="Non-government"/>
  </r>
  <r>
    <s v="A2310000"/>
    <x v="43"/>
    <x v="43"/>
    <n v="1800024744"/>
    <x v="0"/>
    <x v="0"/>
    <x v="3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133"/>
    <n v="4.4333333333333336"/>
    <x v="3"/>
    <x v="0"/>
    <s v="Overdue"/>
    <x v="0"/>
    <s v="USD"/>
    <n v="28643.7"/>
    <s v="Non-government"/>
  </r>
  <r>
    <s v="A2310000"/>
    <x v="43"/>
    <x v="43"/>
    <n v="1800023367"/>
    <x v="0"/>
    <x v="0"/>
    <x v="3"/>
    <x v="2"/>
    <n v="0"/>
    <s v="BELEMA INDA DEC 2019 Crude Handling"/>
    <s v="468"/>
    <s v="DR"/>
    <s v=""/>
    <d v="2020-01-22T00:00:00"/>
    <d v="2020-01-22T00:00:00"/>
    <d v="2020-02-21T00:00:00"/>
    <s v="USD"/>
    <n v="77829.47"/>
    <n v="373"/>
    <n v="12.433333333333334"/>
    <x v="4"/>
    <x v="0"/>
    <s v="Overdue"/>
    <x v="0"/>
    <s v="USD"/>
    <n v="77829.47"/>
    <s v="Non-government"/>
  </r>
  <r>
    <s v="A2310000"/>
    <x v="43"/>
    <x v="43"/>
    <n v="1800023368"/>
    <x v="0"/>
    <x v="0"/>
    <x v="3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373"/>
    <n v="12.433333333333334"/>
    <x v="4"/>
    <x v="0"/>
    <s v="Overdue"/>
    <x v="0"/>
    <s v="USD"/>
    <n v="33355.74"/>
    <s v="Non-government"/>
  </r>
  <r>
    <s v="A2310000"/>
    <x v="43"/>
    <x v="43"/>
    <n v="1800025011"/>
    <x v="0"/>
    <x v="0"/>
    <x v="3"/>
    <x v="2"/>
    <n v="0"/>
    <s v="BELEMA INDA Dec 2020 CrdHandl"/>
    <s v="468"/>
    <s v="DR"/>
    <s v=""/>
    <d v="2020-11-05T00:00:00"/>
    <d v="2020-11-05T00:00:00"/>
    <d v="2020-12-05T00:00:00"/>
    <s v="USD"/>
    <n v="86640.4"/>
    <n v="85"/>
    <n v="2.8333333333333335"/>
    <x v="3"/>
    <x v="0"/>
    <s v="Overdue"/>
    <x v="0"/>
    <s v="USD"/>
    <n v="86640.4"/>
    <s v="Non-government"/>
  </r>
  <r>
    <s v="A2310000"/>
    <x v="43"/>
    <x v="43"/>
    <n v="1800025012"/>
    <x v="0"/>
    <x v="0"/>
    <x v="3"/>
    <x v="2"/>
    <n v="0"/>
    <s v="BELEMA INDA Dec 2020 CrdHandl"/>
    <s v="454"/>
    <s v="DR"/>
    <s v=""/>
    <d v="2020-11-05T00:00:00"/>
    <d v="2020-11-05T00:00:00"/>
    <d v="2020-12-05T00:00:00"/>
    <s v="NGN"/>
    <n v="14096640.619999999"/>
    <n v="85"/>
    <n v="2.8333333333333335"/>
    <x v="3"/>
    <x v="0"/>
    <s v="Overdue"/>
    <x v="0"/>
    <s v="USD"/>
    <n v="37144.65"/>
    <s v="Non-government"/>
  </r>
  <r>
    <s v="A2310000"/>
    <x v="43"/>
    <x v="43"/>
    <n v="1600003426"/>
    <x v="0"/>
    <x v="0"/>
    <x v="3"/>
    <x v="2"/>
    <n v="0"/>
    <s v="BELEMA INDA Dec 2020 CrdHandl"/>
    <s v="468"/>
    <s v="DG"/>
    <s v=""/>
    <d v="2020-11-05T00:00:00"/>
    <d v="2020-11-05T00:00:00"/>
    <d v="2020-11-05T00:00:00"/>
    <s v="USD"/>
    <n v="-86640.4"/>
    <n v="115"/>
    <n v="3.8333333333333335"/>
    <x v="3"/>
    <x v="0"/>
    <s v="Overdue"/>
    <x v="0"/>
    <s v="USD"/>
    <n v="-86640.4"/>
    <s v="Non-government"/>
  </r>
  <r>
    <s v="A2310000"/>
    <x v="43"/>
    <x v="43"/>
    <n v="1600003427"/>
    <x v="0"/>
    <x v="0"/>
    <x v="3"/>
    <x v="2"/>
    <n v="0"/>
    <s v="BELEMA INDA Dec 2020 CrdHandl"/>
    <s v="454"/>
    <s v="DG"/>
    <s v=""/>
    <d v="2020-11-05T00:00:00"/>
    <d v="2020-11-05T00:00:00"/>
    <d v="2020-11-05T00:00:00"/>
    <s v="NGN"/>
    <n v="-14096640.619999999"/>
    <n v="115"/>
    <n v="3.8333333333333335"/>
    <x v="3"/>
    <x v="0"/>
    <s v="Overdue"/>
    <x v="0"/>
    <s v="USD"/>
    <n v="-37144.65"/>
    <s v="Non-government"/>
  </r>
  <r>
    <s v="A2310000"/>
    <x v="43"/>
    <x v="43"/>
    <n v="1800025435"/>
    <x v="0"/>
    <x v="0"/>
    <x v="3"/>
    <x v="2"/>
    <n v="0"/>
    <s v="BELEMA INDA DEC 2020 Crude Handling"/>
    <s v="468"/>
    <s v="DR"/>
    <s v=""/>
    <d v="2021-01-19T00:00:00"/>
    <d v="2021-01-19T00:00:00"/>
    <d v="2021-02-18T00:00:00"/>
    <s v="USD"/>
    <n v="70107.19"/>
    <n v="10"/>
    <n v="0.33333333333333331"/>
    <x v="3"/>
    <x v="0"/>
    <s v="Overdue"/>
    <x v="0"/>
    <s v="USD"/>
    <n v="70107.19"/>
    <s v="Non-government"/>
  </r>
  <r>
    <s v="A2310000"/>
    <x v="43"/>
    <x v="43"/>
    <n v="1800025436"/>
    <x v="0"/>
    <x v="0"/>
    <x v="3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10"/>
    <n v="0.33333333333333331"/>
    <x v="3"/>
    <x v="0"/>
    <s v="Overdue"/>
    <x v="0"/>
    <s v="USD"/>
    <n v="30045.41"/>
    <s v="Non-government"/>
  </r>
  <r>
    <s v="A2310000"/>
    <x v="43"/>
    <x v="43"/>
    <n v="1800023724"/>
    <x v="0"/>
    <x v="0"/>
    <x v="3"/>
    <x v="2"/>
    <n v="0"/>
    <s v="BELEMA INDA FEB 2020 Crude Handling"/>
    <s v="468"/>
    <s v="DR"/>
    <s v=""/>
    <d v="2020-03-24T00:00:00"/>
    <d v="2020-03-24T00:00:00"/>
    <d v="2020-04-23T00:00:00"/>
    <s v="USD"/>
    <n v="74575.14"/>
    <n v="311"/>
    <n v="10.366666666666667"/>
    <x v="2"/>
    <x v="0"/>
    <s v="Overdue"/>
    <x v="0"/>
    <s v="USD"/>
    <n v="74575.14"/>
    <s v="Non-government"/>
  </r>
  <r>
    <s v="A2310000"/>
    <x v="43"/>
    <x v="43"/>
    <n v="1800023725"/>
    <x v="0"/>
    <x v="0"/>
    <x v="3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311"/>
    <n v="10.366666666666667"/>
    <x v="2"/>
    <x v="0"/>
    <s v="Overdue"/>
    <x v="0"/>
    <s v="USD"/>
    <n v="27169.07"/>
    <s v="Non-government"/>
  </r>
  <r>
    <s v="A2310000"/>
    <x v="43"/>
    <x v="43"/>
    <n v="1800024944"/>
    <x v="0"/>
    <x v="0"/>
    <x v="3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101"/>
    <n v="3.3666666666666667"/>
    <x v="3"/>
    <x v="0"/>
    <s v="Overdue"/>
    <x v="0"/>
    <s v="USD"/>
    <n v="1552.72"/>
    <s v="Non-government"/>
  </r>
  <r>
    <s v="A2310000"/>
    <x v="43"/>
    <x v="43"/>
    <n v="1800024945"/>
    <x v="0"/>
    <x v="0"/>
    <x v="3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101"/>
    <n v="3.3666666666666667"/>
    <x v="3"/>
    <x v="0"/>
    <s v="Overdue"/>
    <x v="0"/>
    <s v="USD"/>
    <n v="665.44"/>
    <s v="Non-government"/>
  </r>
  <r>
    <s v="A2310000"/>
    <x v="43"/>
    <x v="43"/>
    <n v="1800023597"/>
    <x v="0"/>
    <x v="0"/>
    <x v="3"/>
    <x v="2"/>
    <n v="0"/>
    <s v="BELEMA INDA JAN 2020 CrudeHandling"/>
    <s v="468"/>
    <s v="DR"/>
    <s v=""/>
    <d v="2020-02-27T00:00:00"/>
    <d v="2020-02-27T00:00:00"/>
    <d v="2020-03-28T00:00:00"/>
    <s v="USD"/>
    <n v="78817.5"/>
    <n v="337"/>
    <n v="11.233333333333333"/>
    <x v="2"/>
    <x v="0"/>
    <s v="Overdue"/>
    <x v="0"/>
    <s v="USD"/>
    <n v="78817.5"/>
    <s v="Non-government"/>
  </r>
  <r>
    <s v="A2310000"/>
    <x v="43"/>
    <x v="43"/>
    <n v="1800023598"/>
    <x v="0"/>
    <x v="0"/>
    <x v="3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337"/>
    <n v="11.233333333333333"/>
    <x v="2"/>
    <x v="0"/>
    <s v="Overdue"/>
    <x v="0"/>
    <s v="USD"/>
    <n v="33779.980000000003"/>
    <s v="Non-government"/>
  </r>
  <r>
    <s v="A2310000"/>
    <x v="43"/>
    <x v="43"/>
    <n v="1800025552"/>
    <x v="0"/>
    <x v="0"/>
    <x v="3"/>
    <x v="2"/>
    <n v="0"/>
    <s v="BELEMA INDA JAN 2021 Crude Handling"/>
    <s v="468"/>
    <s v="DR"/>
    <s v=""/>
    <d v="2021-02-11T00:00:00"/>
    <d v="2021-02-11T00:00:00"/>
    <d v="2021-03-13T00:00:00"/>
    <s v="USD"/>
    <n v="65379.6"/>
    <n v="-13"/>
    <n v="-0.43333333333333335"/>
    <x v="1"/>
    <x v="1"/>
    <s v="Not Overdue"/>
    <x v="0"/>
    <s v="USD"/>
    <n v="65379.6"/>
    <s v="Non-government"/>
  </r>
  <r>
    <s v="A2310000"/>
    <x v="43"/>
    <x v="43"/>
    <n v="1800025553"/>
    <x v="0"/>
    <x v="0"/>
    <x v="3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-13"/>
    <n v="-0.43333333333333335"/>
    <x v="1"/>
    <x v="1"/>
    <s v="Not Overdue"/>
    <x v="0"/>
    <s v="USD"/>
    <n v="28019.34"/>
    <s v="Non-government"/>
  </r>
  <r>
    <s v="A2310000"/>
    <x v="43"/>
    <x v="43"/>
    <n v="1800024583"/>
    <x v="0"/>
    <x v="0"/>
    <x v="3"/>
    <x v="2"/>
    <n v="0"/>
    <s v="BELEMA INDA JULY 2020 Crude Handling"/>
    <s v="468"/>
    <s v="DR"/>
    <s v=""/>
    <d v="2020-08-18T00:00:00"/>
    <d v="2020-08-18T00:00:00"/>
    <d v="2020-09-17T00:00:00"/>
    <s v="USD"/>
    <n v="70175.59"/>
    <n v="164"/>
    <n v="5.4666666666666668"/>
    <x v="3"/>
    <x v="0"/>
    <s v="Overdue"/>
    <x v="0"/>
    <s v="USD"/>
    <n v="70175.59"/>
    <s v="Non-government"/>
  </r>
  <r>
    <s v="A2310000"/>
    <x v="43"/>
    <x v="43"/>
    <n v="1800024584"/>
    <x v="0"/>
    <x v="0"/>
    <x v="3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164"/>
    <n v="5.4666666666666668"/>
    <x v="3"/>
    <x v="0"/>
    <s v="Overdue"/>
    <x v="0"/>
    <s v="USD"/>
    <n v="28569.01"/>
    <s v="Non-government"/>
  </r>
  <r>
    <s v="A2310000"/>
    <x v="43"/>
    <x v="43"/>
    <n v="1600003632"/>
    <x v="0"/>
    <x v="0"/>
    <x v="3"/>
    <x v="2"/>
    <n v="0"/>
    <s v="BELEMA INDA Mar 2020  PREPAYMENT REF 1800025528"/>
    <s v="468"/>
    <s v="DG"/>
    <s v=""/>
    <d v="2021-02-08T00:00:00"/>
    <d v="2021-02-08T00:00:00"/>
    <d v="2021-02-08T00:00:00"/>
    <s v="USD"/>
    <n v="-86640.4"/>
    <n v="20"/>
    <n v="0.66666666666666663"/>
    <x v="1"/>
    <x v="1"/>
    <s v="Not Overdue"/>
    <x v="0"/>
    <s v="USD"/>
    <n v="-86640.4"/>
    <s v="Non-government"/>
  </r>
  <r>
    <s v="A2310000"/>
    <x v="43"/>
    <x v="43"/>
    <n v="1600003633"/>
    <x v="0"/>
    <x v="0"/>
    <x v="3"/>
    <x v="2"/>
    <n v="0"/>
    <s v="BELEMA INDA Mar 2020  PREPAYMENT REF 1800025529"/>
    <s v="454"/>
    <s v="DG"/>
    <s v=""/>
    <d v="2021-02-08T00:00:00"/>
    <d v="2021-02-08T00:00:00"/>
    <d v="2021-02-08T00:00:00"/>
    <s v="NGN"/>
    <n v="-14091442.199999999"/>
    <n v="20"/>
    <n v="0.66666666666666663"/>
    <x v="1"/>
    <x v="1"/>
    <s v="Not Overdue"/>
    <x v="0"/>
    <s v="USD"/>
    <n v="-37130.949999999997"/>
    <s v="Non-government"/>
  </r>
  <r>
    <s v="A2310000"/>
    <x v="43"/>
    <x v="43"/>
    <n v="1800023932"/>
    <x v="0"/>
    <x v="0"/>
    <x v="3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275"/>
    <n v="9.1666666666666661"/>
    <x v="2"/>
    <x v="0"/>
    <s v="Overdue"/>
    <x v="0"/>
    <s v="USD"/>
    <n v="77520.289999999994"/>
    <s v="Non-government"/>
  </r>
  <r>
    <s v="A2310000"/>
    <x v="43"/>
    <x v="43"/>
    <n v="1800023933"/>
    <x v="0"/>
    <x v="0"/>
    <x v="3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275"/>
    <n v="9.1666666666666661"/>
    <x v="2"/>
    <x v="0"/>
    <s v="Overdue"/>
    <x v="0"/>
    <s v="USD"/>
    <n v="28244.66"/>
    <s v="Non-government"/>
  </r>
  <r>
    <s v="A2310000"/>
    <x v="43"/>
    <x v="43"/>
    <n v="1800025528"/>
    <x v="0"/>
    <x v="0"/>
    <x v="3"/>
    <x v="2"/>
    <n v="0"/>
    <s v="BELEMA INDA March 2021 Prepayment CrdHandl"/>
    <s v="468"/>
    <s v="DR"/>
    <s v=""/>
    <d v="2021-02-08T00:00:00"/>
    <d v="2021-02-08T00:00:00"/>
    <d v="2021-03-10T00:00:00"/>
    <s v="USD"/>
    <n v="86640.4"/>
    <n v="-10"/>
    <n v="-0.33333333333333331"/>
    <x v="1"/>
    <x v="1"/>
    <s v="Not Overdue"/>
    <x v="0"/>
    <s v="USD"/>
    <n v="86640.4"/>
    <s v="Non-government"/>
  </r>
  <r>
    <s v="A2310000"/>
    <x v="43"/>
    <x v="43"/>
    <n v="1800025529"/>
    <x v="0"/>
    <x v="0"/>
    <x v="3"/>
    <x v="2"/>
    <n v="0"/>
    <s v="BELEMA INDA March 2021 Prepayment CrdHandl"/>
    <s v="454"/>
    <s v="DR"/>
    <s v=""/>
    <d v="2021-02-08T00:00:00"/>
    <d v="2021-02-08T00:00:00"/>
    <d v="2021-03-10T00:00:00"/>
    <s v="NGN"/>
    <n v="14091442.199999999"/>
    <n v="-10"/>
    <n v="-0.33333333333333331"/>
    <x v="1"/>
    <x v="1"/>
    <s v="Not Overdue"/>
    <x v="0"/>
    <s v="USD"/>
    <n v="37130.949999999997"/>
    <s v="Non-government"/>
  </r>
  <r>
    <s v="A2310000"/>
    <x v="43"/>
    <x v="43"/>
    <n v="1800024258"/>
    <x v="0"/>
    <x v="0"/>
    <x v="3"/>
    <x v="2"/>
    <n v="0"/>
    <s v="BELEMA INDA MAY 2020 Crude Handling"/>
    <s v="468"/>
    <s v="DR"/>
    <s v=""/>
    <d v="2020-06-24T00:00:00"/>
    <d v="2020-06-24T00:00:00"/>
    <d v="2020-07-24T00:00:00"/>
    <s v="USD"/>
    <n v="80725.58"/>
    <n v="219"/>
    <n v="7.3"/>
    <x v="2"/>
    <x v="0"/>
    <s v="Overdue"/>
    <x v="0"/>
    <s v="USD"/>
    <n v="80725.58"/>
    <s v="Non-government"/>
  </r>
  <r>
    <s v="A2310000"/>
    <x v="43"/>
    <x v="43"/>
    <n v="1800024259"/>
    <x v="0"/>
    <x v="0"/>
    <x v="3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219"/>
    <n v="7.3"/>
    <x v="2"/>
    <x v="0"/>
    <s v="Overdue"/>
    <x v="0"/>
    <s v="USD"/>
    <n v="34596.36"/>
    <s v="Non-government"/>
  </r>
  <r>
    <s v="A2310000"/>
    <x v="43"/>
    <x v="43"/>
    <n v="1800023128"/>
    <x v="0"/>
    <x v="0"/>
    <x v="3"/>
    <x v="2"/>
    <n v="0"/>
    <s v="BELEMA INDA NOV 2019 Crude Handling"/>
    <s v="468"/>
    <s v="DR"/>
    <s v=""/>
    <d v="2019-12-23T00:00:00"/>
    <d v="2019-12-23T00:00:00"/>
    <d v="2020-01-22T00:00:00"/>
    <s v="USD"/>
    <n v="72311.94"/>
    <n v="403"/>
    <n v="13.433333333333334"/>
    <x v="4"/>
    <x v="0"/>
    <s v="Overdue"/>
    <x v="0"/>
    <s v="USD"/>
    <n v="72311.94"/>
    <s v="Non-government"/>
  </r>
  <r>
    <s v="A2310000"/>
    <x v="43"/>
    <x v="43"/>
    <n v="1800023129"/>
    <x v="0"/>
    <x v="0"/>
    <x v="3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403"/>
    <n v="13.433333333333334"/>
    <x v="4"/>
    <x v="0"/>
    <s v="Overdue"/>
    <x v="0"/>
    <s v="USD"/>
    <n v="30990.82"/>
    <s v="Non-government"/>
  </r>
  <r>
    <s v="A2310000"/>
    <x v="43"/>
    <x v="43"/>
    <n v="1800025258"/>
    <x v="0"/>
    <x v="0"/>
    <x v="3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43"/>
    <n v="1.4333333333333333"/>
    <x v="3"/>
    <x v="0"/>
    <s v="Overdue"/>
    <x v="0"/>
    <s v="USD"/>
    <n v="67906.149999999994"/>
    <s v="Non-government"/>
  </r>
  <r>
    <s v="A2310000"/>
    <x v="43"/>
    <x v="43"/>
    <n v="1800025259"/>
    <x v="0"/>
    <x v="0"/>
    <x v="3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43"/>
    <n v="1.4333333333333333"/>
    <x v="3"/>
    <x v="0"/>
    <s v="Overdue"/>
    <x v="0"/>
    <s v="USD"/>
    <n v="29102.12"/>
    <s v="Non-government"/>
  </r>
  <r>
    <s v="A2310000"/>
    <x v="43"/>
    <x v="43"/>
    <n v="1800022915"/>
    <x v="0"/>
    <x v="0"/>
    <x v="3"/>
    <x v="2"/>
    <n v="0"/>
    <s v="BELEMA INDA OCT 2019 Crude Handling"/>
    <s v="468"/>
    <s v="DR"/>
    <s v=""/>
    <d v="2019-11-20T00:00:00"/>
    <d v="2019-11-20T00:00:00"/>
    <d v="2019-12-20T00:00:00"/>
    <s v="USD"/>
    <n v="72627.63"/>
    <n v="436"/>
    <n v="14.533333333333333"/>
    <x v="4"/>
    <x v="0"/>
    <s v="Overdue"/>
    <x v="0"/>
    <s v="USD"/>
    <n v="72627.63"/>
    <s v="Non-government"/>
  </r>
  <r>
    <s v="A2310000"/>
    <x v="43"/>
    <x v="43"/>
    <n v="1800022916"/>
    <x v="0"/>
    <x v="0"/>
    <x v="3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436"/>
    <n v="14.533333333333333"/>
    <x v="4"/>
    <x v="0"/>
    <s v="Overdue"/>
    <x v="0"/>
    <s v="USD"/>
    <n v="31127.75"/>
    <s v="Non-government"/>
  </r>
  <r>
    <s v="A2310000"/>
    <x v="43"/>
    <x v="43"/>
    <n v="1800025055"/>
    <x v="0"/>
    <x v="0"/>
    <x v="3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77"/>
    <n v="2.5666666666666669"/>
    <x v="3"/>
    <x v="0"/>
    <s v="Overdue"/>
    <x v="0"/>
    <s v="USD"/>
    <n v="70139.520000000004"/>
    <s v="Non-government"/>
  </r>
  <r>
    <s v="A2310000"/>
    <x v="43"/>
    <x v="43"/>
    <n v="1800025056"/>
    <x v="0"/>
    <x v="0"/>
    <x v="3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77"/>
    <n v="2.5666666666666669"/>
    <x v="3"/>
    <x v="0"/>
    <s v="Overdue"/>
    <x v="0"/>
    <s v="USD"/>
    <n v="30070.58"/>
    <s v="Non-government"/>
  </r>
  <r>
    <s v="A2310000"/>
    <x v="43"/>
    <x v="43"/>
    <n v="1800022783"/>
    <x v="0"/>
    <x v="0"/>
    <x v="3"/>
    <x v="2"/>
    <n v="0"/>
    <s v="BELEMA INDA SEP 2019 Crude Handling"/>
    <s v="468"/>
    <s v="DR"/>
    <s v=""/>
    <d v="2019-10-23T00:00:00"/>
    <d v="2019-10-23T00:00:00"/>
    <d v="2019-11-23T00:00:00"/>
    <s v="USD"/>
    <n v="70243.59"/>
    <n v="463"/>
    <n v="15.433333333333334"/>
    <x v="4"/>
    <x v="0"/>
    <s v="Overdue"/>
    <x v="0"/>
    <s v="USD"/>
    <n v="70243.59"/>
    <s v="Non-government"/>
  </r>
  <r>
    <s v="A2310000"/>
    <x v="43"/>
    <x v="43"/>
    <n v="1800022784"/>
    <x v="0"/>
    <x v="0"/>
    <x v="3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463"/>
    <n v="15.433333333333334"/>
    <x v="4"/>
    <x v="0"/>
    <s v="Overdue"/>
    <x v="0"/>
    <s v="USD"/>
    <n v="30101.58"/>
    <s v="Non-government"/>
  </r>
  <r>
    <s v="A2310000"/>
    <x v="43"/>
    <x v="43"/>
    <n v="1800024917"/>
    <x v="0"/>
    <x v="0"/>
    <x v="3"/>
    <x v="2"/>
    <n v="0"/>
    <s v="BELEMA INDA SEPT 2020 Crude Handling"/>
    <s v="468"/>
    <s v="DR"/>
    <s v=""/>
    <d v="2020-10-19T00:00:00"/>
    <d v="2020-10-19T00:00:00"/>
    <d v="2020-11-18T00:00:00"/>
    <s v="USD"/>
    <n v="67877.48"/>
    <n v="102"/>
    <n v="3.4"/>
    <x v="3"/>
    <x v="0"/>
    <s v="Overdue"/>
    <x v="0"/>
    <s v="USD"/>
    <n v="67877.48"/>
    <s v="Non-government"/>
  </r>
  <r>
    <s v="A2310000"/>
    <x v="43"/>
    <x v="43"/>
    <n v="1800024918"/>
    <x v="0"/>
    <x v="0"/>
    <x v="3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102"/>
    <n v="3.4"/>
    <x v="3"/>
    <x v="0"/>
    <s v="Overdue"/>
    <x v="0"/>
    <s v="USD"/>
    <n v="29089.84"/>
    <s v="Non-government"/>
  </r>
  <r>
    <s v="A2310000"/>
    <x v="43"/>
    <x v="43"/>
    <n v="1400015199"/>
    <x v="0"/>
    <x v="0"/>
    <x v="3"/>
    <x v="2"/>
    <n v="0"/>
    <s v="Belema Pmt"/>
    <s v=""/>
    <s v="DZ"/>
    <s v=""/>
    <d v="2021-02-10T00:00:00"/>
    <d v="2021-02-09T00:00:00"/>
    <d v="2021-02-10T00:00:00"/>
    <s v="NGN"/>
    <n v="-100000000"/>
    <n v="18"/>
    <n v="0.6"/>
    <x v="3"/>
    <x v="0"/>
    <s v="Overdue"/>
    <x v="0"/>
    <s v="USD"/>
    <n v="-263500"/>
    <s v="Non-government"/>
  </r>
  <r>
    <s v="A2310000"/>
    <x v="43"/>
    <x v="43"/>
    <n v="1800024055"/>
    <x v="0"/>
    <x v="0"/>
    <x v="3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253"/>
    <n v="8.4333333333333336"/>
    <x v="2"/>
    <x v="0"/>
    <s v="Overdue"/>
    <x v="0"/>
    <s v="USD"/>
    <n v="460629.87"/>
    <s v="Non-government"/>
  </r>
  <r>
    <s v="A2310000"/>
    <x v="43"/>
    <x v="43"/>
    <n v="1800024056"/>
    <x v="0"/>
    <x v="0"/>
    <x v="3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253"/>
    <n v="8.4333333333333336"/>
    <x v="2"/>
    <x v="0"/>
    <s v="Overdue"/>
    <x v="0"/>
    <s v="USD"/>
    <n v="197411.01"/>
    <s v="Non-government"/>
  </r>
  <r>
    <s v="A2310000"/>
    <x v="43"/>
    <x v="43"/>
    <n v="1800024256"/>
    <x v="0"/>
    <x v="0"/>
    <x v="3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219"/>
    <n v="7.3"/>
    <x v="2"/>
    <x v="0"/>
    <s v="Overdue"/>
    <x v="0"/>
    <s v="USD"/>
    <n v="574091.82999999996"/>
    <s v="Non-government"/>
  </r>
  <r>
    <s v="A2310000"/>
    <x v="43"/>
    <x v="43"/>
    <n v="1800024257"/>
    <x v="0"/>
    <x v="0"/>
    <x v="3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219"/>
    <n v="7.3"/>
    <x v="2"/>
    <x v="0"/>
    <s v="Overdue"/>
    <x v="0"/>
    <s v="USD"/>
    <n v="246037.13"/>
    <s v="Non-government"/>
  </r>
  <r>
    <s v="A2310000"/>
    <x v="43"/>
    <x v="43"/>
    <n v="1800023126"/>
    <x v="0"/>
    <x v="0"/>
    <x v="3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403"/>
    <n v="13.433333333333334"/>
    <x v="4"/>
    <x v="0"/>
    <s v="Overdue"/>
    <x v="0"/>
    <s v="USD"/>
    <n v="230588.02"/>
    <s v="Non-government"/>
  </r>
  <r>
    <s v="A2310000"/>
    <x v="43"/>
    <x v="43"/>
    <n v="1800023127"/>
    <x v="0"/>
    <x v="0"/>
    <x v="3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403"/>
    <n v="13.433333333333334"/>
    <x v="4"/>
    <x v="0"/>
    <s v="Overdue"/>
    <x v="0"/>
    <s v="USD"/>
    <n v="98823.39"/>
    <s v="Non-government"/>
  </r>
  <r>
    <s v="A2310000"/>
    <x v="43"/>
    <x v="43"/>
    <n v="1800022537"/>
    <x v="0"/>
    <x v="0"/>
    <x v="3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498"/>
    <n v="16.600000000000001"/>
    <x v="4"/>
    <x v="0"/>
    <s v="Overdue"/>
    <x v="0"/>
    <s v="USD"/>
    <n v="551008.99"/>
    <s v="Non-government"/>
  </r>
  <r>
    <s v="A2310000"/>
    <x v="43"/>
    <x v="43"/>
    <n v="1800022538"/>
    <x v="0"/>
    <x v="0"/>
    <x v="3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498"/>
    <n v="16.600000000000001"/>
    <x v="4"/>
    <x v="0"/>
    <s v="Overdue"/>
    <x v="0"/>
    <s v="USD"/>
    <n v="236174.56"/>
    <s v="Non-government"/>
  </r>
  <r>
    <s v="A2310000"/>
    <x v="43"/>
    <x v="43"/>
    <n v="1800024741"/>
    <x v="0"/>
    <x v="0"/>
    <x v="3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133"/>
    <n v="4.4333333333333336"/>
    <x v="3"/>
    <x v="0"/>
    <s v="Overdue"/>
    <x v="0"/>
    <s v="USD"/>
    <n v="518160.05"/>
    <s v="Non-government"/>
  </r>
  <r>
    <s v="A2310000"/>
    <x v="43"/>
    <x v="43"/>
    <n v="1800024742"/>
    <x v="0"/>
    <x v="0"/>
    <x v="3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133"/>
    <n v="4.4333333333333336"/>
    <x v="3"/>
    <x v="0"/>
    <s v="Overdue"/>
    <x v="0"/>
    <s v="USD"/>
    <n v="218729.35"/>
    <s v="Non-government"/>
  </r>
  <r>
    <s v="A2310000"/>
    <x v="43"/>
    <x v="43"/>
    <n v="1800023365"/>
    <x v="0"/>
    <x v="0"/>
    <x v="3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373"/>
    <n v="12.433333333333334"/>
    <x v="4"/>
    <x v="0"/>
    <s v="Overdue"/>
    <x v="0"/>
    <s v="USD"/>
    <n v="356715.18"/>
    <s v="Non-government"/>
  </r>
  <r>
    <s v="A2310000"/>
    <x v="43"/>
    <x v="43"/>
    <n v="1800023366"/>
    <x v="0"/>
    <x v="0"/>
    <x v="3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373"/>
    <n v="12.433333333333334"/>
    <x v="4"/>
    <x v="0"/>
    <s v="Overdue"/>
    <x v="0"/>
    <s v="USD"/>
    <n v="152879.1"/>
    <s v="Non-government"/>
  </r>
  <r>
    <s v="A2310000"/>
    <x v="43"/>
    <x v="43"/>
    <n v="1800025009"/>
    <x v="0"/>
    <x v="0"/>
    <x v="3"/>
    <x v="2"/>
    <n v="0"/>
    <s v="BELEMA ROBERTKIRI Dec 2020 CrdHandl"/>
    <s v="468"/>
    <s v="DR"/>
    <s v=""/>
    <d v="2020-11-05T00:00:00"/>
    <d v="2020-11-05T00:00:00"/>
    <d v="2020-12-05T00:00:00"/>
    <s v="USD"/>
    <n v="566979"/>
    <n v="85"/>
    <n v="2.8333333333333335"/>
    <x v="3"/>
    <x v="0"/>
    <s v="Overdue"/>
    <x v="0"/>
    <s v="USD"/>
    <n v="566979"/>
    <s v="Non-government"/>
  </r>
  <r>
    <s v="A2310000"/>
    <x v="43"/>
    <x v="43"/>
    <n v="1800025010"/>
    <x v="0"/>
    <x v="0"/>
    <x v="3"/>
    <x v="2"/>
    <n v="0"/>
    <s v="BELEMA ROBERTKIRI Dec 2020 CrdHandl"/>
    <s v="454"/>
    <s v="DR"/>
    <s v=""/>
    <d v="2020-11-05T00:00:00"/>
    <d v="2020-11-05T00:00:00"/>
    <d v="2020-12-05T00:00:00"/>
    <s v="NGN"/>
    <n v="92249103.239999995"/>
    <n v="85"/>
    <n v="2.8333333333333335"/>
    <x v="3"/>
    <x v="0"/>
    <s v="Overdue"/>
    <x v="0"/>
    <s v="USD"/>
    <n v="243076.39"/>
    <s v="Non-government"/>
  </r>
  <r>
    <s v="A2310000"/>
    <x v="43"/>
    <x v="43"/>
    <n v="1600003424"/>
    <x v="0"/>
    <x v="0"/>
    <x v="3"/>
    <x v="2"/>
    <n v="0"/>
    <s v="BELEMA ROBERTKIRI Dec 2020 CrdHandl"/>
    <s v="468"/>
    <s v="DG"/>
    <s v=""/>
    <d v="2020-11-05T00:00:00"/>
    <d v="2020-11-05T00:00:00"/>
    <d v="2020-11-05T00:00:00"/>
    <s v="USD"/>
    <n v="-566979"/>
    <n v="115"/>
    <n v="3.8333333333333335"/>
    <x v="3"/>
    <x v="0"/>
    <s v="Overdue"/>
    <x v="0"/>
    <s v="USD"/>
    <n v="-566979"/>
    <s v="Non-government"/>
  </r>
  <r>
    <s v="A2310000"/>
    <x v="43"/>
    <x v="43"/>
    <n v="1600003425"/>
    <x v="0"/>
    <x v="0"/>
    <x v="3"/>
    <x v="2"/>
    <n v="0"/>
    <s v="BELEMA ROBERTKIRI Dec 2020 CrdHandl"/>
    <s v="454"/>
    <s v="DG"/>
    <s v=""/>
    <d v="2020-11-05T00:00:00"/>
    <d v="2020-11-05T00:00:00"/>
    <d v="2020-11-05T00:00:00"/>
    <s v="NGN"/>
    <n v="-92249103.239999995"/>
    <n v="115"/>
    <n v="3.8333333333333335"/>
    <x v="3"/>
    <x v="0"/>
    <s v="Overdue"/>
    <x v="0"/>
    <s v="USD"/>
    <n v="-243076.39"/>
    <s v="Non-government"/>
  </r>
  <r>
    <s v="A2310000"/>
    <x v="43"/>
    <x v="43"/>
    <n v="1800025433"/>
    <x v="0"/>
    <x v="0"/>
    <x v="3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10"/>
    <n v="0.33333333333333331"/>
    <x v="3"/>
    <x v="0"/>
    <s v="Overdue"/>
    <x v="0"/>
    <s v="USD"/>
    <n v="525857.81999999995"/>
    <s v="Non-government"/>
  </r>
  <r>
    <s v="A2310000"/>
    <x v="43"/>
    <x v="43"/>
    <n v="1800025434"/>
    <x v="0"/>
    <x v="0"/>
    <x v="3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10"/>
    <n v="0.33333333333333331"/>
    <x v="3"/>
    <x v="0"/>
    <s v="Overdue"/>
    <x v="0"/>
    <s v="USD"/>
    <n v="225363.7"/>
    <s v="Non-government"/>
  </r>
  <r>
    <s v="A2310000"/>
    <x v="43"/>
    <x v="43"/>
    <n v="1800023722"/>
    <x v="0"/>
    <x v="0"/>
    <x v="3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311"/>
    <n v="10.366666666666667"/>
    <x v="2"/>
    <x v="0"/>
    <s v="Overdue"/>
    <x v="0"/>
    <s v="USD"/>
    <n v="391244.37"/>
    <s v="Non-government"/>
  </r>
  <r>
    <s v="A2310000"/>
    <x v="43"/>
    <x v="43"/>
    <n v="1800023723"/>
    <x v="0"/>
    <x v="0"/>
    <x v="3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311"/>
    <n v="10.366666666666667"/>
    <x v="2"/>
    <x v="0"/>
    <s v="Overdue"/>
    <x v="0"/>
    <s v="USD"/>
    <n v="142537.4"/>
    <s v="Non-government"/>
  </r>
  <r>
    <s v="A2310000"/>
    <x v="43"/>
    <x v="43"/>
    <n v="1800025386"/>
    <x v="0"/>
    <x v="0"/>
    <x v="3"/>
    <x v="2"/>
    <n v="0"/>
    <s v="BELEMA ROBERTKIRI Feb 2021 Prepayment CrdHandl"/>
    <s v="468"/>
    <s v="DR"/>
    <s v=""/>
    <d v="2021-01-08T00:00:00"/>
    <d v="2021-01-08T00:00:00"/>
    <d v="2021-02-07T00:00:00"/>
    <s v="USD"/>
    <n v="527877"/>
    <n v="21"/>
    <n v="0.7"/>
    <x v="3"/>
    <x v="0"/>
    <s v="Overdue"/>
    <x v="0"/>
    <s v="USD"/>
    <n v="527877"/>
    <s v="Non-government"/>
  </r>
  <r>
    <s v="A2310000"/>
    <x v="43"/>
    <x v="43"/>
    <n v="1800025387"/>
    <x v="0"/>
    <x v="0"/>
    <x v="3"/>
    <x v="2"/>
    <n v="0"/>
    <s v="BELEMA ROBERTKIRI Feb 2021 Prepayment CrdHandl"/>
    <s v="454"/>
    <s v="DR"/>
    <s v=""/>
    <d v="2021-01-08T00:00:00"/>
    <d v="2021-01-08T00:00:00"/>
    <d v="2021-02-07T00:00:00"/>
    <s v="NGN"/>
    <n v="85855423.5"/>
    <n v="21"/>
    <n v="0.7"/>
    <x v="3"/>
    <x v="0"/>
    <s v="Overdue"/>
    <x v="0"/>
    <s v="USD"/>
    <n v="226229.04"/>
    <s v="Non-government"/>
  </r>
  <r>
    <s v="A2310000"/>
    <x v="43"/>
    <x v="43"/>
    <n v="1600003485"/>
    <x v="0"/>
    <x v="0"/>
    <x v="3"/>
    <x v="2"/>
    <n v="0"/>
    <s v="BELEMA ROBERTKIRI Feb20  PREPAYMT REF 1800025386"/>
    <s v="468"/>
    <s v="DG"/>
    <s v=""/>
    <d v="2021-01-08T00:00:00"/>
    <d v="2021-01-08T00:00:00"/>
    <d v="2021-01-08T00:00:00"/>
    <s v="USD"/>
    <n v="-527877"/>
    <n v="51"/>
    <n v="1.7"/>
    <x v="3"/>
    <x v="0"/>
    <s v="Overdue"/>
    <x v="0"/>
    <s v="USD"/>
    <n v="-527877"/>
    <s v="Non-government"/>
  </r>
  <r>
    <s v="A2310000"/>
    <x v="43"/>
    <x v="43"/>
    <n v="1600003486"/>
    <x v="0"/>
    <x v="0"/>
    <x v="3"/>
    <x v="2"/>
    <n v="0"/>
    <s v="BELEMA ROBERTKIRI Feb20  PREPAYMT REF 1800025387"/>
    <s v="454"/>
    <s v="DG"/>
    <s v=""/>
    <d v="2021-01-08T00:00:00"/>
    <d v="2021-01-08T00:00:00"/>
    <d v="2021-01-08T00:00:00"/>
    <s v="NGN"/>
    <n v="-85855423.5"/>
    <n v="51"/>
    <n v="1.7"/>
    <x v="3"/>
    <x v="0"/>
    <s v="Overdue"/>
    <x v="0"/>
    <s v="USD"/>
    <n v="-226229.04"/>
    <s v="Non-government"/>
  </r>
  <r>
    <s v="A2310000"/>
    <x v="43"/>
    <x v="43"/>
    <n v="1800024943"/>
    <x v="0"/>
    <x v="0"/>
    <x v="3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101"/>
    <n v="3.3666666666666667"/>
    <x v="3"/>
    <x v="0"/>
    <s v="Overdue"/>
    <x v="0"/>
    <s v="USD"/>
    <n v="2200.67"/>
    <s v="Non-government"/>
  </r>
  <r>
    <s v="A2310000"/>
    <x v="43"/>
    <x v="43"/>
    <n v="1800024953"/>
    <x v="0"/>
    <x v="0"/>
    <x v="3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101"/>
    <n v="3.3666666666666667"/>
    <x v="3"/>
    <x v="0"/>
    <s v="Overdue"/>
    <x v="0"/>
    <s v="USD"/>
    <n v="5134.99"/>
    <s v="Non-government"/>
  </r>
  <r>
    <s v="A2310000"/>
    <x v="43"/>
    <x v="43"/>
    <n v="1800023595"/>
    <x v="0"/>
    <x v="0"/>
    <x v="3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337"/>
    <n v="11.233333333333333"/>
    <x v="2"/>
    <x v="0"/>
    <s v="Overdue"/>
    <x v="0"/>
    <s v="USD"/>
    <n v="279503.09999999998"/>
    <s v="Non-government"/>
  </r>
  <r>
    <s v="A2310000"/>
    <x v="43"/>
    <x v="43"/>
    <n v="1800023596"/>
    <x v="0"/>
    <x v="0"/>
    <x v="3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337"/>
    <n v="11.233333333333333"/>
    <x v="2"/>
    <x v="0"/>
    <s v="Overdue"/>
    <x v="0"/>
    <s v="USD"/>
    <n v="119790.75"/>
    <s v="Non-government"/>
  </r>
  <r>
    <s v="A2310000"/>
    <x v="43"/>
    <x v="43"/>
    <n v="1800025550"/>
    <x v="0"/>
    <x v="0"/>
    <x v="3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-13"/>
    <n v="-0.43333333333333335"/>
    <x v="1"/>
    <x v="1"/>
    <s v="Not Overdue"/>
    <x v="0"/>
    <s v="USD"/>
    <n v="534780.93999999994"/>
    <s v="Non-government"/>
  </r>
  <r>
    <s v="A2310000"/>
    <x v="43"/>
    <x v="43"/>
    <n v="1800025551"/>
    <x v="0"/>
    <x v="0"/>
    <x v="3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-13"/>
    <n v="-0.43333333333333335"/>
    <x v="1"/>
    <x v="1"/>
    <s v="Not Overdue"/>
    <x v="0"/>
    <s v="USD"/>
    <n v="229187.82"/>
    <s v="Non-government"/>
  </r>
  <r>
    <s v="A2310000"/>
    <x v="43"/>
    <x v="43"/>
    <n v="1800024581"/>
    <x v="0"/>
    <x v="0"/>
    <x v="3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164"/>
    <n v="5.4666666666666668"/>
    <x v="3"/>
    <x v="0"/>
    <s v="Overdue"/>
    <x v="0"/>
    <s v="USD"/>
    <n v="513494.69"/>
    <s v="Non-government"/>
  </r>
  <r>
    <s v="A2310000"/>
    <x v="43"/>
    <x v="43"/>
    <n v="1800024582"/>
    <x v="0"/>
    <x v="0"/>
    <x v="3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164"/>
    <n v="5.4666666666666668"/>
    <x v="3"/>
    <x v="0"/>
    <s v="Overdue"/>
    <x v="0"/>
    <s v="USD"/>
    <n v="209047.54"/>
    <s v="Non-government"/>
  </r>
  <r>
    <s v="A2310000"/>
    <x v="43"/>
    <x v="43"/>
    <n v="1800024431"/>
    <x v="0"/>
    <x v="0"/>
    <x v="3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192"/>
    <n v="6.4"/>
    <x v="2"/>
    <x v="0"/>
    <s v="Overdue"/>
    <x v="0"/>
    <s v="USD"/>
    <n v="527514.05000000005"/>
    <s v="Non-government"/>
  </r>
  <r>
    <s v="A2310000"/>
    <x v="43"/>
    <x v="43"/>
    <n v="1800024432"/>
    <x v="0"/>
    <x v="0"/>
    <x v="3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192"/>
    <n v="6.4"/>
    <x v="2"/>
    <x v="0"/>
    <s v="Overdue"/>
    <x v="0"/>
    <s v="USD"/>
    <n v="226075.4"/>
    <s v="Non-government"/>
  </r>
  <r>
    <s v="A2310000"/>
    <x v="43"/>
    <x v="43"/>
    <n v="1800023930"/>
    <x v="0"/>
    <x v="0"/>
    <x v="3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275"/>
    <n v="9.1666666666666661"/>
    <x v="2"/>
    <x v="0"/>
    <s v="Overdue"/>
    <x v="0"/>
    <s v="USD"/>
    <n v="562113.39"/>
    <s v="Non-government"/>
  </r>
  <r>
    <s v="A2310000"/>
    <x v="43"/>
    <x v="43"/>
    <n v="1800023931"/>
    <x v="0"/>
    <x v="0"/>
    <x v="3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275"/>
    <n v="9.1666666666666661"/>
    <x v="2"/>
    <x v="0"/>
    <s v="Overdue"/>
    <x v="0"/>
    <s v="USD"/>
    <n v="204807.01"/>
    <s v="Non-government"/>
  </r>
  <r>
    <s v="A2310000"/>
    <x v="43"/>
    <x v="43"/>
    <n v="1600003630"/>
    <x v="0"/>
    <x v="0"/>
    <x v="3"/>
    <x v="2"/>
    <n v="0"/>
    <s v="BELEMA ROBERTKIRI Mar20  PREPAYMT REF 1800025526"/>
    <s v="468"/>
    <s v="DG"/>
    <s v=""/>
    <d v="2021-02-08T00:00:00"/>
    <d v="2021-02-08T00:00:00"/>
    <d v="2021-02-08T00:00:00"/>
    <s v="USD"/>
    <n v="-566979"/>
    <n v="20"/>
    <n v="0.66666666666666663"/>
    <x v="1"/>
    <x v="1"/>
    <s v="Not Overdue"/>
    <x v="0"/>
    <s v="USD"/>
    <n v="-566979"/>
    <s v="Non-government"/>
  </r>
  <r>
    <s v="A2310000"/>
    <x v="43"/>
    <x v="43"/>
    <n v="1600003631"/>
    <x v="0"/>
    <x v="0"/>
    <x v="3"/>
    <x v="2"/>
    <n v="0"/>
    <s v="BELEMA ROBERTKIRI Mar20  PREPAYMT REF 1800025527"/>
    <s v="454"/>
    <s v="DG"/>
    <s v=""/>
    <d v="2021-02-08T00:00:00"/>
    <d v="2021-02-08T00:00:00"/>
    <d v="2021-02-08T00:00:00"/>
    <s v="NGN"/>
    <n v="-92215084.5"/>
    <n v="20"/>
    <n v="0.66666666666666663"/>
    <x v="1"/>
    <x v="1"/>
    <s v="Not Overdue"/>
    <x v="0"/>
    <s v="USD"/>
    <n v="-242986.75"/>
    <s v="Non-government"/>
  </r>
  <r>
    <s v="A2310000"/>
    <x v="43"/>
    <x v="43"/>
    <n v="1800025526"/>
    <x v="0"/>
    <x v="0"/>
    <x v="3"/>
    <x v="2"/>
    <n v="0"/>
    <s v="BELEMA ROBERTKIRI March 2021 Prepayment CrdHandl"/>
    <s v="468"/>
    <s v="DR"/>
    <s v=""/>
    <d v="2021-02-08T00:00:00"/>
    <d v="2021-02-08T00:00:00"/>
    <d v="2021-03-10T00:00:00"/>
    <s v="USD"/>
    <n v="566979"/>
    <n v="-10"/>
    <n v="-0.33333333333333331"/>
    <x v="1"/>
    <x v="1"/>
    <s v="Not Overdue"/>
    <x v="0"/>
    <s v="USD"/>
    <n v="566979"/>
    <s v="Non-government"/>
  </r>
  <r>
    <s v="A2310000"/>
    <x v="43"/>
    <x v="43"/>
    <n v="1800025527"/>
    <x v="0"/>
    <x v="0"/>
    <x v="3"/>
    <x v="2"/>
    <n v="0"/>
    <s v="BELEMA ROBERTKIRI March 2021 Prepayment CrdHandl"/>
    <s v="454"/>
    <s v="DR"/>
    <s v=""/>
    <d v="2021-02-08T00:00:00"/>
    <d v="2021-02-08T00:00:00"/>
    <d v="2021-03-10T00:00:00"/>
    <s v="NGN"/>
    <n v="92215084.5"/>
    <n v="-10"/>
    <n v="-0.33333333333333331"/>
    <x v="1"/>
    <x v="1"/>
    <s v="Not Overdue"/>
    <x v="0"/>
    <s v="USD"/>
    <n v="242986.75"/>
    <s v="Non-government"/>
  </r>
  <r>
    <s v="A2310000"/>
    <x v="43"/>
    <x v="43"/>
    <n v="1800025256"/>
    <x v="0"/>
    <x v="0"/>
    <x v="3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43"/>
    <n v="1.4333333333333333"/>
    <x v="3"/>
    <x v="0"/>
    <s v="Overdue"/>
    <x v="0"/>
    <s v="USD"/>
    <n v="515860.92"/>
    <s v="Non-government"/>
  </r>
  <r>
    <s v="A2310000"/>
    <x v="43"/>
    <x v="43"/>
    <n v="1800025257"/>
    <x v="0"/>
    <x v="0"/>
    <x v="3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43"/>
    <n v="1.4333333333333333"/>
    <x v="3"/>
    <x v="0"/>
    <s v="Overdue"/>
    <x v="0"/>
    <s v="USD"/>
    <n v="221079.38"/>
    <s v="Non-government"/>
  </r>
  <r>
    <s v="A2310000"/>
    <x v="43"/>
    <x v="43"/>
    <n v="1800022913"/>
    <x v="0"/>
    <x v="0"/>
    <x v="3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436"/>
    <n v="14.533333333333333"/>
    <x v="4"/>
    <x v="0"/>
    <s v="Overdue"/>
    <x v="0"/>
    <s v="USD"/>
    <n v="449521.69"/>
    <s v="Non-government"/>
  </r>
  <r>
    <s v="A2310000"/>
    <x v="43"/>
    <x v="43"/>
    <n v="1800022914"/>
    <x v="0"/>
    <x v="0"/>
    <x v="3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436"/>
    <n v="14.533333333333333"/>
    <x v="4"/>
    <x v="0"/>
    <s v="Overdue"/>
    <x v="0"/>
    <s v="USD"/>
    <n v="192662.2"/>
    <s v="Non-government"/>
  </r>
  <r>
    <s v="A2310000"/>
    <x v="43"/>
    <x v="43"/>
    <n v="1800025053"/>
    <x v="0"/>
    <x v="0"/>
    <x v="3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77"/>
    <n v="2.5666666666666669"/>
    <x v="3"/>
    <x v="0"/>
    <s v="Overdue"/>
    <x v="0"/>
    <s v="USD"/>
    <n v="340742.74"/>
    <s v="Non-government"/>
  </r>
  <r>
    <s v="A2310000"/>
    <x v="43"/>
    <x v="43"/>
    <n v="1800025054"/>
    <x v="0"/>
    <x v="0"/>
    <x v="3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77"/>
    <n v="2.5666666666666669"/>
    <x v="3"/>
    <x v="0"/>
    <s v="Overdue"/>
    <x v="0"/>
    <s v="USD"/>
    <n v="146085.01999999999"/>
    <s v="Non-government"/>
  </r>
  <r>
    <s v="A2310000"/>
    <x v="43"/>
    <x v="43"/>
    <n v="1800022781"/>
    <x v="0"/>
    <x v="0"/>
    <x v="3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463"/>
    <n v="15.433333333333334"/>
    <x v="4"/>
    <x v="0"/>
    <s v="Overdue"/>
    <x v="0"/>
    <s v="USD"/>
    <n v="143292.31"/>
    <s v="Non-government"/>
  </r>
  <r>
    <s v="A2310000"/>
    <x v="43"/>
    <x v="43"/>
    <n v="1800022782"/>
    <x v="0"/>
    <x v="0"/>
    <x v="3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463"/>
    <n v="15.433333333333334"/>
    <x v="4"/>
    <x v="0"/>
    <s v="Overdue"/>
    <x v="0"/>
    <s v="USD"/>
    <n v="61405.25"/>
    <s v="Non-government"/>
  </r>
  <r>
    <s v="A2310000"/>
    <x v="43"/>
    <x v="43"/>
    <n v="1800024915"/>
    <x v="0"/>
    <x v="0"/>
    <x v="3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102"/>
    <n v="3.4"/>
    <x v="3"/>
    <x v="0"/>
    <s v="Overdue"/>
    <x v="0"/>
    <s v="USD"/>
    <n v="500639.19"/>
    <s v="Non-government"/>
  </r>
  <r>
    <s v="A2310000"/>
    <x v="43"/>
    <x v="43"/>
    <n v="1800024916"/>
    <x v="0"/>
    <x v="0"/>
    <x v="3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102"/>
    <n v="3.4"/>
    <x v="3"/>
    <x v="0"/>
    <s v="Overdue"/>
    <x v="0"/>
    <s v="USD"/>
    <n v="214555.9"/>
    <s v="Non-government"/>
  </r>
  <r>
    <s v="A2310000"/>
    <x v="43"/>
    <x v="43"/>
    <n v="1800022319"/>
    <x v="0"/>
    <x v="0"/>
    <x v="3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540"/>
    <n v="18"/>
    <x v="4"/>
    <x v="0"/>
    <s v="Overdue"/>
    <x v="0"/>
    <s v="USD"/>
    <n v="8820"/>
    <s v="Non-government"/>
  </r>
  <r>
    <s v="A2310000"/>
    <x v="43"/>
    <x v="43"/>
    <n v="1800022320"/>
    <x v="0"/>
    <x v="0"/>
    <x v="3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540"/>
    <n v="18"/>
    <x v="4"/>
    <x v="0"/>
    <s v="Overdue"/>
    <x v="0"/>
    <s v="USD"/>
    <n v="3779.32"/>
    <s v="Non-government"/>
  </r>
  <r>
    <s v="A2310000"/>
    <x v="43"/>
    <x v="43"/>
    <n v="1800022336"/>
    <x v="0"/>
    <x v="0"/>
    <x v="3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540"/>
    <n v="18"/>
    <x v="4"/>
    <x v="0"/>
    <s v="Overdue"/>
    <x v="0"/>
    <s v="USD"/>
    <n v="715.97"/>
    <s v="Non-government"/>
  </r>
  <r>
    <s v="A2310000"/>
    <x v="43"/>
    <x v="43"/>
    <n v="1800022335"/>
    <x v="0"/>
    <x v="0"/>
    <x v="3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540"/>
    <n v="18"/>
    <x v="4"/>
    <x v="0"/>
    <s v="Overdue"/>
    <x v="0"/>
    <s v="USD"/>
    <n v="1670.9"/>
    <s v="Non-government"/>
  </r>
  <r>
    <s v="A2310000"/>
    <x v="43"/>
    <x v="43"/>
    <n v="1400015196"/>
    <x v="0"/>
    <x v="0"/>
    <x v="3"/>
    <x v="2"/>
    <n v="0"/>
    <s v="Vitol_Belema pmt"/>
    <s v=""/>
    <s v="DZ"/>
    <s v=""/>
    <d v="2021-02-07T00:00:00"/>
    <d v="2021-02-05T00:00:00"/>
    <d v="2021-02-07T00:00:00"/>
    <s v="USD"/>
    <n v="-7000000"/>
    <n v="21"/>
    <n v="0.7"/>
    <x v="3"/>
    <x v="0"/>
    <s v="Overdue"/>
    <x v="0"/>
    <s v="USD"/>
    <n v="-7000000"/>
    <s v="Non-government"/>
  </r>
  <r>
    <s v="A2310000"/>
    <x v="43"/>
    <x v="43"/>
    <n v="103929326"/>
    <x v="0"/>
    <x v="0"/>
    <x v="3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162"/>
    <n v="5.4"/>
    <x v="3"/>
    <x v="2"/>
    <s v="Overdue"/>
    <x v="1"/>
    <s v="USD"/>
    <n v="21295.360000000001"/>
    <s v="Non-government"/>
  </r>
  <r>
    <s v="A2310000"/>
    <x v="43"/>
    <x v="43"/>
    <n v="103929326"/>
    <x v="0"/>
    <x v="0"/>
    <x v="3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162"/>
    <n v="5.4"/>
    <x v="3"/>
    <x v="2"/>
    <s v="Overdue"/>
    <x v="1"/>
    <s v="USD"/>
    <n v="17640.5"/>
    <s v="Non-government"/>
  </r>
  <r>
    <s v="A2310000"/>
    <x v="43"/>
    <x v="43"/>
    <n v="103929326"/>
    <x v="0"/>
    <x v="0"/>
    <x v="3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162"/>
    <n v="5.4"/>
    <x v="3"/>
    <x v="2"/>
    <s v="Overdue"/>
    <x v="1"/>
    <s v="USD"/>
    <n v="4401.18"/>
    <s v="Non-government"/>
  </r>
  <r>
    <s v="A2310000"/>
    <x v="43"/>
    <x v="43"/>
    <n v="103929326"/>
    <x v="0"/>
    <x v="0"/>
    <x v="3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162"/>
    <n v="5.4"/>
    <x v="3"/>
    <x v="2"/>
    <s v="Overdue"/>
    <x v="1"/>
    <s v="USD"/>
    <n v="21976.66"/>
    <s v="Non-government"/>
  </r>
  <r>
    <s v="A2310000"/>
    <x v="43"/>
    <x v="43"/>
    <n v="103929326"/>
    <x v="0"/>
    <x v="0"/>
    <x v="3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162"/>
    <n v="5.4"/>
    <x v="3"/>
    <x v="2"/>
    <s v="Overdue"/>
    <x v="1"/>
    <s v="USD"/>
    <n v="4403.3500000000004"/>
    <s v="Non-government"/>
  </r>
  <r>
    <s v="A2310000"/>
    <x v="43"/>
    <x v="43"/>
    <n v="103929326"/>
    <x v="0"/>
    <x v="0"/>
    <x v="3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162"/>
    <n v="5.4"/>
    <x v="3"/>
    <x v="2"/>
    <s v="Overdue"/>
    <x v="1"/>
    <s v="USD"/>
    <n v="26246.65"/>
    <s v="Non-government"/>
  </r>
  <r>
    <s v="A2310000"/>
    <x v="43"/>
    <x v="43"/>
    <n v="103929326"/>
    <x v="0"/>
    <x v="0"/>
    <x v="3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162"/>
    <n v="5.4"/>
    <x v="3"/>
    <x v="2"/>
    <s v="Overdue"/>
    <x v="1"/>
    <s v="USD"/>
    <n v="3842.11"/>
    <s v="Non-government"/>
  </r>
  <r>
    <s v="A2310000"/>
    <x v="43"/>
    <x v="43"/>
    <n v="103929326"/>
    <x v="0"/>
    <x v="0"/>
    <x v="3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162"/>
    <n v="5.4"/>
    <x v="3"/>
    <x v="2"/>
    <s v="Overdue"/>
    <x v="1"/>
    <s v="USD"/>
    <n v="27183.08"/>
    <s v="Non-government"/>
  </r>
  <r>
    <s v="A2310000"/>
    <x v="43"/>
    <x v="43"/>
    <n v="103929326"/>
    <x v="0"/>
    <x v="0"/>
    <x v="3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162"/>
    <n v="5.4"/>
    <x v="3"/>
    <x v="2"/>
    <s v="Overdue"/>
    <x v="1"/>
    <s v="USD"/>
    <n v="3784.54"/>
    <s v="Non-government"/>
  </r>
  <r>
    <s v="A2310000"/>
    <x v="43"/>
    <x v="43"/>
    <n v="103826707"/>
    <x v="0"/>
    <x v="0"/>
    <x v="3"/>
    <x v="2"/>
    <s v="WHT Outstg"/>
    <s v="WHT on invs 1800022407/22409/21162/329/331/512.etc"/>
    <s v=""/>
    <s v="AB"/>
    <s v=""/>
    <d v="2019-11-07T00:00:00"/>
    <d v="2019-11-07T00:00:00"/>
    <d v="2019-11-07T00:00:00"/>
    <s v="NGN"/>
    <n v="28689105.32"/>
    <n v="479"/>
    <n v="15.966666666666667"/>
    <x v="4"/>
    <x v="2"/>
    <s v="Overdue"/>
    <x v="1"/>
    <s v="USD"/>
    <n v="93618.29"/>
    <s v="Non-government"/>
  </r>
  <r>
    <s v="A2310000"/>
    <x v="43"/>
    <x v="43"/>
    <n v="103933356"/>
    <x v="0"/>
    <x v="0"/>
    <x v="3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528"/>
    <n v="17.600000000000001"/>
    <x v="4"/>
    <x v="2"/>
    <s v="Overdue"/>
    <x v="1"/>
    <s v="USD"/>
    <n v="10094.1"/>
    <s v="Non-government"/>
  </r>
  <r>
    <s v="A2310000"/>
    <x v="43"/>
    <x v="43"/>
    <n v="103933356"/>
    <x v="0"/>
    <x v="0"/>
    <x v="3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528"/>
    <n v="17.600000000000001"/>
    <x v="4"/>
    <x v="2"/>
    <s v="Overdue"/>
    <x v="1"/>
    <s v="USD"/>
    <n v="8224.43"/>
    <s v="Non-government"/>
  </r>
  <r>
    <s v="A2310000"/>
    <x v="43"/>
    <x v="43"/>
    <n v="103933356"/>
    <x v="0"/>
    <x v="0"/>
    <x v="3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528"/>
    <n v="17.600000000000001"/>
    <x v="4"/>
    <x v="2"/>
    <s v="Overdue"/>
    <x v="1"/>
    <s v="USD"/>
    <n v="1642.76"/>
    <s v="Non-government"/>
  </r>
  <r>
    <s v="A2310000"/>
    <x v="43"/>
    <x v="43"/>
    <n v="103933356"/>
    <x v="0"/>
    <x v="0"/>
    <x v="3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528"/>
    <n v="17.600000000000001"/>
    <x v="4"/>
    <x v="2"/>
    <s v="Overdue"/>
    <x v="1"/>
    <s v="USD"/>
    <n v="1486.32"/>
    <s v="Non-government"/>
  </r>
  <r>
    <s v="A2310000"/>
    <x v="43"/>
    <x v="43"/>
    <n v="103933356"/>
    <x v="0"/>
    <x v="0"/>
    <x v="3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528"/>
    <n v="17.600000000000001"/>
    <x v="4"/>
    <x v="2"/>
    <s v="Overdue"/>
    <x v="1"/>
    <s v="USD"/>
    <n v="8841.36"/>
    <s v="Non-government"/>
  </r>
  <r>
    <s v="A2310000"/>
    <x v="43"/>
    <x v="43"/>
    <n v="103933356"/>
    <x v="0"/>
    <x v="0"/>
    <x v="3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528"/>
    <n v="17.600000000000001"/>
    <x v="4"/>
    <x v="2"/>
    <s v="Overdue"/>
    <x v="1"/>
    <s v="USD"/>
    <n v="7757.49"/>
    <s v="Non-government"/>
  </r>
  <r>
    <s v="A2310000"/>
    <x v="43"/>
    <x v="43"/>
    <n v="103933356"/>
    <x v="0"/>
    <x v="0"/>
    <x v="3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528"/>
    <n v="17.600000000000001"/>
    <x v="4"/>
    <x v="2"/>
    <s v="Overdue"/>
    <x v="1"/>
    <s v="USD"/>
    <n v="1650.71"/>
    <s v="Non-government"/>
  </r>
  <r>
    <s v="A2310000"/>
    <x v="43"/>
    <x v="43"/>
    <n v="103933356"/>
    <x v="0"/>
    <x v="0"/>
    <x v="3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528"/>
    <n v="17.600000000000001"/>
    <x v="4"/>
    <x v="2"/>
    <s v="Overdue"/>
    <x v="1"/>
    <s v="USD"/>
    <n v="6426.91"/>
    <s v="Non-government"/>
  </r>
  <r>
    <s v="A2310000"/>
    <x v="43"/>
    <x v="43"/>
    <n v="103933356"/>
    <x v="0"/>
    <x v="0"/>
    <x v="3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528"/>
    <n v="17.600000000000001"/>
    <x v="4"/>
    <x v="2"/>
    <s v="Overdue"/>
    <x v="1"/>
    <s v="USD"/>
    <n v="1603.47"/>
    <s v="Non-government"/>
  </r>
  <r>
    <s v="A2310000"/>
    <x v="43"/>
    <x v="43"/>
    <n v="103933356"/>
    <x v="0"/>
    <x v="0"/>
    <x v="3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528"/>
    <n v="17.600000000000001"/>
    <x v="4"/>
    <x v="2"/>
    <s v="Overdue"/>
    <x v="1"/>
    <s v="USD"/>
    <n v="8006.3"/>
    <s v="Non-government"/>
  </r>
  <r>
    <s v="A2310000"/>
    <x v="43"/>
    <x v="43"/>
    <n v="103933356"/>
    <x v="0"/>
    <x v="0"/>
    <x v="3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528"/>
    <n v="17.600000000000001"/>
    <x v="4"/>
    <x v="2"/>
    <s v="Overdue"/>
    <x v="1"/>
    <s v="USD"/>
    <n v="1604.18"/>
    <s v="Non-government"/>
  </r>
  <r>
    <s v="A2310000"/>
    <x v="43"/>
    <x v="43"/>
    <n v="103933356"/>
    <x v="0"/>
    <x v="0"/>
    <x v="3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528"/>
    <n v="17.600000000000001"/>
    <x v="4"/>
    <x v="2"/>
    <s v="Overdue"/>
    <x v="1"/>
    <s v="USD"/>
    <n v="9561.66"/>
    <s v="Non-government"/>
  </r>
  <r>
    <s v="A2310000"/>
    <x v="43"/>
    <x v="43"/>
    <n v="103933356"/>
    <x v="0"/>
    <x v="0"/>
    <x v="3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528"/>
    <n v="17.600000000000001"/>
    <x v="4"/>
    <x v="2"/>
    <s v="Overdue"/>
    <x v="1"/>
    <s v="USD"/>
    <n v="1399.68"/>
    <s v="Non-government"/>
  </r>
  <r>
    <s v="A2310000"/>
    <x v="43"/>
    <x v="43"/>
    <n v="103933356"/>
    <x v="0"/>
    <x v="0"/>
    <x v="3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528"/>
    <n v="17.600000000000001"/>
    <x v="4"/>
    <x v="2"/>
    <s v="Overdue"/>
    <x v="1"/>
    <s v="USD"/>
    <n v="160.61000000000001"/>
    <s v="Non-government"/>
  </r>
  <r>
    <s v="A2310000"/>
    <x v="43"/>
    <x v="43"/>
    <n v="103933356"/>
    <x v="0"/>
    <x v="0"/>
    <x v="3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528"/>
    <n v="17.600000000000001"/>
    <x v="4"/>
    <x v="2"/>
    <s v="Overdue"/>
    <x v="1"/>
    <s v="USD"/>
    <n v="30.43"/>
    <s v="Non-government"/>
  </r>
  <r>
    <s v="A2310000"/>
    <x v="43"/>
    <x v="43"/>
    <n v="103933356"/>
    <x v="0"/>
    <x v="0"/>
    <x v="3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528"/>
    <n v="17.600000000000001"/>
    <x v="4"/>
    <x v="2"/>
    <s v="Overdue"/>
    <x v="1"/>
    <s v="USD"/>
    <n v="9902.65"/>
    <s v="Non-government"/>
  </r>
  <r>
    <s v="A2310000"/>
    <x v="43"/>
    <x v="43"/>
    <n v="103933356"/>
    <x v="0"/>
    <x v="0"/>
    <x v="3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528"/>
    <n v="17.600000000000001"/>
    <x v="4"/>
    <x v="2"/>
    <s v="Overdue"/>
    <x v="1"/>
    <s v="USD"/>
    <n v="1378.69"/>
    <s v="Non-government"/>
  </r>
  <r>
    <s v="A2310000"/>
    <x v="43"/>
    <x v="43"/>
    <n v="103933356"/>
    <x v="0"/>
    <x v="0"/>
    <x v="3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528"/>
    <n v="17.600000000000001"/>
    <x v="4"/>
    <x v="2"/>
    <s v="Overdue"/>
    <x v="1"/>
    <s v="USD"/>
    <n v="169.62"/>
    <s v="Non-government"/>
  </r>
  <r>
    <s v="A2310000"/>
    <x v="43"/>
    <x v="43"/>
    <n v="103929327"/>
    <x v="0"/>
    <x v="0"/>
    <x v="3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578"/>
    <n v="19.266666666666666"/>
    <x v="0"/>
    <x v="2"/>
    <s v="Overdue"/>
    <x v="1"/>
    <s v="USD"/>
    <n v="27596.68"/>
    <s v="Non-government"/>
  </r>
  <r>
    <s v="A2310000"/>
    <x v="43"/>
    <x v="43"/>
    <n v="103929327"/>
    <x v="0"/>
    <x v="0"/>
    <x v="3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578"/>
    <n v="19.266666666666666"/>
    <x v="0"/>
    <x v="2"/>
    <s v="Overdue"/>
    <x v="1"/>
    <s v="USD"/>
    <n v="4365.38"/>
    <s v="Non-government"/>
  </r>
  <r>
    <s v="A2310000"/>
    <x v="43"/>
    <x v="43"/>
    <n v="103929327"/>
    <x v="0"/>
    <x v="0"/>
    <x v="3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578"/>
    <n v="19.266666666666666"/>
    <x v="0"/>
    <x v="2"/>
    <s v="Overdue"/>
    <x v="1"/>
    <s v="USD"/>
    <n v="27709.89"/>
    <s v="Non-government"/>
  </r>
  <r>
    <s v="A2310000"/>
    <x v="43"/>
    <x v="43"/>
    <n v="103929327"/>
    <x v="0"/>
    <x v="0"/>
    <x v="3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578"/>
    <n v="19.266666666666666"/>
    <x v="0"/>
    <x v="2"/>
    <s v="Overdue"/>
    <x v="1"/>
    <s v="USD"/>
    <n v="4498.78"/>
    <s v="Non-government"/>
  </r>
  <r>
    <s v="A2310000"/>
    <x v="43"/>
    <x v="43"/>
    <n v="103929327"/>
    <x v="0"/>
    <x v="0"/>
    <x v="3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578"/>
    <n v="19.266666666666666"/>
    <x v="0"/>
    <x v="2"/>
    <s v="Overdue"/>
    <x v="1"/>
    <s v="USD"/>
    <n v="22582.94"/>
    <s v="Non-government"/>
  </r>
  <r>
    <s v="A2310000"/>
    <x v="43"/>
    <x v="43"/>
    <n v="103929327"/>
    <x v="0"/>
    <x v="0"/>
    <x v="3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578"/>
    <n v="19.266666666666666"/>
    <x v="0"/>
    <x v="2"/>
    <s v="Overdue"/>
    <x v="1"/>
    <s v="USD"/>
    <n v="4510.76"/>
    <s v="Non-government"/>
  </r>
  <r>
    <s v="A2310000"/>
    <x v="43"/>
    <x v="43"/>
    <n v="103929327"/>
    <x v="0"/>
    <x v="0"/>
    <x v="3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578"/>
    <n v="19.266666666666666"/>
    <x v="0"/>
    <x v="2"/>
    <s v="Overdue"/>
    <x v="1"/>
    <s v="USD"/>
    <n v="24282.89"/>
    <s v="Non-government"/>
  </r>
  <r>
    <s v="A2310000"/>
    <x v="43"/>
    <x v="43"/>
    <n v="103929327"/>
    <x v="0"/>
    <x v="0"/>
    <x v="3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578"/>
    <n v="19.266666666666666"/>
    <x v="0"/>
    <x v="2"/>
    <s v="Overdue"/>
    <x v="1"/>
    <s v="USD"/>
    <n v="4082.19"/>
    <s v="Non-government"/>
  </r>
  <r>
    <s v="A2310000"/>
    <x v="43"/>
    <x v="43"/>
    <n v="103929327"/>
    <x v="0"/>
    <x v="0"/>
    <x v="3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578"/>
    <n v="19.266666666666666"/>
    <x v="0"/>
    <x v="2"/>
    <s v="Overdue"/>
    <x v="1"/>
    <s v="USD"/>
    <n v="4530.63"/>
    <s v="Non-government"/>
  </r>
  <r>
    <s v="A2310000"/>
    <x v="43"/>
    <x v="43"/>
    <n v="1600002774"/>
    <x v="0"/>
    <x v="0"/>
    <x v="3"/>
    <x v="2"/>
    <s v="WHT Outstg"/>
    <s v="BELEMA  - WHT RECEIPTS"/>
    <s v="454"/>
    <s v="DG"/>
    <s v=""/>
    <d v="2019-05-28T00:00:00"/>
    <d v="2019-05-28T00:00:00"/>
    <d v="2019-05-28T00:00:00"/>
    <s v="NGN"/>
    <n v="-122473525.06"/>
    <n v="642"/>
    <n v="21.4"/>
    <x v="0"/>
    <x v="2"/>
    <s v="Overdue"/>
    <x v="1"/>
    <s v="USD"/>
    <n v="-399655.61"/>
    <s v="Non-government"/>
  </r>
  <r>
    <s v="A2310000"/>
    <x v="43"/>
    <x v="43"/>
    <n v="103933363"/>
    <x v="0"/>
    <x v="0"/>
    <x v="3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790"/>
    <n v="26.333333333333332"/>
    <x v="0"/>
    <x v="2"/>
    <s v="Overdue"/>
    <x v="1"/>
    <s v="USD"/>
    <n v="-1487.88"/>
    <s v="Non-government"/>
  </r>
  <r>
    <s v="A2310000"/>
    <x v="43"/>
    <x v="43"/>
    <n v="103933358"/>
    <x v="0"/>
    <x v="0"/>
    <x v="3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790"/>
    <n v="26.333333333333332"/>
    <x v="0"/>
    <x v="2"/>
    <s v="Overdue"/>
    <x v="1"/>
    <s v="USD"/>
    <n v="-278.47000000000003"/>
    <s v="Non-government"/>
  </r>
  <r>
    <s v="A2310000"/>
    <x v="43"/>
    <x v="43"/>
    <n v="103933363"/>
    <x v="0"/>
    <x v="0"/>
    <x v="3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790"/>
    <n v="26.333333333333332"/>
    <x v="0"/>
    <x v="2"/>
    <s v="Overdue"/>
    <x v="1"/>
    <s v="USD"/>
    <n v="3113.76"/>
    <s v="Non-government"/>
  </r>
  <r>
    <s v="A2310000"/>
    <x v="43"/>
    <x v="43"/>
    <n v="103933363"/>
    <x v="0"/>
    <x v="0"/>
    <x v="3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790"/>
    <n v="26.333333333333332"/>
    <x v="0"/>
    <x v="2"/>
    <s v="Overdue"/>
    <x v="1"/>
    <s v="USD"/>
    <n v="828.01"/>
    <s v="Non-government"/>
  </r>
  <r>
    <s v="A2310000"/>
    <x v="43"/>
    <x v="43"/>
    <n v="103933363"/>
    <x v="0"/>
    <x v="0"/>
    <x v="3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790"/>
    <n v="26.333333333333332"/>
    <x v="0"/>
    <x v="2"/>
    <s v="Overdue"/>
    <x v="1"/>
    <s v="USD"/>
    <n v="857.91"/>
    <s v="Non-government"/>
  </r>
  <r>
    <s v="A2310000"/>
    <x v="43"/>
    <x v="43"/>
    <n v="103933363"/>
    <x v="0"/>
    <x v="0"/>
    <x v="3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790"/>
    <n v="26.333333333333332"/>
    <x v="0"/>
    <x v="2"/>
    <s v="Overdue"/>
    <x v="1"/>
    <s v="USD"/>
    <n v="946.34"/>
    <s v="Non-government"/>
  </r>
  <r>
    <s v="A2310000"/>
    <x v="43"/>
    <x v="43"/>
    <n v="103933363"/>
    <x v="0"/>
    <x v="0"/>
    <x v="3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790"/>
    <n v="26.333333333333332"/>
    <x v="0"/>
    <x v="2"/>
    <s v="Overdue"/>
    <x v="1"/>
    <s v="USD"/>
    <n v="4593.34"/>
    <s v="Non-government"/>
  </r>
  <r>
    <s v="A2310000"/>
    <x v="43"/>
    <x v="43"/>
    <n v="103933363"/>
    <x v="0"/>
    <x v="0"/>
    <x v="3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790"/>
    <n v="26.333333333333332"/>
    <x v="0"/>
    <x v="2"/>
    <s v="Overdue"/>
    <x v="1"/>
    <s v="USD"/>
    <n v="850.48"/>
    <s v="Non-government"/>
  </r>
  <r>
    <s v="A2310000"/>
    <x v="43"/>
    <x v="43"/>
    <n v="103933363"/>
    <x v="0"/>
    <x v="0"/>
    <x v="3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790"/>
    <n v="26.333333333333332"/>
    <x v="0"/>
    <x v="2"/>
    <s v="Overdue"/>
    <x v="1"/>
    <s v="USD"/>
    <n v="587.87"/>
    <s v="Non-government"/>
  </r>
  <r>
    <s v="A2310000"/>
    <x v="43"/>
    <x v="43"/>
    <n v="103933363"/>
    <x v="0"/>
    <x v="0"/>
    <x v="3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790"/>
    <n v="26.333333333333332"/>
    <x v="0"/>
    <x v="2"/>
    <s v="Overdue"/>
    <x v="1"/>
    <s v="USD"/>
    <n v="3755.3"/>
    <s v="Non-government"/>
  </r>
  <r>
    <s v="A2310000"/>
    <x v="43"/>
    <x v="43"/>
    <n v="103933363"/>
    <x v="0"/>
    <x v="0"/>
    <x v="3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790"/>
    <n v="26.333333333333332"/>
    <x v="0"/>
    <x v="2"/>
    <s v="Overdue"/>
    <x v="1"/>
    <s v="USD"/>
    <n v="856.07"/>
    <s v="Non-government"/>
  </r>
  <r>
    <s v="A2310000"/>
    <x v="43"/>
    <x v="43"/>
    <n v="103933363"/>
    <x v="0"/>
    <x v="0"/>
    <x v="3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790"/>
    <n v="26.333333333333332"/>
    <x v="0"/>
    <x v="2"/>
    <s v="Overdue"/>
    <x v="1"/>
    <s v="USD"/>
    <n v="3403.62"/>
    <s v="Non-government"/>
  </r>
  <r>
    <s v="A2310000"/>
    <x v="43"/>
    <x v="43"/>
    <n v="103933363"/>
    <x v="0"/>
    <x v="0"/>
    <x v="3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790"/>
    <n v="26.333333333333332"/>
    <x v="0"/>
    <x v="2"/>
    <s v="Overdue"/>
    <x v="1"/>
    <s v="USD"/>
    <n v="856.82"/>
    <s v="Non-government"/>
  </r>
  <r>
    <s v="A2310000"/>
    <x v="43"/>
    <x v="43"/>
    <n v="103933363"/>
    <x v="0"/>
    <x v="0"/>
    <x v="3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790"/>
    <n v="26.333333333333332"/>
    <x v="0"/>
    <x v="2"/>
    <s v="Overdue"/>
    <x v="1"/>
    <s v="USD"/>
    <n v="737.25"/>
    <s v="Non-government"/>
  </r>
  <r>
    <s v="A2310000"/>
    <x v="43"/>
    <x v="43"/>
    <n v="103933363"/>
    <x v="0"/>
    <x v="0"/>
    <x v="3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790"/>
    <n v="26.333333333333332"/>
    <x v="0"/>
    <x v="2"/>
    <s v="Overdue"/>
    <x v="1"/>
    <s v="USD"/>
    <n v="1366.8"/>
    <s v="Non-government"/>
  </r>
  <r>
    <s v="A2310000"/>
    <x v="43"/>
    <x v="43"/>
    <n v="103933363"/>
    <x v="0"/>
    <x v="0"/>
    <x v="3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790"/>
    <n v="26.333333333333332"/>
    <x v="0"/>
    <x v="2"/>
    <s v="Overdue"/>
    <x v="1"/>
    <s v="USD"/>
    <n v="4032.93"/>
    <s v="Non-government"/>
  </r>
  <r>
    <s v="A2310000"/>
    <x v="43"/>
    <x v="43"/>
    <n v="103933363"/>
    <x v="0"/>
    <x v="0"/>
    <x v="3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790"/>
    <n v="26.333333333333332"/>
    <x v="0"/>
    <x v="2"/>
    <s v="Overdue"/>
    <x v="1"/>
    <s v="USD"/>
    <n v="78.25"/>
    <s v="Non-government"/>
  </r>
  <r>
    <s v="A2310000"/>
    <x v="43"/>
    <x v="43"/>
    <n v="103933358"/>
    <x v="0"/>
    <x v="0"/>
    <x v="3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790"/>
    <n v="26.333333333333332"/>
    <x v="0"/>
    <x v="2"/>
    <s v="Overdue"/>
    <x v="1"/>
    <s v="USD"/>
    <n v="574.24"/>
    <s v="Non-government"/>
  </r>
  <r>
    <s v="A2310000"/>
    <x v="43"/>
    <x v="43"/>
    <n v="103933363"/>
    <x v="0"/>
    <x v="0"/>
    <x v="3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790"/>
    <n v="26.333333333333332"/>
    <x v="0"/>
    <x v="2"/>
    <s v="Overdue"/>
    <x v="1"/>
    <s v="USD"/>
    <n v="5558.72"/>
    <s v="Non-government"/>
  </r>
  <r>
    <s v="A2310000"/>
    <x v="43"/>
    <x v="43"/>
    <n v="103933363"/>
    <x v="0"/>
    <x v="0"/>
    <x v="3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790"/>
    <n v="26.333333333333332"/>
    <x v="0"/>
    <x v="2"/>
    <s v="Overdue"/>
    <x v="1"/>
    <s v="USD"/>
    <n v="1623.38"/>
    <s v="Non-government"/>
  </r>
  <r>
    <s v="A2310000"/>
    <x v="43"/>
    <x v="43"/>
    <n v="103933363"/>
    <x v="0"/>
    <x v="0"/>
    <x v="3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790"/>
    <n v="26.333333333333332"/>
    <x v="0"/>
    <x v="2"/>
    <s v="Overdue"/>
    <x v="1"/>
    <s v="USD"/>
    <n v="1317.57"/>
    <s v="Non-government"/>
  </r>
  <r>
    <s v="A2310000"/>
    <x v="43"/>
    <x v="43"/>
    <n v="103933363"/>
    <x v="0"/>
    <x v="0"/>
    <x v="3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790"/>
    <n v="26.333333333333332"/>
    <x v="0"/>
    <x v="2"/>
    <s v="Overdue"/>
    <x v="1"/>
    <s v="USD"/>
    <n v="1424.88"/>
    <s v="Non-government"/>
  </r>
  <r>
    <s v="A2310000"/>
    <x v="43"/>
    <x v="43"/>
    <n v="103933363"/>
    <x v="0"/>
    <x v="0"/>
    <x v="3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790"/>
    <n v="26.333333333333332"/>
    <x v="0"/>
    <x v="2"/>
    <s v="Overdue"/>
    <x v="1"/>
    <s v="USD"/>
    <n v="1115.8399999999999"/>
    <s v="Non-government"/>
  </r>
  <r>
    <s v="A2310000"/>
    <x v="43"/>
    <x v="43"/>
    <n v="103933363"/>
    <x v="0"/>
    <x v="0"/>
    <x v="3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790"/>
    <n v="26.333333333333332"/>
    <x v="0"/>
    <x v="2"/>
    <s v="Overdue"/>
    <x v="1"/>
    <s v="USD"/>
    <n v="205.66"/>
    <s v="Non-government"/>
  </r>
  <r>
    <s v="A2310000"/>
    <x v="43"/>
    <x v="43"/>
    <n v="103933363"/>
    <x v="0"/>
    <x v="0"/>
    <x v="3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790"/>
    <n v="26.333333333333332"/>
    <x v="0"/>
    <x v="2"/>
    <s v="Overdue"/>
    <x v="1"/>
    <s v="USD"/>
    <n v="829.88"/>
    <s v="Non-government"/>
  </r>
  <r>
    <s v="A2310000"/>
    <x v="43"/>
    <x v="43"/>
    <n v="103933363"/>
    <x v="0"/>
    <x v="0"/>
    <x v="3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790"/>
    <n v="26.333333333333332"/>
    <x v="0"/>
    <x v="2"/>
    <s v="Overdue"/>
    <x v="1"/>
    <s v="USD"/>
    <n v="82.02"/>
    <s v="Non-government"/>
  </r>
  <r>
    <s v="A2310000"/>
    <x v="43"/>
    <x v="43"/>
    <n v="103933363"/>
    <x v="0"/>
    <x v="0"/>
    <x v="3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790"/>
    <n v="26.333333333333332"/>
    <x v="0"/>
    <x v="2"/>
    <s v="Overdue"/>
    <x v="1"/>
    <s v="USD"/>
    <n v="6563.48"/>
    <s v="Non-government"/>
  </r>
  <r>
    <s v="A2310000"/>
    <x v="43"/>
    <x v="43"/>
    <n v="103933363"/>
    <x v="0"/>
    <x v="0"/>
    <x v="3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790"/>
    <n v="26.333333333333332"/>
    <x v="0"/>
    <x v="2"/>
    <s v="Overdue"/>
    <x v="1"/>
    <s v="USD"/>
    <n v="1546.09"/>
    <s v="Non-government"/>
  </r>
  <r>
    <s v="A2310000"/>
    <x v="43"/>
    <x v="43"/>
    <n v="103933363"/>
    <x v="0"/>
    <x v="0"/>
    <x v="3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790"/>
    <n v="26.333333333333332"/>
    <x v="0"/>
    <x v="2"/>
    <s v="Overdue"/>
    <x v="1"/>
    <s v="USD"/>
    <n v="860.36"/>
    <s v="Non-government"/>
  </r>
  <r>
    <s v="A2310000"/>
    <x v="43"/>
    <x v="43"/>
    <n v="103933363"/>
    <x v="0"/>
    <x v="0"/>
    <x v="3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790"/>
    <n v="26.333333333333332"/>
    <x v="0"/>
    <x v="2"/>
    <s v="Overdue"/>
    <x v="1"/>
    <s v="USD"/>
    <n v="5550.69"/>
    <s v="Non-government"/>
  </r>
  <r>
    <s v="A2310000"/>
    <x v="43"/>
    <x v="43"/>
    <n v="103933363"/>
    <x v="0"/>
    <x v="0"/>
    <x v="3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790"/>
    <n v="26.333333333333332"/>
    <x v="0"/>
    <x v="2"/>
    <s v="Overdue"/>
    <x v="1"/>
    <s v="USD"/>
    <n v="1470.12"/>
    <s v="Non-government"/>
  </r>
  <r>
    <s v="A2310000"/>
    <x v="43"/>
    <x v="43"/>
    <n v="103933363"/>
    <x v="0"/>
    <x v="0"/>
    <x v="3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790"/>
    <n v="26.333333333333332"/>
    <x v="0"/>
    <x v="2"/>
    <s v="Overdue"/>
    <x v="1"/>
    <s v="USD"/>
    <n v="2095.62"/>
    <s v="Non-government"/>
  </r>
  <r>
    <s v="A2310000"/>
    <x v="43"/>
    <x v="43"/>
    <n v="103933363"/>
    <x v="0"/>
    <x v="0"/>
    <x v="3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790"/>
    <n v="26.333333333333332"/>
    <x v="0"/>
    <x v="2"/>
    <s v="Overdue"/>
    <x v="1"/>
    <s v="USD"/>
    <n v="6315"/>
    <s v="Non-government"/>
  </r>
  <r>
    <s v="A2310000"/>
    <x v="43"/>
    <x v="43"/>
    <n v="103933363"/>
    <x v="0"/>
    <x v="0"/>
    <x v="3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790"/>
    <n v="26.333333333333332"/>
    <x v="0"/>
    <x v="2"/>
    <s v="Overdue"/>
    <x v="1"/>
    <s v="USD"/>
    <n v="1508.93"/>
    <s v="Non-government"/>
  </r>
  <r>
    <s v="A2310000"/>
    <x v="43"/>
    <x v="43"/>
    <n v="103933363"/>
    <x v="0"/>
    <x v="0"/>
    <x v="3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790"/>
    <n v="26.333333333333332"/>
    <x v="0"/>
    <x v="2"/>
    <s v="Overdue"/>
    <x v="1"/>
    <s v="USD"/>
    <n v="1836.45"/>
    <s v="Non-government"/>
  </r>
  <r>
    <s v="A2310000"/>
    <x v="43"/>
    <x v="43"/>
    <n v="103933363"/>
    <x v="0"/>
    <x v="0"/>
    <x v="3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790"/>
    <n v="26.333333333333332"/>
    <x v="0"/>
    <x v="2"/>
    <s v="Overdue"/>
    <x v="1"/>
    <s v="USD"/>
    <n v="6574.85"/>
    <s v="Non-government"/>
  </r>
  <r>
    <s v="A2310000"/>
    <x v="43"/>
    <x v="43"/>
    <n v="103933358"/>
    <x v="0"/>
    <x v="0"/>
    <x v="3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790"/>
    <n v="26.333333333333332"/>
    <x v="0"/>
    <x v="2"/>
    <s v="Overdue"/>
    <x v="1"/>
    <s v="USD"/>
    <n v="26165.14"/>
    <s v="Non-government"/>
  </r>
  <r>
    <s v="A2310000"/>
    <x v="43"/>
    <x v="43"/>
    <n v="103933358"/>
    <x v="0"/>
    <x v="0"/>
    <x v="3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790"/>
    <n v="26.333333333333332"/>
    <x v="0"/>
    <x v="2"/>
    <s v="Overdue"/>
    <x v="1"/>
    <s v="USD"/>
    <n v="4225.0200000000004"/>
    <s v="Non-government"/>
  </r>
  <r>
    <s v="A2310000"/>
    <x v="43"/>
    <x v="43"/>
    <n v="103933358"/>
    <x v="0"/>
    <x v="0"/>
    <x v="3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790"/>
    <n v="26.333333333333332"/>
    <x v="0"/>
    <x v="2"/>
    <s v="Overdue"/>
    <x v="1"/>
    <s v="USD"/>
    <n v="148.81"/>
    <s v="Non-government"/>
  </r>
  <r>
    <s v="A2310000"/>
    <x v="43"/>
    <x v="43"/>
    <n v="103933358"/>
    <x v="0"/>
    <x v="0"/>
    <x v="3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790"/>
    <n v="26.333333333333332"/>
    <x v="0"/>
    <x v="2"/>
    <s v="Overdue"/>
    <x v="1"/>
    <s v="USD"/>
    <n v="25876"/>
    <s v="Non-government"/>
  </r>
  <r>
    <s v="A2310000"/>
    <x v="43"/>
    <x v="43"/>
    <n v="103933358"/>
    <x v="0"/>
    <x v="0"/>
    <x v="3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790"/>
    <n v="26.333333333333332"/>
    <x v="0"/>
    <x v="2"/>
    <s v="Overdue"/>
    <x v="1"/>
    <s v="USD"/>
    <n v="4088.81"/>
    <s v="Non-government"/>
  </r>
  <r>
    <s v="A2310000"/>
    <x v="43"/>
    <x v="43"/>
    <n v="103933358"/>
    <x v="0"/>
    <x v="0"/>
    <x v="3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790"/>
    <n v="26.333333333333332"/>
    <x v="0"/>
    <x v="2"/>
    <s v="Overdue"/>
    <x v="1"/>
    <s v="USD"/>
    <n v="27766.57"/>
    <s v="Non-government"/>
  </r>
  <r>
    <s v="A2310000"/>
    <x v="43"/>
    <x v="43"/>
    <n v="103933358"/>
    <x v="0"/>
    <x v="0"/>
    <x v="3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790"/>
    <n v="26.333333333333332"/>
    <x v="0"/>
    <x v="2"/>
    <s v="Overdue"/>
    <x v="1"/>
    <s v="USD"/>
    <n v="4458.7700000000004"/>
    <s v="Non-government"/>
  </r>
  <r>
    <s v="A2310000"/>
    <x v="43"/>
    <x v="43"/>
    <n v="103933358"/>
    <x v="0"/>
    <x v="0"/>
    <x v="3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790"/>
    <n v="26.333333333333332"/>
    <x v="0"/>
    <x v="2"/>
    <s v="Overdue"/>
    <x v="1"/>
    <s v="USD"/>
    <n v="337.7"/>
    <s v="Non-government"/>
  </r>
  <r>
    <s v="A2310000"/>
    <x v="43"/>
    <x v="43"/>
    <n v="103933358"/>
    <x v="0"/>
    <x v="0"/>
    <x v="3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790"/>
    <n v="26.333333333333332"/>
    <x v="0"/>
    <x v="2"/>
    <s v="Overdue"/>
    <x v="1"/>
    <s v="USD"/>
    <n v="2623"/>
    <s v="Non-government"/>
  </r>
  <r>
    <s v="A2310000"/>
    <x v="43"/>
    <x v="43"/>
    <n v="103933358"/>
    <x v="0"/>
    <x v="0"/>
    <x v="3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790"/>
    <n v="26.333333333333332"/>
    <x v="0"/>
    <x v="2"/>
    <s v="Overdue"/>
    <x v="1"/>
    <s v="USD"/>
    <n v="27168.52"/>
    <s v="Non-government"/>
  </r>
  <r>
    <s v="A2310000"/>
    <x v="43"/>
    <x v="43"/>
    <n v="103933358"/>
    <x v="0"/>
    <x v="0"/>
    <x v="3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790"/>
    <n v="26.333333333333332"/>
    <x v="0"/>
    <x v="2"/>
    <s v="Overdue"/>
    <x v="1"/>
    <s v="USD"/>
    <n v="4341.04"/>
    <s v="Non-government"/>
  </r>
  <r>
    <s v="A2310000"/>
    <x v="43"/>
    <x v="43"/>
    <n v="103933358"/>
    <x v="0"/>
    <x v="0"/>
    <x v="3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790"/>
    <n v="26.333333333333332"/>
    <x v="0"/>
    <x v="2"/>
    <s v="Overdue"/>
    <x v="1"/>
    <s v="USD"/>
    <n v="21431.88"/>
    <s v="Non-government"/>
  </r>
  <r>
    <s v="A2310000"/>
    <x v="43"/>
    <x v="43"/>
    <n v="103933358"/>
    <x v="0"/>
    <x v="0"/>
    <x v="3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790"/>
    <n v="26.333333333333332"/>
    <x v="0"/>
    <x v="2"/>
    <s v="Overdue"/>
    <x v="1"/>
    <s v="USD"/>
    <n v="4633.03"/>
    <s v="Non-government"/>
  </r>
  <r>
    <s v="A2310000"/>
    <x v="43"/>
    <x v="43"/>
    <n v="103933358"/>
    <x v="0"/>
    <x v="0"/>
    <x v="3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790"/>
    <n v="26.333333333333332"/>
    <x v="0"/>
    <x v="2"/>
    <s v="Overdue"/>
    <x v="1"/>
    <s v="USD"/>
    <n v="6764.91"/>
    <s v="Non-government"/>
  </r>
  <r>
    <s v="A2310000"/>
    <x v="43"/>
    <x v="43"/>
    <n v="103933358"/>
    <x v="0"/>
    <x v="0"/>
    <x v="3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790"/>
    <n v="26.333333333333332"/>
    <x v="0"/>
    <x v="2"/>
    <s v="Overdue"/>
    <x v="1"/>
    <s v="USD"/>
    <n v="4393.55"/>
    <s v="Non-government"/>
  </r>
  <r>
    <s v="A2310000"/>
    <x v="43"/>
    <x v="43"/>
    <n v="103933358"/>
    <x v="0"/>
    <x v="0"/>
    <x v="3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790"/>
    <n v="26.333333333333332"/>
    <x v="0"/>
    <x v="2"/>
    <s v="Overdue"/>
    <x v="1"/>
    <s v="USD"/>
    <n v="20859.32"/>
    <s v="Non-government"/>
  </r>
  <r>
    <s v="A2310000"/>
    <x v="43"/>
    <x v="43"/>
    <n v="103933358"/>
    <x v="0"/>
    <x v="0"/>
    <x v="3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790"/>
    <n v="26.333333333333332"/>
    <x v="0"/>
    <x v="2"/>
    <s v="Overdue"/>
    <x v="1"/>
    <s v="USD"/>
    <n v="4598.88"/>
    <s v="Non-government"/>
  </r>
  <r>
    <s v="A2310000"/>
    <x v="43"/>
    <x v="43"/>
    <n v="103933358"/>
    <x v="0"/>
    <x v="0"/>
    <x v="3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790"/>
    <n v="26.333333333333332"/>
    <x v="0"/>
    <x v="2"/>
    <s v="Overdue"/>
    <x v="1"/>
    <s v="USD"/>
    <n v="23236.25"/>
    <s v="Non-government"/>
  </r>
  <r>
    <s v="A2310000"/>
    <x v="43"/>
    <x v="43"/>
    <n v="103933358"/>
    <x v="0"/>
    <x v="0"/>
    <x v="3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790"/>
    <n v="26.333333333333332"/>
    <x v="0"/>
    <x v="2"/>
    <s v="Overdue"/>
    <x v="1"/>
    <s v="USD"/>
    <n v="3075.36"/>
    <s v="Non-government"/>
  </r>
  <r>
    <s v="A2310000"/>
    <x v="43"/>
    <x v="43"/>
    <n v="103933363"/>
    <x v="0"/>
    <x v="0"/>
    <x v="3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790"/>
    <n v="26.333333333333332"/>
    <x v="0"/>
    <x v="2"/>
    <s v="Overdue"/>
    <x v="1"/>
    <s v="USD"/>
    <n v="3580.4"/>
    <s v="Non-government"/>
  </r>
  <r>
    <s v="A2310000"/>
    <x v="43"/>
    <x v="43"/>
    <n v="103934903"/>
    <x v="0"/>
    <x v="0"/>
    <x v="3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109"/>
    <n v="36.966666666666669"/>
    <x v="0"/>
    <x v="2"/>
    <s v="Overdue"/>
    <x v="1"/>
    <s v="USD"/>
    <n v="15894.11"/>
    <s v="Non-government"/>
  </r>
  <r>
    <s v="A2310000"/>
    <x v="43"/>
    <x v="43"/>
    <n v="103934903"/>
    <x v="0"/>
    <x v="0"/>
    <x v="3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109"/>
    <n v="36.966666666666669"/>
    <x v="0"/>
    <x v="2"/>
    <s v="Overdue"/>
    <x v="1"/>
    <s v="USD"/>
    <n v="4226.55"/>
    <s v="Non-government"/>
  </r>
  <r>
    <s v="A2310000"/>
    <x v="43"/>
    <x v="43"/>
    <n v="103934903"/>
    <x v="0"/>
    <x v="0"/>
    <x v="3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109"/>
    <n v="36.966666666666669"/>
    <x v="0"/>
    <x v="2"/>
    <s v="Overdue"/>
    <x v="1"/>
    <s v="USD"/>
    <n v="22523.93"/>
    <s v="Non-government"/>
  </r>
  <r>
    <s v="A2310000"/>
    <x v="43"/>
    <x v="43"/>
    <n v="103934903"/>
    <x v="0"/>
    <x v="0"/>
    <x v="3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109"/>
    <n v="36.966666666666669"/>
    <x v="0"/>
    <x v="2"/>
    <s v="Overdue"/>
    <x v="1"/>
    <s v="USD"/>
    <n v="4170.3999999999996"/>
    <s v="Non-government"/>
  </r>
  <r>
    <s v="A2310000"/>
    <x v="43"/>
    <x v="43"/>
    <n v="103934903"/>
    <x v="0"/>
    <x v="0"/>
    <x v="3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109"/>
    <n v="36.966666666666669"/>
    <x v="0"/>
    <x v="2"/>
    <s v="Overdue"/>
    <x v="1"/>
    <s v="USD"/>
    <n v="4140.18"/>
    <s v="Non-government"/>
  </r>
  <r>
    <s v="A2310000"/>
    <x v="43"/>
    <x v="43"/>
    <n v="103934903"/>
    <x v="0"/>
    <x v="0"/>
    <x v="3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109"/>
    <n v="36.966666666666669"/>
    <x v="0"/>
    <x v="2"/>
    <s v="Overdue"/>
    <x v="1"/>
    <s v="USD"/>
    <n v="10169.27"/>
    <s v="Non-government"/>
  </r>
  <r>
    <s v="A2310000"/>
    <x v="43"/>
    <x v="43"/>
    <n v="103934903"/>
    <x v="0"/>
    <x v="0"/>
    <x v="3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109"/>
    <n v="36.966666666666669"/>
    <x v="0"/>
    <x v="2"/>
    <s v="Overdue"/>
    <x v="1"/>
    <s v="USD"/>
    <n v="21106.83"/>
    <s v="Non-government"/>
  </r>
  <r>
    <s v="A2310000"/>
    <x v="43"/>
    <x v="43"/>
    <n v="103934903"/>
    <x v="0"/>
    <x v="0"/>
    <x v="3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109"/>
    <n v="36.966666666666669"/>
    <x v="0"/>
    <x v="2"/>
    <s v="Overdue"/>
    <x v="1"/>
    <s v="USD"/>
    <n v="3898.77"/>
    <s v="Non-government"/>
  </r>
  <r>
    <s v="A2310000"/>
    <x v="43"/>
    <x v="43"/>
    <n v="103934903"/>
    <x v="0"/>
    <x v="0"/>
    <x v="3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109"/>
    <n v="36.966666666666669"/>
    <x v="0"/>
    <x v="2"/>
    <s v="Overdue"/>
    <x v="1"/>
    <s v="USD"/>
    <n v="3925.12"/>
    <s v="Non-government"/>
  </r>
  <r>
    <s v="A2310000"/>
    <x v="43"/>
    <x v="43"/>
    <n v="103934903"/>
    <x v="0"/>
    <x v="0"/>
    <x v="3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109"/>
    <n v="36.966666666666669"/>
    <x v="0"/>
    <x v="2"/>
    <s v="Overdue"/>
    <x v="1"/>
    <s v="USD"/>
    <n v="21429.19"/>
    <s v="Non-government"/>
  </r>
  <r>
    <s v="A2310000"/>
    <x v="43"/>
    <x v="43"/>
    <n v="103934903"/>
    <x v="0"/>
    <x v="0"/>
    <x v="3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109"/>
    <n v="36.966666666666669"/>
    <x v="0"/>
    <x v="2"/>
    <s v="Overdue"/>
    <x v="1"/>
    <s v="USD"/>
    <n v="17773.28"/>
    <s v="Non-government"/>
  </r>
  <r>
    <s v="A2310000"/>
    <x v="43"/>
    <x v="43"/>
    <n v="103934903"/>
    <x v="0"/>
    <x v="0"/>
    <x v="3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109"/>
    <n v="36.966666666666669"/>
    <x v="0"/>
    <x v="2"/>
    <s v="Overdue"/>
    <x v="1"/>
    <s v="USD"/>
    <n v="4051.64"/>
    <s v="Non-government"/>
  </r>
  <r>
    <s v="A2310000"/>
    <x v="43"/>
    <x v="43"/>
    <n v="103934903"/>
    <x v="0"/>
    <x v="0"/>
    <x v="3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109"/>
    <n v="36.966666666666669"/>
    <x v="0"/>
    <x v="2"/>
    <s v="Overdue"/>
    <x v="1"/>
    <s v="USD"/>
    <n v="16106.59"/>
    <s v="Non-government"/>
  </r>
  <r>
    <s v="A2310000"/>
    <x v="43"/>
    <x v="43"/>
    <n v="103934903"/>
    <x v="0"/>
    <x v="0"/>
    <x v="3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109"/>
    <n v="36.966666666666669"/>
    <x v="0"/>
    <x v="2"/>
    <s v="Overdue"/>
    <x v="1"/>
    <s v="USD"/>
    <n v="4054.64"/>
    <s v="Non-government"/>
  </r>
  <r>
    <s v="A2310000"/>
    <x v="43"/>
    <x v="43"/>
    <n v="103934903"/>
    <x v="0"/>
    <x v="0"/>
    <x v="3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109"/>
    <n v="36.966666666666669"/>
    <x v="0"/>
    <x v="2"/>
    <s v="Overdue"/>
    <x v="1"/>
    <s v="USD"/>
    <n v="3773.24"/>
    <s v="Non-government"/>
  </r>
  <r>
    <s v="A2310000"/>
    <x v="43"/>
    <x v="43"/>
    <n v="103934903"/>
    <x v="0"/>
    <x v="0"/>
    <x v="3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109"/>
    <n v="36.966666666666669"/>
    <x v="0"/>
    <x v="2"/>
    <s v="Overdue"/>
    <x v="1"/>
    <s v="USD"/>
    <n v="11133.47"/>
    <s v="Non-government"/>
  </r>
  <r>
    <s v="A2310000"/>
    <x v="43"/>
    <x v="43"/>
    <n v="103934903"/>
    <x v="0"/>
    <x v="0"/>
    <x v="3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109"/>
    <n v="36.966666666666669"/>
    <x v="0"/>
    <x v="2"/>
    <s v="Overdue"/>
    <x v="1"/>
    <s v="USD"/>
    <n v="15340.08"/>
    <s v="Non-government"/>
  </r>
  <r>
    <s v="A2310000"/>
    <x v="43"/>
    <x v="43"/>
    <n v="103934903"/>
    <x v="0"/>
    <x v="0"/>
    <x v="3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109"/>
    <n v="36.966666666666669"/>
    <x v="0"/>
    <x v="2"/>
    <s v="Overdue"/>
    <x v="1"/>
    <s v="USD"/>
    <n v="3636.02"/>
    <s v="Non-government"/>
  </r>
  <r>
    <s v="A2310000"/>
    <x v="43"/>
    <x v="43"/>
    <n v="103934903"/>
    <x v="0"/>
    <x v="0"/>
    <x v="3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109"/>
    <n v="36.966666666666669"/>
    <x v="0"/>
    <x v="2"/>
    <s v="Overdue"/>
    <x v="1"/>
    <s v="USD"/>
    <n v="4028.08"/>
    <s v="Non-government"/>
  </r>
  <r>
    <s v="A2310000"/>
    <x v="43"/>
    <x v="43"/>
    <n v="103934903"/>
    <x v="0"/>
    <x v="0"/>
    <x v="3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109"/>
    <n v="36.966666666666669"/>
    <x v="0"/>
    <x v="2"/>
    <s v="Overdue"/>
    <x v="1"/>
    <s v="USD"/>
    <n v="3198.2"/>
    <s v="Non-government"/>
  </r>
  <r>
    <s v="A2310000"/>
    <x v="43"/>
    <x v="43"/>
    <n v="103934903"/>
    <x v="0"/>
    <x v="0"/>
    <x v="3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109"/>
    <n v="36.966666666666669"/>
    <x v="0"/>
    <x v="2"/>
    <s v="Overdue"/>
    <x v="1"/>
    <s v="USD"/>
    <n v="589.45000000000005"/>
    <s v="Non-government"/>
  </r>
  <r>
    <s v="A2310000"/>
    <x v="43"/>
    <x v="43"/>
    <n v="103934903"/>
    <x v="0"/>
    <x v="0"/>
    <x v="3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109"/>
    <n v="36.966666666666669"/>
    <x v="0"/>
    <x v="2"/>
    <s v="Overdue"/>
    <x v="1"/>
    <s v="USD"/>
    <n v="3552.55"/>
    <s v="Non-government"/>
  </r>
  <r>
    <s v="A2310000"/>
    <x v="43"/>
    <x v="43"/>
    <n v="103934903"/>
    <x v="0"/>
    <x v="0"/>
    <x v="3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109"/>
    <n v="36.966666666666669"/>
    <x v="0"/>
    <x v="2"/>
    <s v="Overdue"/>
    <x v="1"/>
    <s v="USD"/>
    <n v="533.15"/>
    <s v="Non-government"/>
  </r>
  <r>
    <s v="A2310000"/>
    <x v="43"/>
    <x v="43"/>
    <n v="103934903"/>
    <x v="0"/>
    <x v="0"/>
    <x v="3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109"/>
    <n v="36.966666666666669"/>
    <x v="0"/>
    <x v="2"/>
    <s v="Overdue"/>
    <x v="1"/>
    <s v="USD"/>
    <n v="18048.349999999999"/>
    <s v="Non-government"/>
  </r>
  <r>
    <s v="A2310000"/>
    <x v="43"/>
    <x v="43"/>
    <n v="103934903"/>
    <x v="0"/>
    <x v="0"/>
    <x v="3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109"/>
    <n v="36.966666666666669"/>
    <x v="0"/>
    <x v="2"/>
    <s v="Overdue"/>
    <x v="1"/>
    <s v="USD"/>
    <n v="4251.47"/>
    <s v="Non-government"/>
  </r>
  <r>
    <s v="A2310000"/>
    <x v="43"/>
    <x v="43"/>
    <n v="103934903"/>
    <x v="0"/>
    <x v="0"/>
    <x v="3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109"/>
    <n v="36.966666666666669"/>
    <x v="0"/>
    <x v="2"/>
    <s v="Overdue"/>
    <x v="1"/>
    <s v="USD"/>
    <n v="15280.84"/>
    <s v="Non-government"/>
  </r>
  <r>
    <s v="A2310000"/>
    <x v="43"/>
    <x v="43"/>
    <n v="103934903"/>
    <x v="0"/>
    <x v="0"/>
    <x v="3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109"/>
    <n v="36.966666666666669"/>
    <x v="0"/>
    <x v="2"/>
    <s v="Overdue"/>
    <x v="1"/>
    <s v="USD"/>
    <n v="4047.18"/>
    <s v="Non-government"/>
  </r>
  <r>
    <s v="A2310000"/>
    <x v="43"/>
    <x v="43"/>
    <n v="103934903"/>
    <x v="0"/>
    <x v="0"/>
    <x v="3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109"/>
    <n v="36.966666666666669"/>
    <x v="0"/>
    <x v="2"/>
    <s v="Overdue"/>
    <x v="1"/>
    <s v="USD"/>
    <n v="17413.59"/>
    <s v="Non-government"/>
  </r>
  <r>
    <s v="A2310000"/>
    <x v="43"/>
    <x v="43"/>
    <n v="103934903"/>
    <x v="0"/>
    <x v="0"/>
    <x v="3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109"/>
    <n v="36.966666666666669"/>
    <x v="0"/>
    <x v="2"/>
    <s v="Overdue"/>
    <x v="1"/>
    <s v="USD"/>
    <n v="18120.47"/>
    <s v="Non-government"/>
  </r>
  <r>
    <s v="A2310000"/>
    <x v="43"/>
    <x v="43"/>
    <n v="103934903"/>
    <x v="0"/>
    <x v="0"/>
    <x v="3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109"/>
    <n v="36.966666666666669"/>
    <x v="0"/>
    <x v="2"/>
    <s v="Overdue"/>
    <x v="1"/>
    <s v="USD"/>
    <n v="3974.61"/>
    <s v="Non-government"/>
  </r>
  <r>
    <s v="A2310000"/>
    <x v="43"/>
    <x v="43"/>
    <n v="103934903"/>
    <x v="0"/>
    <x v="0"/>
    <x v="3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109"/>
    <n v="36.966666666666669"/>
    <x v="0"/>
    <x v="2"/>
    <s v="Overdue"/>
    <x v="1"/>
    <s v="USD"/>
    <n v="71145.600000000006"/>
    <s v="Non-government"/>
  </r>
  <r>
    <s v="A2310000"/>
    <x v="43"/>
    <x v="43"/>
    <n v="103934903"/>
    <x v="0"/>
    <x v="0"/>
    <x v="3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109"/>
    <n v="36.966666666666669"/>
    <x v="0"/>
    <x v="2"/>
    <s v="Overdue"/>
    <x v="1"/>
    <s v="USD"/>
    <n v="11139.05"/>
    <s v="Non-government"/>
  </r>
  <r>
    <s v="A2310000"/>
    <x v="43"/>
    <x v="43"/>
    <n v="103934903"/>
    <x v="0"/>
    <x v="0"/>
    <x v="3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109"/>
    <n v="36.966666666666669"/>
    <x v="0"/>
    <x v="2"/>
    <s v="Overdue"/>
    <x v="1"/>
    <s v="USD"/>
    <n v="4234.6000000000004"/>
    <s v="Non-government"/>
  </r>
  <r>
    <s v="A2310000"/>
    <x v="43"/>
    <x v="43"/>
    <n v="103934903"/>
    <x v="0"/>
    <x v="0"/>
    <x v="3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109"/>
    <n v="36.966666666666669"/>
    <x v="0"/>
    <x v="2"/>
    <s v="Overdue"/>
    <x v="1"/>
    <s v="USD"/>
    <n v="24948.79"/>
    <s v="Non-government"/>
  </r>
  <r>
    <s v="A2310000"/>
    <x v="43"/>
    <x v="43"/>
    <n v="103934903"/>
    <x v="0"/>
    <x v="0"/>
    <x v="3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109"/>
    <n v="36.966666666666669"/>
    <x v="0"/>
    <x v="2"/>
    <s v="Overdue"/>
    <x v="1"/>
    <s v="USD"/>
    <n v="4242.59"/>
    <s v="Non-government"/>
  </r>
  <r>
    <s v="A2310000"/>
    <x v="43"/>
    <x v="43"/>
    <n v="103934903"/>
    <x v="0"/>
    <x v="0"/>
    <x v="3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109"/>
    <n v="36.966666666666669"/>
    <x v="0"/>
    <x v="2"/>
    <s v="Overdue"/>
    <x v="1"/>
    <s v="USD"/>
    <n v="10982.72"/>
    <s v="Non-government"/>
  </r>
  <r>
    <s v="A2310000"/>
    <x v="43"/>
    <x v="43"/>
    <n v="103934903"/>
    <x v="0"/>
    <x v="0"/>
    <x v="3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109"/>
    <n v="36.966666666666669"/>
    <x v="0"/>
    <x v="2"/>
    <s v="Overdue"/>
    <x v="1"/>
    <s v="USD"/>
    <n v="4063.07"/>
    <s v="Non-government"/>
  </r>
  <r>
    <s v="A2310000"/>
    <x v="43"/>
    <x v="43"/>
    <n v="103934903"/>
    <x v="0"/>
    <x v="0"/>
    <x v="3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109"/>
    <n v="36.966666666666669"/>
    <x v="0"/>
    <x v="2"/>
    <s v="Overdue"/>
    <x v="1"/>
    <s v="USD"/>
    <n v="12918.77"/>
    <s v="Non-government"/>
  </r>
  <r>
    <s v="A2310000"/>
    <x v="43"/>
    <x v="43"/>
    <n v="103934903"/>
    <x v="0"/>
    <x v="0"/>
    <x v="3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109"/>
    <n v="36.966666666666669"/>
    <x v="0"/>
    <x v="2"/>
    <s v="Overdue"/>
    <x v="1"/>
    <s v="USD"/>
    <n v="4228.7"/>
    <s v="Non-government"/>
  </r>
  <r>
    <s v="A2310000"/>
    <x v="43"/>
    <x v="43"/>
    <n v="103934903"/>
    <x v="0"/>
    <x v="0"/>
    <x v="3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109"/>
    <n v="36.966666666666669"/>
    <x v="0"/>
    <x v="2"/>
    <s v="Overdue"/>
    <x v="1"/>
    <s v="USD"/>
    <n v="24394.83"/>
    <s v="Non-government"/>
  </r>
  <r>
    <s v="A2310000"/>
    <x v="43"/>
    <x v="43"/>
    <n v="103934903"/>
    <x v="0"/>
    <x v="0"/>
    <x v="3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109"/>
    <n v="36.966666666666669"/>
    <x v="0"/>
    <x v="2"/>
    <s v="Overdue"/>
    <x v="1"/>
    <s v="USD"/>
    <n v="4066.43"/>
    <s v="Non-government"/>
  </r>
  <r>
    <s v="A2310000"/>
    <x v="43"/>
    <x v="43"/>
    <n v="103934903"/>
    <x v="0"/>
    <x v="0"/>
    <x v="3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109"/>
    <n v="36.966666666666669"/>
    <x v="0"/>
    <x v="2"/>
    <s v="Overdue"/>
    <x v="1"/>
    <s v="USD"/>
    <n v="25846.17"/>
    <s v="Non-government"/>
  </r>
  <r>
    <s v="A2310000"/>
    <x v="43"/>
    <x v="43"/>
    <n v="103934903"/>
    <x v="0"/>
    <x v="0"/>
    <x v="3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109"/>
    <n v="36.966666666666669"/>
    <x v="0"/>
    <x v="2"/>
    <s v="Overdue"/>
    <x v="1"/>
    <s v="USD"/>
    <n v="4186.1400000000003"/>
    <s v="Non-government"/>
  </r>
  <r>
    <s v="A2310000"/>
    <x v="43"/>
    <x v="43"/>
    <n v="103934903"/>
    <x v="0"/>
    <x v="0"/>
    <x v="3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109"/>
    <n v="36.966666666666669"/>
    <x v="0"/>
    <x v="2"/>
    <s v="Overdue"/>
    <x v="1"/>
    <s v="USD"/>
    <n v="4160.88"/>
    <s v="Non-government"/>
  </r>
  <r>
    <s v="A2310000"/>
    <x v="43"/>
    <x v="43"/>
    <n v="103929325"/>
    <x v="0"/>
    <x v="0"/>
    <x v="3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110"/>
    <n v="37"/>
    <x v="0"/>
    <x v="2"/>
    <s v="Overdue"/>
    <x v="1"/>
    <s v="USD"/>
    <n v="5971.09"/>
    <s v="Non-government"/>
  </r>
  <r>
    <s v="A2310000"/>
    <x v="43"/>
    <x v="43"/>
    <n v="103929325"/>
    <x v="0"/>
    <x v="0"/>
    <x v="3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110"/>
    <n v="37"/>
    <x v="0"/>
    <x v="2"/>
    <s v="Overdue"/>
    <x v="1"/>
    <s v="USD"/>
    <n v="887.83"/>
    <s v="Non-government"/>
  </r>
  <r>
    <s v="A2310000"/>
    <x v="43"/>
    <x v="43"/>
    <n v="103929325"/>
    <x v="0"/>
    <x v="0"/>
    <x v="3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110"/>
    <n v="37"/>
    <x v="0"/>
    <x v="2"/>
    <s v="Overdue"/>
    <x v="1"/>
    <s v="USD"/>
    <n v="2180.73"/>
    <s v="Non-government"/>
  </r>
  <r>
    <s v="A2310000"/>
    <x v="43"/>
    <x v="43"/>
    <n v="103929325"/>
    <x v="0"/>
    <x v="0"/>
    <x v="3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110"/>
    <n v="37"/>
    <x v="0"/>
    <x v="2"/>
    <s v="Overdue"/>
    <x v="1"/>
    <s v="USD"/>
    <n v="4460.28"/>
    <s v="Non-government"/>
  </r>
  <r>
    <s v="A2310000"/>
    <x v="43"/>
    <x v="43"/>
    <n v="103929325"/>
    <x v="0"/>
    <x v="0"/>
    <x v="3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110"/>
    <n v="37"/>
    <x v="0"/>
    <x v="2"/>
    <s v="Overdue"/>
    <x v="1"/>
    <s v="USD"/>
    <n v="823.89"/>
    <s v="Non-government"/>
  </r>
  <r>
    <s v="A2310000"/>
    <x v="43"/>
    <x v="43"/>
    <n v="103929325"/>
    <x v="0"/>
    <x v="0"/>
    <x v="3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110"/>
    <n v="37"/>
    <x v="0"/>
    <x v="2"/>
    <s v="Overdue"/>
    <x v="1"/>
    <s v="USD"/>
    <n v="1833.22"/>
    <s v="Non-government"/>
  </r>
  <r>
    <s v="A2310000"/>
    <x v="43"/>
    <x v="43"/>
    <n v="103929325"/>
    <x v="0"/>
    <x v="0"/>
    <x v="3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110"/>
    <n v="37"/>
    <x v="0"/>
    <x v="2"/>
    <s v="Overdue"/>
    <x v="1"/>
    <s v="USD"/>
    <n v="829.42"/>
    <s v="Non-government"/>
  </r>
  <r>
    <s v="A2310000"/>
    <x v="43"/>
    <x v="43"/>
    <n v="103929325"/>
    <x v="0"/>
    <x v="0"/>
    <x v="3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110"/>
    <n v="37"/>
    <x v="0"/>
    <x v="2"/>
    <s v="Overdue"/>
    <x v="1"/>
    <s v="USD"/>
    <n v="4528.21"/>
    <s v="Non-government"/>
  </r>
  <r>
    <s v="A2680005"/>
    <x v="44"/>
    <x v="44"/>
    <n v="1800025584"/>
    <x v="0"/>
    <x v="0"/>
    <x v="4"/>
    <x v="12"/>
    <n v="0"/>
    <s v="ABNL Rent Renewal 3 Bomu Nov-Dec 20 and Jan-Mar 21"/>
    <s v="454"/>
    <s v="DR"/>
    <s v=""/>
    <d v="2021-02-16T00:00:00"/>
    <d v="2021-02-16T00:00:00"/>
    <d v="2021-03-18T00:00:00"/>
    <s v="NGN"/>
    <n v="2975000"/>
    <n v="-18"/>
    <n v="-0.6"/>
    <x v="1"/>
    <x v="1"/>
    <s v="Not Overdue"/>
    <x v="0"/>
    <s v="USD"/>
    <n v="7839.13"/>
    <s v="Non-government"/>
  </r>
  <r>
    <s v="A2680005"/>
    <x v="45"/>
    <x v="45"/>
    <n v="1800017701"/>
    <x v="0"/>
    <x v="1"/>
    <x v="2"/>
    <x v="8"/>
    <n v="0"/>
    <s v="CB- DIESEL CONSUMED FROM SPDC REHAB OF FOT TANK204"/>
    <s v="467"/>
    <s v="DR"/>
    <s v=""/>
    <d v="2017-03-02T00:00:00"/>
    <d v="2017-03-02T00:00:00"/>
    <d v="2017-04-01T00:00:00"/>
    <s v="USD"/>
    <n v="41257.5"/>
    <n v="1429"/>
    <n v="47.633333333333333"/>
    <x v="0"/>
    <x v="0"/>
    <s v="Overdue"/>
    <x v="0"/>
    <s v="USD"/>
    <n v="41257.5"/>
    <s v="Non-government"/>
  </r>
  <r>
    <s v="A2680005"/>
    <x v="45"/>
    <x v="45"/>
    <n v="1800017700"/>
    <x v="0"/>
    <x v="1"/>
    <x v="2"/>
    <x v="8"/>
    <n v="0"/>
    <s v="HOPIC- DIESEL CONSUMED FROM SPDC REHAB OF TANK 15"/>
    <s v="467"/>
    <s v="DR"/>
    <s v=""/>
    <d v="2017-03-02T00:00:00"/>
    <d v="2017-03-02T00:00:00"/>
    <d v="2017-04-01T00:00:00"/>
    <s v="USD"/>
    <n v="31653.15"/>
    <n v="1429"/>
    <n v="47.633333333333333"/>
    <x v="0"/>
    <x v="0"/>
    <s v="Overdue"/>
    <x v="0"/>
    <s v="USD"/>
    <n v="31653.15"/>
    <s v="Non-government"/>
  </r>
  <r>
    <s v="A2680005"/>
    <x v="46"/>
    <x v="46"/>
    <n v="1400013887"/>
    <x v="0"/>
    <x v="1"/>
    <x v="2"/>
    <x v="8"/>
    <n v="0"/>
    <s v="Baywood pmt"/>
    <s v=""/>
    <s v="DZ"/>
    <s v=""/>
    <d v="2019-10-02T00:00:00"/>
    <d v="2019-10-01T00:00:00"/>
    <d v="2019-10-02T00:00:00"/>
    <s v="USD"/>
    <n v="-23553.1"/>
    <n v="515"/>
    <n v="17.166666666666668"/>
    <x v="0"/>
    <x v="0"/>
    <s v="Overdue"/>
    <x v="0"/>
    <s v="USD"/>
    <n v="-23553.1"/>
    <s v="Non-government"/>
  </r>
  <r>
    <s v="A2680005"/>
    <x v="46"/>
    <x v="46"/>
    <n v="1800017703"/>
    <x v="0"/>
    <x v="1"/>
    <x v="2"/>
    <x v="8"/>
    <n v="0"/>
    <s v="CB- DIESEL CONSUMED FROM SPDC REHAB OF TANK 6"/>
    <s v="467"/>
    <s v="DR"/>
    <s v=""/>
    <d v="2017-03-02T00:00:00"/>
    <d v="2017-03-02T00:00:00"/>
    <d v="2017-04-02T00:00:00"/>
    <s v="USD"/>
    <n v="13500"/>
    <n v="1428"/>
    <n v="47.6"/>
    <x v="0"/>
    <x v="0"/>
    <s v="Overdue"/>
    <x v="0"/>
    <s v="USD"/>
    <n v="13500"/>
    <s v="Non-government"/>
  </r>
  <r>
    <s v="A2680005"/>
    <x v="46"/>
    <x v="46"/>
    <n v="1800017704"/>
    <x v="0"/>
    <x v="1"/>
    <x v="2"/>
    <x v="8"/>
    <n v="0"/>
    <s v="CB- DIESEL CONSUMED-SPDC REHAB OF FOT TANK202"/>
    <s v="467"/>
    <s v="DR"/>
    <s v=""/>
    <d v="2017-03-02T00:00:00"/>
    <d v="2017-03-02T00:00:00"/>
    <d v="2017-04-02T00:00:00"/>
    <s v="USD"/>
    <n v="65129"/>
    <n v="1428"/>
    <n v="47.6"/>
    <x v="0"/>
    <x v="0"/>
    <s v="Overdue"/>
    <x v="0"/>
    <s v="USD"/>
    <n v="65129"/>
    <s v="Non-government"/>
  </r>
  <r>
    <s v="A2310000"/>
    <x v="47"/>
    <x v="47"/>
    <n v="104016100"/>
    <x v="0"/>
    <x v="0"/>
    <x v="4"/>
    <x v="2"/>
    <n v="0"/>
    <s v="Bal of inv 1800023160 Royalty  July 2019"/>
    <s v=""/>
    <s v="AB"/>
    <s v=""/>
    <d v="2020-12-31T00:00:00"/>
    <d v="2020-12-31T00:00:00"/>
    <d v="2019-12-23T00:00:00"/>
    <s v="USD"/>
    <n v="44257.65"/>
    <n v="433"/>
    <n v="14.433333333333334"/>
    <x v="4"/>
    <x v="0"/>
    <s v="Overdue"/>
    <x v="0"/>
    <s v="USD"/>
    <n v="44257.65"/>
    <s v="Non-government"/>
  </r>
  <r>
    <s v="A2310000"/>
    <x v="47"/>
    <x v="47"/>
    <n v="1800024704"/>
    <x v="0"/>
    <x v="0"/>
    <x v="4"/>
    <x v="2"/>
    <n v="0"/>
    <s v="GREEN ENERGY OVERRIDING ROYALTY APRIL - JULY 2020"/>
    <s v="468"/>
    <s v="DR"/>
    <s v=""/>
    <d v="2020-09-09T00:00:00"/>
    <d v="2020-09-09T00:00:00"/>
    <d v="2020-10-09T00:00:00"/>
    <s v="USD"/>
    <n v="251740.04"/>
    <n v="142"/>
    <n v="4.7333333333333334"/>
    <x v="3"/>
    <x v="0"/>
    <s v="Overdue"/>
    <x v="0"/>
    <s v="USD"/>
    <n v="251740.04"/>
    <s v="Non-government"/>
  </r>
  <r>
    <s v="A2310000"/>
    <x v="47"/>
    <x v="47"/>
    <n v="1800025285"/>
    <x v="0"/>
    <x v="0"/>
    <x v="4"/>
    <x v="2"/>
    <n v="0"/>
    <s v="GREEN ENERGY OVERRIDING ROYALTY AUG - OCT 2020"/>
    <s v="468"/>
    <s v="DR"/>
    <s v=""/>
    <d v="2020-12-17T00:00:00"/>
    <d v="2020-12-17T00:00:00"/>
    <d v="2021-01-16T00:00:00"/>
    <s v="USD"/>
    <n v="206600.3"/>
    <n v="43"/>
    <n v="1.4333333333333333"/>
    <x v="3"/>
    <x v="0"/>
    <s v="Overdue"/>
    <x v="0"/>
    <s v="USD"/>
    <n v="206600.3"/>
    <s v="Non-government"/>
  </r>
  <r>
    <s v="A2310000"/>
    <x v="47"/>
    <x v="47"/>
    <n v="1800023713"/>
    <x v="0"/>
    <x v="0"/>
    <x v="4"/>
    <x v="2"/>
    <n v="0"/>
    <s v="GREEN ENERGY OVERRIDING ROYALTY DEC 2019"/>
    <s v="468"/>
    <s v="DR"/>
    <s v=""/>
    <d v="2020-03-24T00:00:00"/>
    <d v="2020-03-24T00:00:00"/>
    <d v="2020-04-23T00:00:00"/>
    <s v="USD"/>
    <n v="209117.89"/>
    <n v="311"/>
    <n v="10.366666666666667"/>
    <x v="2"/>
    <x v="0"/>
    <s v="Overdue"/>
    <x v="0"/>
    <s v="USD"/>
    <n v="209117.89"/>
    <s v="Non-government"/>
  </r>
  <r>
    <s v="A2310000"/>
    <x v="47"/>
    <x v="47"/>
    <n v="1800024295"/>
    <x v="0"/>
    <x v="0"/>
    <x v="4"/>
    <x v="2"/>
    <n v="0"/>
    <s v="GREEN ENERGY OVERRIDING ROYALTY JAN - MAR 2020"/>
    <s v="468"/>
    <s v="DR"/>
    <s v=""/>
    <d v="2020-06-25T00:00:00"/>
    <d v="2020-06-25T00:00:00"/>
    <d v="2020-07-25T00:00:00"/>
    <s v="USD"/>
    <n v="385759.6"/>
    <n v="218"/>
    <n v="7.2666666666666666"/>
    <x v="2"/>
    <x v="0"/>
    <s v="Overdue"/>
    <x v="0"/>
    <s v="USD"/>
    <n v="385759.6"/>
    <s v="Non-government"/>
  </r>
  <r>
    <s v="A2310000"/>
    <x v="47"/>
    <x v="47"/>
    <n v="1800023712"/>
    <x v="0"/>
    <x v="0"/>
    <x v="4"/>
    <x v="2"/>
    <n v="0"/>
    <s v="GREEN ENERGY OVERRIDING ROYALTY NOV 2019"/>
    <s v="468"/>
    <s v="DR"/>
    <s v=""/>
    <d v="2020-03-24T00:00:00"/>
    <d v="2020-03-24T00:00:00"/>
    <d v="2020-04-23T00:00:00"/>
    <s v="USD"/>
    <n v="200762.71"/>
    <n v="311"/>
    <n v="10.366666666666667"/>
    <x v="2"/>
    <x v="0"/>
    <s v="Overdue"/>
    <x v="0"/>
    <s v="USD"/>
    <n v="200762.71"/>
    <s v="Non-government"/>
  </r>
  <r>
    <s v="A2310000"/>
    <x v="47"/>
    <x v="47"/>
    <n v="1800023711"/>
    <x v="0"/>
    <x v="0"/>
    <x v="4"/>
    <x v="2"/>
    <n v="0"/>
    <s v="GREEN ENERGY OVERRIDING ROYALTY OCT 2019"/>
    <s v="468"/>
    <s v="DR"/>
    <s v=""/>
    <d v="2020-03-24T00:00:00"/>
    <d v="2020-03-24T00:00:00"/>
    <d v="2020-04-23T00:00:00"/>
    <s v="USD"/>
    <n v="117705.96"/>
    <n v="311"/>
    <n v="10.366666666666667"/>
    <x v="2"/>
    <x v="0"/>
    <s v="Overdue"/>
    <x v="0"/>
    <s v="USD"/>
    <n v="117705.96"/>
    <s v="Non-government"/>
  </r>
  <r>
    <s v="A2310000"/>
    <x v="47"/>
    <x v="47"/>
    <n v="1800023710"/>
    <x v="0"/>
    <x v="0"/>
    <x v="4"/>
    <x v="2"/>
    <n v="0"/>
    <s v="GREEN ENERGY OVERRIDING ROYALTY SEPT 2019"/>
    <s v="468"/>
    <s v="DR"/>
    <s v=""/>
    <d v="2020-03-24T00:00:00"/>
    <d v="2020-03-24T00:00:00"/>
    <d v="2020-04-23T00:00:00"/>
    <s v="USD"/>
    <n v="248084.92"/>
    <n v="311"/>
    <n v="10.366666666666667"/>
    <x v="2"/>
    <x v="0"/>
    <s v="Overdue"/>
    <x v="0"/>
    <s v="USD"/>
    <n v="248084.92"/>
    <s v="Non-government"/>
  </r>
  <r>
    <s v="A2310000"/>
    <x v="47"/>
    <x v="47"/>
    <n v="1800023161"/>
    <x v="0"/>
    <x v="0"/>
    <x v="4"/>
    <x v="2"/>
    <n v="0"/>
    <s v="Green Energy Royalty Invoice Aug 2019"/>
    <s v="468"/>
    <s v="DR"/>
    <s v=""/>
    <d v="2019-12-23T00:00:00"/>
    <d v="2019-12-23T00:00:00"/>
    <d v="2020-01-22T00:00:00"/>
    <s v="USD"/>
    <n v="222044.29"/>
    <n v="403"/>
    <n v="13.433333333333334"/>
    <x v="4"/>
    <x v="0"/>
    <s v="Overdue"/>
    <x v="0"/>
    <s v="USD"/>
    <n v="222044.29"/>
    <s v="Non-government"/>
  </r>
  <r>
    <s v="A2310000"/>
    <x v="47"/>
    <x v="47"/>
    <n v="1400015119"/>
    <x v="0"/>
    <x v="0"/>
    <x v="4"/>
    <x v="2"/>
    <n v="0"/>
    <s v="Green Energy Royalty Pmt"/>
    <s v=""/>
    <s v="DZ"/>
    <s v=""/>
    <d v="2021-01-20T00:00:00"/>
    <d v="2021-01-19T00:00:00"/>
    <d v="2021-01-20T00:00:00"/>
    <s v="USD"/>
    <n v="-300000"/>
    <n v="39"/>
    <n v="1.3"/>
    <x v="3"/>
    <x v="0"/>
    <s v="Overdue"/>
    <x v="0"/>
    <s v="USD"/>
    <n v="-300000"/>
    <s v="Non-government"/>
  </r>
  <r>
    <s v="A2310000"/>
    <x v="47"/>
    <x v="47"/>
    <n v="1600003238"/>
    <x v="0"/>
    <x v="0"/>
    <x v="4"/>
    <x v="2"/>
    <n v="0"/>
    <s v="RECONCILIATION ON OUTSTANDING ORRI-EVACUATION COST"/>
    <s v="468"/>
    <s v="DG"/>
    <s v=""/>
    <d v="2020-06-17T00:00:00"/>
    <d v="2020-06-17T00:00:00"/>
    <d v="2020-06-17T00:00:00"/>
    <s v="USD"/>
    <n v="-1152998.55"/>
    <n v="256"/>
    <n v="8.5333333333333332"/>
    <x v="2"/>
    <x v="0"/>
    <s v="Overdue"/>
    <x v="0"/>
    <s v="USD"/>
    <n v="-1152998.55"/>
    <s v="Non-government"/>
  </r>
  <r>
    <s v="A2310000"/>
    <x v="47"/>
    <x v="47"/>
    <n v="104016100"/>
    <x v="0"/>
    <x v="0"/>
    <x v="4"/>
    <x v="2"/>
    <s v="WHT Outstg"/>
    <s v="WHT on inv 1800021921 Royalty Invoice Mar 2019"/>
    <s v=""/>
    <s v="AB"/>
    <s v=""/>
    <d v="2020-12-31T00:00:00"/>
    <d v="2020-12-31T00:00:00"/>
    <d v="2020-12-31T00:00:00"/>
    <s v="USD"/>
    <n v="16965.21"/>
    <n v="59"/>
    <n v="1.9666666666666666"/>
    <x v="3"/>
    <x v="2"/>
    <s v="Overdue"/>
    <x v="1"/>
    <s v="USD"/>
    <n v="16965.21"/>
    <s v="Non-government"/>
  </r>
  <r>
    <s v="A2310000"/>
    <x v="47"/>
    <x v="47"/>
    <n v="104016100"/>
    <x v="0"/>
    <x v="0"/>
    <x v="4"/>
    <x v="2"/>
    <s v="WHT Outstg"/>
    <s v="WHT on inv 1800022755 Royalty Invoice May 2019"/>
    <s v=""/>
    <s v="AB"/>
    <s v=""/>
    <d v="2020-12-31T00:00:00"/>
    <d v="2020-12-31T00:00:00"/>
    <d v="2020-12-31T00:00:00"/>
    <s v="USD"/>
    <n v="16513.61"/>
    <n v="59"/>
    <n v="1.9666666666666666"/>
    <x v="3"/>
    <x v="2"/>
    <s v="Overdue"/>
    <x v="1"/>
    <s v="USD"/>
    <n v="16513.61"/>
    <s v="Non-government"/>
  </r>
  <r>
    <s v="A2310000"/>
    <x v="47"/>
    <x v="47"/>
    <n v="104016100"/>
    <x v="0"/>
    <x v="0"/>
    <x v="4"/>
    <x v="2"/>
    <s v="WHT Outstg"/>
    <s v="WHT on inv 1800023159  Royalty Invoice June 2019"/>
    <s v=""/>
    <s v="AB"/>
    <s v=""/>
    <d v="2020-12-31T00:00:00"/>
    <d v="2020-12-31T00:00:00"/>
    <d v="2019-12-23T00:00:00"/>
    <s v="USD"/>
    <n v="14799.46"/>
    <n v="433"/>
    <n v="14.433333333333334"/>
    <x v="4"/>
    <x v="2"/>
    <s v="Overdue"/>
    <x v="1"/>
    <s v="USD"/>
    <n v="14799.46"/>
    <s v="Non-government"/>
  </r>
  <r>
    <s v="A2310000"/>
    <x v="47"/>
    <x v="47"/>
    <n v="104016100"/>
    <x v="0"/>
    <x v="0"/>
    <x v="4"/>
    <x v="2"/>
    <s v="WHT Outstg"/>
    <s v="WHT on inv 1800023160 Royalty  July 2019"/>
    <s v=""/>
    <s v="AB"/>
    <s v=""/>
    <d v="2020-12-31T00:00:00"/>
    <d v="2020-12-31T00:00:00"/>
    <d v="2019-12-23T00:00:00"/>
    <s v="USD"/>
    <n v="13544.7"/>
    <n v="433"/>
    <n v="14.433333333333334"/>
    <x v="4"/>
    <x v="2"/>
    <s v="Overdue"/>
    <x v="1"/>
    <s v="USD"/>
    <n v="13544.7"/>
    <s v="Non-government"/>
  </r>
  <r>
    <s v="A2310000"/>
    <x v="47"/>
    <x v="47"/>
    <n v="104016100"/>
    <x v="0"/>
    <x v="0"/>
    <x v="4"/>
    <x v="2"/>
    <s v="WHT Outstg"/>
    <s v="WHT on inv 1800022754 Royalty Invoice Apr 2019"/>
    <s v=""/>
    <s v="AB"/>
    <s v=""/>
    <d v="2020-12-31T00:00:00"/>
    <d v="2020-12-31T00:00:00"/>
    <d v="2019-10-23T00:00:00"/>
    <s v="USD"/>
    <n v="15998.25"/>
    <n v="494"/>
    <n v="16.466666666666665"/>
    <x v="4"/>
    <x v="2"/>
    <s v="Overdue"/>
    <x v="1"/>
    <s v="USD"/>
    <n v="15998.25"/>
    <s v="Non-government"/>
  </r>
  <r>
    <s v="A2310000"/>
    <x v="47"/>
    <x v="47"/>
    <n v="104016100"/>
    <x v="0"/>
    <x v="0"/>
    <x v="4"/>
    <x v="2"/>
    <s v="WHT Outstg"/>
    <s v="WHT on inv 1800021920  Royalty Invoice Feb 2019"/>
    <s v=""/>
    <s v="AB"/>
    <s v=""/>
    <d v="2020-12-31T00:00:00"/>
    <d v="2020-12-31T00:00:00"/>
    <d v="2019-06-18T00:00:00"/>
    <s v="USD"/>
    <n v="15306.51"/>
    <n v="621"/>
    <n v="20.7"/>
    <x v="0"/>
    <x v="2"/>
    <s v="Overdue"/>
    <x v="1"/>
    <s v="USD"/>
    <n v="15306.51"/>
    <s v="Non-government"/>
  </r>
  <r>
    <s v="A2310000"/>
    <x v="47"/>
    <x v="47"/>
    <n v="104016100"/>
    <x v="0"/>
    <x v="0"/>
    <x v="4"/>
    <x v="2"/>
    <s v="WHT Outstg"/>
    <s v="WHT on inv 1800021757  Royalty Invoice Dec 2018"/>
    <s v=""/>
    <s v="AB"/>
    <s v=""/>
    <d v="2020-12-31T00:00:00"/>
    <d v="2020-12-31T00:00:00"/>
    <d v="2019-05-09T00:00:00"/>
    <s v="USD"/>
    <n v="14627.02"/>
    <n v="661"/>
    <n v="22.033333333333335"/>
    <x v="0"/>
    <x v="2"/>
    <s v="Overdue"/>
    <x v="1"/>
    <s v="USD"/>
    <n v="14627.02"/>
    <s v="Non-government"/>
  </r>
  <r>
    <s v="A2310000"/>
    <x v="47"/>
    <x v="47"/>
    <n v="104016100"/>
    <x v="0"/>
    <x v="0"/>
    <x v="4"/>
    <x v="2"/>
    <s v="WHT Outstg"/>
    <s v="WHT on inv 1800021758 Royalty Invoice Jan 2019"/>
    <s v=""/>
    <s v="AB"/>
    <s v=""/>
    <d v="2020-12-31T00:00:00"/>
    <d v="2020-12-31T00:00:00"/>
    <d v="2019-05-09T00:00:00"/>
    <s v="USD"/>
    <n v="14719.21"/>
    <n v="661"/>
    <n v="22.033333333333335"/>
    <x v="0"/>
    <x v="2"/>
    <s v="Overdue"/>
    <x v="1"/>
    <s v="USD"/>
    <n v="14719.21"/>
    <s v="Non-government"/>
  </r>
  <r>
    <s v="A2310000"/>
    <x v="47"/>
    <x v="47"/>
    <n v="104016100"/>
    <x v="0"/>
    <x v="0"/>
    <x v="4"/>
    <x v="2"/>
    <s v="WHT Outstg"/>
    <s v="WHT on 1800020772  Royalty Invoice (Aug-Sep 2018)"/>
    <s v=""/>
    <s v="AB"/>
    <s v=""/>
    <d v="2020-12-31T00:00:00"/>
    <d v="2020-12-31T00:00:00"/>
    <d v="2018-11-13T00:00:00"/>
    <s v="USD"/>
    <n v="36815.82"/>
    <n v="838"/>
    <n v="27.933333333333334"/>
    <x v="0"/>
    <x v="2"/>
    <s v="Overdue"/>
    <x v="1"/>
    <s v="USD"/>
    <n v="36815.82"/>
    <s v="Non-government"/>
  </r>
  <r>
    <s v="A2310000"/>
    <x v="47"/>
    <x v="47"/>
    <n v="104016100"/>
    <x v="0"/>
    <x v="0"/>
    <x v="4"/>
    <x v="2"/>
    <s v="WHT Outstg"/>
    <s v="WHT_1800020682 Royalty Invoice (Jun-Jul 2018)"/>
    <s v=""/>
    <s v="AB"/>
    <s v=""/>
    <d v="2020-12-31T00:00:00"/>
    <d v="2020-12-31T00:00:00"/>
    <d v="2018-10-18T00:00:00"/>
    <s v="USD"/>
    <n v="32216.67"/>
    <n v="864"/>
    <n v="28.8"/>
    <x v="0"/>
    <x v="2"/>
    <s v="Overdue"/>
    <x v="1"/>
    <s v="USD"/>
    <n v="32216.67"/>
    <s v="Non-government"/>
  </r>
  <r>
    <s v="A2310000"/>
    <x v="47"/>
    <x v="47"/>
    <n v="104016100"/>
    <x v="0"/>
    <x v="0"/>
    <x v="4"/>
    <x v="2"/>
    <s v="WHT Outstg"/>
    <s v="WHT_1800019412 Overriding Royalty Int.-Nov-Dec2017"/>
    <s v=""/>
    <s v="AB"/>
    <s v=""/>
    <d v="2020-12-31T00:00:00"/>
    <d v="2020-12-31T00:00:00"/>
    <d v="2018-08-07T00:00:00"/>
    <s v="USD"/>
    <n v="32279.05"/>
    <n v="936"/>
    <n v="31.2"/>
    <x v="0"/>
    <x v="2"/>
    <s v="Overdue"/>
    <x v="1"/>
    <s v="USD"/>
    <n v="32279.05"/>
    <s v="Non-government"/>
  </r>
  <r>
    <s v="A2310000"/>
    <x v="47"/>
    <x v="47"/>
    <n v="104016100"/>
    <x v="0"/>
    <x v="0"/>
    <x v="4"/>
    <x v="2"/>
    <s v="WHT Outstg"/>
    <s v="WHT on 1800020170  Invoice (Apr-May 2018)"/>
    <s v=""/>
    <s v="AB"/>
    <s v=""/>
    <d v="2020-12-31T00:00:00"/>
    <d v="2020-12-31T00:00:00"/>
    <d v="2018-06-30T00:00:00"/>
    <s v="USD"/>
    <n v="25779.03"/>
    <n v="974"/>
    <n v="32.466666666666669"/>
    <x v="0"/>
    <x v="2"/>
    <s v="Overdue"/>
    <x v="1"/>
    <s v="USD"/>
    <n v="25779.03"/>
    <s v="Non-government"/>
  </r>
  <r>
    <s v="A2310000"/>
    <x v="47"/>
    <x v="47"/>
    <n v="104016100"/>
    <x v="0"/>
    <x v="0"/>
    <x v="4"/>
    <x v="2"/>
    <s v="WHT Outstg"/>
    <s v="WHT_1800019836  Royalty Invoice (Feb-Mar 2018)"/>
    <s v=""/>
    <s v="AB"/>
    <s v=""/>
    <d v="2020-12-31T00:00:00"/>
    <d v="2020-12-31T00:00:00"/>
    <d v="2018-04-20T00:00:00"/>
    <s v="USD"/>
    <n v="23254.2"/>
    <n v="1045"/>
    <n v="34.833333333333336"/>
    <x v="0"/>
    <x v="2"/>
    <s v="Overdue"/>
    <x v="1"/>
    <s v="USD"/>
    <n v="23254.2"/>
    <s v="Non-government"/>
  </r>
  <r>
    <s v="A2310000"/>
    <x v="47"/>
    <x v="47"/>
    <n v="104016100"/>
    <x v="0"/>
    <x v="0"/>
    <x v="4"/>
    <x v="2"/>
    <s v="WHT Outstg"/>
    <s v="WHT_1800019787 Overriding Royalty Int.-Jan 2018"/>
    <s v=""/>
    <s v="AB"/>
    <s v=""/>
    <d v="2020-12-31T00:00:00"/>
    <d v="2020-12-31T00:00:00"/>
    <d v="2018-04-17T00:00:00"/>
    <s v="USD"/>
    <n v="15068.27"/>
    <n v="1048"/>
    <n v="34.93333333333333"/>
    <x v="0"/>
    <x v="2"/>
    <s v="Overdue"/>
    <x v="1"/>
    <s v="USD"/>
    <n v="15068.27"/>
    <s v="Non-government"/>
  </r>
  <r>
    <s v="A2310000"/>
    <x v="47"/>
    <x v="47"/>
    <n v="104016100"/>
    <x v="0"/>
    <x v="0"/>
    <x v="4"/>
    <x v="2"/>
    <s v="WHT Outstg"/>
    <s v="WHT on inv 1800021634  Royalty Invoice Oct 2018"/>
    <s v=""/>
    <s v="AB"/>
    <s v=""/>
    <d v="2020-12-31T00:00:00"/>
    <d v="2020-12-31T00:00:00"/>
    <d v="2018-04-08T00:00:00"/>
    <s v="USD"/>
    <n v="12292.08"/>
    <n v="1057"/>
    <n v="35.233333333333334"/>
    <x v="0"/>
    <x v="2"/>
    <s v="Overdue"/>
    <x v="1"/>
    <s v="USD"/>
    <n v="12292.08"/>
    <s v="Non-government"/>
  </r>
  <r>
    <s v="A2310000"/>
    <x v="47"/>
    <x v="47"/>
    <n v="104016100"/>
    <x v="0"/>
    <x v="0"/>
    <x v="4"/>
    <x v="2"/>
    <s v="WHT Outstg"/>
    <s v="WHT on inv 1800021635 Royalty Invoice Nov 2018"/>
    <s v=""/>
    <s v="AB"/>
    <s v=""/>
    <d v="2020-12-31T00:00:00"/>
    <d v="2020-12-31T00:00:00"/>
    <d v="2018-04-08T00:00:00"/>
    <s v="USD"/>
    <n v="8154.29"/>
    <n v="1057"/>
    <n v="35.233333333333334"/>
    <x v="0"/>
    <x v="2"/>
    <s v="Overdue"/>
    <x v="1"/>
    <s v="USD"/>
    <n v="8154.29"/>
    <s v="Non-government"/>
  </r>
  <r>
    <s v="A2310000"/>
    <x v="47"/>
    <x v="47"/>
    <n v="104016100"/>
    <x v="0"/>
    <x v="0"/>
    <x v="4"/>
    <x v="2"/>
    <s v="WHT Outstg"/>
    <s v="WHT on 1800019141_Overriding Interest-Dec 16-Jun17"/>
    <s v=""/>
    <s v="AB"/>
    <s v=""/>
    <d v="2020-12-31T00:00:00"/>
    <d v="2020-12-31T00:00:00"/>
    <d v="2017-12-18T00:00:00"/>
    <s v="USD"/>
    <n v="9304.57"/>
    <n v="1168"/>
    <n v="38.93333333333333"/>
    <x v="0"/>
    <x v="2"/>
    <s v="Overdue"/>
    <x v="1"/>
    <s v="USD"/>
    <n v="9304.57"/>
    <s v="Non-government"/>
  </r>
  <r>
    <s v="A2310000"/>
    <x v="47"/>
    <x v="47"/>
    <n v="104016100"/>
    <x v="0"/>
    <x v="0"/>
    <x v="4"/>
    <x v="2"/>
    <s v="WHT Outstg"/>
    <s v="WHT on 1800019019 Overriding Interest-Jul-Oc2017"/>
    <s v=""/>
    <s v="AB"/>
    <s v=""/>
    <d v="2020-12-31T00:00:00"/>
    <d v="2020-12-31T00:00:00"/>
    <d v="2017-11-29T00:00:00"/>
    <s v="USD"/>
    <n v="54051.26"/>
    <n v="1187"/>
    <n v="39.56666666666667"/>
    <x v="0"/>
    <x v="2"/>
    <s v="Overdue"/>
    <x v="1"/>
    <s v="USD"/>
    <n v="54051.26"/>
    <s v="Non-government"/>
  </r>
  <r>
    <s v="A2310000"/>
    <x v="47"/>
    <x v="47"/>
    <n v="104016100"/>
    <x v="0"/>
    <x v="0"/>
    <x v="4"/>
    <x v="2"/>
    <s v="WHT Outstg"/>
    <s v="WHT on inv 1800018391  Royalty -Dec 2016-Jul17"/>
    <s v=""/>
    <s v="AB"/>
    <s v=""/>
    <d v="2020-12-31T00:00:00"/>
    <d v="2020-12-31T00:00:00"/>
    <d v="2017-08-09T00:00:00"/>
    <s v="USD"/>
    <n v="18609.14"/>
    <n v="1299"/>
    <n v="43.3"/>
    <x v="0"/>
    <x v="2"/>
    <s v="Overdue"/>
    <x v="1"/>
    <s v="USD"/>
    <n v="18609.14"/>
    <s v="Non-government"/>
  </r>
  <r>
    <s v="A2450000"/>
    <x v="48"/>
    <x v="48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115"/>
    <n v="3.8333333333333335"/>
    <x v="3"/>
    <x v="0"/>
    <s v="Overdue"/>
    <x v="0"/>
    <s v="USD"/>
    <n v="-138177.93"/>
    <s v="Government "/>
  </r>
  <r>
    <s v="A2450000"/>
    <x v="48"/>
    <x v="48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146"/>
    <n v="4.8666666666666663"/>
    <x v="3"/>
    <x v="0"/>
    <s v="Overdue"/>
    <x v="0"/>
    <s v="USD"/>
    <n v="-810353.93"/>
    <s v="Government "/>
  </r>
  <r>
    <s v="A2450000"/>
    <x v="48"/>
    <x v="48"/>
    <n v="1800020091"/>
    <x v="0"/>
    <x v="0"/>
    <x v="0"/>
    <x v="0"/>
    <n v="0"/>
    <s v="APR2018 - SUPPLEM GAS_SALES - AFAM POWER"/>
    <s v="454"/>
    <s v="DR"/>
    <s v=""/>
    <d v="2018-06-12T00:00:00"/>
    <d v="2018-06-12T00:00:00"/>
    <d v="2018-07-12T00:00:00"/>
    <s v="NGN"/>
    <n v="50747"/>
    <n v="962"/>
    <n v="32.06666666666667"/>
    <x v="0"/>
    <x v="0"/>
    <s v="Overdue"/>
    <x v="0"/>
    <s v="USD"/>
    <n v="166.17"/>
    <s v="Government "/>
  </r>
  <r>
    <s v="A2450000"/>
    <x v="48"/>
    <x v="48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255"/>
    <n v="8.5"/>
    <x v="2"/>
    <x v="0"/>
    <s v="Overdue"/>
    <x v="0"/>
    <s v="USD"/>
    <n v="1036277.37"/>
    <s v="Government "/>
  </r>
  <r>
    <s v="A2450000"/>
    <x v="48"/>
    <x v="48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140"/>
    <n v="4.666666666666667"/>
    <x v="3"/>
    <x v="0"/>
    <s v="Overdue"/>
    <x v="0"/>
    <s v="USD"/>
    <n v="1134865.44"/>
    <s v="Government "/>
  </r>
  <r>
    <s v="A2450000"/>
    <x v="48"/>
    <x v="48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275"/>
    <n v="9.1666666666666661"/>
    <x v="0"/>
    <x v="0"/>
    <s v="Overdue"/>
    <x v="0"/>
    <s v="USD"/>
    <n v="94619.41"/>
    <s v="Government "/>
  </r>
  <r>
    <s v="A2450000"/>
    <x v="48"/>
    <x v="48"/>
    <n v="103975583"/>
    <x v="0"/>
    <x v="0"/>
    <x v="0"/>
    <x v="0"/>
    <n v="0"/>
    <s v="Balance of April18 inv 1800019959"/>
    <s v=""/>
    <s v="AB"/>
    <s v=""/>
    <d v="2020-09-29T00:00:00"/>
    <d v="2020-09-29T00:00:00"/>
    <d v="2020-09-29T00:00:00"/>
    <s v="NGN"/>
    <n v="6065952.25"/>
    <n v="152"/>
    <n v="5.0666666666666664"/>
    <x v="0"/>
    <x v="0"/>
    <s v="Overdue"/>
    <x v="0"/>
    <s v="USD"/>
    <n v="15983.78"/>
    <s v="Government "/>
  </r>
  <r>
    <s v="A2450000"/>
    <x v="48"/>
    <x v="48"/>
    <n v="103933361"/>
    <x v="0"/>
    <x v="0"/>
    <x v="0"/>
    <x v="0"/>
    <n v="0"/>
    <s v="Balance of inv 1800020677 SEPT 2018 - GAS_SALES -"/>
    <s v=""/>
    <s v="AB"/>
    <s v=""/>
    <d v="2020-06-22T00:00:00"/>
    <d v="2020-06-22T00:00:00"/>
    <d v="2020-06-22T00:00:00"/>
    <s v="NGN"/>
    <n v="52799043.420000002"/>
    <n v="251"/>
    <n v="8.3666666666666671"/>
    <x v="0"/>
    <x v="0"/>
    <s v="Overdue"/>
    <x v="0"/>
    <s v="USD"/>
    <n v="146459.26999999999"/>
    <s v="Government "/>
  </r>
  <r>
    <s v="A2450000"/>
    <x v="48"/>
    <x v="48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251"/>
    <n v="8.3666666666666671"/>
    <x v="0"/>
    <x v="0"/>
    <s v="Overdue"/>
    <x v="0"/>
    <s v="USD"/>
    <n v="321317.08"/>
    <s v="Government "/>
  </r>
  <r>
    <s v="A2450000"/>
    <x v="48"/>
    <x v="48"/>
    <n v="103921641"/>
    <x v="0"/>
    <x v="0"/>
    <x v="0"/>
    <x v="0"/>
    <n v="0"/>
    <s v="Balance of inv 1800021197 DEC2018 - GAS_SALES - AF"/>
    <s v=""/>
    <s v="AB"/>
    <s v=""/>
    <d v="2020-05-28T00:00:00"/>
    <d v="2020-05-28T00:00:00"/>
    <d v="2020-05-28T00:00:00"/>
    <s v="NGN"/>
    <n v="51370399.380000003"/>
    <n v="276"/>
    <n v="9.1999999999999993"/>
    <x v="0"/>
    <x v="0"/>
    <s v="Overdue"/>
    <x v="0"/>
    <s v="USD"/>
    <n v="142496.35"/>
    <s v="Government "/>
  </r>
  <r>
    <s v="A2450000"/>
    <x v="48"/>
    <x v="48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152"/>
    <n v="5.0666666666666664"/>
    <x v="3"/>
    <x v="0"/>
    <s v="Overdue"/>
    <x v="0"/>
    <s v="USD"/>
    <n v="757863.56"/>
    <s v="Government "/>
  </r>
  <r>
    <s v="A2450000"/>
    <x v="48"/>
    <x v="48"/>
    <n v="103600669"/>
    <x v="0"/>
    <x v="0"/>
    <x v="0"/>
    <x v="0"/>
    <n v="0"/>
    <s v="Balance of May18 inv 1800020111"/>
    <s v=""/>
    <s v="AB"/>
    <s v=""/>
    <d v="2018-08-10T00:00:00"/>
    <d v="2018-08-10T00:00:00"/>
    <d v="2018-08-10T00:00:00"/>
    <s v="NGN"/>
    <n v="67163494.200000003"/>
    <n v="933"/>
    <n v="31.1"/>
    <x v="0"/>
    <x v="0"/>
    <s v="Overdue"/>
    <x v="0"/>
    <s v="USD"/>
    <n v="219846.27"/>
    <s v="Government "/>
  </r>
  <r>
    <s v="A2450000"/>
    <x v="48"/>
    <x v="48"/>
    <n v="1800025426"/>
    <x v="0"/>
    <x v="0"/>
    <x v="0"/>
    <x v="0"/>
    <n v="0"/>
    <s v="DEC2020 - GAS_SALES - AFAM POWER PLC"/>
    <s v="454"/>
    <s v="DR"/>
    <s v=""/>
    <d v="2021-01-18T00:00:00"/>
    <d v="2021-01-18T00:00:00"/>
    <d v="2021-02-17T00:00:00"/>
    <s v="NGN"/>
    <n v="586145378"/>
    <n v="11"/>
    <n v="0.36666666666666664"/>
    <x v="3"/>
    <x v="0"/>
    <s v="Overdue"/>
    <x v="0"/>
    <s v="USD"/>
    <n v="1544493.07"/>
    <s v="Government "/>
  </r>
  <r>
    <s v="A2450000"/>
    <x v="48"/>
    <x v="48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323"/>
    <n v="10.766666666666667"/>
    <x v="2"/>
    <x v="0"/>
    <s v="Overdue"/>
    <x v="0"/>
    <s v="USD"/>
    <n v="2075459.74"/>
    <s v="Government "/>
  </r>
  <r>
    <s v="A2450000"/>
    <x v="48"/>
    <x v="48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347"/>
    <n v="11.566666666666666"/>
    <x v="2"/>
    <x v="0"/>
    <s v="Overdue"/>
    <x v="0"/>
    <s v="USD"/>
    <n v="1982507.21"/>
    <s v="Government "/>
  </r>
  <r>
    <s v="A2450000"/>
    <x v="48"/>
    <x v="48"/>
    <n v="1800025628"/>
    <x v="0"/>
    <x v="0"/>
    <x v="0"/>
    <x v="0"/>
    <n v="0"/>
    <s v="JAN2021 - GAS_SALES - AFAM POWER PLC"/>
    <s v="454"/>
    <s v="DR"/>
    <s v=""/>
    <d v="2021-02-23T00:00:00"/>
    <d v="2021-02-23T00:00:00"/>
    <d v="2021-03-25T00:00:00"/>
    <s v="NGN"/>
    <n v="478528628"/>
    <n v="-25"/>
    <n v="-0.83333333333333337"/>
    <x v="1"/>
    <x v="1"/>
    <s v="Not Overdue"/>
    <x v="0"/>
    <s v="USD"/>
    <n v="1260922.93"/>
    <s v="Government "/>
  </r>
  <r>
    <s v="A2450000"/>
    <x v="48"/>
    <x v="48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164"/>
    <n v="5.4666666666666668"/>
    <x v="3"/>
    <x v="0"/>
    <s v="Overdue"/>
    <x v="0"/>
    <s v="USD"/>
    <n v="727252.28"/>
    <s v="Government "/>
  </r>
  <r>
    <s v="A2450000"/>
    <x v="48"/>
    <x v="48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284"/>
    <n v="9.4666666666666668"/>
    <x v="2"/>
    <x v="0"/>
    <s v="Overdue"/>
    <x v="0"/>
    <s v="USD"/>
    <n v="1735002.7"/>
    <s v="Government "/>
  </r>
  <r>
    <s v="A2450000"/>
    <x v="48"/>
    <x v="48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220"/>
    <n v="7.333333333333333"/>
    <x v="2"/>
    <x v="0"/>
    <s v="Overdue"/>
    <x v="0"/>
    <s v="USD"/>
    <n v="1175557.24"/>
    <s v="Government "/>
  </r>
  <r>
    <s v="A2450000"/>
    <x v="48"/>
    <x v="48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51"/>
    <n v="1.7"/>
    <x v="3"/>
    <x v="0"/>
    <s v="Overdue"/>
    <x v="0"/>
    <s v="USD"/>
    <n v="1420651.65"/>
    <s v="Government "/>
  </r>
  <r>
    <s v="A2450000"/>
    <x v="48"/>
    <x v="48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74"/>
    <n v="2.4666666666666668"/>
    <x v="3"/>
    <x v="0"/>
    <s v="Overdue"/>
    <x v="0"/>
    <s v="USD"/>
    <n v="1292232.8799999999"/>
    <s v="Government "/>
  </r>
  <r>
    <s v="A2450000"/>
    <x v="48"/>
    <x v="48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109"/>
    <n v="3.6333333333333333"/>
    <x v="3"/>
    <x v="0"/>
    <s v="Overdue"/>
    <x v="0"/>
    <s v="USD"/>
    <n v="453363.94"/>
    <s v="Government "/>
  </r>
  <r>
    <s v="A2310000"/>
    <x v="49"/>
    <x v="49"/>
    <n v="1800025576"/>
    <x v="0"/>
    <x v="0"/>
    <x v="3"/>
    <x v="2"/>
    <n v="0"/>
    <s v="EXCEL JAN 2021 Crude Handling"/>
    <s v="468"/>
    <s v="DR"/>
    <s v=""/>
    <d v="2021-02-11T00:00:00"/>
    <d v="2021-02-11T00:00:00"/>
    <d v="2021-03-13T00:00:00"/>
    <s v="USD"/>
    <n v="67461.91"/>
    <n v="-13"/>
    <n v="-0.43333333333333335"/>
    <x v="1"/>
    <x v="1"/>
    <s v="Not Overdue"/>
    <x v="0"/>
    <s v="USD"/>
    <n v="67461.91"/>
    <s v="Government "/>
  </r>
  <r>
    <s v="A2310000"/>
    <x v="49"/>
    <x v="49"/>
    <n v="1800025577"/>
    <x v="0"/>
    <x v="0"/>
    <x v="3"/>
    <x v="2"/>
    <n v="0"/>
    <s v="EXCEL JAN 2021 Crude Handling"/>
    <s v="454"/>
    <s v="DR"/>
    <s v=""/>
    <d v="2021-02-11T00:00:00"/>
    <d v="2021-02-11T00:00:00"/>
    <d v="2021-03-13T00:00:00"/>
    <s v="NGN"/>
    <n v="6400448.8799999999"/>
    <n v="-13"/>
    <n v="-0.43333333333333335"/>
    <x v="1"/>
    <x v="1"/>
    <s v="Not Overdue"/>
    <x v="0"/>
    <s v="USD"/>
    <n v="16865.18"/>
    <s v="Government "/>
  </r>
  <r>
    <s v="A2310000"/>
    <x v="49"/>
    <x v="49"/>
    <n v="1800025280"/>
    <x v="0"/>
    <x v="0"/>
    <x v="3"/>
    <x v="2"/>
    <n v="0"/>
    <s v="EXCEL NOV 2020 Crude Handling"/>
    <s v="468"/>
    <s v="DR"/>
    <s v=""/>
    <d v="2020-12-17T00:00:00"/>
    <d v="2020-12-17T00:00:00"/>
    <d v="2021-01-16T00:00:00"/>
    <s v="USD"/>
    <n v="48812.94"/>
    <n v="43"/>
    <n v="1.4333333333333333"/>
    <x v="3"/>
    <x v="0"/>
    <s v="Overdue"/>
    <x v="0"/>
    <s v="USD"/>
    <n v="48812.94"/>
    <s v="Non-government"/>
  </r>
  <r>
    <s v="A2310000"/>
    <x v="49"/>
    <x v="49"/>
    <n v="1800025281"/>
    <x v="0"/>
    <x v="0"/>
    <x v="3"/>
    <x v="2"/>
    <n v="0"/>
    <s v="EXCEL NOV 2020 Crude Handling"/>
    <s v="454"/>
    <s v="DR"/>
    <s v=""/>
    <d v="2020-12-17T00:00:00"/>
    <d v="2020-12-17T00:00:00"/>
    <d v="2021-01-16T00:00:00"/>
    <s v="NGN"/>
    <n v="4631127.34"/>
    <n v="43"/>
    <n v="1.4333333333333333"/>
    <x v="3"/>
    <x v="0"/>
    <s v="Overdue"/>
    <x v="0"/>
    <s v="USD"/>
    <n v="12203.02"/>
    <s v="Non-government"/>
  </r>
  <r>
    <s v="A2310000"/>
    <x v="49"/>
    <x v="49"/>
    <n v="1400015250"/>
    <x v="0"/>
    <x v="0"/>
    <x v="3"/>
    <x v="2"/>
    <n v="0"/>
    <s v="Excel Pmt"/>
    <s v=""/>
    <s v="DZ"/>
    <s v=""/>
    <d v="2021-02-25T00:00:00"/>
    <d v="2021-02-23T00:00:00"/>
    <d v="2021-02-25T00:00:00"/>
    <s v="USD"/>
    <n v="-63414.2"/>
    <n v="3"/>
    <n v="0.1"/>
    <x v="3"/>
    <x v="0"/>
    <s v="Overdue"/>
    <x v="0"/>
    <s v="USD"/>
    <n v="-63414.2"/>
    <s v="Government "/>
  </r>
  <r>
    <s v="A2310000"/>
    <x v="49"/>
    <x v="49"/>
    <n v="1400015225"/>
    <x v="0"/>
    <x v="0"/>
    <x v="3"/>
    <x v="2"/>
    <n v="0"/>
    <s v="Excel Pmt"/>
    <s v=""/>
    <s v="DZ"/>
    <s v=""/>
    <d v="2021-02-19T00:00:00"/>
    <d v="2021-02-18T00:00:00"/>
    <d v="2021-02-19T00:00:00"/>
    <s v="NGN"/>
    <n v="-6016421.9500000002"/>
    <n v="9"/>
    <n v="0.3"/>
    <x v="3"/>
    <x v="0"/>
    <s v="Overdue"/>
    <x v="0"/>
    <s v="USD"/>
    <n v="-15853.27"/>
    <s v="Government "/>
  </r>
  <r>
    <s v="A2310000"/>
    <x v="49"/>
    <x v="49"/>
    <n v="1400015217"/>
    <x v="0"/>
    <x v="0"/>
    <x v="3"/>
    <x v="2"/>
    <n v="0"/>
    <s v="Excel Pmt"/>
    <s v=""/>
    <s v="DZ"/>
    <s v=""/>
    <d v="2021-02-17T00:00:00"/>
    <d v="2021-02-16T00:00:00"/>
    <d v="2021-02-17T00:00:00"/>
    <s v="USD"/>
    <n v="-45884.160000000003"/>
    <n v="11"/>
    <n v="0.36666666666666664"/>
    <x v="3"/>
    <x v="0"/>
    <s v="Overdue"/>
    <x v="0"/>
    <s v="USD"/>
    <n v="-45884.160000000003"/>
    <s v="Government "/>
  </r>
  <r>
    <s v="A2310000"/>
    <x v="49"/>
    <x v="49"/>
    <n v="1400015198"/>
    <x v="0"/>
    <x v="0"/>
    <x v="3"/>
    <x v="2"/>
    <n v="0"/>
    <s v="Excel Pmt"/>
    <s v=""/>
    <s v="DZ"/>
    <s v=""/>
    <d v="2021-02-10T00:00:00"/>
    <d v="2021-02-08T00:00:00"/>
    <d v="2021-02-10T00:00:00"/>
    <s v="NGN"/>
    <n v="-4353259.97"/>
    <n v="18"/>
    <n v="0.6"/>
    <x v="3"/>
    <x v="0"/>
    <s v="Overdue"/>
    <x v="0"/>
    <s v="USD"/>
    <n v="-11470.85"/>
    <s v="Government "/>
  </r>
  <r>
    <s v="A2310000"/>
    <x v="49"/>
    <x v="49"/>
    <n v="1600003541"/>
    <x v="0"/>
    <x v="0"/>
    <x v="3"/>
    <x v="2"/>
    <s v="WHT Outstg"/>
    <s v="2019 2020 EXCEL WHT RECEIPTS"/>
    <s v="454"/>
    <s v="DG"/>
    <s v=""/>
    <d v="2021-01-29T00:00:00"/>
    <d v="2021-01-29T00:00:00"/>
    <d v="2021-01-29T00:00:00"/>
    <s v="NGN"/>
    <n v="-2916904.9"/>
    <n v="30"/>
    <n v="1"/>
    <x v="3"/>
    <x v="2"/>
    <s v="Overdue"/>
    <x v="1"/>
    <s v="USD"/>
    <n v="-7686.04"/>
    <s v="Non-government"/>
  </r>
  <r>
    <s v="A2310000"/>
    <x v="49"/>
    <x v="49"/>
    <n v="1600003501"/>
    <x v="0"/>
    <x v="0"/>
    <x v="3"/>
    <x v="2"/>
    <s v="WHT Outstg"/>
    <s v="NOV 2020 WHT RECEIPTS  -420434767432"/>
    <s v="454"/>
    <s v="DG"/>
    <s v=""/>
    <d v="2021-01-15T00:00:00"/>
    <d v="2021-01-15T00:00:00"/>
    <d v="2021-01-15T00:00:00"/>
    <s v="NGN"/>
    <n v="-203389"/>
    <n v="44"/>
    <n v="1.4666666666666666"/>
    <x v="3"/>
    <x v="2"/>
    <s v="Overdue"/>
    <x v="1"/>
    <s v="USD"/>
    <n v="-535.92999999999995"/>
    <s v="Non-government"/>
  </r>
  <r>
    <s v="A2310000"/>
    <x v="49"/>
    <x v="49"/>
    <n v="1600003500"/>
    <x v="0"/>
    <x v="0"/>
    <x v="3"/>
    <x v="2"/>
    <s v="WHT Outstg"/>
    <s v="NOV 2020 WHT RECEIPTS  -420436077432"/>
    <s v="454"/>
    <s v="DG"/>
    <s v=""/>
    <d v="2021-01-15T00:00:00"/>
    <d v="2021-01-15T00:00:00"/>
    <d v="2021-01-15T00:00:00"/>
    <s v="NGN"/>
    <n v="-184930.42"/>
    <n v="44"/>
    <n v="1.4666666666666666"/>
    <x v="3"/>
    <x v="2"/>
    <s v="Overdue"/>
    <x v="1"/>
    <s v="USD"/>
    <n v="-487.29"/>
    <s v="Non-government"/>
  </r>
  <r>
    <s v="A2310000"/>
    <x v="49"/>
    <x v="49"/>
    <n v="1600003502"/>
    <x v="0"/>
    <x v="0"/>
    <x v="3"/>
    <x v="2"/>
    <s v="WHT Outstg"/>
    <s v="NOV 2020 WHT RECEIPTS  -420439787432"/>
    <s v="454"/>
    <s v="DG"/>
    <s v=""/>
    <d v="2021-01-15T00:00:00"/>
    <d v="2021-01-15T00:00:00"/>
    <d v="2021-01-15T00:00:00"/>
    <s v="NGN"/>
    <n v="-141126.06"/>
    <n v="44"/>
    <n v="1.4666666666666666"/>
    <x v="3"/>
    <x v="2"/>
    <s v="Overdue"/>
    <x v="1"/>
    <s v="USD"/>
    <n v="-371.87"/>
    <s v="Non-government"/>
  </r>
  <r>
    <s v="A2310000"/>
    <x v="49"/>
    <x v="49"/>
    <n v="104013339"/>
    <x v="0"/>
    <x v="0"/>
    <x v="3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68"/>
    <n v="2.2666666666666666"/>
    <x v="3"/>
    <x v="2"/>
    <s v="Overdue"/>
    <x v="1"/>
    <s v="USD"/>
    <n v="2256.7399999999998"/>
    <s v="Non-government"/>
  </r>
  <r>
    <s v="A2310000"/>
    <x v="49"/>
    <x v="49"/>
    <n v="104013256"/>
    <x v="0"/>
    <x v="0"/>
    <x v="3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68"/>
    <n v="2.2666666666666666"/>
    <x v="3"/>
    <x v="2"/>
    <s v="Overdue"/>
    <x v="1"/>
    <s v="USD"/>
    <n v="2494.39"/>
    <s v="Non-government"/>
  </r>
  <r>
    <s v="A2310000"/>
    <x v="49"/>
    <x v="49"/>
    <n v="104013255"/>
    <x v="0"/>
    <x v="0"/>
    <x v="3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68"/>
    <n v="2.2666666666666666"/>
    <x v="3"/>
    <x v="2"/>
    <s v="Overdue"/>
    <x v="1"/>
    <s v="USD"/>
    <n v="623.82000000000005"/>
    <s v="Non-government"/>
  </r>
  <r>
    <s v="A2310000"/>
    <x v="49"/>
    <x v="49"/>
    <n v="103988724"/>
    <x v="0"/>
    <x v="0"/>
    <x v="3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120"/>
    <n v="4"/>
    <x v="3"/>
    <x v="2"/>
    <s v="Overdue"/>
    <x v="1"/>
    <s v="USD"/>
    <n v="4436.3500000000004"/>
    <s v="Non-government"/>
  </r>
  <r>
    <s v="A2310000"/>
    <x v="49"/>
    <x v="49"/>
    <n v="103988717"/>
    <x v="0"/>
    <x v="0"/>
    <x v="3"/>
    <x v="2"/>
    <s v="WHT Outstg"/>
    <s v="WHT on inv 1800023831  DEC 2019 CHA"/>
    <s v=""/>
    <s v="AB"/>
    <s v=""/>
    <d v="2020-10-31T00:00:00"/>
    <d v="2020-10-31T00:00:00"/>
    <d v="2020-10-31T00:00:00"/>
    <s v="NGN"/>
    <n v="339879.98"/>
    <n v="120"/>
    <n v="4"/>
    <x v="3"/>
    <x v="2"/>
    <s v="Overdue"/>
    <x v="1"/>
    <s v="USD"/>
    <n v="895.58"/>
    <s v="Non-government"/>
  </r>
  <r>
    <s v="A2310000"/>
    <x v="49"/>
    <x v="49"/>
    <n v="103988727"/>
    <x v="0"/>
    <x v="0"/>
    <x v="3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120"/>
    <n v="4"/>
    <x v="3"/>
    <x v="2"/>
    <s v="Overdue"/>
    <x v="1"/>
    <s v="USD"/>
    <n v="1510.18"/>
    <s v="Non-government"/>
  </r>
  <r>
    <s v="A2310000"/>
    <x v="49"/>
    <x v="49"/>
    <n v="103988718"/>
    <x v="0"/>
    <x v="0"/>
    <x v="3"/>
    <x v="2"/>
    <s v="WHT Outstg"/>
    <s v="WHT on inv 1800024764 EXCEL AUGUST 2020 CHA"/>
    <s v=""/>
    <s v="AB"/>
    <s v=""/>
    <d v="2020-10-31T00:00:00"/>
    <d v="2020-10-31T00:00:00"/>
    <d v="2020-10-31T00:00:00"/>
    <s v="NGN"/>
    <n v="141126.06"/>
    <n v="120"/>
    <n v="4"/>
    <x v="3"/>
    <x v="2"/>
    <s v="Overdue"/>
    <x v="1"/>
    <s v="USD"/>
    <n v="371.87"/>
    <s v="Non-government"/>
  </r>
  <r>
    <s v="A2310000"/>
    <x v="49"/>
    <x v="49"/>
    <n v="103988724"/>
    <x v="0"/>
    <x v="0"/>
    <x v="3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120"/>
    <n v="4"/>
    <x v="3"/>
    <x v="2"/>
    <s v="Overdue"/>
    <x v="1"/>
    <s v="USD"/>
    <n v="1930.47"/>
    <s v="Non-government"/>
  </r>
  <r>
    <s v="A2310000"/>
    <x v="49"/>
    <x v="49"/>
    <n v="103988719"/>
    <x v="0"/>
    <x v="0"/>
    <x v="3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120"/>
    <n v="4"/>
    <x v="3"/>
    <x v="2"/>
    <s v="Overdue"/>
    <x v="1"/>
    <s v="USD"/>
    <n v="482.61"/>
    <s v="Non-government"/>
  </r>
  <r>
    <s v="A2310000"/>
    <x v="49"/>
    <x v="49"/>
    <n v="103972413"/>
    <x v="0"/>
    <x v="0"/>
    <x v="3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156"/>
    <n v="5.2"/>
    <x v="3"/>
    <x v="2"/>
    <s v="Overdue"/>
    <x v="1"/>
    <s v="USD"/>
    <n v="2607.59"/>
    <s v="Non-government"/>
  </r>
  <r>
    <s v="A2310000"/>
    <x v="49"/>
    <x v="49"/>
    <n v="103972416"/>
    <x v="0"/>
    <x v="0"/>
    <x v="3"/>
    <x v="2"/>
    <s v="WHT Outstg"/>
    <s v="WHT on inv 1800023748 EXCEL FEB 2020 CHA"/>
    <s v=""/>
    <s v="AB"/>
    <s v=""/>
    <d v="2020-09-25T00:00:00"/>
    <d v="2020-09-25T00:00:00"/>
    <d v="2020-09-25T00:00:00"/>
    <s v="NGN"/>
    <n v="199777.42"/>
    <n v="156"/>
    <n v="5.2"/>
    <x v="3"/>
    <x v="2"/>
    <s v="Overdue"/>
    <x v="1"/>
    <s v="USD"/>
    <n v="526.41"/>
    <s v="Non-government"/>
  </r>
  <r>
    <s v="A2310000"/>
    <x v="49"/>
    <x v="49"/>
    <n v="103972413"/>
    <x v="0"/>
    <x v="0"/>
    <x v="3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156"/>
    <n v="5.2"/>
    <x v="3"/>
    <x v="2"/>
    <s v="Overdue"/>
    <x v="1"/>
    <s v="USD"/>
    <n v="5399.82"/>
    <s v="Non-government"/>
  </r>
  <r>
    <s v="A2310000"/>
    <x v="49"/>
    <x v="49"/>
    <n v="103972416"/>
    <x v="0"/>
    <x v="0"/>
    <x v="3"/>
    <x v="2"/>
    <s v="WHT Outstg"/>
    <s v="WHT on Inv 1800023826 EXCEL JAN 2020 CHA"/>
    <s v=""/>
    <s v="AB"/>
    <s v=""/>
    <d v="2020-09-25T00:00:00"/>
    <d v="2020-09-25T00:00:00"/>
    <d v="2020-09-25T00:00:00"/>
    <s v="NGN"/>
    <n v="413703.23"/>
    <n v="156"/>
    <n v="5.2"/>
    <x v="3"/>
    <x v="2"/>
    <s v="Overdue"/>
    <x v="1"/>
    <s v="USD"/>
    <n v="1090.1099999999999"/>
    <s v="Non-government"/>
  </r>
  <r>
    <s v="A2310000"/>
    <x v="49"/>
    <x v="49"/>
    <n v="103972413"/>
    <x v="0"/>
    <x v="0"/>
    <x v="3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156"/>
    <n v="5.2"/>
    <x v="3"/>
    <x v="2"/>
    <s v="Overdue"/>
    <x v="1"/>
    <s v="USD"/>
    <n v="2396.34"/>
    <s v="Non-government"/>
  </r>
  <r>
    <s v="A2310000"/>
    <x v="49"/>
    <x v="49"/>
    <n v="103972416"/>
    <x v="0"/>
    <x v="0"/>
    <x v="3"/>
    <x v="2"/>
    <s v="WHT Outstg"/>
    <s v="WHT on inv 1800023956 EXCEL MAR 2020 CHA"/>
    <s v=""/>
    <s v="AB"/>
    <s v=""/>
    <d v="2020-09-25T00:00:00"/>
    <d v="2020-09-25T00:00:00"/>
    <d v="2020-09-25T00:00:00"/>
    <s v="NGN"/>
    <n v="183607.73"/>
    <n v="156"/>
    <n v="5.2"/>
    <x v="3"/>
    <x v="2"/>
    <s v="Overdue"/>
    <x v="1"/>
    <s v="USD"/>
    <n v="483.81"/>
    <s v="Non-government"/>
  </r>
  <r>
    <s v="A2310000"/>
    <x v="49"/>
    <x v="49"/>
    <n v="103972413"/>
    <x v="0"/>
    <x v="0"/>
    <x v="3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156"/>
    <n v="5.2"/>
    <x v="3"/>
    <x v="2"/>
    <s v="Overdue"/>
    <x v="1"/>
    <s v="USD"/>
    <n v="2027.54"/>
    <s v="Non-government"/>
  </r>
  <r>
    <s v="A2310000"/>
    <x v="49"/>
    <x v="49"/>
    <n v="103972416"/>
    <x v="0"/>
    <x v="0"/>
    <x v="3"/>
    <x v="2"/>
    <s v="WHT Outstg"/>
    <s v="WHT on inv 1800024083 EXCEL APR 2020 CHA"/>
    <s v=""/>
    <s v="AB"/>
    <s v=""/>
    <d v="2020-09-25T00:00:00"/>
    <d v="2020-09-25T00:00:00"/>
    <d v="2020-09-25T00:00:00"/>
    <s v="NGN"/>
    <n v="182731.72"/>
    <n v="156"/>
    <n v="5.2"/>
    <x v="3"/>
    <x v="2"/>
    <s v="Overdue"/>
    <x v="1"/>
    <s v="USD"/>
    <n v="481.5"/>
    <s v="Non-government"/>
  </r>
  <r>
    <s v="A2310000"/>
    <x v="49"/>
    <x v="49"/>
    <n v="103972413"/>
    <x v="0"/>
    <x v="0"/>
    <x v="3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156"/>
    <n v="5.2"/>
    <x v="3"/>
    <x v="2"/>
    <s v="Overdue"/>
    <x v="1"/>
    <s v="USD"/>
    <n v="2162.7199999999998"/>
    <s v="Non-government"/>
  </r>
  <r>
    <s v="A2310000"/>
    <x v="49"/>
    <x v="49"/>
    <n v="103972416"/>
    <x v="0"/>
    <x v="0"/>
    <x v="3"/>
    <x v="2"/>
    <s v="WHT Outstg"/>
    <s v="WHT on inv 1800024282 EXCEL MAY 2020 CHA"/>
    <s v=""/>
    <s v="AB"/>
    <s v=""/>
    <d v="2020-09-25T00:00:00"/>
    <d v="2020-09-25T00:00:00"/>
    <d v="2020-09-25T00:00:00"/>
    <s v="NGN"/>
    <n v="194914.94"/>
    <n v="156"/>
    <n v="5.2"/>
    <x v="3"/>
    <x v="2"/>
    <s v="Overdue"/>
    <x v="1"/>
    <s v="USD"/>
    <n v="513.6"/>
    <s v="Non-government"/>
  </r>
  <r>
    <s v="A2310000"/>
    <x v="49"/>
    <x v="49"/>
    <n v="103972416"/>
    <x v="0"/>
    <x v="0"/>
    <x v="3"/>
    <x v="2"/>
    <s v="WHT Outstg"/>
    <s v="WHT on inv 1800024454 EXCEL JUN 2020 CHA"/>
    <s v=""/>
    <s v="AB"/>
    <s v=""/>
    <d v="2020-09-25T00:00:00"/>
    <d v="2020-09-25T00:00:00"/>
    <d v="2020-09-25T00:00:00"/>
    <s v="NGN"/>
    <n v="203389"/>
    <n v="156"/>
    <n v="5.2"/>
    <x v="3"/>
    <x v="2"/>
    <s v="Overdue"/>
    <x v="1"/>
    <s v="USD"/>
    <n v="535.92999999999995"/>
    <s v="Non-government"/>
  </r>
  <r>
    <s v="A2310000"/>
    <x v="49"/>
    <x v="49"/>
    <n v="103972413"/>
    <x v="0"/>
    <x v="0"/>
    <x v="3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156"/>
    <n v="5.2"/>
    <x v="3"/>
    <x v="2"/>
    <s v="Overdue"/>
    <x v="1"/>
    <s v="USD"/>
    <n v="2051.9299999999998"/>
    <s v="Non-government"/>
  </r>
  <r>
    <s v="A2310000"/>
    <x v="49"/>
    <x v="49"/>
    <n v="103972416"/>
    <x v="0"/>
    <x v="0"/>
    <x v="3"/>
    <x v="2"/>
    <s v="WHT Outstg"/>
    <s v="WHT on inv 1800024609 EXCEL JULY 2020 CHA"/>
    <s v=""/>
    <s v="AB"/>
    <s v=""/>
    <d v="2020-09-25T00:00:00"/>
    <d v="2020-09-25T00:00:00"/>
    <d v="2020-09-25T00:00:00"/>
    <s v="NGN"/>
    <n v="184930.42"/>
    <n v="156"/>
    <n v="5.2"/>
    <x v="3"/>
    <x v="2"/>
    <s v="Overdue"/>
    <x v="1"/>
    <s v="USD"/>
    <n v="487.29"/>
    <s v="Non-government"/>
  </r>
  <r>
    <s v="A2310000"/>
    <x v="49"/>
    <x v="49"/>
    <n v="1600003176"/>
    <x v="0"/>
    <x v="0"/>
    <x v="3"/>
    <x v="2"/>
    <s v="WHT Outstg"/>
    <s v="MARCH WHT RECEIPTS DOWNLOADED -19013084"/>
    <s v="454"/>
    <s v="DG"/>
    <s v=""/>
    <d v="2020-05-27T00:00:00"/>
    <d v="2020-05-27T00:00:00"/>
    <d v="2020-05-27T00:00:00"/>
    <s v="NGN"/>
    <n v="-268450.08"/>
    <n v="277"/>
    <n v="9.2333333333333325"/>
    <x v="2"/>
    <x v="2"/>
    <s v="Overdue"/>
    <x v="1"/>
    <s v="USD"/>
    <n v="-744.65"/>
    <s v="Non-government"/>
  </r>
  <r>
    <s v="A2310000"/>
    <x v="49"/>
    <x v="49"/>
    <n v="1600003177"/>
    <x v="0"/>
    <x v="0"/>
    <x v="3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277"/>
    <n v="9.2333333333333325"/>
    <x v="2"/>
    <x v="2"/>
    <s v="Overdue"/>
    <x v="1"/>
    <s v="USD"/>
    <n v="-375.88"/>
    <s v="Non-government"/>
  </r>
  <r>
    <s v="A2310000"/>
    <x v="49"/>
    <x v="49"/>
    <n v="1600003175"/>
    <x v="0"/>
    <x v="0"/>
    <x v="3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277"/>
    <n v="9.2333333333333325"/>
    <x v="2"/>
    <x v="2"/>
    <s v="Overdue"/>
    <x v="1"/>
    <s v="USD"/>
    <n v="-776.52"/>
    <s v="Non-government"/>
  </r>
  <r>
    <s v="A2310000"/>
    <x v="49"/>
    <x v="49"/>
    <n v="1600003178"/>
    <x v="0"/>
    <x v="0"/>
    <x v="3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277"/>
    <n v="9.2333333333333325"/>
    <x v="2"/>
    <x v="2"/>
    <s v="Overdue"/>
    <x v="1"/>
    <s v="USD"/>
    <n v="-167.74"/>
    <s v="Non-government"/>
  </r>
  <r>
    <s v="A2310000"/>
    <x v="49"/>
    <x v="49"/>
    <n v="103870558"/>
    <x v="0"/>
    <x v="0"/>
    <x v="3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389"/>
    <n v="12.966666666666667"/>
    <x v="4"/>
    <x v="2"/>
    <s v="Overdue"/>
    <x v="1"/>
    <s v="USD"/>
    <n v="2653.01"/>
    <s v="Non-government"/>
  </r>
  <r>
    <s v="A2310000"/>
    <x v="49"/>
    <x v="49"/>
    <n v="103870559"/>
    <x v="0"/>
    <x v="0"/>
    <x v="3"/>
    <x v="2"/>
    <s v="WHT Outstg"/>
    <s v="WHT on 1800022563 -AUG 2019 Crude Handling"/>
    <s v=""/>
    <s v="AB"/>
    <s v=""/>
    <d v="2020-02-05T00:00:00"/>
    <d v="2020-02-05T00:00:00"/>
    <d v="2020-02-05T00:00:00"/>
    <s v="NGN"/>
    <n v="203214.69"/>
    <n v="389"/>
    <n v="12.966666666666667"/>
    <x v="4"/>
    <x v="2"/>
    <s v="Overdue"/>
    <x v="1"/>
    <s v="USD"/>
    <n v="663.01"/>
    <s v="Non-government"/>
  </r>
  <r>
    <s v="A2310000"/>
    <x v="49"/>
    <x v="49"/>
    <n v="103870555"/>
    <x v="0"/>
    <x v="0"/>
    <x v="3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389"/>
    <n v="12.966666666666667"/>
    <x v="4"/>
    <x v="2"/>
    <s v="Overdue"/>
    <x v="1"/>
    <s v="USD"/>
    <n v="3693.27"/>
    <s v="Non-government"/>
  </r>
  <r>
    <s v="A2310000"/>
    <x v="49"/>
    <x v="49"/>
    <n v="103870557"/>
    <x v="0"/>
    <x v="0"/>
    <x v="3"/>
    <x v="2"/>
    <s v="WHT Outstg"/>
    <s v="WHT on 1800022772 -JUL 2019 CrdHandling"/>
    <s v=""/>
    <s v="AB"/>
    <s v=""/>
    <d v="2020-02-05T00:00:00"/>
    <d v="2020-02-05T00:00:00"/>
    <d v="2020-02-05T00:00:00"/>
    <s v="NGN"/>
    <n v="282911.5"/>
    <n v="389"/>
    <n v="12.966666666666667"/>
    <x v="4"/>
    <x v="2"/>
    <s v="Overdue"/>
    <x v="1"/>
    <s v="USD"/>
    <n v="923.03"/>
    <s v="Non-government"/>
  </r>
  <r>
    <s v="A2310000"/>
    <x v="49"/>
    <x v="49"/>
    <n v="103870553"/>
    <x v="0"/>
    <x v="0"/>
    <x v="3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389"/>
    <n v="12.966666666666667"/>
    <x v="4"/>
    <x v="2"/>
    <s v="Overdue"/>
    <x v="1"/>
    <s v="USD"/>
    <n v="3754.67"/>
    <s v="Non-government"/>
  </r>
  <r>
    <s v="A2310000"/>
    <x v="49"/>
    <x v="49"/>
    <n v="103870554"/>
    <x v="0"/>
    <x v="0"/>
    <x v="3"/>
    <x v="2"/>
    <s v="WHT Outstg"/>
    <s v="WHT on 1800022807 - SEP 2019 CrdHandling"/>
    <s v=""/>
    <s v="AB"/>
    <s v=""/>
    <d v="2020-02-05T00:00:00"/>
    <d v="2020-02-05T00:00:00"/>
    <d v="2020-02-05T00:00:00"/>
    <s v="NGN"/>
    <n v="287620.51"/>
    <n v="389"/>
    <n v="12.966666666666667"/>
    <x v="4"/>
    <x v="2"/>
    <s v="Overdue"/>
    <x v="1"/>
    <s v="USD"/>
    <n v="938.39"/>
    <s v="Non-government"/>
  </r>
  <r>
    <s v="A2310000"/>
    <x v="49"/>
    <x v="49"/>
    <n v="103869831"/>
    <x v="0"/>
    <x v="0"/>
    <x v="3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390"/>
    <n v="13"/>
    <x v="4"/>
    <x v="2"/>
    <s v="Overdue"/>
    <x v="1"/>
    <s v="USD"/>
    <n v="3811.17"/>
    <s v="Non-government"/>
  </r>
  <r>
    <s v="A2310000"/>
    <x v="49"/>
    <x v="49"/>
    <n v="103869829"/>
    <x v="0"/>
    <x v="0"/>
    <x v="3"/>
    <x v="2"/>
    <s v="WHT Outstg"/>
    <s v="WHT on 1800022943-OCT 2019 CrdHandling"/>
    <s v=""/>
    <s v="AB"/>
    <s v=""/>
    <d v="2020-02-04T00:00:00"/>
    <d v="2020-02-04T00:00:00"/>
    <d v="2020-02-04T00:00:00"/>
    <s v="NGN"/>
    <n v="291995.88"/>
    <n v="390"/>
    <n v="13"/>
    <x v="4"/>
    <x v="2"/>
    <s v="Overdue"/>
    <x v="1"/>
    <s v="USD"/>
    <n v="952.67"/>
    <s v="Non-government"/>
  </r>
  <r>
    <s v="A2310000"/>
    <x v="49"/>
    <x v="49"/>
    <n v="103869830"/>
    <x v="0"/>
    <x v="0"/>
    <x v="3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390"/>
    <n v="13"/>
    <x v="4"/>
    <x v="2"/>
    <s v="Overdue"/>
    <x v="1"/>
    <s v="USD"/>
    <n v="4429.45"/>
    <s v="Non-government"/>
  </r>
  <r>
    <s v="A2310000"/>
    <x v="49"/>
    <x v="49"/>
    <n v="103869828"/>
    <x v="0"/>
    <x v="0"/>
    <x v="3"/>
    <x v="2"/>
    <s v="WHT Outstg"/>
    <s v="WHT on 1800023391 - NOV 2019 Crude Handling"/>
    <s v=""/>
    <s v="AB"/>
    <s v=""/>
    <d v="2020-02-04T00:00:00"/>
    <d v="2020-02-04T00:00:00"/>
    <d v="2020-02-04T00:00:00"/>
    <s v="NGN"/>
    <n v="339348.36"/>
    <n v="390"/>
    <n v="13"/>
    <x v="4"/>
    <x v="2"/>
    <s v="Overdue"/>
    <x v="1"/>
    <s v="USD"/>
    <n v="1107.1600000000001"/>
    <s v="Non-government"/>
  </r>
  <r>
    <s v="A2310000"/>
    <x v="49"/>
    <x v="49"/>
    <n v="103747256"/>
    <x v="0"/>
    <x v="0"/>
    <x v="3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639"/>
    <n v="21.3"/>
    <x v="0"/>
    <x v="2"/>
    <s v="Overdue"/>
    <x v="1"/>
    <s v="USD"/>
    <n v="1057.1400000000001"/>
    <s v="Non-government"/>
  </r>
  <r>
    <s v="A2310000"/>
    <x v="49"/>
    <x v="49"/>
    <n v="103747249"/>
    <x v="0"/>
    <x v="0"/>
    <x v="3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639"/>
    <n v="21.3"/>
    <x v="0"/>
    <x v="2"/>
    <s v="Overdue"/>
    <x v="1"/>
    <s v="USD"/>
    <n v="421.45"/>
    <s v="Non-government"/>
  </r>
  <r>
    <s v="A2310000"/>
    <x v="49"/>
    <x v="49"/>
    <n v="103747254"/>
    <x v="0"/>
    <x v="0"/>
    <x v="3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639"/>
    <n v="21.3"/>
    <x v="0"/>
    <x v="2"/>
    <s v="Overdue"/>
    <x v="1"/>
    <s v="USD"/>
    <n v="2039.6"/>
    <s v="Non-government"/>
  </r>
  <r>
    <s v="A2310000"/>
    <x v="49"/>
    <x v="49"/>
    <n v="103747255"/>
    <x v="0"/>
    <x v="0"/>
    <x v="3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639"/>
    <n v="21.3"/>
    <x v="0"/>
    <x v="2"/>
    <s v="Overdue"/>
    <x v="1"/>
    <s v="USD"/>
    <n v="508.43"/>
    <s v="Non-government"/>
  </r>
  <r>
    <s v="A2310000"/>
    <x v="49"/>
    <x v="49"/>
    <n v="103916752"/>
    <x v="0"/>
    <x v="0"/>
    <x v="3"/>
    <x v="2"/>
    <s v="WHT Outstg"/>
    <s v="WHT RECEIPT NO 0017D32F"/>
    <s v=""/>
    <s v="AB"/>
    <s v=""/>
    <d v="2020-05-12T00:00:00"/>
    <d v="2020-05-12T00:00:00"/>
    <d v="2019-05-28T00:00:00"/>
    <s v="NGN"/>
    <n v="-1381553.13"/>
    <n v="642"/>
    <n v="21.4"/>
    <x v="0"/>
    <x v="2"/>
    <s v="Overdue"/>
    <x v="1"/>
    <s v="USD"/>
    <n v="-3832.29"/>
    <s v="Non-government"/>
  </r>
  <r>
    <s v="A2310000"/>
    <x v="49"/>
    <x v="49"/>
    <n v="103916752"/>
    <x v="0"/>
    <x v="0"/>
    <x v="3"/>
    <x v="2"/>
    <s v="WHT Outstg"/>
    <s v="WHT RECEIPT NO 0017DB7F"/>
    <s v=""/>
    <s v="AB"/>
    <s v=""/>
    <d v="2020-05-12T00:00:00"/>
    <d v="2020-05-12T00:00:00"/>
    <d v="2019-05-28T00:00:00"/>
    <s v="NGN"/>
    <n v="-1071878.5"/>
    <n v="642"/>
    <n v="21.4"/>
    <x v="0"/>
    <x v="2"/>
    <s v="Overdue"/>
    <x v="1"/>
    <s v="USD"/>
    <n v="-2973.28"/>
    <s v="Non-government"/>
  </r>
  <r>
    <s v="A2310000"/>
    <x v="49"/>
    <x v="49"/>
    <n v="103916752"/>
    <x v="0"/>
    <x v="0"/>
    <x v="3"/>
    <x v="2"/>
    <s v="WHT Outstg"/>
    <s v="WHT RECEIPT NO 011DD688"/>
    <s v=""/>
    <s v="AB"/>
    <s v=""/>
    <d v="2020-05-12T00:00:00"/>
    <d v="2020-05-12T00:00:00"/>
    <d v="2019-05-28T00:00:00"/>
    <s v="NGN"/>
    <n v="-1202057.73"/>
    <n v="642"/>
    <n v="21.4"/>
    <x v="0"/>
    <x v="2"/>
    <s v="Overdue"/>
    <x v="1"/>
    <s v="USD"/>
    <n v="-3334.39"/>
    <s v="Non-government"/>
  </r>
  <r>
    <s v="A2310000"/>
    <x v="49"/>
    <x v="49"/>
    <n v="103916751"/>
    <x v="0"/>
    <x v="0"/>
    <x v="3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794"/>
    <n v="26.466666666666665"/>
    <x v="0"/>
    <x v="2"/>
    <s v="Overdue"/>
    <x v="1"/>
    <s v="USD"/>
    <n v="-743.84"/>
    <s v="Non-government"/>
  </r>
  <r>
    <s v="A2310000"/>
    <x v="49"/>
    <x v="49"/>
    <n v="103916751"/>
    <x v="0"/>
    <x v="0"/>
    <x v="3"/>
    <x v="2"/>
    <s v="WHT Outstg"/>
    <s v="WHT RECEIPT NO 01228636"/>
    <s v=""/>
    <s v="AB"/>
    <s v=""/>
    <d v="2020-05-12T00:00:00"/>
    <d v="2020-05-12T00:00:00"/>
    <d v="2018-12-27T00:00:00"/>
    <s v="NGN"/>
    <n v="-345798.12"/>
    <n v="794"/>
    <n v="26.466666666666665"/>
    <x v="0"/>
    <x v="2"/>
    <s v="Overdue"/>
    <x v="1"/>
    <s v="USD"/>
    <n v="-959.21"/>
    <s v="Non-government"/>
  </r>
  <r>
    <s v="A2310000"/>
    <x v="49"/>
    <x v="49"/>
    <n v="103916751"/>
    <x v="0"/>
    <x v="0"/>
    <x v="3"/>
    <x v="2"/>
    <s v="WHT Outstg"/>
    <s v="WHT RECEIPT NO 0122864D"/>
    <s v=""/>
    <s v="AB"/>
    <s v=""/>
    <d v="2020-05-12T00:00:00"/>
    <d v="2020-05-12T00:00:00"/>
    <d v="2018-12-27T00:00:00"/>
    <s v="NGN"/>
    <n v="-300679.38"/>
    <n v="794"/>
    <n v="26.466666666666665"/>
    <x v="0"/>
    <x v="2"/>
    <s v="Overdue"/>
    <x v="1"/>
    <s v="USD"/>
    <n v="-834.05"/>
    <s v="Non-government"/>
  </r>
  <r>
    <s v="A2310000"/>
    <x v="49"/>
    <x v="49"/>
    <n v="103600647"/>
    <x v="0"/>
    <x v="0"/>
    <x v="3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933"/>
    <n v="31.1"/>
    <x v="0"/>
    <x v="2"/>
    <s v="Overdue"/>
    <x v="1"/>
    <s v="USD"/>
    <n v="4192.7"/>
    <s v="Non-government"/>
  </r>
  <r>
    <s v="A2310000"/>
    <x v="49"/>
    <x v="49"/>
    <n v="103600645"/>
    <x v="0"/>
    <x v="0"/>
    <x v="3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933"/>
    <n v="31.1"/>
    <x v="0"/>
    <x v="2"/>
    <s v="Overdue"/>
    <x v="1"/>
    <s v="USD"/>
    <n v="1889.87"/>
    <s v="Non-government"/>
  </r>
  <r>
    <s v="A2310000"/>
    <x v="49"/>
    <x v="49"/>
    <n v="103600646"/>
    <x v="0"/>
    <x v="0"/>
    <x v="3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933"/>
    <n v="31.1"/>
    <x v="0"/>
    <x v="2"/>
    <s v="Overdue"/>
    <x v="1"/>
    <s v="USD"/>
    <n v="471.86"/>
    <s v="Non-government"/>
  </r>
  <r>
    <s v="A2310000"/>
    <x v="49"/>
    <x v="49"/>
    <n v="103586531"/>
    <x v="0"/>
    <x v="0"/>
    <x v="3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958"/>
    <n v="31.933333333333334"/>
    <x v="0"/>
    <x v="2"/>
    <s v="Overdue"/>
    <x v="1"/>
    <s v="USD"/>
    <n v="105.35"/>
    <s v="Non-government"/>
  </r>
  <r>
    <s v="A2310000"/>
    <x v="49"/>
    <x v="49"/>
    <n v="103554716"/>
    <x v="0"/>
    <x v="0"/>
    <x v="3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035"/>
    <n v="34.5"/>
    <x v="0"/>
    <x v="2"/>
    <s v="Overdue"/>
    <x v="1"/>
    <s v="USD"/>
    <n v="3251.74"/>
    <s v="Non-government"/>
  </r>
  <r>
    <s v="A2310000"/>
    <x v="49"/>
    <x v="49"/>
    <n v="103554711"/>
    <x v="0"/>
    <x v="0"/>
    <x v="3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035"/>
    <n v="34.5"/>
    <x v="0"/>
    <x v="2"/>
    <s v="Overdue"/>
    <x v="1"/>
    <s v="USD"/>
    <n v="975.94"/>
    <s v="Non-government"/>
  </r>
  <r>
    <s v="A2310000"/>
    <x v="49"/>
    <x v="49"/>
    <n v="103554717"/>
    <x v="0"/>
    <x v="0"/>
    <x v="3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035"/>
    <n v="34.5"/>
    <x v="0"/>
    <x v="2"/>
    <s v="Overdue"/>
    <x v="1"/>
    <s v="USD"/>
    <n v="3439.69"/>
    <s v="Non-government"/>
  </r>
  <r>
    <s v="A2310000"/>
    <x v="49"/>
    <x v="49"/>
    <n v="103554714"/>
    <x v="0"/>
    <x v="0"/>
    <x v="3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035"/>
    <n v="34.5"/>
    <x v="0"/>
    <x v="2"/>
    <s v="Overdue"/>
    <x v="1"/>
    <s v="USD"/>
    <n v="860.62"/>
    <s v="Non-government"/>
  </r>
  <r>
    <s v="A2310000"/>
    <x v="49"/>
    <x v="49"/>
    <n v="103536245"/>
    <x v="0"/>
    <x v="0"/>
    <x v="3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084"/>
    <n v="36.133333333333333"/>
    <x v="0"/>
    <x v="2"/>
    <s v="Overdue"/>
    <x v="1"/>
    <s v="USD"/>
    <n v="3027.07"/>
    <s v="Non-government"/>
  </r>
  <r>
    <s v="A2310000"/>
    <x v="49"/>
    <x v="49"/>
    <n v="103536508"/>
    <x v="0"/>
    <x v="0"/>
    <x v="3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084"/>
    <n v="36.133333333333333"/>
    <x v="0"/>
    <x v="2"/>
    <s v="Overdue"/>
    <x v="1"/>
    <s v="USD"/>
    <n v="3511.29"/>
    <s v="Non-government"/>
  </r>
  <r>
    <s v="A2310000"/>
    <x v="49"/>
    <x v="49"/>
    <n v="103536444"/>
    <x v="0"/>
    <x v="0"/>
    <x v="3"/>
    <x v="2"/>
    <s v="WHT Outstg"/>
    <s v="WHT on inv 1800019303 -DEC 2017 Crude Handling"/>
    <s v=""/>
    <s v="AB"/>
    <s v=""/>
    <d v="2018-03-12T00:00:00"/>
    <d v="2018-03-12T00:00:00"/>
    <d v="2018-03-12T00:00:00"/>
    <s v="NGN"/>
    <n v="268450.08"/>
    <n v="1084"/>
    <n v="36.133333333333333"/>
    <x v="0"/>
    <x v="2"/>
    <s v="Overdue"/>
    <x v="1"/>
    <s v="USD"/>
    <n v="879.31"/>
    <s v="Non-government"/>
  </r>
  <r>
    <s v="A2310000"/>
    <x v="49"/>
    <x v="49"/>
    <n v="103501380"/>
    <x v="0"/>
    <x v="0"/>
    <x v="3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159"/>
    <n v="38.633333333333333"/>
    <x v="0"/>
    <x v="2"/>
    <s v="Overdue"/>
    <x v="1"/>
    <s v="USD"/>
    <n v="4285.34"/>
    <s v="Non-government"/>
  </r>
  <r>
    <s v="A2310000"/>
    <x v="49"/>
    <x v="49"/>
    <n v="103497826"/>
    <x v="0"/>
    <x v="0"/>
    <x v="3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167"/>
    <n v="38.9"/>
    <x v="0"/>
    <x v="2"/>
    <s v="Overdue"/>
    <x v="1"/>
    <s v="USD"/>
    <n v="3702.4"/>
    <s v="Non-government"/>
  </r>
  <r>
    <s v="A2310000"/>
    <x v="49"/>
    <x v="49"/>
    <n v="103460156"/>
    <x v="0"/>
    <x v="0"/>
    <x v="3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219"/>
    <n v="40.633333333333333"/>
    <x v="0"/>
    <x v="2"/>
    <s v="Overdue"/>
    <x v="1"/>
    <s v="USD"/>
    <n v="3514.36"/>
    <s v="Non-government"/>
  </r>
  <r>
    <s v="A2310000"/>
    <x v="49"/>
    <x v="49"/>
    <n v="103473022"/>
    <x v="0"/>
    <x v="0"/>
    <x v="3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221"/>
    <n v="40.700000000000003"/>
    <x v="0"/>
    <x v="2"/>
    <s v="Overdue"/>
    <x v="1"/>
    <s v="USD"/>
    <n v="3941.17"/>
    <s v="Non-government"/>
  </r>
  <r>
    <s v="A2310000"/>
    <x v="49"/>
    <x v="49"/>
    <n v="103460161"/>
    <x v="0"/>
    <x v="0"/>
    <x v="3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249"/>
    <n v="41.633333333333333"/>
    <x v="0"/>
    <x v="2"/>
    <s v="Overdue"/>
    <x v="1"/>
    <s v="USD"/>
    <n v="4529.68"/>
    <s v="Non-government"/>
  </r>
  <r>
    <s v="A2680005"/>
    <x v="50"/>
    <x v="50"/>
    <n v="1800025364"/>
    <x v="0"/>
    <x v="1"/>
    <x v="2"/>
    <x v="13"/>
    <n v="0"/>
    <s v="Ezeh Bernard(SP – 65913)DECEMBER2020 Sal Cb"/>
    <s v="473"/>
    <s v="DR"/>
    <s v=""/>
    <d v="2020-12-30T00:00:00"/>
    <d v="2020-12-30T00:00:00"/>
    <d v="2021-01-29T00:00:00"/>
    <s v="NGN"/>
    <n v="3962137.25"/>
    <n v="30"/>
    <n v="1"/>
    <x v="3"/>
    <x v="0"/>
    <s v="Overdue"/>
    <x v="0"/>
    <s v="USD"/>
    <n v="10440.23"/>
    <s v="Government "/>
  </r>
  <r>
    <s v="A2680005"/>
    <x v="50"/>
    <x v="50"/>
    <n v="1800025523"/>
    <x v="0"/>
    <x v="1"/>
    <x v="2"/>
    <x v="13"/>
    <n v="0"/>
    <s v="Ezeh Bernard(SP – 65913)JANUARY 2021 Sal Cb"/>
    <s v="473"/>
    <s v="DR"/>
    <s v=""/>
    <d v="2021-02-05T00:00:00"/>
    <d v="2021-02-05T00:00:00"/>
    <d v="2021-03-10T00:00:00"/>
    <s v="NGN"/>
    <n v="3962137.25"/>
    <n v="-10"/>
    <n v="-0.33333333333333331"/>
    <x v="1"/>
    <x v="1"/>
    <s v="Not Overdue"/>
    <x v="0"/>
    <s v="USD"/>
    <n v="10440.23"/>
    <s v="Government "/>
  </r>
  <r>
    <s v="A2680005"/>
    <x v="50"/>
    <x v="50"/>
    <n v="1800025647"/>
    <x v="0"/>
    <x v="1"/>
    <x v="2"/>
    <x v="13"/>
    <n v="0"/>
    <s v="FEBRUARY 2021 Sal Cb-(SP – 65913)"/>
    <s v="473"/>
    <s v="DR"/>
    <s v=""/>
    <d v="2021-02-26T00:00:00"/>
    <d v="2021-02-26T00:00:00"/>
    <d v="2021-03-28T00:00:00"/>
    <s v="NGN"/>
    <n v="3962137.25"/>
    <n v="-28"/>
    <n v="-0.93333333333333335"/>
    <x v="1"/>
    <x v="1"/>
    <s v="Not Overdue"/>
    <x v="0"/>
    <s v="USD"/>
    <n v="10440.23"/>
    <s v="Government "/>
  </r>
  <r>
    <s v="A2680005"/>
    <x v="50"/>
    <x v="50"/>
    <n v="1800023715"/>
    <x v="0"/>
    <x v="1"/>
    <x v="2"/>
    <x v="13"/>
    <n v="0"/>
    <s v="NNPC PH Refinery Lineshould  Flushing"/>
    <s v="467"/>
    <s v="DR"/>
    <s v=""/>
    <d v="2020-03-24T00:00:00"/>
    <d v="2020-03-24T00:00:00"/>
    <d v="2020-04-23T00:00:00"/>
    <s v="USD"/>
    <n v="526910.85"/>
    <n v="311"/>
    <n v="10.366666666666667"/>
    <x v="2"/>
    <x v="0"/>
    <s v="Overdue"/>
    <x v="0"/>
    <s v="USD"/>
    <n v="526910.85"/>
    <s v="Government "/>
  </r>
  <r>
    <s v="A2310000"/>
    <x v="51"/>
    <x v="51"/>
    <n v="1800024019"/>
    <x v="2"/>
    <x v="0"/>
    <x v="10"/>
    <x v="14"/>
    <n v="0"/>
    <s v="AF ACTUAL CRUDE SALES - APRIL  2020 NXP 5597"/>
    <s v="436"/>
    <s v="DR"/>
    <s v=""/>
    <d v="2020-05-14T00:00:00"/>
    <d v="2020-05-14T00:00:00"/>
    <d v="2020-07-13T00:00:00"/>
    <s v="USD"/>
    <n v="12623844.1"/>
    <n v="230"/>
    <n v="7.666666666666667"/>
    <x v="2"/>
    <x v="0"/>
    <s v="Overdue"/>
    <x v="0"/>
    <s v="USD"/>
    <n v="12623844.1"/>
    <s v="Non-government"/>
  </r>
  <r>
    <s v="A2310000"/>
    <x v="51"/>
    <x v="51"/>
    <n v="1800023684"/>
    <x v="2"/>
    <x v="0"/>
    <x v="10"/>
    <x v="14"/>
    <n v="0"/>
    <s v="AF ACTUAL CRUDE SALES - FEBRUARY 2020 NXP 3417"/>
    <s v="436"/>
    <s v="DR"/>
    <s v=""/>
    <d v="2020-03-13T00:00:00"/>
    <d v="2020-03-13T00:00:00"/>
    <d v="2020-05-12T00:00:00"/>
    <s v="USD"/>
    <n v="25955415"/>
    <n v="292"/>
    <n v="9.7333333333333325"/>
    <x v="2"/>
    <x v="0"/>
    <s v="Overdue"/>
    <x v="0"/>
    <s v="USD"/>
    <n v="25955415"/>
    <s v="Non-government"/>
  </r>
  <r>
    <s v="A2310000"/>
    <x v="51"/>
    <x v="51"/>
    <n v="1800023461"/>
    <x v="2"/>
    <x v="0"/>
    <x v="10"/>
    <x v="14"/>
    <n v="0"/>
    <s v="AF ACTUAL CRUDE SALES - JANUARY 2020 NXP 2257"/>
    <s v="436"/>
    <s v="DR"/>
    <s v=""/>
    <d v="2020-02-12T00:00:00"/>
    <d v="2020-02-12T00:00:00"/>
    <d v="2020-04-12T00:00:00"/>
    <s v="USD"/>
    <n v="19896930"/>
    <n v="322"/>
    <n v="10.733333333333333"/>
    <x v="4"/>
    <x v="0"/>
    <s v="Overdue"/>
    <x v="0"/>
    <s v="USD"/>
    <n v="19896930"/>
    <s v="Non-government"/>
  </r>
  <r>
    <s v="A2310000"/>
    <x v="51"/>
    <x v="51"/>
    <n v="1800024560"/>
    <x v="2"/>
    <x v="0"/>
    <x v="10"/>
    <x v="14"/>
    <n v="0"/>
    <s v="AF ACTUAL CRUDE SALES - JULY 2020 NXP 8893"/>
    <s v="436"/>
    <s v="DR"/>
    <s v=""/>
    <d v="2020-08-17T00:00:00"/>
    <d v="2020-08-17T00:00:00"/>
    <d v="2020-10-16T00:00:00"/>
    <s v="USD"/>
    <n v="21828500"/>
    <n v="135"/>
    <n v="4.5"/>
    <x v="2"/>
    <x v="0"/>
    <s v="Overdue"/>
    <x v="0"/>
    <s v="USD"/>
    <n v="21828500"/>
    <s v="Non-government"/>
  </r>
  <r>
    <s v="A2310000"/>
    <x v="51"/>
    <x v="51"/>
    <n v="1800024184"/>
    <x v="2"/>
    <x v="0"/>
    <x v="10"/>
    <x v="14"/>
    <n v="0"/>
    <s v="AF ACTUAL CRUDE SALES - MAY 2020 NXP 6167"/>
    <s v="436"/>
    <s v="DR"/>
    <s v=""/>
    <d v="2020-06-18T00:00:00"/>
    <d v="2020-06-18T00:00:00"/>
    <d v="2020-08-17T00:00:00"/>
    <s v="USD"/>
    <n v="8756125"/>
    <n v="195"/>
    <n v="6.5"/>
    <x v="2"/>
    <x v="0"/>
    <s v="Overdue"/>
    <x v="0"/>
    <s v="USD"/>
    <n v="8756125"/>
    <s v="Non-government"/>
  </r>
  <r>
    <s v="A2310000"/>
    <x v="51"/>
    <x v="51"/>
    <n v="1800025242"/>
    <x v="2"/>
    <x v="0"/>
    <x v="10"/>
    <x v="14"/>
    <n v="0"/>
    <s v="AF ACTUAL CRUDE SALES - NOV 2020 NXP 3860"/>
    <s v="436"/>
    <s v="DR"/>
    <s v=""/>
    <d v="2020-12-16T00:00:00"/>
    <d v="2020-12-16T00:00:00"/>
    <d v="2021-02-14T00:00:00"/>
    <s v="USD"/>
    <n v="10058760.6"/>
    <n v="14"/>
    <n v="0.46666666666666667"/>
    <x v="1"/>
    <x v="1"/>
    <s v="Not Overdue"/>
    <x v="0"/>
    <s v="USD"/>
    <n v="10058760.6"/>
    <s v="Non-government"/>
  </r>
  <r>
    <s v="A2310000"/>
    <x v="51"/>
    <x v="51"/>
    <n v="1800022896"/>
    <x v="2"/>
    <x v="0"/>
    <x v="10"/>
    <x v="14"/>
    <n v="0"/>
    <s v="AF ACTUAL CRUDE SALES - OCTOBER 2019 NXP 0627"/>
    <s v="436"/>
    <s v="DR"/>
    <s v=""/>
    <d v="2019-11-18T00:00:00"/>
    <d v="2019-11-18T00:00:00"/>
    <d v="2020-01-17T00:00:00"/>
    <s v="USD"/>
    <n v="24608400"/>
    <n v="408"/>
    <n v="13.6"/>
    <x v="4"/>
    <x v="0"/>
    <s v="Overdue"/>
    <x v="0"/>
    <s v="USD"/>
    <n v="24608400"/>
    <s v="Non-government"/>
  </r>
  <r>
    <s v="A2310000"/>
    <x v="51"/>
    <x v="51"/>
    <n v="1800024411"/>
    <x v="2"/>
    <x v="0"/>
    <x v="10"/>
    <x v="14"/>
    <n v="0"/>
    <s v="AF ACTUAL CRUDE SALES JUNE 20 NXP 7994, 7176"/>
    <s v="436"/>
    <s v="DR"/>
    <s v=""/>
    <d v="2020-07-17T00:00:00"/>
    <d v="2020-07-17T00:00:00"/>
    <d v="2020-09-15T00:00:00"/>
    <s v="USD"/>
    <n v="19874472.989999998"/>
    <n v="166"/>
    <n v="5.5333333333333332"/>
    <x v="2"/>
    <x v="0"/>
    <s v="Overdue"/>
    <x v="0"/>
    <s v="USD"/>
    <n v="19874472.989999998"/>
    <s v="Non-government"/>
  </r>
  <r>
    <s v="A2310000"/>
    <x v="51"/>
    <x v="51"/>
    <n v="1800024897"/>
    <x v="2"/>
    <x v="0"/>
    <x v="10"/>
    <x v="14"/>
    <n v="0"/>
    <s v="AF ACTUAL CRUDE SALES SEPTEMBER 2020 NXP 0444"/>
    <s v="436"/>
    <s v="DR"/>
    <s v=""/>
    <d v="2020-10-15T00:00:00"/>
    <d v="2020-10-15T00:00:00"/>
    <d v="2020-12-14T00:00:00"/>
    <s v="USD"/>
    <n v="8174480"/>
    <n v="76"/>
    <n v="2.5333333333333332"/>
    <x v="2"/>
    <x v="0"/>
    <s v="Overdue"/>
    <x v="0"/>
    <s v="USD"/>
    <n v="8174480"/>
    <s v="Non-government"/>
  </r>
  <r>
    <s v="A2310000"/>
    <x v="51"/>
    <x v="51"/>
    <n v="1600003376"/>
    <x v="2"/>
    <x v="0"/>
    <x v="10"/>
    <x v="14"/>
    <n v="0"/>
    <s v="AF EXPENSES - August  &amp; September  2020"/>
    <s v="436"/>
    <s v="DG"/>
    <s v=""/>
    <d v="2020-10-28T00:00:00"/>
    <d v="2020-10-28T00:00:00"/>
    <d v="2020-10-28T00:00:00"/>
    <s v="USD"/>
    <n v="-9340391.8200000003"/>
    <n v="123"/>
    <n v="4.0999999999999996"/>
    <x v="2"/>
    <x v="0"/>
    <s v="Overdue"/>
    <x v="0"/>
    <s v="USD"/>
    <n v="-9340391.8200000003"/>
    <s v="Non-government"/>
  </r>
  <r>
    <s v="A2310000"/>
    <x v="51"/>
    <x v="51"/>
    <n v="1600003300"/>
    <x v="2"/>
    <x v="0"/>
    <x v="10"/>
    <x v="14"/>
    <n v="0"/>
    <s v="AF EXPENSES - JAN 2020 TO JUNE 2020"/>
    <s v="436"/>
    <s v="DG"/>
    <s v=""/>
    <d v="2020-07-30T00:00:00"/>
    <d v="2020-07-30T00:00:00"/>
    <d v="2020-07-30T00:00:00"/>
    <s v="USD"/>
    <n v="-36807709.890000001"/>
    <n v="213"/>
    <n v="7.1"/>
    <x v="4"/>
    <x v="0"/>
    <s v="Overdue"/>
    <x v="0"/>
    <s v="USD"/>
    <n v="-36807709.890000001"/>
    <s v="Non-government"/>
  </r>
  <r>
    <s v="A2310000"/>
    <x v="51"/>
    <x v="51"/>
    <n v="1600003484"/>
    <x v="2"/>
    <x v="0"/>
    <x v="10"/>
    <x v="14"/>
    <n v="0"/>
    <s v="AF EXPENSES - Oct to Dec 2020"/>
    <s v="436"/>
    <s v="DG"/>
    <s v=""/>
    <d v="2020-12-31T00:00:00"/>
    <d v="2020-12-31T00:00:00"/>
    <d v="2020-12-31T00:00:00"/>
    <s v="USD"/>
    <n v="-70749056"/>
    <n v="59"/>
    <n v="1.9666666666666666"/>
    <x v="2"/>
    <x v="0"/>
    <s v="Overdue"/>
    <x v="0"/>
    <s v="USD"/>
    <n v="-70749056"/>
    <s v="Non-government"/>
  </r>
  <r>
    <s v="A2310000"/>
    <x v="51"/>
    <x v="51"/>
    <n v="1800024512"/>
    <x v="2"/>
    <x v="0"/>
    <x v="10"/>
    <x v="14"/>
    <n v="0"/>
    <s v="AF INTERST INCOME  - DEC  2019 TO MAY 2020"/>
    <s v="436"/>
    <s v="DR"/>
    <s v=""/>
    <d v="2020-07-30T00:00:00"/>
    <d v="2020-07-30T00:00:00"/>
    <d v="2020-08-29T00:00:00"/>
    <s v="USD"/>
    <n v="100400.03"/>
    <n v="183"/>
    <n v="6.1"/>
    <x v="2"/>
    <x v="0"/>
    <s v="Overdue"/>
    <x v="0"/>
    <s v="USD"/>
    <n v="100400.03"/>
    <s v="Non-government"/>
  </r>
  <r>
    <s v="A2310000"/>
    <x v="51"/>
    <x v="51"/>
    <n v="103949396"/>
    <x v="2"/>
    <x v="0"/>
    <x v="10"/>
    <x v="14"/>
    <n v="0"/>
    <s v="Bal on Dec 17 - Sep 19 Invoices"/>
    <s v=""/>
    <s v="AB"/>
    <s v=""/>
    <d v="2020-07-28T00:00:00"/>
    <d v="2020-07-28T00:00:00"/>
    <d v="2020-07-28T00:00:00"/>
    <s v="USD"/>
    <n v="271889.59000000003"/>
    <n v="215"/>
    <n v="7.166666666666667"/>
    <x v="2"/>
    <x v="0"/>
    <s v="Overdue"/>
    <x v="0"/>
    <s v="USD"/>
    <n v="271889.59000000003"/>
    <s v="Non-government"/>
  </r>
  <r>
    <s v="A2310000"/>
    <x v="51"/>
    <x v="51"/>
    <n v="1800025393"/>
    <x v="2"/>
    <x v="0"/>
    <x v="10"/>
    <x v="14"/>
    <n v="0"/>
    <s v="CRUDE SALES  DECEMBER 2020 NXP 936,964,978"/>
    <s v="436"/>
    <s v="DR"/>
    <s v=""/>
    <d v="2021-01-08T00:00:00"/>
    <d v="2021-01-08T00:00:00"/>
    <d v="2021-03-09T00:00:00"/>
    <s v="USD"/>
    <n v="34876950"/>
    <n v="-9"/>
    <n v="-0.3"/>
    <x v="2"/>
    <x v="1"/>
    <s v="Not Overdue"/>
    <x v="0"/>
    <s v="USD"/>
    <n v="34876950"/>
    <s v="Non-government"/>
  </r>
  <r>
    <s v="A2310000"/>
    <x v="51"/>
    <x v="51"/>
    <n v="103986555"/>
    <x v="2"/>
    <x v="0"/>
    <x v="10"/>
    <x v="14"/>
    <n v="0"/>
    <s v="Shell Trading Dollar Company"/>
    <s v="1"/>
    <s v="SA"/>
    <s v=""/>
    <d v="2020-10-27T00:00:00"/>
    <d v="2020-10-27T00:00:00"/>
    <d v="2020-10-27T00:00:00"/>
    <s v="USD"/>
    <n v="-30000"/>
    <n v="124"/>
    <n v="4.1333333333333337"/>
    <x v="2"/>
    <x v="0"/>
    <s v="Overdue"/>
    <x v="0"/>
    <s v="USD"/>
    <n v="-30000"/>
    <s v="Non-government"/>
  </r>
  <r>
    <s v="A2310000"/>
    <x v="52"/>
    <x v="52"/>
    <n v="1800021355"/>
    <x v="0"/>
    <x v="0"/>
    <x v="3"/>
    <x v="2"/>
    <n v="0"/>
    <s v="MILLENIUM  JAN 2019 Crude Handling"/>
    <s v="468"/>
    <s v="DR"/>
    <s v=""/>
    <d v="2019-02-20T00:00:00"/>
    <d v="2019-02-20T00:00:00"/>
    <d v="2019-03-22T00:00:00"/>
    <s v="USD"/>
    <n v="91485.67"/>
    <n v="709"/>
    <n v="23.633333333333333"/>
    <x v="0"/>
    <x v="0"/>
    <s v="Overdue"/>
    <x v="0"/>
    <s v="USD"/>
    <n v="91485.67"/>
    <s v="Non-government"/>
  </r>
  <r>
    <s v="A2310000"/>
    <x v="52"/>
    <x v="52"/>
    <n v="1800021356"/>
    <x v="0"/>
    <x v="0"/>
    <x v="3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709"/>
    <n v="23.633333333333333"/>
    <x v="0"/>
    <x v="0"/>
    <s v="Overdue"/>
    <x v="0"/>
    <s v="USD"/>
    <n v="61000"/>
    <s v="Non-government"/>
  </r>
  <r>
    <s v="A2310000"/>
    <x v="52"/>
    <x v="52"/>
    <n v="1800019943"/>
    <x v="0"/>
    <x v="0"/>
    <x v="3"/>
    <x v="2"/>
    <n v="0"/>
    <s v="MILLENIUM APR 2018 Crude Handling"/>
    <s v="468"/>
    <s v="DR"/>
    <s v=""/>
    <d v="2018-05-15T00:00:00"/>
    <d v="2018-05-15T00:00:00"/>
    <d v="2018-06-14T00:00:00"/>
    <s v="USD"/>
    <n v="55747.57"/>
    <n v="990"/>
    <n v="33"/>
    <x v="0"/>
    <x v="0"/>
    <s v="Overdue"/>
    <x v="0"/>
    <s v="USD"/>
    <n v="55747.57"/>
    <s v="Non-government"/>
  </r>
  <r>
    <s v="A2310000"/>
    <x v="52"/>
    <x v="52"/>
    <n v="1800021826"/>
    <x v="0"/>
    <x v="0"/>
    <x v="3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621"/>
    <n v="20.7"/>
    <x v="0"/>
    <x v="0"/>
    <s v="Overdue"/>
    <x v="0"/>
    <s v="USD"/>
    <n v="1295.5899999999999"/>
    <s v="Non-government"/>
  </r>
  <r>
    <s v="A2310000"/>
    <x v="52"/>
    <x v="52"/>
    <n v="1800021827"/>
    <x v="0"/>
    <x v="0"/>
    <x v="3"/>
    <x v="2"/>
    <n v="0"/>
    <s v="MILLENIUM APR 2019 Crude Handling"/>
    <s v="454"/>
    <s v="DR"/>
    <s v=""/>
    <d v="2019-05-17T00:00:00"/>
    <d v="2019-05-17T00:00:00"/>
    <d v="2019-06-18T00:00:00"/>
    <s v="NGN"/>
    <n v="264699.68"/>
    <n v="621"/>
    <n v="20.7"/>
    <x v="0"/>
    <x v="0"/>
    <s v="Overdue"/>
    <x v="0"/>
    <s v="USD"/>
    <n v="863.77"/>
    <s v="Non-government"/>
  </r>
  <r>
    <s v="A2310000"/>
    <x v="52"/>
    <x v="52"/>
    <n v="1800020505"/>
    <x v="0"/>
    <x v="0"/>
    <x v="3"/>
    <x v="2"/>
    <n v="0"/>
    <s v="MILLENIUM AUG  2018 Crude Handling"/>
    <s v="468"/>
    <s v="DR"/>
    <s v=""/>
    <d v="2018-09-13T00:00:00"/>
    <d v="2018-09-13T00:00:00"/>
    <d v="2018-10-13T00:00:00"/>
    <s v="USD"/>
    <n v="56997.45"/>
    <n v="869"/>
    <n v="28.966666666666665"/>
    <x v="0"/>
    <x v="0"/>
    <s v="Overdue"/>
    <x v="0"/>
    <s v="USD"/>
    <n v="56997.45"/>
    <s v="Non-government"/>
  </r>
  <r>
    <s v="A2310000"/>
    <x v="52"/>
    <x v="52"/>
    <n v="1800020506"/>
    <x v="0"/>
    <x v="0"/>
    <x v="3"/>
    <x v="2"/>
    <n v="0"/>
    <s v="MILLENIUM AUG  2018 Crude Handling"/>
    <s v="454"/>
    <s v="DR"/>
    <s v=""/>
    <d v="2018-09-13T00:00:00"/>
    <d v="2018-09-13T00:00:00"/>
    <d v="2018-10-13T00:00:00"/>
    <s v="NGN"/>
    <n v="11610651.9"/>
    <n v="869"/>
    <n v="28.966666666666665"/>
    <x v="0"/>
    <x v="0"/>
    <s v="Overdue"/>
    <x v="0"/>
    <s v="USD"/>
    <n v="37973.800000000003"/>
    <s v="Non-government"/>
  </r>
  <r>
    <s v="A2310000"/>
    <x v="52"/>
    <x v="52"/>
    <n v="1800022564"/>
    <x v="0"/>
    <x v="0"/>
    <x v="3"/>
    <x v="2"/>
    <n v="0"/>
    <s v="MILLENIUM AUG 2019 Crude Handling"/>
    <s v="468"/>
    <s v="DR"/>
    <s v=""/>
    <d v="2019-09-19T00:00:00"/>
    <d v="2019-09-19T00:00:00"/>
    <d v="2019-10-19T00:00:00"/>
    <s v="USD"/>
    <n v="32623.25"/>
    <n v="498"/>
    <n v="16.600000000000001"/>
    <x v="4"/>
    <x v="0"/>
    <s v="Overdue"/>
    <x v="0"/>
    <s v="USD"/>
    <n v="32623.25"/>
    <s v="Non-government"/>
  </r>
  <r>
    <s v="A2310000"/>
    <x v="52"/>
    <x v="52"/>
    <n v="1800022565"/>
    <x v="0"/>
    <x v="0"/>
    <x v="3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498"/>
    <n v="16.600000000000001"/>
    <x v="4"/>
    <x v="0"/>
    <s v="Overdue"/>
    <x v="0"/>
    <s v="USD"/>
    <n v="21751.4"/>
    <s v="Non-government"/>
  </r>
  <r>
    <s v="A2310000"/>
    <x v="52"/>
    <x v="52"/>
    <n v="1600002748"/>
    <x v="0"/>
    <x v="0"/>
    <x v="3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674"/>
    <n v="22.466666666666665"/>
    <x v="0"/>
    <x v="0"/>
    <s v="Overdue"/>
    <x v="0"/>
    <s v="USD"/>
    <n v="-17327.189999999999"/>
    <s v="Non-government"/>
  </r>
  <r>
    <s v="A2310000"/>
    <x v="52"/>
    <x v="52"/>
    <n v="1600002749"/>
    <x v="0"/>
    <x v="0"/>
    <x v="3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674"/>
    <n v="22.466666666666665"/>
    <x v="0"/>
    <x v="0"/>
    <s v="Overdue"/>
    <x v="0"/>
    <s v="USD"/>
    <n v="-11517.58"/>
    <s v="Non-government"/>
  </r>
  <r>
    <s v="A2310000"/>
    <x v="52"/>
    <x v="52"/>
    <n v="1600002746"/>
    <x v="0"/>
    <x v="0"/>
    <x v="3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674"/>
    <n v="22.466666666666665"/>
    <x v="0"/>
    <x v="0"/>
    <s v="Overdue"/>
    <x v="0"/>
    <s v="USD"/>
    <n v="-138754.19"/>
    <s v="Non-government"/>
  </r>
  <r>
    <s v="A2310000"/>
    <x v="52"/>
    <x v="52"/>
    <n v="1600002747"/>
    <x v="0"/>
    <x v="0"/>
    <x v="3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674"/>
    <n v="22.466666666666665"/>
    <x v="0"/>
    <x v="0"/>
    <s v="Overdue"/>
    <x v="0"/>
    <s v="USD"/>
    <n v="-92192.33"/>
    <s v="Non-government"/>
  </r>
  <r>
    <s v="A2310000"/>
    <x v="52"/>
    <x v="52"/>
    <n v="1800021188"/>
    <x v="0"/>
    <x v="0"/>
    <x v="3"/>
    <x v="2"/>
    <n v="0"/>
    <s v="MILLENIUM DEC  2018 Crude Handling"/>
    <s v="468"/>
    <s v="DR"/>
    <s v=""/>
    <d v="2019-01-15T00:00:00"/>
    <d v="2019-01-15T00:00:00"/>
    <d v="2019-02-14T00:00:00"/>
    <s v="USD"/>
    <n v="37089.61"/>
    <n v="745"/>
    <n v="24.833333333333332"/>
    <x v="0"/>
    <x v="0"/>
    <s v="Overdue"/>
    <x v="0"/>
    <s v="USD"/>
    <n v="37089.61"/>
    <s v="Non-government"/>
  </r>
  <r>
    <s v="A2310000"/>
    <x v="52"/>
    <x v="52"/>
    <n v="1800021189"/>
    <x v="0"/>
    <x v="0"/>
    <x v="3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745"/>
    <n v="24.833333333333332"/>
    <x v="0"/>
    <x v="0"/>
    <s v="Overdue"/>
    <x v="0"/>
    <s v="USD"/>
    <n v="24731.84"/>
    <s v="Non-government"/>
  </r>
  <r>
    <s v="A2310000"/>
    <x v="52"/>
    <x v="52"/>
    <n v="1800019590"/>
    <x v="0"/>
    <x v="0"/>
    <x v="3"/>
    <x v="2"/>
    <n v="0"/>
    <s v="MILLENIUM FEB 2018 Crude Handling"/>
    <s v="468"/>
    <s v="DR"/>
    <s v=""/>
    <d v="2018-03-15T00:00:00"/>
    <d v="2018-03-15T00:00:00"/>
    <d v="2018-04-14T00:00:00"/>
    <s v="USD"/>
    <n v="92072.27"/>
    <n v="1051"/>
    <n v="35.033333333333331"/>
    <x v="0"/>
    <x v="0"/>
    <s v="Overdue"/>
    <x v="0"/>
    <s v="USD"/>
    <n v="92072.27"/>
    <s v="Non-government"/>
  </r>
  <r>
    <s v="A2310000"/>
    <x v="52"/>
    <x v="52"/>
    <n v="1800019591"/>
    <x v="0"/>
    <x v="0"/>
    <x v="3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051"/>
    <n v="35.033333333333331"/>
    <x v="0"/>
    <x v="0"/>
    <s v="Overdue"/>
    <x v="0"/>
    <s v="USD"/>
    <n v="61410.61"/>
    <s v="Non-government"/>
  </r>
  <r>
    <s v="A2310000"/>
    <x v="52"/>
    <x v="52"/>
    <n v="1800021537"/>
    <x v="0"/>
    <x v="0"/>
    <x v="3"/>
    <x v="2"/>
    <n v="0"/>
    <s v="MILLENIUM FEB 2019 Crude Handling"/>
    <s v="468"/>
    <s v="DR"/>
    <s v=""/>
    <d v="2019-03-26T00:00:00"/>
    <d v="2019-03-26T00:00:00"/>
    <d v="2019-04-25T00:00:00"/>
    <s v="USD"/>
    <n v="30166.36"/>
    <n v="675"/>
    <n v="22.5"/>
    <x v="0"/>
    <x v="0"/>
    <s v="Overdue"/>
    <x v="0"/>
    <s v="USD"/>
    <n v="30166.36"/>
    <s v="Non-government"/>
  </r>
  <r>
    <s v="A2310000"/>
    <x v="52"/>
    <x v="52"/>
    <n v="1800021538"/>
    <x v="0"/>
    <x v="0"/>
    <x v="3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675"/>
    <n v="22.5"/>
    <x v="0"/>
    <x v="0"/>
    <s v="Overdue"/>
    <x v="0"/>
    <s v="USD"/>
    <n v="20102.330000000002"/>
    <s v="Non-government"/>
  </r>
  <r>
    <s v="A2310000"/>
    <x v="52"/>
    <x v="52"/>
    <n v="1800019477"/>
    <x v="0"/>
    <x v="0"/>
    <x v="3"/>
    <x v="2"/>
    <n v="0"/>
    <s v="MILLENIUM JAN 2018 Crude Handling"/>
    <s v="468"/>
    <s v="DR"/>
    <s v=""/>
    <d v="2018-02-22T00:00:00"/>
    <d v="2018-02-22T00:00:00"/>
    <d v="2018-03-24T00:00:00"/>
    <s v="USD"/>
    <n v="91147.41"/>
    <n v="1072"/>
    <n v="35.733333333333334"/>
    <x v="0"/>
    <x v="0"/>
    <s v="Overdue"/>
    <x v="0"/>
    <s v="USD"/>
    <n v="91147.41"/>
    <s v="Non-government"/>
  </r>
  <r>
    <s v="A2310000"/>
    <x v="52"/>
    <x v="52"/>
    <n v="1800019478"/>
    <x v="0"/>
    <x v="0"/>
    <x v="3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072"/>
    <n v="35.733333333333334"/>
    <x v="0"/>
    <x v="0"/>
    <s v="Overdue"/>
    <x v="0"/>
    <s v="USD"/>
    <n v="60720.22"/>
    <s v="Non-government"/>
  </r>
  <r>
    <s v="A2310000"/>
    <x v="52"/>
    <x v="52"/>
    <n v="1800022420"/>
    <x v="0"/>
    <x v="0"/>
    <x v="3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525"/>
    <n v="17.5"/>
    <x v="4"/>
    <x v="0"/>
    <s v="Overdue"/>
    <x v="0"/>
    <s v="USD"/>
    <n v="36725.279999999999"/>
    <s v="Non-government"/>
  </r>
  <r>
    <s v="A2310000"/>
    <x v="52"/>
    <x v="52"/>
    <n v="1800022421"/>
    <x v="0"/>
    <x v="0"/>
    <x v="3"/>
    <x v="2"/>
    <n v="0"/>
    <s v="MILLENIUM JUL 2019 Crude Handling"/>
    <s v="454"/>
    <s v="DR"/>
    <s v=""/>
    <d v="2019-08-23T00:00:00"/>
    <d v="2019-08-23T00:00:00"/>
    <d v="2019-09-22T00:00:00"/>
    <s v="NGN"/>
    <n v="7502617.04"/>
    <n v="525"/>
    <n v="17.5"/>
    <x v="4"/>
    <x v="0"/>
    <s v="Overdue"/>
    <x v="0"/>
    <s v="USD"/>
    <n v="24482.54"/>
    <s v="Non-government"/>
  </r>
  <r>
    <s v="A2310000"/>
    <x v="52"/>
    <x v="52"/>
    <n v="1800020378"/>
    <x v="0"/>
    <x v="0"/>
    <x v="3"/>
    <x v="2"/>
    <n v="0"/>
    <s v="MILLENIUM JULY  2018 Crude Handling"/>
    <s v="468"/>
    <s v="DR"/>
    <s v=""/>
    <d v="2018-08-15T00:00:00"/>
    <d v="2018-08-15T00:00:00"/>
    <d v="2018-09-14T00:00:00"/>
    <s v="USD"/>
    <n v="58508.36"/>
    <n v="898"/>
    <n v="29.933333333333334"/>
    <x v="0"/>
    <x v="0"/>
    <s v="Overdue"/>
    <x v="0"/>
    <s v="USD"/>
    <n v="58508.36"/>
    <s v="Non-government"/>
  </r>
  <r>
    <s v="A2310000"/>
    <x v="52"/>
    <x v="52"/>
    <n v="1800020379"/>
    <x v="0"/>
    <x v="0"/>
    <x v="3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898"/>
    <n v="29.933333333333334"/>
    <x v="0"/>
    <x v="0"/>
    <s v="Overdue"/>
    <x v="0"/>
    <s v="USD"/>
    <n v="38974.69"/>
    <s v="Non-government"/>
  </r>
  <r>
    <s v="A2310000"/>
    <x v="52"/>
    <x v="52"/>
    <n v="1800020233"/>
    <x v="0"/>
    <x v="0"/>
    <x v="3"/>
    <x v="2"/>
    <n v="0"/>
    <s v="MILLENIUM JUN 2018 Crude Handling"/>
    <s v="468"/>
    <s v="DR"/>
    <s v=""/>
    <d v="2018-07-13T00:00:00"/>
    <d v="2018-07-13T00:00:00"/>
    <d v="2018-08-12T00:00:00"/>
    <s v="USD"/>
    <n v="103101.03"/>
    <n v="931"/>
    <n v="31.033333333333335"/>
    <x v="0"/>
    <x v="0"/>
    <s v="Overdue"/>
    <x v="0"/>
    <s v="USD"/>
    <n v="103101.03"/>
    <s v="Non-government"/>
  </r>
  <r>
    <s v="A2310000"/>
    <x v="52"/>
    <x v="52"/>
    <n v="1800020234"/>
    <x v="0"/>
    <x v="0"/>
    <x v="3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931"/>
    <n v="31.033333333333335"/>
    <x v="0"/>
    <x v="0"/>
    <s v="Overdue"/>
    <x v="0"/>
    <s v="USD"/>
    <n v="68761.210000000006"/>
    <s v="Non-government"/>
  </r>
  <r>
    <s v="A2310000"/>
    <x v="52"/>
    <x v="52"/>
    <n v="1800022177"/>
    <x v="0"/>
    <x v="0"/>
    <x v="3"/>
    <x v="2"/>
    <n v="0"/>
    <s v="MILLENIUM JUN 2019 Crude Handling"/>
    <s v="468"/>
    <s v="DR"/>
    <s v=""/>
    <d v="2019-07-17T00:00:00"/>
    <d v="2019-07-17T00:00:00"/>
    <d v="2019-08-16T00:00:00"/>
    <s v="USD"/>
    <n v="1496.34"/>
    <n v="562"/>
    <n v="18.733333333333334"/>
    <x v="0"/>
    <x v="0"/>
    <s v="Overdue"/>
    <x v="0"/>
    <s v="USD"/>
    <n v="1496.34"/>
    <s v="Non-government"/>
  </r>
  <r>
    <s v="A2310000"/>
    <x v="52"/>
    <x v="52"/>
    <n v="1800022178"/>
    <x v="0"/>
    <x v="0"/>
    <x v="3"/>
    <x v="2"/>
    <n v="0"/>
    <s v="MILLENIUM JUN 2019 Crude Handling"/>
    <s v="454"/>
    <s v="DR"/>
    <s v=""/>
    <d v="2019-07-17T00:00:00"/>
    <d v="2019-07-17T00:00:00"/>
    <d v="2019-08-16T00:00:00"/>
    <s v="NGN"/>
    <n v="305692.48"/>
    <n v="562"/>
    <n v="18.733333333333334"/>
    <x v="0"/>
    <x v="0"/>
    <s v="Overdue"/>
    <x v="0"/>
    <s v="USD"/>
    <n v="997.54"/>
    <s v="Non-government"/>
  </r>
  <r>
    <s v="A2310000"/>
    <x v="52"/>
    <x v="52"/>
    <n v="1800019783"/>
    <x v="0"/>
    <x v="0"/>
    <x v="3"/>
    <x v="2"/>
    <n v="0"/>
    <s v="MILLENIUM MAR 2018 Crude Handling"/>
    <s v="468"/>
    <s v="DR"/>
    <s v=""/>
    <d v="2018-04-16T00:00:00"/>
    <d v="2018-04-16T00:00:00"/>
    <d v="2018-05-16T00:00:00"/>
    <s v="USD"/>
    <n v="100023.18"/>
    <n v="1019"/>
    <n v="33.966666666666669"/>
    <x v="0"/>
    <x v="0"/>
    <s v="Overdue"/>
    <x v="0"/>
    <s v="USD"/>
    <n v="100023.18"/>
    <s v="Non-government"/>
  </r>
  <r>
    <s v="A2310000"/>
    <x v="52"/>
    <x v="52"/>
    <n v="1800021677"/>
    <x v="0"/>
    <x v="0"/>
    <x v="3"/>
    <x v="2"/>
    <n v="0"/>
    <s v="MILLENIUM MARCH 2019 Crude Handling"/>
    <s v="468"/>
    <s v="DR"/>
    <s v=""/>
    <d v="2019-04-12T00:00:00"/>
    <d v="2019-04-12T00:00:00"/>
    <d v="2019-05-12T00:00:00"/>
    <s v="USD"/>
    <n v="27156.98"/>
    <n v="658"/>
    <n v="21.933333333333334"/>
    <x v="0"/>
    <x v="0"/>
    <s v="Overdue"/>
    <x v="0"/>
    <s v="USD"/>
    <n v="27156.98"/>
    <s v="Non-government"/>
  </r>
  <r>
    <s v="A2310000"/>
    <x v="52"/>
    <x v="52"/>
    <n v="1800021678"/>
    <x v="0"/>
    <x v="0"/>
    <x v="3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658"/>
    <n v="21.933333333333334"/>
    <x v="0"/>
    <x v="0"/>
    <s v="Overdue"/>
    <x v="0"/>
    <s v="USD"/>
    <n v="18099.919999999998"/>
    <s v="Non-government"/>
  </r>
  <r>
    <s v="A2310000"/>
    <x v="52"/>
    <x v="52"/>
    <n v="1800020075"/>
    <x v="0"/>
    <x v="0"/>
    <x v="3"/>
    <x v="2"/>
    <n v="0"/>
    <s v="MILLENIUM MAY 2018 Crude Handling"/>
    <s v="468"/>
    <s v="DR"/>
    <s v=""/>
    <d v="2018-06-12T00:00:00"/>
    <d v="2018-06-12T00:00:00"/>
    <d v="2018-07-12T00:00:00"/>
    <s v="USD"/>
    <n v="72009.56"/>
    <n v="962"/>
    <n v="32.06666666666667"/>
    <x v="0"/>
    <x v="0"/>
    <s v="Overdue"/>
    <x v="0"/>
    <s v="USD"/>
    <n v="72009.56"/>
    <s v="Non-government"/>
  </r>
  <r>
    <s v="A2310000"/>
    <x v="52"/>
    <x v="52"/>
    <n v="1800021070"/>
    <x v="0"/>
    <x v="0"/>
    <x v="3"/>
    <x v="2"/>
    <n v="0"/>
    <s v="MILLENIUM NOV  2018 Crude Handling"/>
    <s v="468"/>
    <s v="DR"/>
    <s v=""/>
    <d v="2018-12-24T00:00:00"/>
    <d v="2018-12-24T00:00:00"/>
    <d v="2019-01-23T00:00:00"/>
    <s v="USD"/>
    <n v="39309.33"/>
    <n v="767"/>
    <n v="25.566666666666666"/>
    <x v="0"/>
    <x v="0"/>
    <s v="Overdue"/>
    <x v="0"/>
    <s v="USD"/>
    <n v="39309.33"/>
    <s v="Non-government"/>
  </r>
  <r>
    <s v="A2310000"/>
    <x v="52"/>
    <x v="52"/>
    <n v="1800021071"/>
    <x v="0"/>
    <x v="0"/>
    <x v="3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767"/>
    <n v="25.566666666666666"/>
    <x v="0"/>
    <x v="0"/>
    <s v="Overdue"/>
    <x v="0"/>
    <s v="USD"/>
    <n v="26182.51"/>
    <s v="Non-government"/>
  </r>
  <r>
    <s v="A2310000"/>
    <x v="52"/>
    <x v="52"/>
    <n v="1800020824"/>
    <x v="0"/>
    <x v="0"/>
    <x v="3"/>
    <x v="2"/>
    <n v="0"/>
    <s v="MILLENIUM OCT  2018 Crude Handling"/>
    <s v="468"/>
    <s v="DR"/>
    <s v=""/>
    <d v="2018-11-16T00:00:00"/>
    <d v="2018-11-16T00:00:00"/>
    <d v="2018-12-16T00:00:00"/>
    <s v="USD"/>
    <n v="77199.53"/>
    <n v="805"/>
    <n v="26.833333333333332"/>
    <x v="0"/>
    <x v="0"/>
    <s v="Overdue"/>
    <x v="0"/>
    <s v="USD"/>
    <n v="77199.53"/>
    <s v="Non-government"/>
  </r>
  <r>
    <s v="A2310000"/>
    <x v="52"/>
    <x v="52"/>
    <n v="1800020825"/>
    <x v="0"/>
    <x v="0"/>
    <x v="3"/>
    <x v="2"/>
    <n v="0"/>
    <s v="MILLENIUM OCT  2018 Crude Handling"/>
    <s v="454"/>
    <s v="DR"/>
    <s v=""/>
    <d v="2018-11-16T00:00:00"/>
    <d v="2018-11-16T00:00:00"/>
    <d v="2018-12-16T00:00:00"/>
    <s v="NGN"/>
    <n v="15748471.1"/>
    <n v="805"/>
    <n v="26.833333333333332"/>
    <x v="0"/>
    <x v="0"/>
    <s v="Overdue"/>
    <x v="0"/>
    <s v="USD"/>
    <n v="51431.360000000001"/>
    <s v="Non-government"/>
  </r>
  <r>
    <s v="A2310000"/>
    <x v="52"/>
    <x v="52"/>
    <n v="1800022944"/>
    <x v="0"/>
    <x v="0"/>
    <x v="3"/>
    <x v="2"/>
    <n v="0"/>
    <s v="MILLENIUM OCT 2019 Crude Handling"/>
    <s v="468"/>
    <s v="DR"/>
    <s v=""/>
    <d v="2019-11-20T00:00:00"/>
    <d v="2019-11-20T00:00:00"/>
    <d v="2019-12-20T00:00:00"/>
    <s v="USD"/>
    <n v="31618.51"/>
    <n v="436"/>
    <n v="14.533333333333333"/>
    <x v="4"/>
    <x v="0"/>
    <s v="Overdue"/>
    <x v="0"/>
    <s v="USD"/>
    <n v="31618.51"/>
    <s v="Non-government"/>
  </r>
  <r>
    <s v="A2310000"/>
    <x v="52"/>
    <x v="52"/>
    <n v="1800022945"/>
    <x v="0"/>
    <x v="0"/>
    <x v="3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436"/>
    <n v="14.533333333333333"/>
    <x v="4"/>
    <x v="0"/>
    <s v="Overdue"/>
    <x v="0"/>
    <s v="USD"/>
    <n v="21080.11"/>
    <s v="Non-government"/>
  </r>
  <r>
    <s v="A2310000"/>
    <x v="52"/>
    <x v="52"/>
    <n v="1400012377"/>
    <x v="0"/>
    <x v="0"/>
    <x v="3"/>
    <x v="2"/>
    <n v="0"/>
    <s v="Millenium Oil pmt"/>
    <s v=""/>
    <s v="DZ"/>
    <s v=""/>
    <d v="2018-04-19T00:00:00"/>
    <d v="2018-04-13T00:00:00"/>
    <d v="2018-04-19T00:00:00"/>
    <s v="USD"/>
    <n v="-168457.5"/>
    <n v="1046"/>
    <n v="34.866666666666667"/>
    <x v="0"/>
    <x v="0"/>
    <s v="Overdue"/>
    <x v="0"/>
    <s v="USD"/>
    <n v="-168457.5"/>
    <s v="Non-government"/>
  </r>
  <r>
    <s v="A2310000"/>
    <x v="52"/>
    <x v="52"/>
    <n v="1400014202"/>
    <x v="0"/>
    <x v="0"/>
    <x v="3"/>
    <x v="2"/>
    <n v="0"/>
    <s v="Millenium pmt"/>
    <s v=""/>
    <s v="DZ"/>
    <s v=""/>
    <d v="2020-02-11T00:00:00"/>
    <d v="2020-02-10T00:00:00"/>
    <d v="2020-02-11T00:00:00"/>
    <s v="USD"/>
    <n v="-79433.75"/>
    <n v="383"/>
    <n v="12.766666666666667"/>
    <x v="0"/>
    <x v="0"/>
    <s v="Overdue"/>
    <x v="0"/>
    <s v="USD"/>
    <n v="-79433.75"/>
    <s v="Non-government"/>
  </r>
  <r>
    <s v="A2310000"/>
    <x v="52"/>
    <x v="52"/>
    <n v="1400014203"/>
    <x v="0"/>
    <x v="0"/>
    <x v="3"/>
    <x v="2"/>
    <n v="0"/>
    <s v="Millenium pmt"/>
    <s v=""/>
    <s v="DZ"/>
    <s v=""/>
    <d v="2020-02-11T00:00:00"/>
    <d v="2020-02-10T00:00:00"/>
    <d v="2020-02-11T00:00:00"/>
    <s v="USD"/>
    <n v="-119103.75"/>
    <n v="383"/>
    <n v="12.766666666666667"/>
    <x v="0"/>
    <x v="0"/>
    <s v="Overdue"/>
    <x v="0"/>
    <s v="USD"/>
    <n v="-119103.75"/>
    <s v="Non-government"/>
  </r>
  <r>
    <s v="A2310000"/>
    <x v="52"/>
    <x v="52"/>
    <n v="1400013029"/>
    <x v="0"/>
    <x v="0"/>
    <x v="3"/>
    <x v="2"/>
    <n v="0"/>
    <s v="Millenium pmt"/>
    <s v=""/>
    <s v="DZ"/>
    <s v=""/>
    <d v="2018-12-11T00:00:00"/>
    <d v="2018-12-10T00:00:00"/>
    <d v="2018-12-11T00:00:00"/>
    <s v="USD"/>
    <n v="-125735.63"/>
    <n v="810"/>
    <n v="27"/>
    <x v="0"/>
    <x v="0"/>
    <s v="Overdue"/>
    <x v="0"/>
    <s v="USD"/>
    <n v="-125735.63"/>
    <s v="Non-government"/>
  </r>
  <r>
    <s v="A2310000"/>
    <x v="52"/>
    <x v="52"/>
    <n v="1400012955"/>
    <x v="0"/>
    <x v="0"/>
    <x v="3"/>
    <x v="2"/>
    <n v="0"/>
    <s v="Millenium pmt"/>
    <s v=""/>
    <s v="DZ"/>
    <s v=""/>
    <d v="2018-11-28T00:00:00"/>
    <d v="2018-11-27T00:00:00"/>
    <d v="2018-11-28T00:00:00"/>
    <s v="USD"/>
    <n v="-46544.91"/>
    <n v="823"/>
    <n v="27.433333333333334"/>
    <x v="0"/>
    <x v="0"/>
    <s v="Overdue"/>
    <x v="0"/>
    <s v="USD"/>
    <n v="-46544.91"/>
    <s v="Non-government"/>
  </r>
  <r>
    <s v="A2310000"/>
    <x v="52"/>
    <x v="52"/>
    <n v="1400012996"/>
    <x v="0"/>
    <x v="0"/>
    <x v="3"/>
    <x v="2"/>
    <n v="0"/>
    <s v="Millenium pmt"/>
    <s v=""/>
    <s v="DZ"/>
    <s v=""/>
    <d v="2018-11-22T00:00:00"/>
    <d v="2018-12-19T00:00:00"/>
    <d v="2018-11-22T00:00:00"/>
    <s v="NGN"/>
    <n v="-6868340.3399999999"/>
    <n v="829"/>
    <n v="27.633333333333333"/>
    <x v="0"/>
    <x v="0"/>
    <s v="Overdue"/>
    <x v="0"/>
    <s v="USD"/>
    <n v="-22412.77"/>
    <s v="Non-government"/>
  </r>
  <r>
    <s v="A2310000"/>
    <x v="52"/>
    <x v="52"/>
    <n v="1400012756"/>
    <x v="0"/>
    <x v="0"/>
    <x v="3"/>
    <x v="2"/>
    <n v="0"/>
    <s v="Millenium pmt"/>
    <s v=""/>
    <s v="DZ"/>
    <s v=""/>
    <d v="2018-09-07T00:00:00"/>
    <d v="2018-09-06T00:00:00"/>
    <d v="2018-09-07T00:00:00"/>
    <s v="USD"/>
    <n v="-137681.25"/>
    <n v="905"/>
    <n v="30.166666666666668"/>
    <x v="0"/>
    <x v="0"/>
    <s v="Overdue"/>
    <x v="0"/>
    <s v="USD"/>
    <n v="-137681.25"/>
    <s v="Non-government"/>
  </r>
  <r>
    <s v="A2310000"/>
    <x v="52"/>
    <x v="52"/>
    <n v="1800022808"/>
    <x v="0"/>
    <x v="0"/>
    <x v="3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463"/>
    <n v="15.433333333333334"/>
    <x v="4"/>
    <x v="0"/>
    <s v="Overdue"/>
    <x v="0"/>
    <s v="USD"/>
    <n v="24086.880000000001"/>
    <s v="Non-government"/>
  </r>
  <r>
    <s v="A2310000"/>
    <x v="52"/>
    <x v="52"/>
    <n v="1800022809"/>
    <x v="0"/>
    <x v="0"/>
    <x v="3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463"/>
    <n v="15.433333333333334"/>
    <x v="4"/>
    <x v="0"/>
    <s v="Overdue"/>
    <x v="0"/>
    <s v="USD"/>
    <n v="16056.41"/>
    <s v="Non-government"/>
  </r>
  <r>
    <s v="A2310000"/>
    <x v="52"/>
    <x v="52"/>
    <n v="1800020670"/>
    <x v="0"/>
    <x v="0"/>
    <x v="3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837"/>
    <n v="27.9"/>
    <x v="0"/>
    <x v="0"/>
    <s v="Overdue"/>
    <x v="0"/>
    <s v="USD"/>
    <n v="57416.09"/>
    <s v="Non-government"/>
  </r>
  <r>
    <s v="A2310000"/>
    <x v="52"/>
    <x v="52"/>
    <n v="1800020671"/>
    <x v="0"/>
    <x v="0"/>
    <x v="3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837"/>
    <n v="27.9"/>
    <x v="0"/>
    <x v="0"/>
    <s v="Overdue"/>
    <x v="0"/>
    <s v="USD"/>
    <n v="38238.83"/>
    <s v="Non-government"/>
  </r>
  <r>
    <s v="A2310000"/>
    <x v="52"/>
    <x v="52"/>
    <n v="1800019506"/>
    <x v="0"/>
    <x v="0"/>
    <x v="3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064"/>
    <n v="35.466666666666669"/>
    <x v="0"/>
    <x v="0"/>
    <s v="Overdue"/>
    <x v="0"/>
    <s v="USD"/>
    <n v="48994.64"/>
    <s v="Non-government"/>
  </r>
  <r>
    <s v="A2310000"/>
    <x v="52"/>
    <x v="52"/>
    <n v="1800019507"/>
    <x v="0"/>
    <x v="0"/>
    <x v="3"/>
    <x v="2"/>
    <n v="0"/>
    <s v="Millenium Suppl Crude Handling  -Oct-Dec 2017"/>
    <s v="454"/>
    <s v="DR"/>
    <s v=""/>
    <d v="2018-03-01T00:00:00"/>
    <d v="2018-03-01T00:00:00"/>
    <d v="2018-04-01T00:00:00"/>
    <s v="NGN"/>
    <n v="7229831.9400000004"/>
    <n v="1064"/>
    <n v="35.466666666666669"/>
    <x v="0"/>
    <x v="0"/>
    <s v="Overdue"/>
    <x v="0"/>
    <s v="USD"/>
    <n v="23673.360000000001"/>
    <s v="Non-government"/>
  </r>
  <r>
    <s v="A2310000"/>
    <x v="52"/>
    <x v="52"/>
    <n v="1800022328"/>
    <x v="0"/>
    <x v="0"/>
    <x v="3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540"/>
    <n v="18"/>
    <x v="4"/>
    <x v="0"/>
    <s v="Overdue"/>
    <x v="0"/>
    <s v="USD"/>
    <n v="449.92"/>
    <s v="Non-government"/>
  </r>
  <r>
    <s v="A2310000"/>
    <x v="52"/>
    <x v="52"/>
    <n v="1800019796"/>
    <x v="0"/>
    <x v="0"/>
    <x v="3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014"/>
    <n v="33.799999999999997"/>
    <x v="0"/>
    <x v="0"/>
    <s v="Overdue"/>
    <x v="0"/>
    <s v="USD"/>
    <n v="2569.52"/>
    <s v="Non-government"/>
  </r>
  <r>
    <s v="A2310000"/>
    <x v="52"/>
    <x v="52"/>
    <n v="1800019797"/>
    <x v="0"/>
    <x v="0"/>
    <x v="3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014"/>
    <n v="33.799999999999997"/>
    <x v="0"/>
    <x v="0"/>
    <s v="Overdue"/>
    <x v="0"/>
    <s v="USD"/>
    <n v="3852.05"/>
    <s v="Non-government"/>
  </r>
  <r>
    <s v="A2310000"/>
    <x v="52"/>
    <x v="52"/>
    <n v="1800022327"/>
    <x v="0"/>
    <x v="0"/>
    <x v="3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540"/>
    <n v="18"/>
    <x v="4"/>
    <x v="0"/>
    <s v="Overdue"/>
    <x v="0"/>
    <s v="USD"/>
    <n v="675"/>
    <s v="Non-government"/>
  </r>
  <r>
    <s v="A2310000"/>
    <x v="52"/>
    <x v="52"/>
    <n v="1800022337"/>
    <x v="0"/>
    <x v="0"/>
    <x v="3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540"/>
    <n v="18"/>
    <x v="4"/>
    <x v="0"/>
    <s v="Overdue"/>
    <x v="0"/>
    <s v="USD"/>
    <n v="1117.9100000000001"/>
    <s v="Non-government"/>
  </r>
  <r>
    <s v="A2310000"/>
    <x v="52"/>
    <x v="52"/>
    <n v="1800022338"/>
    <x v="0"/>
    <x v="0"/>
    <x v="3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540"/>
    <n v="18"/>
    <x v="4"/>
    <x v="0"/>
    <s v="Overdue"/>
    <x v="0"/>
    <s v="USD"/>
    <n v="745.14"/>
    <s v="Non-government"/>
  </r>
  <r>
    <s v="A2310000"/>
    <x v="52"/>
    <x v="52"/>
    <n v="1800020184"/>
    <x v="0"/>
    <x v="0"/>
    <x v="3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940"/>
    <n v="31.333333333333332"/>
    <x v="0"/>
    <x v="0"/>
    <s v="Overdue"/>
    <x v="0"/>
    <s v="USD"/>
    <n v="94014"/>
    <s v="Non-government"/>
  </r>
  <r>
    <s v="A2310000"/>
    <x v="52"/>
    <x v="52"/>
    <n v="1800020185"/>
    <x v="0"/>
    <x v="0"/>
    <x v="3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940"/>
    <n v="31.333333333333332"/>
    <x v="0"/>
    <x v="0"/>
    <s v="Overdue"/>
    <x v="0"/>
    <s v="USD"/>
    <n v="62717.65"/>
    <s v="Non-government"/>
  </r>
  <r>
    <s v="A2310000"/>
    <x v="52"/>
    <x v="52"/>
    <n v="1800019944"/>
    <x v="0"/>
    <x v="0"/>
    <x v="3"/>
    <x v="2"/>
    <n v="0"/>
    <s v="MILLENIUMAPR 2018 Crude Handling"/>
    <s v="454"/>
    <s v="DR"/>
    <s v=""/>
    <d v="2018-05-15T00:00:00"/>
    <d v="2018-05-15T00:00:00"/>
    <d v="2018-06-14T00:00:00"/>
    <s v="NGN"/>
    <n v="11339426.52"/>
    <n v="990"/>
    <n v="33"/>
    <x v="0"/>
    <x v="0"/>
    <s v="Overdue"/>
    <x v="0"/>
    <s v="USD"/>
    <n v="37147.96"/>
    <s v="Non-government"/>
  </r>
  <r>
    <s v="A2310000"/>
    <x v="52"/>
    <x v="52"/>
    <n v="1800019784"/>
    <x v="0"/>
    <x v="0"/>
    <x v="3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019"/>
    <n v="33.966666666666669"/>
    <x v="0"/>
    <x v="0"/>
    <s v="Overdue"/>
    <x v="0"/>
    <s v="USD"/>
    <n v="66723.56"/>
    <s v="Non-government"/>
  </r>
  <r>
    <s v="A2310000"/>
    <x v="52"/>
    <x v="52"/>
    <n v="1800020076"/>
    <x v="0"/>
    <x v="0"/>
    <x v="3"/>
    <x v="2"/>
    <n v="0"/>
    <s v="MILLENIUMMAY 2018 Crude Handling"/>
    <s v="454"/>
    <s v="DR"/>
    <s v=""/>
    <d v="2018-06-12T00:00:00"/>
    <d v="2018-06-12T00:00:00"/>
    <d v="2018-07-12T00:00:00"/>
    <s v="NGN"/>
    <n v="14657602.42"/>
    <n v="962"/>
    <n v="32.06666666666667"/>
    <x v="0"/>
    <x v="0"/>
    <s v="Overdue"/>
    <x v="0"/>
    <s v="USD"/>
    <n v="47994.85"/>
    <s v="Non-government"/>
  </r>
  <r>
    <s v="A2310000"/>
    <x v="52"/>
    <x v="52"/>
    <n v="1400012859"/>
    <x v="0"/>
    <x v="0"/>
    <x v="3"/>
    <x v="2"/>
    <n v="0"/>
    <s v="Milllennium pmt"/>
    <s v=""/>
    <s v="DZ"/>
    <s v=""/>
    <d v="2018-10-22T00:00:00"/>
    <d v="2018-10-19T00:00:00"/>
    <d v="2018-10-22T00:00:00"/>
    <s v="USD"/>
    <n v="-146880"/>
    <n v="860"/>
    <n v="28.666666666666668"/>
    <x v="0"/>
    <x v="0"/>
    <s v="Overdue"/>
    <x v="0"/>
    <s v="USD"/>
    <n v="-146880"/>
    <s v="Non-government"/>
  </r>
  <r>
    <s v="A2310000"/>
    <x v="52"/>
    <x v="52"/>
    <n v="1400013311"/>
    <x v="0"/>
    <x v="0"/>
    <x v="3"/>
    <x v="2"/>
    <n v="0"/>
    <s v="Western Supply&amp;Par_Millenium"/>
    <s v=""/>
    <s v="DZ"/>
    <s v=""/>
    <d v="2019-03-19T00:00:00"/>
    <d v="2019-03-15T00:00:00"/>
    <d v="2019-03-19T00:00:00"/>
    <s v="USD"/>
    <n v="-126116.25"/>
    <n v="712"/>
    <n v="23.733333333333334"/>
    <x v="0"/>
    <x v="0"/>
    <s v="Overdue"/>
    <x v="0"/>
    <s v="USD"/>
    <n v="-126116.25"/>
    <s v="Non-government"/>
  </r>
  <r>
    <s v="A2310000"/>
    <x v="52"/>
    <x v="52"/>
    <n v="103543503"/>
    <x v="0"/>
    <x v="0"/>
    <x v="3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067"/>
    <n v="35.56666666666667"/>
    <x v="0"/>
    <x v="2"/>
    <s v="Overdue"/>
    <x v="1"/>
    <s v="USD"/>
    <n v="4118.37"/>
    <s v="Non-government"/>
  </r>
  <r>
    <s v="A2310000"/>
    <x v="52"/>
    <x v="52"/>
    <n v="103543504"/>
    <x v="0"/>
    <x v="0"/>
    <x v="3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067"/>
    <n v="35.56666666666667"/>
    <x v="0"/>
    <x v="2"/>
    <s v="Overdue"/>
    <x v="1"/>
    <s v="USD"/>
    <n v="5077.3999999999996"/>
    <s v="Non-government"/>
  </r>
  <r>
    <s v="A2310000"/>
    <x v="52"/>
    <x v="52"/>
    <n v="103543505"/>
    <x v="0"/>
    <x v="0"/>
    <x v="3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067"/>
    <n v="35.56666666666667"/>
    <x v="0"/>
    <x v="2"/>
    <s v="Overdue"/>
    <x v="1"/>
    <s v="USD"/>
    <n v="5896.61"/>
    <s v="Non-government"/>
  </r>
  <r>
    <s v="A2680005"/>
    <x v="53"/>
    <x v="53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0"/>
    <n v="0"/>
    <x v="3"/>
    <x v="2"/>
    <s v="Overdue"/>
    <x v="1"/>
    <s v="USD"/>
    <n v="1771.96"/>
    <s v="Non-government"/>
  </r>
  <r>
    <s v="A2680005"/>
    <x v="53"/>
    <x v="53"/>
    <n v="103805208"/>
    <x v="0"/>
    <x v="0"/>
    <x v="4"/>
    <x v="3"/>
    <s v="WHT Outstg"/>
    <s v="WHT on inv 1800022056"/>
    <s v=""/>
    <s v="AB"/>
    <s v=""/>
    <d v="2019-10-02T00:00:00"/>
    <d v="2019-10-02T00:00:00"/>
    <d v="2019-10-02T00:00:00"/>
    <s v="NGN"/>
    <n v="2689875"/>
    <n v="515"/>
    <n v="17.166666666666668"/>
    <x v="4"/>
    <x v="2"/>
    <s v="Overdue"/>
    <x v="1"/>
    <s v="USD"/>
    <n v="8775.99"/>
    <s v="Non-government"/>
  </r>
  <r>
    <s v="A2680005"/>
    <x v="54"/>
    <x v="54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515"/>
    <n v="17.166666666666668"/>
    <x v="4"/>
    <x v="2"/>
    <s v="Overdue"/>
    <x v="1"/>
    <s v="USD"/>
    <n v="5806.5"/>
    <s v="Non-government"/>
  </r>
  <r>
    <s v="A2680005"/>
    <x v="55"/>
    <x v="55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422"/>
    <n v="14.066666666666666"/>
    <x v="4"/>
    <x v="2"/>
    <s v="Overdue"/>
    <x v="1"/>
    <s v="USD"/>
    <n v="554.78"/>
    <s v="Non-government"/>
  </r>
  <r>
    <s v="A2680005"/>
    <x v="55"/>
    <x v="55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422"/>
    <n v="14.066666666666666"/>
    <x v="4"/>
    <x v="2"/>
    <s v="Overdue"/>
    <x v="1"/>
    <s v="USD"/>
    <n v="435.5"/>
    <s v="Non-government"/>
  </r>
  <r>
    <s v="A2310000"/>
    <x v="56"/>
    <x v="56"/>
    <n v="1800025212"/>
    <x v="2"/>
    <x v="0"/>
    <x v="0"/>
    <x v="3"/>
    <n v="0"/>
    <s v="Nov20 SNG/GACN Gas Sales-PHC-SE1002214132"/>
    <s v=""/>
    <s v="DR"/>
    <s v=""/>
    <d v="2020-12-11T00:00:00"/>
    <d v="2020-12-11T00:00:00"/>
    <d v="2021-01-10T00:00:00"/>
    <s v="NGN"/>
    <n v="45830504.299999997"/>
    <n v="49"/>
    <n v="1.6333333333333333"/>
    <x v="1"/>
    <x v="1"/>
    <s v="Not Overdue"/>
    <x v="0"/>
    <s v="USD"/>
    <n v="120763.38"/>
    <s v="Non-government"/>
  </r>
  <r>
    <s v="A2310000"/>
    <x v="56"/>
    <x v="56"/>
    <n v="1600003495"/>
    <x v="2"/>
    <x v="0"/>
    <x v="0"/>
    <x v="3"/>
    <n v="0"/>
    <s v="Partners Share-Dec20 SNGGasFYIPREF-1800025410"/>
    <s v="771"/>
    <s v="DG"/>
    <s v=""/>
    <d v="2021-01-14T00:00:00"/>
    <d v="2021-01-14T00:00:00"/>
    <d v="2021-01-14T00:00:00"/>
    <s v="NGN"/>
    <n v="-454209340.97000003"/>
    <n v="45"/>
    <n v="1.5"/>
    <x v="1"/>
    <x v="1"/>
    <s v="Not Overdue"/>
    <x v="0"/>
    <s v="USD"/>
    <n v="-1196841.6100000001"/>
    <s v="Non-government"/>
  </r>
  <r>
    <s v="A2310000"/>
    <x v="56"/>
    <x v="56"/>
    <n v="1600003645"/>
    <x v="2"/>
    <x v="0"/>
    <x v="0"/>
    <x v="3"/>
    <n v="0"/>
    <s v="Partners Share-Jan21SNG GaFYIPREF-1800025588"/>
    <s v="771"/>
    <s v="DG"/>
    <s v=""/>
    <d v="2021-02-16T00:00:00"/>
    <d v="2021-02-16T00:00:00"/>
    <d v="2021-02-16T00:00:00"/>
    <s v="NGN"/>
    <n v="-450918247.18000001"/>
    <n v="12"/>
    <n v="0.4"/>
    <x v="1"/>
    <x v="1"/>
    <s v="Not Overdue"/>
    <x v="0"/>
    <s v="USD"/>
    <n v="-1188169.58"/>
    <s v="Non-government"/>
  </r>
  <r>
    <s v="A2310000"/>
    <x v="56"/>
    <x v="56"/>
    <n v="1600003463"/>
    <x v="2"/>
    <x v="0"/>
    <x v="0"/>
    <x v="3"/>
    <n v="0"/>
    <s v="PTSH-Nov20SNG GACN PHC  REF-1800025212"/>
    <s v="771"/>
    <s v="DG"/>
    <s v=""/>
    <d v="2020-12-11T00:00:00"/>
    <d v="2020-12-11T00:00:00"/>
    <d v="2020-12-11T00:00:00"/>
    <s v="NGN"/>
    <n v="-32081353.010000002"/>
    <n v="79"/>
    <n v="2.6333333333333333"/>
    <x v="1"/>
    <x v="1"/>
    <s v="Not Overdue"/>
    <x v="0"/>
    <s v="USD"/>
    <n v="-84534.37"/>
    <s v="Non-government"/>
  </r>
  <r>
    <s v="A2310000"/>
    <x v="56"/>
    <x v="56"/>
    <n v="1800025588"/>
    <x v="2"/>
    <x v="0"/>
    <x v="0"/>
    <x v="3"/>
    <n v="0"/>
    <s v="SEE SUPPORT DOCUMENT FOR PAYMENT INSTRUCTIONS"/>
    <s v=""/>
    <s v="DR"/>
    <s v=""/>
    <d v="2021-02-16T00:00:00"/>
    <d v="2021-02-16T00:00:00"/>
    <d v="2021-03-18T00:00:00"/>
    <s v="NGN"/>
    <n v="644168924.53999996"/>
    <n v="-18"/>
    <n v="-0.6"/>
    <x v="1"/>
    <x v="1"/>
    <s v="Not Overdue"/>
    <x v="0"/>
    <s v="USD"/>
    <n v="1697385.12"/>
    <s v="Non-government"/>
  </r>
  <r>
    <s v="A2310000"/>
    <x v="56"/>
    <x v="56"/>
    <n v="1800025410"/>
    <x v="2"/>
    <x v="0"/>
    <x v="0"/>
    <x v="3"/>
    <n v="0"/>
    <s v="SEE SUPPORT DOCUMENT FOR PAYMENT INSTRUCTIONS"/>
    <s v=""/>
    <s v="DR"/>
    <s v=""/>
    <d v="2021-01-14T00:00:00"/>
    <d v="2021-01-14T00:00:00"/>
    <d v="2021-02-13T00:00:00"/>
    <s v="NGN"/>
    <n v="648870487.10000002"/>
    <n v="15"/>
    <n v="0.5"/>
    <x v="1"/>
    <x v="1"/>
    <s v="Not Overdue"/>
    <x v="0"/>
    <s v="USD"/>
    <n v="1709773.73"/>
    <s v="Non-government"/>
  </r>
  <r>
    <s v="A2310000"/>
    <x v="56"/>
    <x v="56"/>
    <n v="1400015197"/>
    <x v="2"/>
    <x v="0"/>
    <x v="0"/>
    <x v="3"/>
    <n v="0"/>
    <s v="SNG/GACN pmt"/>
    <s v=""/>
    <s v="DZ"/>
    <s v=""/>
    <d v="2021-02-07T00:00:00"/>
    <d v="2021-02-05T00:00:00"/>
    <d v="2021-02-07T00:00:00"/>
    <s v="NGN"/>
    <n v="-13747760.789999999"/>
    <n v="21"/>
    <n v="0.7"/>
    <x v="1"/>
    <x v="1"/>
    <s v="Not Overdue"/>
    <x v="0"/>
    <s v="USD"/>
    <n v="-36225.35"/>
    <s v="Non-government"/>
  </r>
  <r>
    <s v="A2310000"/>
    <x v="57"/>
    <x v="57"/>
    <n v="1400014959"/>
    <x v="0"/>
    <x v="0"/>
    <x v="3"/>
    <x v="2"/>
    <n v="0"/>
    <s v="Pan Ocean OML 147  Pmt"/>
    <s v=""/>
    <s v="DZ"/>
    <s v=""/>
    <d v="2020-11-15T00:00:00"/>
    <d v="2020-11-13T00:00:00"/>
    <d v="2020-11-15T00:00:00"/>
    <s v="USD"/>
    <n v="-399975"/>
    <n v="105"/>
    <n v="3.5"/>
    <x v="3"/>
    <x v="0"/>
    <s v="Overdue"/>
    <x v="0"/>
    <s v="USD"/>
    <n v="-399975"/>
    <s v="Non-government"/>
  </r>
  <r>
    <s v="A2310000"/>
    <x v="57"/>
    <x v="57"/>
    <n v="1800024354"/>
    <x v="0"/>
    <x v="0"/>
    <x v="3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205"/>
    <n v="6.833333333333333"/>
    <x v="2"/>
    <x v="0"/>
    <s v="Overdue"/>
    <x v="0"/>
    <s v="USD"/>
    <n v="177859.20000000001"/>
    <s v="Non-government"/>
  </r>
  <r>
    <s v="A2310000"/>
    <x v="57"/>
    <x v="57"/>
    <n v="1800024355"/>
    <x v="0"/>
    <x v="0"/>
    <x v="3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205"/>
    <n v="6.833333333333333"/>
    <x v="2"/>
    <x v="0"/>
    <s v="Overdue"/>
    <x v="0"/>
    <s v="USD"/>
    <n v="95769.47"/>
    <s v="Non-government"/>
  </r>
  <r>
    <s v="A2310000"/>
    <x v="57"/>
    <x v="57"/>
    <n v="1800024350"/>
    <x v="0"/>
    <x v="0"/>
    <x v="3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205"/>
    <n v="6.833333333333333"/>
    <x v="2"/>
    <x v="0"/>
    <s v="Overdue"/>
    <x v="0"/>
    <s v="USD"/>
    <n v="184333.12"/>
    <s v="Non-government"/>
  </r>
  <r>
    <s v="A2310000"/>
    <x v="57"/>
    <x v="57"/>
    <n v="1800024351"/>
    <x v="0"/>
    <x v="0"/>
    <x v="3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205"/>
    <n v="6.833333333333333"/>
    <x v="2"/>
    <x v="0"/>
    <s v="Overdue"/>
    <x v="0"/>
    <s v="USD"/>
    <n v="84375.35"/>
    <s v="Non-government"/>
  </r>
  <r>
    <s v="A2310000"/>
    <x v="57"/>
    <x v="57"/>
    <n v="1800024348"/>
    <x v="0"/>
    <x v="0"/>
    <x v="3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205"/>
    <n v="6.833333333333333"/>
    <x v="2"/>
    <x v="0"/>
    <s v="Overdue"/>
    <x v="0"/>
    <s v="USD"/>
    <n v="222929.82"/>
    <s v="Non-government"/>
  </r>
  <r>
    <s v="A2310000"/>
    <x v="57"/>
    <x v="57"/>
    <n v="1800024349"/>
    <x v="0"/>
    <x v="0"/>
    <x v="3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205"/>
    <n v="6.833333333333333"/>
    <x v="2"/>
    <x v="0"/>
    <s v="Overdue"/>
    <x v="0"/>
    <s v="USD"/>
    <n v="102043.04"/>
    <s v="Non-government"/>
  </r>
  <r>
    <s v="A2310000"/>
    <x v="57"/>
    <x v="57"/>
    <n v="1800025554"/>
    <x v="0"/>
    <x v="0"/>
    <x v="3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-13"/>
    <n v="-0.43333333333333335"/>
    <x v="1"/>
    <x v="1"/>
    <s v="Not Overdue"/>
    <x v="0"/>
    <s v="USD"/>
    <n v="129962.36"/>
    <s v="Non-government"/>
  </r>
  <r>
    <s v="A2310000"/>
    <x v="57"/>
    <x v="57"/>
    <n v="1800025555"/>
    <x v="0"/>
    <x v="0"/>
    <x v="3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-13"/>
    <n v="-0.43333333333333335"/>
    <x v="1"/>
    <x v="1"/>
    <s v="Not Overdue"/>
    <x v="0"/>
    <s v="USD"/>
    <n v="69978.509999999995"/>
    <s v="Non-government"/>
  </r>
  <r>
    <s v="A2310000"/>
    <x v="57"/>
    <x v="57"/>
    <n v="1800024352"/>
    <x v="0"/>
    <x v="0"/>
    <x v="3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205"/>
    <n v="6.833333333333333"/>
    <x v="2"/>
    <x v="0"/>
    <s v="Overdue"/>
    <x v="0"/>
    <s v="USD"/>
    <n v="173087"/>
    <s v="Non-government"/>
  </r>
  <r>
    <s v="A2310000"/>
    <x v="57"/>
    <x v="57"/>
    <n v="1800024353"/>
    <x v="0"/>
    <x v="0"/>
    <x v="3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205"/>
    <n v="6.833333333333333"/>
    <x v="2"/>
    <x v="0"/>
    <s v="Overdue"/>
    <x v="0"/>
    <s v="USD"/>
    <n v="79234.95"/>
    <s v="Non-government"/>
  </r>
  <r>
    <s v="A2310000"/>
    <x v="57"/>
    <x v="57"/>
    <n v="1800024356"/>
    <x v="0"/>
    <x v="0"/>
    <x v="3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205"/>
    <n v="6.833333333333333"/>
    <x v="2"/>
    <x v="0"/>
    <s v="Overdue"/>
    <x v="0"/>
    <s v="USD"/>
    <n v="211035.73"/>
    <s v="Non-government"/>
  </r>
  <r>
    <s v="A2310000"/>
    <x v="57"/>
    <x v="57"/>
    <n v="1800024357"/>
    <x v="0"/>
    <x v="0"/>
    <x v="3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205"/>
    <n v="6.833333333333333"/>
    <x v="2"/>
    <x v="0"/>
    <s v="Overdue"/>
    <x v="0"/>
    <s v="USD"/>
    <n v="113633.60000000001"/>
    <s v="Non-government"/>
  </r>
  <r>
    <s v="A2310000"/>
    <x v="57"/>
    <x v="57"/>
    <n v="1400014820"/>
    <x v="0"/>
    <x v="0"/>
    <x v="3"/>
    <x v="2"/>
    <n v="0"/>
    <s v="Pan Ocean OML 147 pmt"/>
    <s v=""/>
    <s v="DZ"/>
    <s v=""/>
    <d v="2020-09-23T00:00:00"/>
    <d v="2020-09-22T00:00:00"/>
    <d v="2020-09-23T00:00:00"/>
    <s v="USD"/>
    <n v="-100000"/>
    <n v="158"/>
    <n v="5.2666666666666666"/>
    <x v="3"/>
    <x v="0"/>
    <s v="Overdue"/>
    <x v="0"/>
    <s v="USD"/>
    <n v="-100000"/>
    <s v="Non-government"/>
  </r>
  <r>
    <s v="A2310000"/>
    <x v="57"/>
    <x v="57"/>
    <n v="1800024338"/>
    <x v="0"/>
    <x v="0"/>
    <x v="3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205"/>
    <n v="6.833333333333333"/>
    <x v="2"/>
    <x v="0"/>
    <s v="Overdue"/>
    <x v="0"/>
    <s v="USD"/>
    <n v="243037.55"/>
    <s v="Non-government"/>
  </r>
  <r>
    <s v="A2310000"/>
    <x v="57"/>
    <x v="57"/>
    <n v="1800024339"/>
    <x v="0"/>
    <x v="0"/>
    <x v="3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205"/>
    <n v="6.833333333333333"/>
    <x v="2"/>
    <x v="0"/>
    <s v="Overdue"/>
    <x v="0"/>
    <s v="USD"/>
    <n v="111239.71"/>
    <s v="Non-government"/>
  </r>
  <r>
    <s v="A2310000"/>
    <x v="57"/>
    <x v="57"/>
    <n v="1800024745"/>
    <x v="0"/>
    <x v="0"/>
    <x v="3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133"/>
    <n v="4.4333333333333336"/>
    <x v="3"/>
    <x v="0"/>
    <s v="Overdue"/>
    <x v="0"/>
    <s v="USD"/>
    <n v="157700.66"/>
    <s v="Non-government"/>
  </r>
  <r>
    <s v="A2310000"/>
    <x v="57"/>
    <x v="57"/>
    <n v="1800024746"/>
    <x v="0"/>
    <x v="0"/>
    <x v="3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133"/>
    <n v="4.4333333333333336"/>
    <x v="3"/>
    <x v="0"/>
    <s v="Overdue"/>
    <x v="0"/>
    <s v="USD"/>
    <n v="83638.86"/>
    <s v="Non-government"/>
  </r>
  <r>
    <s v="A2310000"/>
    <x v="57"/>
    <x v="57"/>
    <n v="1800024346"/>
    <x v="0"/>
    <x v="0"/>
    <x v="3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205"/>
    <n v="6.833333333333333"/>
    <x v="2"/>
    <x v="0"/>
    <s v="Overdue"/>
    <x v="0"/>
    <s v="USD"/>
    <n v="231473.29"/>
    <s v="Non-government"/>
  </r>
  <r>
    <s v="A2310000"/>
    <x v="57"/>
    <x v="57"/>
    <n v="1800024347"/>
    <x v="0"/>
    <x v="0"/>
    <x v="3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205"/>
    <n v="6.833333333333333"/>
    <x v="2"/>
    <x v="0"/>
    <s v="Overdue"/>
    <x v="0"/>
    <s v="USD"/>
    <n v="105951.23"/>
    <s v="Non-government"/>
  </r>
  <r>
    <s v="A2310000"/>
    <x v="57"/>
    <x v="57"/>
    <n v="1800025437"/>
    <x v="0"/>
    <x v="0"/>
    <x v="3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10"/>
    <n v="0.33333333333333331"/>
    <x v="3"/>
    <x v="0"/>
    <s v="Overdue"/>
    <x v="0"/>
    <s v="USD"/>
    <n v="165234.67000000001"/>
    <s v="Non-government"/>
  </r>
  <r>
    <s v="A2310000"/>
    <x v="57"/>
    <x v="57"/>
    <n v="1800025438"/>
    <x v="0"/>
    <x v="0"/>
    <x v="3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10"/>
    <n v="0.33333333333333331"/>
    <x v="3"/>
    <x v="0"/>
    <s v="Overdue"/>
    <x v="0"/>
    <s v="USD"/>
    <n v="88970.96"/>
    <s v="Non-government"/>
  </r>
  <r>
    <s v="A2310000"/>
    <x v="57"/>
    <x v="57"/>
    <n v="1800024336"/>
    <x v="0"/>
    <x v="0"/>
    <x v="3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205"/>
    <n v="6.833333333333333"/>
    <x v="2"/>
    <x v="0"/>
    <s v="Overdue"/>
    <x v="0"/>
    <s v="USD"/>
    <n v="192304.12"/>
    <s v="Non-government"/>
  </r>
  <r>
    <s v="A2310000"/>
    <x v="57"/>
    <x v="57"/>
    <n v="1800024337"/>
    <x v="0"/>
    <x v="0"/>
    <x v="3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205"/>
    <n v="6.833333333333333"/>
    <x v="2"/>
    <x v="0"/>
    <s v="Overdue"/>
    <x v="0"/>
    <s v="USD"/>
    <n v="88018.31"/>
    <s v="Non-government"/>
  </r>
  <r>
    <s v="A2310000"/>
    <x v="57"/>
    <x v="57"/>
    <n v="1800024585"/>
    <x v="0"/>
    <x v="0"/>
    <x v="3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164"/>
    <n v="5.4666666666666668"/>
    <x v="3"/>
    <x v="0"/>
    <s v="Overdue"/>
    <x v="0"/>
    <s v="USD"/>
    <n v="181810.82"/>
    <s v="Non-government"/>
  </r>
  <r>
    <s v="A2310000"/>
    <x v="57"/>
    <x v="57"/>
    <n v="1800024586"/>
    <x v="0"/>
    <x v="0"/>
    <x v="3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164"/>
    <n v="5.4666666666666668"/>
    <x v="3"/>
    <x v="0"/>
    <s v="Overdue"/>
    <x v="0"/>
    <s v="USD"/>
    <n v="92995.15"/>
    <s v="Non-government"/>
  </r>
  <r>
    <s v="A2310000"/>
    <x v="57"/>
    <x v="57"/>
    <n v="1800024447"/>
    <x v="0"/>
    <x v="0"/>
    <x v="3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192"/>
    <n v="6.4"/>
    <x v="2"/>
    <x v="0"/>
    <s v="Overdue"/>
    <x v="0"/>
    <s v="USD"/>
    <n v="150112.54"/>
    <s v="Non-government"/>
  </r>
  <r>
    <s v="A2310000"/>
    <x v="57"/>
    <x v="57"/>
    <n v="1800024448"/>
    <x v="0"/>
    <x v="0"/>
    <x v="3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192"/>
    <n v="6.4"/>
    <x v="2"/>
    <x v="0"/>
    <s v="Overdue"/>
    <x v="0"/>
    <s v="USD"/>
    <n v="80829.100000000006"/>
    <s v="Non-government"/>
  </r>
  <r>
    <s v="A2310000"/>
    <x v="57"/>
    <x v="57"/>
    <n v="1800024344"/>
    <x v="0"/>
    <x v="0"/>
    <x v="3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205"/>
    <n v="6.833333333333333"/>
    <x v="2"/>
    <x v="0"/>
    <s v="Overdue"/>
    <x v="0"/>
    <s v="USD"/>
    <n v="181393.54"/>
    <s v="Non-government"/>
  </r>
  <r>
    <s v="A2310000"/>
    <x v="57"/>
    <x v="57"/>
    <n v="1800024345"/>
    <x v="0"/>
    <x v="0"/>
    <x v="3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205"/>
    <n v="6.833333333333333"/>
    <x v="2"/>
    <x v="0"/>
    <s v="Overdue"/>
    <x v="0"/>
    <s v="USD"/>
    <n v="83027.77"/>
    <s v="Non-government"/>
  </r>
  <r>
    <s v="A2310000"/>
    <x v="57"/>
    <x v="57"/>
    <n v="1800025260"/>
    <x v="0"/>
    <x v="0"/>
    <x v="3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43"/>
    <n v="1.4333333333333333"/>
    <x v="3"/>
    <x v="0"/>
    <s v="Overdue"/>
    <x v="0"/>
    <s v="USD"/>
    <n v="160919.29"/>
    <s v="Non-government"/>
  </r>
  <r>
    <s v="A2310000"/>
    <x v="57"/>
    <x v="57"/>
    <n v="1800025261"/>
    <x v="0"/>
    <x v="0"/>
    <x v="3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43"/>
    <n v="1.4333333333333333"/>
    <x v="3"/>
    <x v="0"/>
    <s v="Overdue"/>
    <x v="0"/>
    <s v="USD"/>
    <n v="86647.33"/>
    <s v="Non-government"/>
  </r>
  <r>
    <s v="A2310000"/>
    <x v="57"/>
    <x v="57"/>
    <n v="1800024342"/>
    <x v="0"/>
    <x v="0"/>
    <x v="3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205"/>
    <n v="6.833333333333333"/>
    <x v="2"/>
    <x v="0"/>
    <s v="Overdue"/>
    <x v="0"/>
    <s v="USD"/>
    <n v="191901.71"/>
    <s v="Non-government"/>
  </r>
  <r>
    <s v="A2310000"/>
    <x v="57"/>
    <x v="57"/>
    <n v="1800024343"/>
    <x v="0"/>
    <x v="0"/>
    <x v="3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205"/>
    <n v="6.833333333333333"/>
    <x v="2"/>
    <x v="0"/>
    <s v="Overdue"/>
    <x v="0"/>
    <s v="USD"/>
    <n v="87842.22"/>
    <s v="Non-government"/>
  </r>
  <r>
    <s v="A2310000"/>
    <x v="57"/>
    <x v="57"/>
    <n v="1800025057"/>
    <x v="0"/>
    <x v="0"/>
    <x v="3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77"/>
    <n v="2.5666666666666669"/>
    <x v="3"/>
    <x v="0"/>
    <s v="Overdue"/>
    <x v="0"/>
    <s v="USD"/>
    <n v="173511.8"/>
    <s v="Non-government"/>
  </r>
  <r>
    <s v="A2310000"/>
    <x v="57"/>
    <x v="57"/>
    <n v="1800025058"/>
    <x v="0"/>
    <x v="0"/>
    <x v="3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77"/>
    <n v="2.5666666666666669"/>
    <x v="3"/>
    <x v="0"/>
    <s v="Overdue"/>
    <x v="0"/>
    <s v="USD"/>
    <n v="93462.97"/>
    <s v="Non-government"/>
  </r>
  <r>
    <s v="A2310000"/>
    <x v="57"/>
    <x v="57"/>
    <n v="1800024340"/>
    <x v="0"/>
    <x v="0"/>
    <x v="3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205"/>
    <n v="6.833333333333333"/>
    <x v="2"/>
    <x v="0"/>
    <s v="Overdue"/>
    <x v="0"/>
    <s v="USD"/>
    <n v="200721.66"/>
    <s v="Non-government"/>
  </r>
  <r>
    <s v="A2310000"/>
    <x v="57"/>
    <x v="57"/>
    <n v="1800024341"/>
    <x v="0"/>
    <x v="0"/>
    <x v="3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205"/>
    <n v="6.833333333333333"/>
    <x v="2"/>
    <x v="0"/>
    <s v="Overdue"/>
    <x v="0"/>
    <s v="USD"/>
    <n v="91866.13"/>
    <s v="Non-government"/>
  </r>
  <r>
    <s v="A2310000"/>
    <x v="57"/>
    <x v="57"/>
    <n v="1800024919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205665.2"/>
    <n v="102"/>
    <n v="3.4"/>
    <x v="3"/>
    <x v="0"/>
    <s v="Overdue"/>
    <x v="0"/>
    <s v="USD"/>
    <n v="205665.2"/>
    <s v="Non-government"/>
  </r>
  <r>
    <s v="A2310000"/>
    <x v="57"/>
    <x v="57"/>
    <n v="1800024920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102"/>
    <n v="3.4"/>
    <x v="3"/>
    <x v="0"/>
    <s v="Overdue"/>
    <x v="0"/>
    <s v="USD"/>
    <n v="110740.86"/>
    <s v="Non-government"/>
  </r>
  <r>
    <s v="A2310000"/>
    <x v="57"/>
    <x v="57"/>
    <n v="1400015120"/>
    <x v="0"/>
    <x v="0"/>
    <x v="3"/>
    <x v="2"/>
    <n v="0"/>
    <s v="Panocean Recovery pmt"/>
    <s v=""/>
    <s v="DZ"/>
    <s v=""/>
    <d v="2021-01-23T00:00:00"/>
    <d v="2021-01-22T00:00:00"/>
    <d v="2021-01-23T00:00:00"/>
    <s v="USD"/>
    <n v="-99975"/>
    <n v="36"/>
    <n v="1.2"/>
    <x v="3"/>
    <x v="0"/>
    <s v="Overdue"/>
    <x v="0"/>
    <s v="USD"/>
    <n v="-99975"/>
    <s v="Non-government"/>
  </r>
  <r>
    <s v="A2310000"/>
    <x v="58"/>
    <x v="58"/>
    <n v="1600003648"/>
    <x v="2"/>
    <x v="0"/>
    <x v="0"/>
    <x v="3"/>
    <n v="0"/>
    <s v="PTSH-Jan1-14 2021CHGC GACN Gas SalesREF-1800025604"/>
    <s v="771"/>
    <s v="DG"/>
    <s v=""/>
    <d v="2021-02-22T00:00:00"/>
    <d v="2021-02-22T00:00:00"/>
    <d v="2021-02-22T00:00:00"/>
    <s v="NGN"/>
    <n v="-91643368.840000004"/>
    <n v="6"/>
    <n v="0.2"/>
    <x v="1"/>
    <x v="1"/>
    <s v="Not Overdue"/>
    <x v="0"/>
    <s v="USD"/>
    <n v="-241480.28"/>
    <s v="Non-government"/>
  </r>
  <r>
    <s v="A2310000"/>
    <x v="58"/>
    <x v="58"/>
    <n v="1600003649"/>
    <x v="1"/>
    <x v="0"/>
    <x v="0"/>
    <x v="3"/>
    <n v="0"/>
    <s v="PTSH-Jan15-31 '21CHGC GACN Gas SalesREF-1800025605"/>
    <s v="771"/>
    <s v="DG"/>
    <s v=""/>
    <d v="2021-02-22T00:00:00"/>
    <d v="2021-02-22T00:00:00"/>
    <d v="2021-02-22T00:00:00"/>
    <s v="NGN"/>
    <n v="-120209703.31"/>
    <n v="6"/>
    <n v="0.2"/>
    <x v="1"/>
    <x v="1"/>
    <s v="Not Overdue"/>
    <x v="0"/>
    <s v="USD"/>
    <n v="-316752.57"/>
    <s v="Non-government"/>
  </r>
  <r>
    <s v="A2310000"/>
    <x v="58"/>
    <x v="58"/>
    <n v="1800025604"/>
    <x v="2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30919098.3"/>
    <n v="-21"/>
    <n v="-0.7"/>
    <x v="1"/>
    <x v="1"/>
    <s v="Not Overdue"/>
    <x v="0"/>
    <s v="USD"/>
    <n v="344971.83"/>
    <s v="Non-government"/>
  </r>
  <r>
    <s v="A2310000"/>
    <x v="58"/>
    <x v="58"/>
    <n v="1800025605"/>
    <x v="1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71728147.59999999"/>
    <n v="-21"/>
    <n v="-0.7"/>
    <x v="1"/>
    <x v="1"/>
    <s v="Not Overdue"/>
    <x v="0"/>
    <s v="USD"/>
    <n v="452503.67"/>
    <s v="Non-government"/>
  </r>
  <r>
    <s v="A2310000"/>
    <x v="59"/>
    <x v="59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-26"/>
    <n v="-0.8666666666666667"/>
    <x v="1"/>
    <x v="1"/>
    <s v="Not Overdue"/>
    <x v="0"/>
    <s v="USD"/>
    <n v="72287.149999999994"/>
    <s v="Non-government"/>
  </r>
  <r>
    <s v="A2510000"/>
    <x v="60"/>
    <x v="60"/>
    <n v="1800025321"/>
    <x v="0"/>
    <x v="1"/>
    <x v="7"/>
    <x v="8"/>
    <n v="0"/>
    <s v="Flight Payment_STIA returnee_Atitebi Babatope Mr"/>
    <s v="467"/>
    <s v="DR"/>
    <s v=""/>
    <d v="2020-12-21T00:00:00"/>
    <d v="2020-12-21T00:00:00"/>
    <d v="2021-01-20T00:00:00"/>
    <s v="USD"/>
    <n v="8699.68"/>
    <n v="39"/>
    <n v="1.3"/>
    <x v="3"/>
    <x v="0"/>
    <s v="Overdue"/>
    <x v="0"/>
    <s v="USD"/>
    <n v="8699.68"/>
    <s v="Non-government"/>
  </r>
  <r>
    <s v="A2510000"/>
    <x v="61"/>
    <x v="61"/>
    <n v="1800025123"/>
    <x v="0"/>
    <x v="1"/>
    <x v="7"/>
    <x v="8"/>
    <n v="0"/>
    <s v="SPDC SALARY RECOVERY FROM SIEP AUG TO SEPT"/>
    <s v="467"/>
    <s v="DR"/>
    <s v=""/>
    <d v="2020-11-27T00:00:00"/>
    <d v="2020-11-27T00:00:00"/>
    <d v="2020-12-27T00:00:00"/>
    <s v="USD"/>
    <n v="42731.61"/>
    <n v="63"/>
    <n v="2.1"/>
    <x v="3"/>
    <x v="0"/>
    <s v="Overdue"/>
    <x v="0"/>
    <s v="USD"/>
    <n v="42731.61"/>
    <s v="Non-government"/>
  </r>
  <r>
    <s v="A2510000"/>
    <x v="62"/>
    <x v="62"/>
    <n v="1600002991"/>
    <x v="0"/>
    <x v="1"/>
    <x v="7"/>
    <x v="8"/>
    <n v="0"/>
    <s v="Overpayment on SPDC recovery invoice- 1800020461"/>
    <s v="467"/>
    <s v="DG"/>
    <s v=""/>
    <d v="2020-01-20T00:00:00"/>
    <d v="2020-01-20T00:00:00"/>
    <d v="2020-01-20T00:00:00"/>
    <s v="USD"/>
    <n v="-1990.72"/>
    <n v="405"/>
    <n v="13.5"/>
    <x v="4"/>
    <x v="0"/>
    <s v="Overdue"/>
    <x v="0"/>
    <s v="USD"/>
    <n v="-1990.72"/>
    <s v="Non-government"/>
  </r>
  <r>
    <s v="A2510000"/>
    <x v="62"/>
    <x v="62"/>
    <n v="1800025366"/>
    <x v="0"/>
    <x v="1"/>
    <x v="7"/>
    <x v="8"/>
    <n v="0"/>
    <s v="SPDC Rec-Jan-Dec20 Nigeria Audit Costs from SIL"/>
    <s v="7707"/>
    <s v="DR"/>
    <s v=""/>
    <d v="2020-12-30T00:00:00"/>
    <d v="2020-12-30T00:00:00"/>
    <d v="2021-01-29T00:00:00"/>
    <s v="USD"/>
    <n v="1150862.1599999999"/>
    <n v="30"/>
    <n v="1"/>
    <x v="3"/>
    <x v="0"/>
    <s v="Overdue"/>
    <x v="0"/>
    <s v="USD"/>
    <n v="1150862.1599999999"/>
    <s v="Non-government"/>
  </r>
  <r>
    <s v="A2510000"/>
    <x v="63"/>
    <x v="63"/>
    <n v="1800025510"/>
    <x v="0"/>
    <x v="1"/>
    <x v="7"/>
    <x v="8"/>
    <n v="0"/>
    <s v="Employee Recoverable from Shell UK - Blessing Ogun"/>
    <s v="467"/>
    <s v="DR"/>
    <s v=""/>
    <d v="2021-01-29T00:00:00"/>
    <d v="2021-01-29T00:00:00"/>
    <d v="2021-02-28T00:00:00"/>
    <s v="USD"/>
    <n v="82950.63"/>
    <n v="0"/>
    <n v="0"/>
    <x v="1"/>
    <x v="1"/>
    <s v="Not Overdue"/>
    <x v="0"/>
    <s v="USD"/>
    <n v="82950.63"/>
    <s v="Non-government"/>
  </r>
  <r>
    <s v="A2510000"/>
    <x v="63"/>
    <x v="63"/>
    <n v="1800021458"/>
    <x v="0"/>
    <x v="1"/>
    <x v="7"/>
    <x v="8"/>
    <n v="0"/>
    <s v="Q4 2018 Oladokun Fapohunda’s STIA to the UK"/>
    <s v="467"/>
    <s v="DR"/>
    <s v=""/>
    <d v="2019-03-15T00:00:00"/>
    <d v="2019-03-15T00:00:00"/>
    <d v="2019-04-14T00:00:00"/>
    <s v="USD"/>
    <n v="8293.65"/>
    <n v="686"/>
    <n v="22.866666666666667"/>
    <x v="0"/>
    <x v="0"/>
    <s v="Overdue"/>
    <x v="0"/>
    <s v="USD"/>
    <n v="8293.65"/>
    <s v="Non-government"/>
  </r>
  <r>
    <s v="A2510000"/>
    <x v="64"/>
    <x v="64"/>
    <n v="1800025368"/>
    <x v="0"/>
    <x v="1"/>
    <x v="7"/>
    <x v="15"/>
    <n v="0"/>
    <s v="2020 FMH Lease Charge SE_1002215664"/>
    <s v="454"/>
    <s v="DR"/>
    <s v=""/>
    <d v="2020-12-31T00:00:00"/>
    <d v="2020-12-31T00:00:00"/>
    <d v="2021-01-30T00:00:00"/>
    <s v="NGN"/>
    <n v="73703954"/>
    <n v="29"/>
    <n v="0.96666666666666667"/>
    <x v="3"/>
    <x v="0"/>
    <s v="Overdue"/>
    <x v="0"/>
    <s v="USD"/>
    <n v="194209.92000000001"/>
    <s v="Non-government"/>
  </r>
  <r>
    <s v="A2510000"/>
    <x v="64"/>
    <x v="64"/>
    <n v="1800025155"/>
    <x v="0"/>
    <x v="1"/>
    <x v="7"/>
    <x v="15"/>
    <n v="0"/>
    <s v="5.13TB of storage &amp; 6 servers provisioning cost"/>
    <s v="467"/>
    <s v="DR"/>
    <s v=""/>
    <d v="2020-11-30T00:00:00"/>
    <d v="2020-11-30T00:00:00"/>
    <d v="2020-12-30T00:00:00"/>
    <s v="USD"/>
    <n v="47607.19"/>
    <n v="60"/>
    <n v="2"/>
    <x v="3"/>
    <x v="0"/>
    <s v="Overdue"/>
    <x v="0"/>
    <s v="USD"/>
    <n v="47607.19"/>
    <s v="Non-government"/>
  </r>
  <r>
    <s v="A2510000"/>
    <x v="64"/>
    <x v="64"/>
    <n v="1800025320"/>
    <x v="0"/>
    <x v="1"/>
    <x v="7"/>
    <x v="15"/>
    <n v="0"/>
    <s v="Apr-Dec'18 and Jan-Apr'20 Core Storage"/>
    <s v="473"/>
    <s v="DR"/>
    <s v=""/>
    <d v="2020-12-21T00:00:00"/>
    <d v="2020-12-21T00:00:00"/>
    <d v="2021-01-20T00:00:00"/>
    <s v="NGN"/>
    <n v="9242520.1199999992"/>
    <n v="39"/>
    <n v="1.3"/>
    <x v="3"/>
    <x v="0"/>
    <s v="Overdue"/>
    <x v="0"/>
    <s v="USD"/>
    <n v="24354.04"/>
    <s v="Non-government"/>
  </r>
  <r>
    <s v="A2510000"/>
    <x v="64"/>
    <x v="64"/>
    <n v="1800024696"/>
    <x v="0"/>
    <x v="1"/>
    <x v="7"/>
    <x v="15"/>
    <n v="0"/>
    <s v="August YTD 2020 Ware house CB"/>
    <s v="473"/>
    <s v="DR"/>
    <s v=""/>
    <d v="2020-09-09T00:00:00"/>
    <d v="2020-09-09T00:00:00"/>
    <d v="2020-10-09T00:00:00"/>
    <s v="NGN"/>
    <n v="207152.8"/>
    <n v="142"/>
    <n v="4.7333333333333334"/>
    <x v="3"/>
    <x v="0"/>
    <s v="Overdue"/>
    <x v="0"/>
    <s v="USD"/>
    <n v="545.85"/>
    <s v="Non-government"/>
  </r>
  <r>
    <s v="A2510000"/>
    <x v="64"/>
    <x v="64"/>
    <n v="1800024697"/>
    <x v="0"/>
    <x v="1"/>
    <x v="7"/>
    <x v="15"/>
    <n v="0"/>
    <s v="August YTD 2020 Ware house CB"/>
    <s v="467"/>
    <s v="DR"/>
    <s v=""/>
    <d v="2020-09-09T00:00:00"/>
    <d v="2020-09-09T00:00:00"/>
    <d v="2020-10-09T00:00:00"/>
    <s v="USD"/>
    <n v="1925.6"/>
    <n v="142"/>
    <n v="4.7333333333333334"/>
    <x v="3"/>
    <x v="0"/>
    <s v="Overdue"/>
    <x v="0"/>
    <s v="USD"/>
    <n v="1925.6"/>
    <s v="Non-government"/>
  </r>
  <r>
    <s v="A2510000"/>
    <x v="64"/>
    <x v="64"/>
    <n v="1800024538"/>
    <x v="0"/>
    <x v="1"/>
    <x v="7"/>
    <x v="15"/>
    <n v="0"/>
    <s v="CB for Bonga Personnel Cost July"/>
    <s v="467"/>
    <s v="DR"/>
    <s v=""/>
    <d v="2020-08-11T00:00:00"/>
    <d v="2020-08-11T00:00:00"/>
    <d v="2020-09-10T00:00:00"/>
    <s v="USD"/>
    <n v="77136.75"/>
    <n v="171"/>
    <n v="5.7"/>
    <x v="3"/>
    <x v="0"/>
    <s v="Overdue"/>
    <x v="0"/>
    <s v="USD"/>
    <n v="77136.75"/>
    <s v="Non-government"/>
  </r>
  <r>
    <s v="A2510000"/>
    <x v="64"/>
    <x v="64"/>
    <n v="1800023701"/>
    <x v="0"/>
    <x v="1"/>
    <x v="7"/>
    <x v="15"/>
    <n v="0"/>
    <s v="DEC 2019 Materials loaned out to Bonga"/>
    <s v="467"/>
    <s v="DR"/>
    <s v=""/>
    <d v="2020-03-20T00:00:00"/>
    <d v="2020-03-20T00:00:00"/>
    <d v="2020-04-19T00:00:00"/>
    <s v="USD"/>
    <n v="309812.7"/>
    <n v="315"/>
    <n v="10.5"/>
    <x v="2"/>
    <x v="0"/>
    <s v="Overdue"/>
    <x v="0"/>
    <s v="USD"/>
    <n v="309812.7"/>
    <s v="Non-government"/>
  </r>
  <r>
    <s v="A2510000"/>
    <x v="64"/>
    <x v="64"/>
    <n v="1800022672"/>
    <x v="0"/>
    <x v="1"/>
    <x v="7"/>
    <x v="15"/>
    <n v="0"/>
    <s v="JULY 2019 Storage for Bonga Oil Spill Hoses CB"/>
    <s v="473"/>
    <s v="DR"/>
    <s v=""/>
    <d v="2019-10-04T00:00:00"/>
    <d v="2019-10-04T00:00:00"/>
    <d v="2019-11-03T00:00:00"/>
    <s v="NGN"/>
    <n v="97593.97"/>
    <n v="483"/>
    <n v="16.100000000000001"/>
    <x v="4"/>
    <x v="0"/>
    <s v="Overdue"/>
    <x v="0"/>
    <s v="USD"/>
    <n v="318.41000000000003"/>
    <s v="Non-government"/>
  </r>
  <r>
    <s v="A2510000"/>
    <x v="64"/>
    <x v="64"/>
    <n v="1800024806"/>
    <x v="0"/>
    <x v="1"/>
    <x v="7"/>
    <x v="15"/>
    <n v="0"/>
    <s v="July -August YTD 2020 ESCORT  CB"/>
    <s v="473"/>
    <s v="DR"/>
    <s v=""/>
    <d v="2020-09-23T00:00:00"/>
    <d v="2020-09-23T00:00:00"/>
    <d v="2020-10-23T00:00:00"/>
    <s v="NGN"/>
    <n v="217700"/>
    <n v="128"/>
    <n v="4.2666666666666666"/>
    <x v="3"/>
    <x v="0"/>
    <s v="Overdue"/>
    <x v="0"/>
    <s v="USD"/>
    <n v="573.64"/>
    <s v="Non-government"/>
  </r>
  <r>
    <s v="A2510000"/>
    <x v="64"/>
    <x v="64"/>
    <n v="1800025136"/>
    <x v="0"/>
    <x v="1"/>
    <x v="7"/>
    <x v="15"/>
    <n v="0"/>
    <s v="June- August YTD 2020 KI Ware house CB"/>
    <s v="473"/>
    <s v="DR"/>
    <s v=""/>
    <d v="2020-11-29T00:00:00"/>
    <d v="2020-11-29T00:00:00"/>
    <d v="2020-12-29T00:00:00"/>
    <s v="NGN"/>
    <n v="7594745"/>
    <n v="61"/>
    <n v="2.0333333333333332"/>
    <x v="3"/>
    <x v="0"/>
    <s v="Overdue"/>
    <x v="0"/>
    <s v="USD"/>
    <n v="20012.150000000001"/>
    <s v="Non-government"/>
  </r>
  <r>
    <s v="A2510000"/>
    <x v="64"/>
    <x v="64"/>
    <n v="1800025137"/>
    <x v="0"/>
    <x v="1"/>
    <x v="7"/>
    <x v="15"/>
    <n v="0"/>
    <s v="June- August YTD 2020 KI Ware house CB"/>
    <s v="467"/>
    <s v="DR"/>
    <s v=""/>
    <d v="2020-11-29T00:00:00"/>
    <d v="2020-11-29T00:00:00"/>
    <d v="2020-12-29T00:00:00"/>
    <s v="USD"/>
    <n v="70992"/>
    <n v="61"/>
    <n v="2.0333333333333332"/>
    <x v="3"/>
    <x v="0"/>
    <s v="Overdue"/>
    <x v="0"/>
    <s v="USD"/>
    <n v="70992"/>
    <s v="Non-government"/>
  </r>
  <r>
    <s v="A2510000"/>
    <x v="64"/>
    <x v="64"/>
    <n v="1800024470"/>
    <x v="0"/>
    <x v="1"/>
    <x v="7"/>
    <x v="15"/>
    <n v="0"/>
    <s v="LOGISTICS MAY 2020 RECOVERY-SNEPCo BONGA"/>
    <s v="467"/>
    <s v="DR"/>
    <s v=""/>
    <d v="2020-07-22T00:00:00"/>
    <d v="2020-07-22T00:00:00"/>
    <d v="2020-08-21T00:00:00"/>
    <s v="USD"/>
    <n v="23203.56"/>
    <n v="191"/>
    <n v="6.3666666666666663"/>
    <x v="2"/>
    <x v="0"/>
    <s v="Overdue"/>
    <x v="0"/>
    <s v="USD"/>
    <n v="23203.56"/>
    <s v="Non-government"/>
  </r>
  <r>
    <s v="A2510000"/>
    <x v="64"/>
    <x v="64"/>
    <n v="1800025534"/>
    <x v="0"/>
    <x v="1"/>
    <x v="7"/>
    <x v="15"/>
    <n v="0"/>
    <s v="NG02_SE1002209680_CB Bonga LHT Vessel_Nov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39"/>
    <x v="0"/>
    <x v="1"/>
    <x v="7"/>
    <x v="15"/>
    <n v="0"/>
    <s v="NG02_SE1002209680_CB Bonga LHT Vessel_Nov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3"/>
    <x v="0"/>
    <x v="1"/>
    <x v="7"/>
    <x v="15"/>
    <n v="0"/>
    <s v="NG02_SE1002218281_AGO_CB Bonga LHT_Nov 2020"/>
    <s v="473"/>
    <s v="DR"/>
    <s v=""/>
    <d v="2021-02-09T00:00:00"/>
    <d v="2021-02-09T00:00:00"/>
    <d v="2021-03-11T00:00:00"/>
    <s v="NGN"/>
    <n v="18264960"/>
    <n v="-11"/>
    <n v="-0.36666666666666664"/>
    <x v="1"/>
    <x v="1"/>
    <s v="Not Overdue"/>
    <x v="0"/>
    <s v="USD"/>
    <n v="48128.17"/>
    <s v="Non-government"/>
  </r>
  <r>
    <s v="A2510000"/>
    <x v="64"/>
    <x v="64"/>
    <n v="1800025536"/>
    <x v="0"/>
    <x v="1"/>
    <x v="7"/>
    <x v="15"/>
    <n v="0"/>
    <s v="NG02_SE1002220922_CB Bonga LHT Vessel_Dec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0"/>
    <x v="0"/>
    <x v="1"/>
    <x v="7"/>
    <x v="15"/>
    <n v="0"/>
    <s v="NG02_SE1002220922_CB Bonga LHT Vessel_Dec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5"/>
    <x v="0"/>
    <x v="1"/>
    <x v="7"/>
    <x v="15"/>
    <n v="0"/>
    <s v="NG02_SE1002221286_AGO_CB Bonga LHT_Dec 2020"/>
    <s v="473"/>
    <s v="DR"/>
    <s v=""/>
    <d v="2021-02-09T00:00:00"/>
    <d v="2021-02-09T00:00:00"/>
    <d v="2021-03-11T00:00:00"/>
    <s v="NGN"/>
    <n v="14289915"/>
    <n v="-11"/>
    <n v="-0.36666666666666664"/>
    <x v="1"/>
    <x v="1"/>
    <s v="Not Overdue"/>
    <x v="0"/>
    <s v="USD"/>
    <n v="37653.93"/>
    <s v="Non-government"/>
  </r>
  <r>
    <s v="A2510000"/>
    <x v="64"/>
    <x v="64"/>
    <n v="1800025537"/>
    <x v="0"/>
    <x v="1"/>
    <x v="7"/>
    <x v="15"/>
    <n v="0"/>
    <s v="NG02_SE1002224737_AGO_CB Bonga LHT_Jan 2021"/>
    <s v="473"/>
    <s v="DR"/>
    <s v=""/>
    <d v="2021-02-09T00:00:00"/>
    <d v="2021-02-09T00:00:00"/>
    <d v="2021-03-11T00:00:00"/>
    <s v="NGN"/>
    <n v="4717188"/>
    <n v="-11"/>
    <n v="-0.36666666666666664"/>
    <x v="1"/>
    <x v="1"/>
    <s v="Not Overdue"/>
    <x v="0"/>
    <s v="USD"/>
    <n v="12429.79"/>
    <s v="Non-government"/>
  </r>
  <r>
    <s v="A2510000"/>
    <x v="64"/>
    <x v="64"/>
    <n v="1800025538"/>
    <x v="0"/>
    <x v="1"/>
    <x v="7"/>
    <x v="15"/>
    <n v="0"/>
    <s v="NG02_SE1002224752_CB Bonga LHT Vessel_Jan 2021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1"/>
    <x v="0"/>
    <x v="1"/>
    <x v="7"/>
    <x v="15"/>
    <n v="0"/>
    <s v="NG02_SE1002224752_CB Bonga LHT Vessel_Jan 2021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110"/>
    <x v="0"/>
    <x v="1"/>
    <x v="7"/>
    <x v="15"/>
    <n v="0"/>
    <s v="NGN JAN-APRIL BONGA FOT  Charges"/>
    <s v="473"/>
    <s v="DR"/>
    <s v=""/>
    <d v="2020-11-25T00:00:00"/>
    <d v="2020-11-25T00:00:00"/>
    <d v="2020-12-25T00:00:00"/>
    <s v="NGN"/>
    <n v="62013953.950000003"/>
    <n v="65"/>
    <n v="2.1666666666666665"/>
    <x v="3"/>
    <x v="0"/>
    <s v="Overdue"/>
    <x v="0"/>
    <s v="USD"/>
    <n v="163406.76999999999"/>
    <s v="Non-government"/>
  </r>
  <r>
    <s v="A2510000"/>
    <x v="64"/>
    <x v="64"/>
    <n v="1800025113"/>
    <x v="0"/>
    <x v="1"/>
    <x v="7"/>
    <x v="15"/>
    <n v="0"/>
    <s v="NGN MAY-SEPT BONGA FOT  Charges"/>
    <s v="473"/>
    <s v="DR"/>
    <s v=""/>
    <d v="2020-11-25T00:00:00"/>
    <d v="2020-11-25T00:00:00"/>
    <d v="2020-12-25T00:00:00"/>
    <s v="NGN"/>
    <n v="76261999.430000007"/>
    <n v="65"/>
    <n v="2.1666666666666665"/>
    <x v="3"/>
    <x v="0"/>
    <s v="Overdue"/>
    <x v="0"/>
    <s v="USD"/>
    <n v="200950.37"/>
    <s v="Non-government"/>
  </r>
  <r>
    <s v="A2510000"/>
    <x v="64"/>
    <x v="64"/>
    <n v="1800025635"/>
    <x v="0"/>
    <x v="1"/>
    <x v="7"/>
    <x v="15"/>
    <n v="0"/>
    <s v="Oct-Dec 2020  Hosting &amp; Storage chargeback"/>
    <s v="467"/>
    <s v="DR"/>
    <s v=""/>
    <d v="2021-02-24T00:00:00"/>
    <d v="2021-02-24T00:00:00"/>
    <d v="2021-03-26T00:00:00"/>
    <s v="USD"/>
    <n v="175550.78"/>
    <n v="-26"/>
    <n v="-0.8666666666666667"/>
    <x v="1"/>
    <x v="1"/>
    <s v="Not Overdue"/>
    <x v="0"/>
    <s v="USD"/>
    <n v="175550.78"/>
    <s v="Non-government"/>
  </r>
  <r>
    <s v="A2510000"/>
    <x v="64"/>
    <x v="64"/>
    <n v="1800025215"/>
    <x v="0"/>
    <x v="1"/>
    <x v="7"/>
    <x v="15"/>
    <n v="0"/>
    <s v="Palantir Consultants Payment_2016-2019-USD"/>
    <s v="467"/>
    <s v="DR"/>
    <s v=""/>
    <d v="2020-12-11T00:00:00"/>
    <d v="2020-12-11T00:00:00"/>
    <d v="2021-01-10T00:00:00"/>
    <s v="USD"/>
    <n v="172100.34"/>
    <n v="49"/>
    <n v="1.6333333333333333"/>
    <x v="3"/>
    <x v="0"/>
    <s v="Overdue"/>
    <x v="0"/>
    <s v="USD"/>
    <n v="172100.34"/>
    <s v="Non-government"/>
  </r>
  <r>
    <s v="A2510000"/>
    <x v="64"/>
    <x v="64"/>
    <n v="1800025596"/>
    <x v="0"/>
    <x v="1"/>
    <x v="7"/>
    <x v="15"/>
    <n v="0"/>
    <s v="Prov of AGO_ Pesonnel Carrier-Dec 2020- SE 1002216"/>
    <s v="473"/>
    <s v="DR"/>
    <s v=""/>
    <d v="2021-02-18T00:00:00"/>
    <d v="2021-02-18T00:00:00"/>
    <d v="2021-03-20T00:00:00"/>
    <s v="NGN"/>
    <n v="19980972.68"/>
    <n v="-20"/>
    <n v="-0.66666666666666663"/>
    <x v="1"/>
    <x v="1"/>
    <s v="Not Overdue"/>
    <x v="0"/>
    <s v="USD"/>
    <n v="52649.87"/>
    <s v="Non-government"/>
  </r>
  <r>
    <s v="A2510000"/>
    <x v="64"/>
    <x v="64"/>
    <n v="1800025597"/>
    <x v="0"/>
    <x v="1"/>
    <x v="7"/>
    <x v="15"/>
    <n v="0"/>
    <s v="Prov of Personnel Carrier-Dec 2020- SE 1002216358"/>
    <s v="467"/>
    <s v="DR"/>
    <s v=""/>
    <d v="2021-02-18T00:00:00"/>
    <d v="2021-02-18T00:00:00"/>
    <d v="2021-03-20T00:00:00"/>
    <s v="USD"/>
    <n v="66172.84"/>
    <n v="-20"/>
    <n v="-0.66666666666666663"/>
    <x v="1"/>
    <x v="1"/>
    <s v="Not Overdue"/>
    <x v="0"/>
    <s v="USD"/>
    <n v="66172.84"/>
    <s v="Non-government"/>
  </r>
  <r>
    <s v="A2510000"/>
    <x v="64"/>
    <x v="64"/>
    <n v="1800023289"/>
    <x v="0"/>
    <x v="1"/>
    <x v="7"/>
    <x v="15"/>
    <n v="0"/>
    <s v="Q3-Q4 2018 SNEPCo LEARNING CB_SNEPCO"/>
    <s v="467"/>
    <s v="DR"/>
    <s v=""/>
    <d v="2019-12-31T00:00:00"/>
    <d v="2019-12-31T00:00:00"/>
    <d v="2020-02-01T00:00:00"/>
    <s v="USD"/>
    <n v="71189.55"/>
    <n v="393"/>
    <n v="13.1"/>
    <x v="4"/>
    <x v="0"/>
    <s v="Overdue"/>
    <x v="0"/>
    <s v="USD"/>
    <n v="71189.55"/>
    <s v="Non-government"/>
  </r>
  <r>
    <s v="A2510000"/>
    <x v="64"/>
    <x v="64"/>
    <n v="1800023210"/>
    <x v="0"/>
    <x v="1"/>
    <x v="7"/>
    <x v="15"/>
    <n v="0"/>
    <s v="Q3-Q4 2019 SNEPCo LEARNING CB_ DEV"/>
    <s v="473"/>
    <s v="DR"/>
    <s v=""/>
    <d v="2019-12-24T00:00:00"/>
    <d v="2019-12-24T00:00:00"/>
    <d v="2020-01-23T00:00:00"/>
    <s v="NGN"/>
    <n v="7837398.5"/>
    <n v="402"/>
    <n v="13.4"/>
    <x v="4"/>
    <x v="0"/>
    <s v="Overdue"/>
    <x v="0"/>
    <s v="USD"/>
    <n v="25570.3"/>
    <s v="Non-government"/>
  </r>
  <r>
    <s v="A2510000"/>
    <x v="64"/>
    <x v="64"/>
    <n v="1800023211"/>
    <x v="0"/>
    <x v="1"/>
    <x v="7"/>
    <x v="15"/>
    <n v="0"/>
    <s v="Q3-Q4 2019 SNEPCo LEARNING CB_DEV"/>
    <s v="467"/>
    <s v="DR"/>
    <s v=""/>
    <d v="2019-12-24T00:00:00"/>
    <d v="2019-12-24T00:00:00"/>
    <d v="2020-01-23T00:00:00"/>
    <s v="USD"/>
    <n v="184006.34"/>
    <n v="402"/>
    <n v="13.4"/>
    <x v="4"/>
    <x v="0"/>
    <s v="Overdue"/>
    <x v="0"/>
    <s v="USD"/>
    <n v="184006.34"/>
    <s v="Non-government"/>
  </r>
  <r>
    <s v="A2510000"/>
    <x v="64"/>
    <x v="64"/>
    <n v="1800024793"/>
    <x v="0"/>
    <x v="1"/>
    <x v="7"/>
    <x v="15"/>
    <n v="0"/>
    <s v="SE 1002171727 Jul-Sept 2020 Central Ops Monitoring"/>
    <s v="467"/>
    <s v="DR"/>
    <s v=""/>
    <d v="2020-09-22T00:00:00"/>
    <d v="2020-09-22T00:00:00"/>
    <d v="2020-10-22T00:00:00"/>
    <s v="USD"/>
    <n v="786.35"/>
    <n v="129"/>
    <n v="4.3"/>
    <x v="3"/>
    <x v="0"/>
    <s v="Overdue"/>
    <x v="0"/>
    <s v="USD"/>
    <n v="786.35"/>
    <s v="Non-government"/>
  </r>
  <r>
    <s v="A2510000"/>
    <x v="64"/>
    <x v="64"/>
    <n v="1800025163"/>
    <x v="0"/>
    <x v="1"/>
    <x v="7"/>
    <x v="15"/>
    <n v="0"/>
    <s v="SharePt biz IM supp-BSWA&amp;Bonga main asset"/>
    <s v="473"/>
    <s v="DR"/>
    <s v=""/>
    <d v="2020-11-30T00:00:00"/>
    <d v="2020-11-30T00:00:00"/>
    <d v="2020-12-30T00:00:00"/>
    <s v="NGN"/>
    <n v="9487500"/>
    <n v="60"/>
    <n v="2"/>
    <x v="3"/>
    <x v="0"/>
    <s v="Overdue"/>
    <x v="0"/>
    <s v="USD"/>
    <n v="24999.57"/>
    <s v="Non-government"/>
  </r>
  <r>
    <s v="A2510000"/>
    <x v="64"/>
    <x v="64"/>
    <n v="1800025642"/>
    <x v="0"/>
    <x v="1"/>
    <x v="7"/>
    <x v="15"/>
    <n v="0"/>
    <s v="SME diving support July-Dec 2020"/>
    <s v="473"/>
    <s v="DR"/>
    <s v=""/>
    <d v="2021-02-25T00:00:00"/>
    <d v="2021-02-25T00:00:00"/>
    <d v="2021-03-27T00:00:00"/>
    <s v="NGN"/>
    <n v="7949128.1399999997"/>
    <n v="-27"/>
    <n v="-0.9"/>
    <x v="1"/>
    <x v="1"/>
    <s v="Not Overdue"/>
    <x v="0"/>
    <s v="USD"/>
    <n v="20945.96"/>
    <s v="Non-government"/>
  </r>
  <r>
    <s v="A2510000"/>
    <x v="64"/>
    <x v="64"/>
    <n v="1800025643"/>
    <x v="0"/>
    <x v="1"/>
    <x v="7"/>
    <x v="15"/>
    <n v="0"/>
    <s v="SME diving support July-Dec 2020"/>
    <s v="467"/>
    <s v="DR"/>
    <s v=""/>
    <d v="2021-02-25T00:00:00"/>
    <d v="2021-02-25T00:00:00"/>
    <d v="2021-03-27T00:00:00"/>
    <s v="USD"/>
    <n v="147688.82"/>
    <n v="-27"/>
    <n v="-0.9"/>
    <x v="1"/>
    <x v="1"/>
    <s v="Not Overdue"/>
    <x v="0"/>
    <s v="USD"/>
    <n v="147688.82"/>
    <s v="Non-government"/>
  </r>
  <r>
    <s v="A2510000"/>
    <x v="64"/>
    <x v="64"/>
    <n v="1800025313"/>
    <x v="0"/>
    <x v="1"/>
    <x v="7"/>
    <x v="15"/>
    <n v="0"/>
    <s v="SNEPCO Domestication of CBCM Chrges"/>
    <s v="467"/>
    <s v="DR"/>
    <s v=""/>
    <d v="2020-12-21T00:00:00"/>
    <d v="2020-12-21T00:00:00"/>
    <d v="2021-01-20T00:00:00"/>
    <s v="USD"/>
    <n v="731446.28"/>
    <n v="39"/>
    <n v="1.3"/>
    <x v="3"/>
    <x v="0"/>
    <s v="Overdue"/>
    <x v="0"/>
    <s v="USD"/>
    <n v="731446.28"/>
    <s v="Non-government"/>
  </r>
  <r>
    <s v="A2510000"/>
    <x v="64"/>
    <x v="64"/>
    <n v="1800025543"/>
    <x v="0"/>
    <x v="1"/>
    <x v="7"/>
    <x v="15"/>
    <n v="0"/>
    <s v="SNEPCO INFRAST RECOVERY NOV 2020"/>
    <s v="473"/>
    <s v="DR"/>
    <s v=""/>
    <d v="2021-02-10T00:00:00"/>
    <d v="2021-02-10T00:00:00"/>
    <d v="2021-03-12T00:00:00"/>
    <s v="NGN"/>
    <n v="1833969.32"/>
    <n v="-12"/>
    <n v="-0.4"/>
    <x v="1"/>
    <x v="1"/>
    <s v="Not Overdue"/>
    <x v="0"/>
    <s v="USD"/>
    <n v="4832.51"/>
    <s v="Non-government"/>
  </r>
  <r>
    <s v="A2510000"/>
    <x v="64"/>
    <x v="64"/>
    <n v="1800025292"/>
    <x v="0"/>
    <x v="1"/>
    <x v="7"/>
    <x v="15"/>
    <n v="0"/>
    <s v="SNEPCo LEARNING CB OCT 2020 YTD"/>
    <s v="473"/>
    <s v="DR"/>
    <s v=""/>
    <d v="2020-12-18T00:00:00"/>
    <d v="2020-12-18T00:00:00"/>
    <d v="2021-01-17T00:00:00"/>
    <s v="NGN"/>
    <n v="253460"/>
    <n v="42"/>
    <n v="1.4"/>
    <x v="3"/>
    <x v="0"/>
    <s v="Overdue"/>
    <x v="0"/>
    <s v="USD"/>
    <n v="667.87"/>
    <s v="Non-government"/>
  </r>
  <r>
    <s v="A2510000"/>
    <x v="64"/>
    <x v="64"/>
    <n v="1800025293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61300"/>
    <n v="42"/>
    <n v="1.4"/>
    <x v="3"/>
    <x v="0"/>
    <s v="Overdue"/>
    <x v="0"/>
    <s v="USD"/>
    <n v="61300"/>
    <s v="Non-government"/>
  </r>
  <r>
    <s v="A2510000"/>
    <x v="64"/>
    <x v="64"/>
    <n v="1800025302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18143.86"/>
    <n v="42"/>
    <n v="1.4"/>
    <x v="3"/>
    <x v="0"/>
    <s v="Overdue"/>
    <x v="0"/>
    <s v="USD"/>
    <n v="18143.86"/>
    <s v="Non-government"/>
  </r>
  <r>
    <s v="A2510000"/>
    <x v="64"/>
    <x v="64"/>
    <n v="1400014895"/>
    <x v="0"/>
    <x v="1"/>
    <x v="7"/>
    <x v="15"/>
    <n v="0"/>
    <s v="SNEPCo pmt"/>
    <s v=""/>
    <s v="DZ"/>
    <s v=""/>
    <d v="2020-10-21T00:00:00"/>
    <d v="2020-10-20T00:00:00"/>
    <d v="2020-10-21T00:00:00"/>
    <s v="USD"/>
    <n v="-862435.59"/>
    <n v="130"/>
    <n v="4.333333333333333"/>
    <x v="3"/>
    <x v="0"/>
    <s v="Overdue"/>
    <x v="0"/>
    <s v="USD"/>
    <n v="-862435.59"/>
    <s v="Non-government"/>
  </r>
  <r>
    <s v="A2510000"/>
    <x v="64"/>
    <x v="64"/>
    <n v="1400015269"/>
    <x v="0"/>
    <x v="1"/>
    <x v="7"/>
    <x v="15"/>
    <n v="0"/>
    <s v="SNEPCo pmt_Rent"/>
    <s v=""/>
    <s v="DZ"/>
    <s v=""/>
    <d v="2021-02-11T00:00:00"/>
    <d v="2021-02-10T00:00:00"/>
    <d v="2021-02-11T00:00:00"/>
    <s v="NGN"/>
    <n v="-66333558.600000001"/>
    <n v="17"/>
    <n v="0.56666666666666665"/>
    <x v="3"/>
    <x v="0"/>
    <s v="Overdue"/>
    <x v="0"/>
    <s v="USD"/>
    <n v="-174788.93"/>
    <s v="Non-government"/>
  </r>
  <r>
    <s v="A2510000"/>
    <x v="64"/>
    <x v="64"/>
    <n v="1800024805"/>
    <x v="0"/>
    <x v="1"/>
    <x v="7"/>
    <x v="15"/>
    <n v="0"/>
    <s v="SNEPCo TRAINING CENTER  CB"/>
    <s v="473"/>
    <s v="DR"/>
    <s v=""/>
    <d v="2020-09-23T00:00:00"/>
    <d v="2020-09-23T00:00:00"/>
    <d v="2020-10-23T00:00:00"/>
    <s v="NGN"/>
    <n v="4388759.5599999996"/>
    <n v="128"/>
    <n v="4.2666666666666666"/>
    <x v="3"/>
    <x v="0"/>
    <s v="Overdue"/>
    <x v="0"/>
    <s v="USD"/>
    <n v="11564.38"/>
    <s v="Non-government"/>
  </r>
  <r>
    <s v="A2510000"/>
    <x v="64"/>
    <x v="64"/>
    <n v="1600003316"/>
    <x v="0"/>
    <x v="1"/>
    <x v="7"/>
    <x v="15"/>
    <n v="0"/>
    <s v="SNEPCO-AUG 2020 REALLOCATION OF PAYROLL BALANCES"/>
    <s v="467"/>
    <s v="DG"/>
    <s v=""/>
    <d v="2020-08-26T00:00:00"/>
    <d v="2020-08-26T00:00:00"/>
    <d v="2020-08-26T00:00:00"/>
    <s v="USD"/>
    <n v="-54448.21"/>
    <n v="186"/>
    <n v="6.2"/>
    <x v="2"/>
    <x v="0"/>
    <s v="Overdue"/>
    <x v="0"/>
    <s v="USD"/>
    <n v="-54448.21"/>
    <s v="Non-government"/>
  </r>
  <r>
    <s v="A2510000"/>
    <x v="64"/>
    <x v="64"/>
    <n v="1800025621"/>
    <x v="0"/>
    <x v="1"/>
    <x v="7"/>
    <x v="15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-24"/>
    <n v="-0.8"/>
    <x v="1"/>
    <x v="1"/>
    <s v="Not Overdue"/>
    <x v="0"/>
    <s v="USD"/>
    <n v="539126.56000000006"/>
    <s v="Non-government"/>
  </r>
  <r>
    <s v="A2510000"/>
    <x v="64"/>
    <x v="64"/>
    <n v="1600003651"/>
    <x v="0"/>
    <x v="1"/>
    <x v="7"/>
    <x v="15"/>
    <n v="0"/>
    <s v="SNEPCO-FEB 2021 REALLOCATION OF PAYROLL BALANCES"/>
    <s v="467"/>
    <s v="DG"/>
    <s v=""/>
    <d v="2021-02-22T00:00:00"/>
    <d v="2021-02-22T00:00:00"/>
    <d v="2021-02-22T00:00:00"/>
    <s v="USD"/>
    <n v="-36693.25"/>
    <n v="6"/>
    <n v="0.2"/>
    <x v="3"/>
    <x v="0"/>
    <s v="Overdue"/>
    <x v="0"/>
    <s v="USD"/>
    <n v="-36693.25"/>
    <s v="Non-government"/>
  </r>
  <r>
    <s v="A2510000"/>
    <x v="64"/>
    <x v="64"/>
    <n v="1600003652"/>
    <x v="0"/>
    <x v="1"/>
    <x v="7"/>
    <x v="15"/>
    <n v="0"/>
    <s v="SNEPCO-FEB 2021 REALLOCATION OF PAYROLL BALANCES"/>
    <s v="473"/>
    <s v="DG"/>
    <s v=""/>
    <d v="2021-02-22T00:00:00"/>
    <d v="2021-02-22T00:00:00"/>
    <d v="2021-02-22T00:00:00"/>
    <s v="NGN"/>
    <n v="-989408.05"/>
    <n v="6"/>
    <n v="0.2"/>
    <x v="3"/>
    <x v="0"/>
    <s v="Overdue"/>
    <x v="0"/>
    <s v="USD"/>
    <n v="-2607.09"/>
    <s v="Non-government"/>
  </r>
  <r>
    <s v="A2510000"/>
    <x v="64"/>
    <x v="64"/>
    <n v="1600003336"/>
    <x v="0"/>
    <x v="1"/>
    <x v="7"/>
    <x v="15"/>
    <n v="0"/>
    <s v="SNEPCO-SEPT 2020 REALLOCATION OF PAYROLL BALANCES"/>
    <s v="467"/>
    <s v="DG"/>
    <s v=""/>
    <d v="2020-09-25T00:00:00"/>
    <d v="2020-09-25T00:00:00"/>
    <d v="2020-09-25T00:00:00"/>
    <s v="USD"/>
    <n v="-46094.55"/>
    <n v="156"/>
    <n v="5.2"/>
    <x v="3"/>
    <x v="0"/>
    <s v="Overdue"/>
    <x v="0"/>
    <s v="USD"/>
    <n v="-46094.55"/>
    <s v="Non-government"/>
  </r>
  <r>
    <s v="A2510000"/>
    <x v="64"/>
    <x v="64"/>
    <n v="1800025339"/>
    <x v="0"/>
    <x v="1"/>
    <x v="7"/>
    <x v="15"/>
    <n v="0"/>
    <s v="SPDC LOGISTICS APRIL 2020 REC FROM SNEPCo BONGA"/>
    <s v="473"/>
    <s v="DR"/>
    <s v=""/>
    <d v="2020-12-22T00:00:00"/>
    <d v="2020-12-22T00:00:00"/>
    <d v="2021-01-21T00:00:00"/>
    <s v="NGN"/>
    <n v="434508.28"/>
    <n v="38"/>
    <n v="1.2666666666666666"/>
    <x v="3"/>
    <x v="0"/>
    <s v="Overdue"/>
    <x v="0"/>
    <s v="USD"/>
    <n v="1144.93"/>
    <s v="Non-government"/>
  </r>
  <r>
    <s v="A2510000"/>
    <x v="64"/>
    <x v="64"/>
    <n v="1800024471"/>
    <x v="0"/>
    <x v="1"/>
    <x v="7"/>
    <x v="15"/>
    <n v="0"/>
    <s v="SPDC LOGISTICS APRIL 2020 REC-NEPCo BONGA"/>
    <s v="473"/>
    <s v="DR"/>
    <s v=""/>
    <d v="2020-07-22T00:00:00"/>
    <d v="2020-07-22T00:00:00"/>
    <d v="2020-08-21T00:00:00"/>
    <s v="NGN"/>
    <n v="230096"/>
    <n v="191"/>
    <n v="6.3666666666666663"/>
    <x v="2"/>
    <x v="0"/>
    <s v="Overdue"/>
    <x v="0"/>
    <s v="USD"/>
    <n v="638.26"/>
    <s v="Non-government"/>
  </r>
  <r>
    <s v="A2510000"/>
    <x v="64"/>
    <x v="64"/>
    <n v="1800025323"/>
    <x v="0"/>
    <x v="1"/>
    <x v="7"/>
    <x v="15"/>
    <n v="0"/>
    <s v="SPDC LOGISTICS JULY RECOVERY FROM SNEPCo"/>
    <s v="473"/>
    <s v="DR"/>
    <s v=""/>
    <d v="2020-12-22T00:00:00"/>
    <d v="2020-12-22T00:00:00"/>
    <d v="2021-01-21T00:00:00"/>
    <s v="NGN"/>
    <n v="5647974.75"/>
    <n v="38"/>
    <n v="1.2666666666666666"/>
    <x v="3"/>
    <x v="0"/>
    <s v="Overdue"/>
    <x v="0"/>
    <s v="USD"/>
    <n v="14882.41"/>
    <s v="Non-government"/>
  </r>
  <r>
    <s v="A2510000"/>
    <x v="64"/>
    <x v="64"/>
    <n v="1800025324"/>
    <x v="0"/>
    <x v="1"/>
    <x v="7"/>
    <x v="15"/>
    <n v="0"/>
    <s v="SPDC LOGISTICS JULY RECOVERY FROM SNEPCo"/>
    <s v="467"/>
    <s v="DR"/>
    <s v=""/>
    <d v="2020-12-22T00:00:00"/>
    <d v="2020-12-22T00:00:00"/>
    <d v="2021-01-21T00:00:00"/>
    <s v="USD"/>
    <n v="166661.54999999999"/>
    <n v="38"/>
    <n v="1.2666666666666666"/>
    <x v="3"/>
    <x v="0"/>
    <s v="Overdue"/>
    <x v="0"/>
    <s v="USD"/>
    <n v="166661.54999999999"/>
    <s v="Non-government"/>
  </r>
  <r>
    <s v="A2510000"/>
    <x v="64"/>
    <x v="64"/>
    <n v="1800025326"/>
    <x v="0"/>
    <x v="1"/>
    <x v="7"/>
    <x v="15"/>
    <n v="0"/>
    <s v="SPDC LOGISTICS JUNE 2020 RECOV FROM SNEPCo-103131"/>
    <s v="467"/>
    <s v="DR"/>
    <s v=""/>
    <d v="2020-12-22T00:00:00"/>
    <d v="2020-12-22T00:00:00"/>
    <d v="2021-01-21T00:00:00"/>
    <s v="USD"/>
    <n v="383130"/>
    <n v="38"/>
    <n v="1.2666666666666666"/>
    <x v="3"/>
    <x v="0"/>
    <s v="Overdue"/>
    <x v="0"/>
    <s v="USD"/>
    <n v="383130"/>
    <s v="Non-government"/>
  </r>
  <r>
    <s v="A2510000"/>
    <x v="64"/>
    <x v="64"/>
    <n v="1800025327"/>
    <x v="0"/>
    <x v="1"/>
    <x v="7"/>
    <x v="15"/>
    <n v="0"/>
    <s v="SPDC LOGISTICS JUNE20 RECOVERY FROM SNEPCo-103091"/>
    <s v="473"/>
    <s v="DR"/>
    <s v=""/>
    <d v="2020-12-22T00:00:00"/>
    <d v="2020-12-22T00:00:00"/>
    <d v="2021-01-21T00:00:00"/>
    <s v="NGN"/>
    <n v="6491925"/>
    <n v="38"/>
    <n v="1.2666666666666666"/>
    <x v="3"/>
    <x v="0"/>
    <s v="Overdue"/>
    <x v="0"/>
    <s v="USD"/>
    <n v="17106.22"/>
    <s v="Non-government"/>
  </r>
  <r>
    <s v="A2510000"/>
    <x v="64"/>
    <x v="64"/>
    <n v="1800025328"/>
    <x v="0"/>
    <x v="1"/>
    <x v="7"/>
    <x v="15"/>
    <n v="0"/>
    <s v="SPDC LOGISTICS JUNE20 RECOVERY FROM SNEPCo-103091"/>
    <s v="467"/>
    <s v="DR"/>
    <s v=""/>
    <d v="2020-12-22T00:00:00"/>
    <d v="2020-12-22T00:00:00"/>
    <d v="2021-01-21T00:00:00"/>
    <s v="USD"/>
    <n v="191565"/>
    <n v="38"/>
    <n v="1.2666666666666666"/>
    <x v="3"/>
    <x v="0"/>
    <s v="Overdue"/>
    <x v="0"/>
    <s v="USD"/>
    <n v="191565"/>
    <s v="Non-government"/>
  </r>
  <r>
    <s v="A2510000"/>
    <x v="64"/>
    <x v="64"/>
    <n v="1800025217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85958.88"/>
    <n v="49"/>
    <n v="1.6333333333333333"/>
    <x v="3"/>
    <x v="0"/>
    <s v="Overdue"/>
    <x v="0"/>
    <s v="USD"/>
    <n v="490"/>
    <s v="Non-government"/>
  </r>
  <r>
    <s v="A2510000"/>
    <x v="64"/>
    <x v="64"/>
    <n v="1800025218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48767.1"/>
    <n v="49"/>
    <n v="1.6333333333333333"/>
    <x v="3"/>
    <x v="0"/>
    <s v="Overdue"/>
    <x v="0"/>
    <s v="USD"/>
    <n v="392"/>
    <s v="Non-government"/>
  </r>
  <r>
    <s v="A2510000"/>
    <x v="64"/>
    <x v="64"/>
    <n v="1800025166"/>
    <x v="0"/>
    <x v="1"/>
    <x v="7"/>
    <x v="15"/>
    <n v="0"/>
    <s v="SPDC LOGISTICS NOV 2020 RECOVERY FROM SNEPCo"/>
    <s v="473"/>
    <s v="DR"/>
    <s v=""/>
    <d v="2020-11-30T00:00:00"/>
    <d v="2020-11-30T00:00:00"/>
    <d v="2020-12-30T00:00:00"/>
    <s v="NGN"/>
    <n v="2062644.84"/>
    <n v="60"/>
    <n v="2"/>
    <x v="3"/>
    <x v="0"/>
    <s v="Overdue"/>
    <x v="0"/>
    <s v="USD"/>
    <n v="5435.07"/>
    <s v="Non-government"/>
  </r>
  <r>
    <s v="A2510000"/>
    <x v="64"/>
    <x v="64"/>
    <n v="1800025305"/>
    <x v="0"/>
    <x v="1"/>
    <x v="7"/>
    <x v="15"/>
    <n v="0"/>
    <s v="SPDC LOGISTICS NOV REC-Bonga Mooring Buoy I"/>
    <s v="467"/>
    <s v="DR"/>
    <s v=""/>
    <d v="2020-12-18T00:00:00"/>
    <d v="2020-12-18T00:00:00"/>
    <d v="2021-01-17T00:00:00"/>
    <s v="USD"/>
    <n v="332304"/>
    <n v="42"/>
    <n v="1.4"/>
    <x v="3"/>
    <x v="0"/>
    <s v="Overdue"/>
    <x v="0"/>
    <s v="USD"/>
    <n v="332304"/>
    <s v="Non-government"/>
  </r>
  <r>
    <s v="A2510000"/>
    <x v="64"/>
    <x v="64"/>
    <n v="1800025179"/>
    <x v="0"/>
    <x v="1"/>
    <x v="7"/>
    <x v="15"/>
    <n v="0"/>
    <s v="SPDC LOGISTICS NOV RECOVERY FROM SNEPCo"/>
    <s v="473"/>
    <s v="DR"/>
    <s v=""/>
    <d v="2020-12-07T00:00:00"/>
    <d v="2020-12-07T00:00:00"/>
    <d v="2021-01-06T00:00:00"/>
    <s v="NGN"/>
    <n v="44434.75"/>
    <n v="53"/>
    <n v="1.7666666666666666"/>
    <x v="3"/>
    <x v="0"/>
    <s v="Overdue"/>
    <x v="0"/>
    <s v="USD"/>
    <n v="117.09"/>
    <s v="Non-government"/>
  </r>
  <r>
    <s v="A2510000"/>
    <x v="64"/>
    <x v="64"/>
    <n v="1800025595"/>
    <x v="0"/>
    <x v="1"/>
    <x v="7"/>
    <x v="15"/>
    <n v="0"/>
    <s v="SPDC LOGISTICS RECOVERY FROM BONGA-SE- 1002214245"/>
    <s v="467"/>
    <s v="DR"/>
    <s v=""/>
    <d v="2021-02-18T00:00:00"/>
    <d v="2021-02-18T00:00:00"/>
    <d v="2021-03-20T00:00:00"/>
    <s v="USD"/>
    <n v="171600"/>
    <n v="-20"/>
    <n v="-0.66666666666666663"/>
    <x v="1"/>
    <x v="1"/>
    <s v="Not Overdue"/>
    <x v="0"/>
    <s v="USD"/>
    <n v="171600"/>
    <s v="Non-government"/>
  </r>
  <r>
    <s v="A2510000"/>
    <x v="64"/>
    <x v="64"/>
    <n v="1800025199"/>
    <x v="0"/>
    <x v="1"/>
    <x v="7"/>
    <x v="15"/>
    <n v="0"/>
    <s v="Telephone bills&amp;Publishing bills"/>
    <s v="473"/>
    <s v="DR"/>
    <s v=""/>
    <d v="2020-12-09T00:00:00"/>
    <d v="2020-12-09T00:00:00"/>
    <d v="2021-01-08T00:00:00"/>
    <s v="NGN"/>
    <n v="17435519.789999999"/>
    <n v="51"/>
    <n v="1.7"/>
    <x v="3"/>
    <x v="0"/>
    <s v="Overdue"/>
    <x v="0"/>
    <s v="USD"/>
    <n v="45942.59"/>
    <s v="Non-government"/>
  </r>
  <r>
    <s v="A2510000"/>
    <x v="64"/>
    <x v="64"/>
    <n v="103921343"/>
    <x v="0"/>
    <x v="1"/>
    <x v="7"/>
    <x v="15"/>
    <s v="WHT Outstg"/>
    <s v="10% WHT on Inv 1800023548"/>
    <s v=""/>
    <s v="AB"/>
    <s v=""/>
    <d v="2020-05-27T00:00:00"/>
    <d v="2020-05-27T00:00:00"/>
    <d v="2020-05-27T00:00:00"/>
    <s v="NGN"/>
    <n v="14740790.800000001"/>
    <n v="277"/>
    <n v="9.2333333333333325"/>
    <x v="2"/>
    <x v="2"/>
    <s v="Overdue"/>
    <x v="1"/>
    <s v="USD"/>
    <n v="40889.480000000003"/>
    <s v="Non-government"/>
  </r>
  <r>
    <s v="A2510000"/>
    <x v="64"/>
    <x v="64"/>
    <n v="103921343"/>
    <x v="0"/>
    <x v="1"/>
    <x v="7"/>
    <x v="15"/>
    <s v="WHT Outstg"/>
    <s v="10% WHT on Inv 1800023549"/>
    <s v=""/>
    <s v="AB"/>
    <s v=""/>
    <d v="2020-05-27T00:00:00"/>
    <d v="2020-05-27T00:00:00"/>
    <d v="2020-05-27T00:00:00"/>
    <s v="NGN"/>
    <n v="7370395.4000000004"/>
    <n v="277"/>
    <n v="9.2333333333333325"/>
    <x v="2"/>
    <x v="2"/>
    <s v="Overdue"/>
    <x v="1"/>
    <s v="USD"/>
    <n v="20444.740000000002"/>
    <s v="Non-government"/>
  </r>
  <r>
    <s v="A2510000"/>
    <x v="65"/>
    <x v="65"/>
    <n v="1800025299"/>
    <x v="0"/>
    <x v="1"/>
    <x v="7"/>
    <x v="8"/>
    <n v="0"/>
    <s v="EBINUM ILAMINA INTL TRAVEL"/>
    <s v="467"/>
    <s v="DR"/>
    <s v=""/>
    <d v="2020-12-18T00:00:00"/>
    <d v="2020-12-18T00:00:00"/>
    <d v="2021-01-17T00:00:00"/>
    <s v="USD"/>
    <n v="6815.74"/>
    <n v="42"/>
    <n v="1.4"/>
    <x v="1"/>
    <x v="0"/>
    <s v="Overdue"/>
    <x v="0"/>
    <s v="USD"/>
    <n v="6815.74"/>
    <s v="Non-government"/>
  </r>
  <r>
    <s v="A2510000"/>
    <x v="65"/>
    <x v="65"/>
    <n v="1800025644"/>
    <x v="0"/>
    <x v="1"/>
    <x v="7"/>
    <x v="8"/>
    <n v="0"/>
    <s v="Rec-Tope Atitebi STIA trip-ZZPT/007384/01 01 133"/>
    <s v="467"/>
    <s v="DR"/>
    <s v=""/>
    <d v="2021-02-25T00:00:00"/>
    <d v="2021-02-25T00:00:00"/>
    <d v="2021-03-27T00:00:00"/>
    <s v="USD"/>
    <n v="8748.83"/>
    <n v="-27"/>
    <n v="-0.9"/>
    <x v="1"/>
    <x v="1"/>
    <s v="Not Overdue"/>
    <x v="0"/>
    <s v="USD"/>
    <n v="8748.83"/>
    <s v="Non-government"/>
  </r>
  <r>
    <s v="A2510000"/>
    <x v="65"/>
    <x v="65"/>
    <n v="1400014761"/>
    <x v="0"/>
    <x v="1"/>
    <x v="7"/>
    <x v="8"/>
    <n v="0"/>
    <s v="Shell Global soln pmt"/>
    <s v=""/>
    <s v="DZ"/>
    <s v=""/>
    <d v="2020-09-03T00:00:00"/>
    <d v="2020-09-01T00:00:00"/>
    <d v="2020-09-03T00:00:00"/>
    <s v="USD"/>
    <n v="-18673.28"/>
    <n v="178"/>
    <n v="5.9333333333333336"/>
    <x v="1"/>
    <x v="0"/>
    <s v="Overdue"/>
    <x v="0"/>
    <s v="USD"/>
    <n v="-18673.28"/>
    <s v="Non-government"/>
  </r>
  <r>
    <s v="A2510000"/>
    <x v="66"/>
    <x v="66"/>
    <n v="1800025518"/>
    <x v="0"/>
    <x v="1"/>
    <x v="7"/>
    <x v="8"/>
    <n v="0"/>
    <s v="Cost Recovery-GL-A7600410 Cc-130390"/>
    <s v="467"/>
    <s v="DR"/>
    <s v=""/>
    <d v="2021-02-03T00:00:00"/>
    <d v="2021-02-03T00:00:00"/>
    <d v="2021-03-05T00:00:00"/>
    <s v="USD"/>
    <n v="175550.79"/>
    <n v="-5"/>
    <n v="-0.16666666666666666"/>
    <x v="1"/>
    <x v="1"/>
    <s v="Not Overdue"/>
    <x v="0"/>
    <s v="USD"/>
    <n v="175550.79"/>
    <s v="Non-government"/>
  </r>
  <r>
    <s v="A2510000"/>
    <x v="66"/>
    <x v="66"/>
    <n v="1800024130"/>
    <x v="0"/>
    <x v="1"/>
    <x v="7"/>
    <x v="8"/>
    <n v="0"/>
    <s v="Rec-ND Ezechukwu STIA Trip-Cc-101528- GL-A7260110"/>
    <s v="467"/>
    <s v="DR"/>
    <s v=""/>
    <d v="2020-06-05T00:00:00"/>
    <d v="2020-06-05T00:00:00"/>
    <d v="2020-07-05T00:00:00"/>
    <s v="USD"/>
    <n v="6484.14"/>
    <n v="238"/>
    <n v="7.9333333333333336"/>
    <x v="2"/>
    <x v="0"/>
    <s v="Overdue"/>
    <x v="0"/>
    <s v="USD"/>
    <n v="6484.14"/>
    <s v="Non-government"/>
  </r>
  <r>
    <s v="A2510000"/>
    <x v="67"/>
    <x v="67"/>
    <n v="1800024957"/>
    <x v="0"/>
    <x v="1"/>
    <x v="7"/>
    <x v="8"/>
    <n v="0"/>
    <s v="PDO - SEPTEMBER 2020 PF CONTRIBUTION FOR EXPATOUT"/>
    <s v="467"/>
    <s v="DR"/>
    <s v=""/>
    <d v="2020-10-21T00:00:00"/>
    <d v="2020-10-21T00:00:00"/>
    <d v="2020-11-20T00:00:00"/>
    <s v="USD"/>
    <n v="7146.09"/>
    <n v="100"/>
    <n v="3.3333333333333335"/>
    <x v="3"/>
    <x v="0"/>
    <s v="Overdue"/>
    <x v="0"/>
    <s v="USD"/>
    <n v="7146.09"/>
    <s v="Non-government"/>
  </r>
  <r>
    <s v="A2510000"/>
    <x v="68"/>
    <x v="68"/>
    <n v="1800025622"/>
    <x v="2"/>
    <x v="1"/>
    <x v="7"/>
    <x v="16"/>
    <n v="0"/>
    <s v="400GB of storage chargeback"/>
    <s v="467"/>
    <s v="DR"/>
    <s v=""/>
    <d v="2021-02-22T00:00:00"/>
    <d v="2021-02-22T00:00:00"/>
    <d v="2021-03-24T00:00:00"/>
    <s v="USD"/>
    <n v="1250"/>
    <n v="-24"/>
    <n v="-0.8"/>
    <x v="1"/>
    <x v="1"/>
    <s v="Not Overdue"/>
    <x v="0"/>
    <s v="USD"/>
    <n v="1250"/>
    <s v="Non-government"/>
  </r>
  <r>
    <s v="A2510000"/>
    <x v="68"/>
    <x v="68"/>
    <n v="1800025542"/>
    <x v="2"/>
    <x v="1"/>
    <x v="7"/>
    <x v="16"/>
    <n v="0"/>
    <s v="CBCM chargbk from Shell excl. to JV - 1900342731"/>
    <s v="7707"/>
    <s v="DR"/>
    <s v=""/>
    <d v="2021-02-10T00:00:00"/>
    <d v="2021-02-10T00:00:00"/>
    <d v="2021-03-12T00:00:00"/>
    <s v="USD"/>
    <n v="389230.67"/>
    <n v="-12"/>
    <n v="-0.4"/>
    <x v="1"/>
    <x v="1"/>
    <s v="Not Overdue"/>
    <x v="0"/>
    <s v="USD"/>
    <n v="389230.67"/>
    <s v="Non-government"/>
  </r>
  <r>
    <s v="A2510000"/>
    <x v="68"/>
    <x v="68"/>
    <n v="1600002430"/>
    <x v="2"/>
    <x v="1"/>
    <x v="7"/>
    <x v="16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174"/>
    <n v="39.133333333333333"/>
    <x v="0"/>
    <x v="0"/>
    <s v="Overdue"/>
    <x v="0"/>
    <s v="USD"/>
    <n v="-28985.16"/>
    <s v="Non-government"/>
  </r>
  <r>
    <s v="A2510000"/>
    <x v="68"/>
    <x v="68"/>
    <n v="1600002329"/>
    <x v="2"/>
    <x v="1"/>
    <x v="7"/>
    <x v="16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220"/>
    <n v="40.666666666666664"/>
    <x v="0"/>
    <x v="0"/>
    <s v="Overdue"/>
    <x v="0"/>
    <s v="USD"/>
    <n v="-16244.05"/>
    <s v="Non-government"/>
  </r>
  <r>
    <s v="A2510000"/>
    <x v="68"/>
    <x v="68"/>
    <n v="1800018254"/>
    <x v="2"/>
    <x v="1"/>
    <x v="7"/>
    <x v="16"/>
    <n v="0"/>
    <s v="Q1 2017 Service fees JV"/>
    <s v="7707"/>
    <s v="DR"/>
    <s v=""/>
    <d v="2017-07-11T00:00:00"/>
    <d v="2017-07-11T00:00:00"/>
    <d v="2017-08-12T00:00:00"/>
    <s v="USD"/>
    <n v="5725932.1799999997"/>
    <n v="1296"/>
    <n v="43.2"/>
    <x v="0"/>
    <x v="0"/>
    <s v="Overdue"/>
    <x v="0"/>
    <s v="USD"/>
    <n v="5725932.1799999997"/>
    <s v="Non-government"/>
  </r>
  <r>
    <s v="A2510000"/>
    <x v="68"/>
    <x v="68"/>
    <n v="1800020235"/>
    <x v="2"/>
    <x v="1"/>
    <x v="7"/>
    <x v="16"/>
    <n v="0"/>
    <s v="Q1 2018 Service fees JV"/>
    <s v="7707"/>
    <s v="DR"/>
    <s v=""/>
    <d v="2018-07-13T00:00:00"/>
    <d v="2018-07-13T00:00:00"/>
    <d v="2018-08-12T00:00:00"/>
    <s v="USD"/>
    <n v="5613529.3700000001"/>
    <n v="931"/>
    <n v="31.033333333333335"/>
    <x v="0"/>
    <x v="0"/>
    <s v="Overdue"/>
    <x v="0"/>
    <s v="USD"/>
    <n v="5613529.3700000001"/>
    <s v="Non-government"/>
  </r>
  <r>
    <s v="A2510000"/>
    <x v="68"/>
    <x v="68"/>
    <n v="1800021713"/>
    <x v="2"/>
    <x v="1"/>
    <x v="7"/>
    <x v="16"/>
    <n v="0"/>
    <s v="Q1 2019 Service fees JV"/>
    <s v="7707"/>
    <s v="DR"/>
    <s v=""/>
    <d v="2019-04-27T00:00:00"/>
    <d v="2019-04-27T00:00:00"/>
    <d v="2019-05-27T00:00:00"/>
    <s v="USD"/>
    <n v="4859917.37"/>
    <n v="643"/>
    <n v="21.433333333333334"/>
    <x v="0"/>
    <x v="0"/>
    <s v="Overdue"/>
    <x v="0"/>
    <s v="USD"/>
    <n v="4859917.37"/>
    <s v="Non-government"/>
  </r>
  <r>
    <s v="A2510000"/>
    <x v="68"/>
    <x v="68"/>
    <n v="1800023849"/>
    <x v="2"/>
    <x v="1"/>
    <x v="7"/>
    <x v="16"/>
    <n v="0"/>
    <s v="Q1 2020 Service fees Assa North- Ohaji South"/>
    <s v="7707"/>
    <s v="DR"/>
    <s v=""/>
    <d v="2020-04-09T00:00:00"/>
    <d v="2020-04-09T00:00:00"/>
    <d v="2020-05-09T00:00:00"/>
    <s v="USD"/>
    <n v="1265195.3"/>
    <n v="295"/>
    <n v="9.8333333333333339"/>
    <x v="2"/>
    <x v="0"/>
    <s v="Overdue"/>
    <x v="0"/>
    <s v="USD"/>
    <n v="1265195.3"/>
    <s v="Non-government"/>
  </r>
  <r>
    <s v="A2510000"/>
    <x v="68"/>
    <x v="68"/>
    <n v="1800023848"/>
    <x v="2"/>
    <x v="1"/>
    <x v="7"/>
    <x v="16"/>
    <n v="0"/>
    <s v="Q1 2020 Service fees JV"/>
    <s v="7707"/>
    <s v="DR"/>
    <s v=""/>
    <d v="2020-04-09T00:00:00"/>
    <d v="2020-04-09T00:00:00"/>
    <d v="2020-05-09T00:00:00"/>
    <s v="USD"/>
    <n v="5665961.4100000001"/>
    <n v="295"/>
    <n v="9.8333333333333339"/>
    <x v="2"/>
    <x v="0"/>
    <s v="Overdue"/>
    <x v="0"/>
    <s v="USD"/>
    <n v="5665961.4100000001"/>
    <s v="Non-government"/>
  </r>
  <r>
    <s v="A2510000"/>
    <x v="68"/>
    <x v="68"/>
    <n v="1800022103"/>
    <x v="2"/>
    <x v="1"/>
    <x v="7"/>
    <x v="16"/>
    <n v="0"/>
    <s v="Q2 2019 Service fees JV"/>
    <s v="7707"/>
    <s v="DR"/>
    <s v=""/>
    <d v="2019-07-05T00:00:00"/>
    <d v="2019-07-05T00:00:00"/>
    <d v="2019-08-04T00:00:00"/>
    <s v="USD"/>
    <n v="7307068.8899999997"/>
    <n v="574"/>
    <n v="19.133333333333333"/>
    <x v="0"/>
    <x v="0"/>
    <s v="Overdue"/>
    <x v="0"/>
    <s v="USD"/>
    <n v="7307068.8899999997"/>
    <s v="Non-government"/>
  </r>
  <r>
    <s v="A2510000"/>
    <x v="68"/>
    <x v="68"/>
    <n v="1800024359"/>
    <x v="2"/>
    <x v="1"/>
    <x v="7"/>
    <x v="16"/>
    <n v="0"/>
    <s v="Q2 2020 Service fees Assa North- Ohaji South"/>
    <s v="7707"/>
    <s v="DR"/>
    <s v=""/>
    <d v="2020-07-09T00:00:00"/>
    <d v="2020-07-09T00:00:00"/>
    <d v="2020-08-08T00:00:00"/>
    <s v="USD"/>
    <n v="1016961.01"/>
    <n v="204"/>
    <n v="6.8"/>
    <x v="2"/>
    <x v="0"/>
    <s v="Overdue"/>
    <x v="0"/>
    <s v="USD"/>
    <n v="1016961.01"/>
    <s v="Non-government"/>
  </r>
  <r>
    <s v="A2510000"/>
    <x v="68"/>
    <x v="68"/>
    <n v="1800024358"/>
    <x v="2"/>
    <x v="1"/>
    <x v="7"/>
    <x v="16"/>
    <n v="0"/>
    <s v="Q2 2020 Service fees JV"/>
    <s v="7707"/>
    <s v="DR"/>
    <s v=""/>
    <d v="2020-07-09T00:00:00"/>
    <d v="2020-07-09T00:00:00"/>
    <d v="2020-08-08T00:00:00"/>
    <s v="USD"/>
    <n v="5229255.87"/>
    <n v="204"/>
    <n v="6.8"/>
    <x v="2"/>
    <x v="0"/>
    <s v="Overdue"/>
    <x v="0"/>
    <s v="USD"/>
    <n v="5229255.87"/>
    <s v="Non-government"/>
  </r>
  <r>
    <s v="A2510000"/>
    <x v="68"/>
    <x v="68"/>
    <n v="1800018762"/>
    <x v="2"/>
    <x v="1"/>
    <x v="7"/>
    <x v="16"/>
    <n v="0"/>
    <s v="Q3 2017 Service fees JV"/>
    <s v="7707"/>
    <s v="DR"/>
    <s v=""/>
    <d v="2017-10-10T00:00:00"/>
    <d v="2017-10-10T00:00:00"/>
    <d v="2017-11-09T00:00:00"/>
    <s v="USD"/>
    <n v="4548410.9800000004"/>
    <n v="1207"/>
    <n v="40.233333333333334"/>
    <x v="0"/>
    <x v="0"/>
    <s v="Overdue"/>
    <x v="0"/>
    <s v="USD"/>
    <n v="4548410.9800000004"/>
    <s v="Non-government"/>
  </r>
  <r>
    <s v="A2510000"/>
    <x v="68"/>
    <x v="68"/>
    <n v="1800020701"/>
    <x v="2"/>
    <x v="1"/>
    <x v="7"/>
    <x v="16"/>
    <n v="0"/>
    <s v="Q3 2018 Service fees JV"/>
    <s v="7707"/>
    <s v="DR"/>
    <s v=""/>
    <d v="2018-10-25T00:00:00"/>
    <d v="2018-10-25T00:00:00"/>
    <d v="2018-11-24T00:00:00"/>
    <s v="USD"/>
    <n v="5112165.07"/>
    <n v="827"/>
    <n v="27.566666666666666"/>
    <x v="0"/>
    <x v="0"/>
    <s v="Overdue"/>
    <x v="0"/>
    <s v="USD"/>
    <n v="5112165.07"/>
    <s v="Non-government"/>
  </r>
  <r>
    <s v="A2510000"/>
    <x v="68"/>
    <x v="68"/>
    <n v="1800022712"/>
    <x v="2"/>
    <x v="1"/>
    <x v="7"/>
    <x v="16"/>
    <n v="0"/>
    <s v="Q3 2019 Service fees Assa North- Ohaji South"/>
    <s v="7707"/>
    <s v="DR"/>
    <s v=""/>
    <d v="2019-10-17T00:00:00"/>
    <d v="2019-10-17T00:00:00"/>
    <d v="2019-11-16T00:00:00"/>
    <s v="USD"/>
    <n v="1979403.04"/>
    <n v="470"/>
    <n v="15.666666666666666"/>
    <x v="4"/>
    <x v="0"/>
    <s v="Overdue"/>
    <x v="0"/>
    <s v="USD"/>
    <n v="1979403.04"/>
    <s v="Non-government"/>
  </r>
  <r>
    <s v="A2510000"/>
    <x v="68"/>
    <x v="68"/>
    <n v="1800022711"/>
    <x v="2"/>
    <x v="1"/>
    <x v="7"/>
    <x v="16"/>
    <n v="0"/>
    <s v="Q3 2019 Service fees JV"/>
    <s v="7707"/>
    <s v="DR"/>
    <s v=""/>
    <d v="2019-10-17T00:00:00"/>
    <d v="2019-10-17T00:00:00"/>
    <d v="2019-11-16T00:00:00"/>
    <s v="USD"/>
    <n v="10932515.689999999"/>
    <n v="470"/>
    <n v="15.666666666666666"/>
    <x v="4"/>
    <x v="0"/>
    <s v="Overdue"/>
    <x v="0"/>
    <s v="USD"/>
    <n v="10932515.689999999"/>
    <s v="Non-government"/>
  </r>
  <r>
    <s v="A2510000"/>
    <x v="68"/>
    <x v="68"/>
    <n v="1800024861"/>
    <x v="2"/>
    <x v="1"/>
    <x v="7"/>
    <x v="16"/>
    <n v="0"/>
    <s v="Q3 2020 Service fees Assa North- Ohaji South"/>
    <s v="7707"/>
    <s v="DR"/>
    <s v=""/>
    <d v="2020-10-07T00:00:00"/>
    <d v="2020-10-07T00:00:00"/>
    <d v="2020-11-06T00:00:00"/>
    <s v="USD"/>
    <n v="777043.2"/>
    <n v="114"/>
    <n v="3.8"/>
    <x v="3"/>
    <x v="0"/>
    <s v="Overdue"/>
    <x v="0"/>
    <s v="USD"/>
    <n v="777043.2"/>
    <s v="Non-government"/>
  </r>
  <r>
    <s v="A2510000"/>
    <x v="68"/>
    <x v="68"/>
    <n v="1800024860"/>
    <x v="2"/>
    <x v="1"/>
    <x v="7"/>
    <x v="16"/>
    <n v="0"/>
    <s v="Q3 2020 Service fees JV"/>
    <s v="7707"/>
    <s v="DR"/>
    <s v=""/>
    <d v="2020-10-07T00:00:00"/>
    <d v="2020-10-07T00:00:00"/>
    <d v="2020-11-06T00:00:00"/>
    <s v="USD"/>
    <n v="4409370"/>
    <n v="114"/>
    <n v="3.8"/>
    <x v="3"/>
    <x v="0"/>
    <s v="Overdue"/>
    <x v="0"/>
    <s v="USD"/>
    <n v="4409370"/>
    <s v="Non-government"/>
  </r>
  <r>
    <s v="A2510000"/>
    <x v="68"/>
    <x v="68"/>
    <n v="1800019317"/>
    <x v="2"/>
    <x v="1"/>
    <x v="7"/>
    <x v="16"/>
    <n v="0"/>
    <s v="Q4 2017 Service fees JV"/>
    <s v="7707"/>
    <s v="DR"/>
    <s v=""/>
    <d v="2018-01-17T00:00:00"/>
    <d v="2018-01-17T00:00:00"/>
    <d v="2018-02-16T00:00:00"/>
    <s v="USD"/>
    <n v="8818779.9499999993"/>
    <n v="1108"/>
    <n v="36.93333333333333"/>
    <x v="0"/>
    <x v="0"/>
    <s v="Overdue"/>
    <x v="0"/>
    <s v="USD"/>
    <n v="8818779.9499999993"/>
    <s v="Non-government"/>
  </r>
  <r>
    <s v="A2510000"/>
    <x v="68"/>
    <x v="68"/>
    <n v="1800021711"/>
    <x v="2"/>
    <x v="1"/>
    <x v="7"/>
    <x v="16"/>
    <n v="0"/>
    <s v="Q4 2018 Service fees JV"/>
    <s v="7707"/>
    <s v="DR"/>
    <s v=""/>
    <d v="2019-04-27T00:00:00"/>
    <d v="2019-04-27T00:00:00"/>
    <d v="2019-05-27T00:00:00"/>
    <s v="USD"/>
    <n v="6611913.9500000002"/>
    <n v="643"/>
    <n v="21.433333333333334"/>
    <x v="0"/>
    <x v="0"/>
    <s v="Overdue"/>
    <x v="0"/>
    <s v="USD"/>
    <n v="6611913.9500000002"/>
    <s v="Non-government"/>
  </r>
  <r>
    <s v="A2510000"/>
    <x v="68"/>
    <x v="68"/>
    <n v="1800023411"/>
    <x v="2"/>
    <x v="1"/>
    <x v="7"/>
    <x v="16"/>
    <n v="0"/>
    <s v="Q4 2019 Service fees Assa North- Ohaji South"/>
    <s v="7707"/>
    <s v="DR"/>
    <s v=""/>
    <d v="2020-01-27T00:00:00"/>
    <d v="2020-01-27T00:00:00"/>
    <d v="2020-02-26T00:00:00"/>
    <s v="USD"/>
    <n v="1126438.8"/>
    <n v="368"/>
    <n v="12.266666666666667"/>
    <x v="4"/>
    <x v="0"/>
    <s v="Overdue"/>
    <x v="0"/>
    <s v="USD"/>
    <n v="1126438.8"/>
    <s v="Non-government"/>
  </r>
  <r>
    <s v="A2510000"/>
    <x v="68"/>
    <x v="68"/>
    <n v="1800023410"/>
    <x v="2"/>
    <x v="1"/>
    <x v="7"/>
    <x v="16"/>
    <n v="0"/>
    <s v="Q4 2019 Service fees JV"/>
    <s v="7707"/>
    <s v="DR"/>
    <s v=""/>
    <d v="2020-01-27T00:00:00"/>
    <d v="2020-01-27T00:00:00"/>
    <d v="2020-02-26T00:00:00"/>
    <s v="USD"/>
    <n v="10545376.08"/>
    <n v="368"/>
    <n v="12.266666666666667"/>
    <x v="4"/>
    <x v="0"/>
    <s v="Overdue"/>
    <x v="0"/>
    <s v="USD"/>
    <n v="10545376.08"/>
    <s v="Non-government"/>
  </r>
  <r>
    <s v="A2510000"/>
    <x v="68"/>
    <x v="68"/>
    <n v="1800025395"/>
    <x v="2"/>
    <x v="1"/>
    <x v="7"/>
    <x v="16"/>
    <n v="0"/>
    <s v="Q4 2020 Service fees Assa North- Ohaji South"/>
    <s v="7707"/>
    <s v="DR"/>
    <s v=""/>
    <d v="2021-01-11T00:00:00"/>
    <d v="2021-01-11T00:00:00"/>
    <d v="2021-02-10T00:00:00"/>
    <s v="USD"/>
    <n v="1038275.48"/>
    <n v="18"/>
    <n v="0.6"/>
    <x v="3"/>
    <x v="0"/>
    <s v="Overdue"/>
    <x v="0"/>
    <s v="USD"/>
    <n v="1038275.48"/>
    <s v="Non-government"/>
  </r>
  <r>
    <s v="A2510000"/>
    <x v="68"/>
    <x v="68"/>
    <n v="1800025394"/>
    <x v="2"/>
    <x v="1"/>
    <x v="7"/>
    <x v="16"/>
    <n v="0"/>
    <s v="Q4 2020 Service fees JV"/>
    <s v="7707"/>
    <s v="DR"/>
    <s v=""/>
    <d v="2021-01-11T00:00:00"/>
    <d v="2021-01-11T00:00:00"/>
    <d v="2021-02-10T00:00:00"/>
    <s v="USD"/>
    <n v="5422498.0700000003"/>
    <n v="18"/>
    <n v="0.6"/>
    <x v="3"/>
    <x v="0"/>
    <s v="Overdue"/>
    <x v="0"/>
    <s v="USD"/>
    <n v="5422498.0700000003"/>
    <s v="Non-government"/>
  </r>
  <r>
    <s v="A2510000"/>
    <x v="68"/>
    <x v="68"/>
    <n v="1600002305"/>
    <x v="2"/>
    <x v="1"/>
    <x v="7"/>
    <x v="16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250"/>
    <n v="41.666666666666664"/>
    <x v="0"/>
    <x v="0"/>
    <s v="Overdue"/>
    <x v="0"/>
    <s v="USD"/>
    <n v="-19753.099999999999"/>
    <s v="Non-government"/>
  </r>
  <r>
    <s v="A2510000"/>
    <x v="68"/>
    <x v="68"/>
    <n v="1600002504"/>
    <x v="2"/>
    <x v="1"/>
    <x v="7"/>
    <x v="16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039"/>
    <n v="34.633333333333333"/>
    <x v="0"/>
    <x v="0"/>
    <s v="Overdue"/>
    <x v="0"/>
    <s v="USD"/>
    <n v="-31196.73"/>
    <s v="Non-government"/>
  </r>
  <r>
    <s v="A2510000"/>
    <x v="68"/>
    <x v="68"/>
    <n v="1600002744"/>
    <x v="2"/>
    <x v="1"/>
    <x v="7"/>
    <x v="16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674"/>
    <n v="22.466666666666665"/>
    <x v="0"/>
    <x v="0"/>
    <s v="Overdue"/>
    <x v="0"/>
    <s v="USD"/>
    <n v="-32872.01"/>
    <s v="Non-government"/>
  </r>
  <r>
    <s v="A2510000"/>
    <x v="68"/>
    <x v="68"/>
    <n v="1600003134"/>
    <x v="2"/>
    <x v="1"/>
    <x v="7"/>
    <x v="16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310"/>
    <n v="10.333333333333334"/>
    <x v="2"/>
    <x v="0"/>
    <s v="Overdue"/>
    <x v="0"/>
    <s v="USD"/>
    <n v="-14394.72"/>
    <s v="Non-government"/>
  </r>
  <r>
    <s v="A2510000"/>
    <x v="68"/>
    <x v="68"/>
    <n v="1600002866"/>
    <x v="2"/>
    <x v="1"/>
    <x v="7"/>
    <x v="16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551"/>
    <n v="18.366666666666667"/>
    <x v="0"/>
    <x v="0"/>
    <s v="Overdue"/>
    <x v="0"/>
    <s v="USD"/>
    <n v="-16686.55"/>
    <s v="Non-government"/>
  </r>
  <r>
    <s v="A2510000"/>
    <x v="68"/>
    <x v="68"/>
    <n v="1600003314"/>
    <x v="2"/>
    <x v="1"/>
    <x v="7"/>
    <x v="16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186"/>
    <n v="6.2"/>
    <x v="2"/>
    <x v="0"/>
    <s v="Overdue"/>
    <x v="0"/>
    <s v="USD"/>
    <n v="-13681.1"/>
    <s v="Non-government"/>
  </r>
  <r>
    <s v="A2510000"/>
    <x v="68"/>
    <x v="68"/>
    <n v="1600002586"/>
    <x v="2"/>
    <x v="1"/>
    <x v="7"/>
    <x v="16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920"/>
    <n v="30.666666666666668"/>
    <x v="0"/>
    <x v="0"/>
    <s v="Overdue"/>
    <x v="0"/>
    <s v="USD"/>
    <n v="-15919.08"/>
    <s v="Non-government"/>
  </r>
  <r>
    <s v="A2510000"/>
    <x v="68"/>
    <x v="68"/>
    <n v="1600002666"/>
    <x v="2"/>
    <x v="1"/>
    <x v="7"/>
    <x v="16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797"/>
    <n v="26.566666666666666"/>
    <x v="0"/>
    <x v="0"/>
    <s v="Overdue"/>
    <x v="0"/>
    <s v="USD"/>
    <n v="-16403.25"/>
    <s v="Non-government"/>
  </r>
  <r>
    <s v="A2510000"/>
    <x v="68"/>
    <x v="68"/>
    <n v="1600002960"/>
    <x v="2"/>
    <x v="1"/>
    <x v="7"/>
    <x v="16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433"/>
    <n v="14.433333333333334"/>
    <x v="4"/>
    <x v="0"/>
    <s v="Overdue"/>
    <x v="0"/>
    <s v="USD"/>
    <n v="-17705.77"/>
    <s v="Non-government"/>
  </r>
  <r>
    <s v="A2510000"/>
    <x v="68"/>
    <x v="68"/>
    <n v="1600002713"/>
    <x v="2"/>
    <x v="1"/>
    <x v="7"/>
    <x v="16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733"/>
    <n v="24.433333333333334"/>
    <x v="0"/>
    <x v="0"/>
    <s v="Overdue"/>
    <x v="0"/>
    <s v="USD"/>
    <n v="-79324.69"/>
    <s v="Non-government"/>
  </r>
  <r>
    <s v="A2510000"/>
    <x v="68"/>
    <x v="68"/>
    <n v="1600003030"/>
    <x v="2"/>
    <x v="1"/>
    <x v="7"/>
    <x v="16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367"/>
    <n v="12.233333333333333"/>
    <x v="4"/>
    <x v="0"/>
    <s v="Overdue"/>
    <x v="0"/>
    <s v="USD"/>
    <n v="-59665.54"/>
    <s v="Non-government"/>
  </r>
  <r>
    <s v="A2510000"/>
    <x v="68"/>
    <x v="68"/>
    <n v="1600003664"/>
    <x v="2"/>
    <x v="1"/>
    <x v="7"/>
    <x v="16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4"/>
    <n v="0.13333333333333333"/>
    <x v="3"/>
    <x v="0"/>
    <s v="Overdue"/>
    <x v="0"/>
    <s v="USD"/>
    <n v="-13673.92"/>
    <s v="Non-government"/>
  </r>
  <r>
    <s v="A2510000"/>
    <x v="68"/>
    <x v="68"/>
    <n v="1600003650"/>
    <x v="2"/>
    <x v="1"/>
    <x v="7"/>
    <x v="16"/>
    <n v="0"/>
    <s v="SPDC JV-FEB 2021 REALLOCATION OF PAYROLL BALANCES"/>
    <s v="771"/>
    <s v="DG"/>
    <s v=""/>
    <d v="2021-02-22T00:00:00"/>
    <d v="2021-02-22T00:00:00"/>
    <d v="2021-02-22T00:00:00"/>
    <s v="NGN"/>
    <n v="-5416251.9400000004"/>
    <n v="6"/>
    <n v="0.2"/>
    <x v="3"/>
    <x v="0"/>
    <s v="Overdue"/>
    <x v="0"/>
    <s v="USD"/>
    <n v="-14271.82"/>
    <s v="Non-government"/>
  </r>
  <r>
    <s v="A2510000"/>
    <x v="68"/>
    <x v="68"/>
    <n v="1600002688"/>
    <x v="2"/>
    <x v="1"/>
    <x v="7"/>
    <x v="16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761"/>
    <n v="25.366666666666667"/>
    <x v="0"/>
    <x v="0"/>
    <s v="Overdue"/>
    <x v="0"/>
    <s v="USD"/>
    <n v="-15888.09"/>
    <s v="Non-government"/>
  </r>
  <r>
    <s v="A2510000"/>
    <x v="68"/>
    <x v="68"/>
    <n v="1600003002"/>
    <x v="2"/>
    <x v="1"/>
    <x v="7"/>
    <x v="16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396"/>
    <n v="13.2"/>
    <x v="4"/>
    <x v="0"/>
    <s v="Overdue"/>
    <x v="0"/>
    <s v="USD"/>
    <n v="-15969.6"/>
    <s v="Non-government"/>
  </r>
  <r>
    <s v="A2510000"/>
    <x v="68"/>
    <x v="68"/>
    <n v="1600003522"/>
    <x v="2"/>
    <x v="1"/>
    <x v="7"/>
    <x v="16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"/>
    <n v="1.1000000000000001"/>
    <x v="3"/>
    <x v="0"/>
    <s v="Overdue"/>
    <x v="0"/>
    <s v="USD"/>
    <n v="-13674.02"/>
    <s v="Non-government"/>
  </r>
  <r>
    <s v="A2510000"/>
    <x v="68"/>
    <x v="68"/>
    <n v="1600002564"/>
    <x v="2"/>
    <x v="1"/>
    <x v="7"/>
    <x v="16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947"/>
    <n v="31.566666666666666"/>
    <x v="0"/>
    <x v="0"/>
    <s v="Overdue"/>
    <x v="0"/>
    <s v="USD"/>
    <n v="-15935.01"/>
    <s v="Non-government"/>
  </r>
  <r>
    <s v="A2510000"/>
    <x v="68"/>
    <x v="68"/>
    <n v="1600002835"/>
    <x v="2"/>
    <x v="1"/>
    <x v="7"/>
    <x v="16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579"/>
    <n v="19.3"/>
    <x v="0"/>
    <x v="0"/>
    <s v="Overdue"/>
    <x v="0"/>
    <s v="USD"/>
    <n v="-16709.62"/>
    <s v="Non-government"/>
  </r>
  <r>
    <s v="A2510000"/>
    <x v="68"/>
    <x v="68"/>
    <n v="1600003282"/>
    <x v="2"/>
    <x v="1"/>
    <x v="7"/>
    <x v="16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221"/>
    <n v="7.3666666666666663"/>
    <x v="2"/>
    <x v="0"/>
    <s v="Overdue"/>
    <x v="0"/>
    <s v="USD"/>
    <n v="-14402.28"/>
    <s v="Non-government"/>
  </r>
  <r>
    <s v="A2510000"/>
    <x v="68"/>
    <x v="68"/>
    <n v="1600002540"/>
    <x v="2"/>
    <x v="1"/>
    <x v="7"/>
    <x v="16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979"/>
    <n v="32.633333333333333"/>
    <x v="0"/>
    <x v="0"/>
    <s v="Overdue"/>
    <x v="0"/>
    <s v="USD"/>
    <n v="-15923.22"/>
    <s v="Non-government"/>
  </r>
  <r>
    <s v="A2510000"/>
    <x v="68"/>
    <x v="68"/>
    <n v="1600002814"/>
    <x v="2"/>
    <x v="1"/>
    <x v="7"/>
    <x v="16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612"/>
    <n v="20.399999999999999"/>
    <x v="0"/>
    <x v="0"/>
    <s v="Overdue"/>
    <x v="0"/>
    <s v="USD"/>
    <n v="-16668.599999999999"/>
    <s v="Non-government"/>
  </r>
  <r>
    <s v="A2510000"/>
    <x v="68"/>
    <x v="68"/>
    <n v="1600003242"/>
    <x v="2"/>
    <x v="1"/>
    <x v="7"/>
    <x v="16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247"/>
    <n v="8.2333333333333325"/>
    <x v="2"/>
    <x v="0"/>
    <s v="Overdue"/>
    <x v="0"/>
    <s v="USD"/>
    <n v="-14402.28"/>
    <s v="Non-government"/>
  </r>
  <r>
    <s v="A2510000"/>
    <x v="68"/>
    <x v="68"/>
    <n v="1600002488"/>
    <x v="2"/>
    <x v="1"/>
    <x v="7"/>
    <x v="16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069"/>
    <n v="35.633333333333333"/>
    <x v="0"/>
    <x v="0"/>
    <s v="Overdue"/>
    <x v="0"/>
    <s v="USD"/>
    <n v="-17743.39"/>
    <s v="Non-government"/>
  </r>
  <r>
    <s v="A2510000"/>
    <x v="68"/>
    <x v="68"/>
    <n v="1600002728"/>
    <x v="2"/>
    <x v="1"/>
    <x v="7"/>
    <x v="16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704"/>
    <n v="23.466666666666665"/>
    <x v="0"/>
    <x v="0"/>
    <s v="Overdue"/>
    <x v="0"/>
    <s v="USD"/>
    <n v="-19430.95"/>
    <s v="Non-government"/>
  </r>
  <r>
    <s v="A2510000"/>
    <x v="68"/>
    <x v="68"/>
    <n v="1600003080"/>
    <x v="2"/>
    <x v="1"/>
    <x v="7"/>
    <x v="16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339"/>
    <n v="11.3"/>
    <x v="2"/>
    <x v="0"/>
    <s v="Overdue"/>
    <x v="0"/>
    <s v="USD"/>
    <n v="-17184.2"/>
    <s v="Non-government"/>
  </r>
  <r>
    <s v="A2510000"/>
    <x v="68"/>
    <x v="68"/>
    <n v="1600002520"/>
    <x v="2"/>
    <x v="1"/>
    <x v="7"/>
    <x v="16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005"/>
    <n v="33.5"/>
    <x v="0"/>
    <x v="0"/>
    <s v="Overdue"/>
    <x v="0"/>
    <s v="USD"/>
    <n v="-15926.87"/>
    <s v="Non-government"/>
  </r>
  <r>
    <s v="A2510000"/>
    <x v="68"/>
    <x v="68"/>
    <n v="1600002769"/>
    <x v="2"/>
    <x v="1"/>
    <x v="7"/>
    <x v="16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642"/>
    <n v="21.4"/>
    <x v="0"/>
    <x v="0"/>
    <s v="Overdue"/>
    <x v="0"/>
    <s v="USD"/>
    <n v="-16702.78"/>
    <s v="Non-government"/>
  </r>
  <r>
    <s v="A2510000"/>
    <x v="68"/>
    <x v="68"/>
    <n v="1600003167"/>
    <x v="2"/>
    <x v="1"/>
    <x v="7"/>
    <x v="16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283"/>
    <n v="9.4333333333333336"/>
    <x v="2"/>
    <x v="0"/>
    <s v="Overdue"/>
    <x v="0"/>
    <s v="USD"/>
    <n v="-14379.61"/>
    <s v="Non-government"/>
  </r>
  <r>
    <s v="A2510000"/>
    <x v="68"/>
    <x v="68"/>
    <n v="1600002641"/>
    <x v="2"/>
    <x v="1"/>
    <x v="7"/>
    <x v="16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825"/>
    <n v="27.5"/>
    <x v="0"/>
    <x v="0"/>
    <s v="Overdue"/>
    <x v="0"/>
    <s v="USD"/>
    <n v="-29664.86"/>
    <s v="Non-government"/>
  </r>
  <r>
    <s v="A2510000"/>
    <x v="68"/>
    <x v="68"/>
    <n v="1600002922"/>
    <x v="2"/>
    <x v="1"/>
    <x v="7"/>
    <x v="16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460"/>
    <n v="15.333333333333334"/>
    <x v="4"/>
    <x v="0"/>
    <s v="Overdue"/>
    <x v="0"/>
    <s v="USD"/>
    <n v="-30059.759999999998"/>
    <s v="Non-government"/>
  </r>
  <r>
    <s v="A2510000"/>
    <x v="68"/>
    <x v="68"/>
    <n v="1600003476"/>
    <x v="2"/>
    <x v="1"/>
    <x v="7"/>
    <x v="16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2"/>
    <n v="2.4"/>
    <x v="3"/>
    <x v="0"/>
    <s v="Overdue"/>
    <x v="0"/>
    <s v="USD"/>
    <n v="-17272.38"/>
    <s v="Non-government"/>
  </r>
  <r>
    <s v="A2510000"/>
    <x v="68"/>
    <x v="68"/>
    <n v="1600003450"/>
    <x v="2"/>
    <x v="1"/>
    <x v="7"/>
    <x v="16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95"/>
    <n v="3.1666666666666665"/>
    <x v="3"/>
    <x v="0"/>
    <s v="Overdue"/>
    <x v="0"/>
    <s v="USD"/>
    <n v="-24454.880000000001"/>
    <s v="Non-government"/>
  </r>
  <r>
    <s v="A2510000"/>
    <x v="68"/>
    <x v="68"/>
    <n v="1600002635"/>
    <x v="2"/>
    <x v="1"/>
    <x v="7"/>
    <x v="16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856"/>
    <n v="28.533333333333335"/>
    <x v="0"/>
    <x v="0"/>
    <s v="Overdue"/>
    <x v="0"/>
    <s v="USD"/>
    <n v="-22806.67"/>
    <s v="Non-government"/>
  </r>
  <r>
    <s v="A2510000"/>
    <x v="68"/>
    <x v="68"/>
    <n v="1600002907"/>
    <x v="2"/>
    <x v="1"/>
    <x v="7"/>
    <x v="16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488"/>
    <n v="16.266666666666666"/>
    <x v="4"/>
    <x v="0"/>
    <s v="Overdue"/>
    <x v="0"/>
    <s v="USD"/>
    <n v="-7961.76"/>
    <s v="Non-government"/>
  </r>
  <r>
    <s v="A2510000"/>
    <x v="68"/>
    <x v="68"/>
    <n v="1600003372"/>
    <x v="2"/>
    <x v="1"/>
    <x v="7"/>
    <x v="16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128"/>
    <n v="4.2666666666666666"/>
    <x v="3"/>
    <x v="0"/>
    <s v="Overdue"/>
    <x v="0"/>
    <s v="USD"/>
    <n v="-13673.92"/>
    <s v="Non-government"/>
  </r>
  <r>
    <s v="A2510000"/>
    <x v="68"/>
    <x v="68"/>
    <n v="1600002883"/>
    <x v="2"/>
    <x v="1"/>
    <x v="7"/>
    <x v="16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522"/>
    <n v="17.399999999999999"/>
    <x v="4"/>
    <x v="0"/>
    <s v="Overdue"/>
    <x v="0"/>
    <s v="USD"/>
    <n v="-16693.39"/>
    <s v="Non-government"/>
  </r>
  <r>
    <s v="A2510000"/>
    <x v="68"/>
    <x v="68"/>
    <n v="1600003335"/>
    <x v="2"/>
    <x v="1"/>
    <x v="7"/>
    <x v="16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156"/>
    <n v="5.2"/>
    <x v="3"/>
    <x v="0"/>
    <s v="Overdue"/>
    <x v="0"/>
    <s v="USD"/>
    <n v="-13688.28"/>
    <s v="Non-government"/>
  </r>
  <r>
    <s v="A2510000"/>
    <x v="68"/>
    <x v="68"/>
    <n v="1600002620"/>
    <x v="2"/>
    <x v="1"/>
    <x v="7"/>
    <x v="16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886"/>
    <n v="29.533333333333335"/>
    <x v="0"/>
    <x v="0"/>
    <s v="Overdue"/>
    <x v="0"/>
    <s v="USD"/>
    <n v="-15900.24"/>
    <s v="Non-government"/>
  </r>
  <r>
    <s v="A2510000"/>
    <x v="68"/>
    <x v="68"/>
    <n v="1600002442"/>
    <x v="2"/>
    <x v="1"/>
    <x v="7"/>
    <x v="16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166"/>
    <n v="38.866666666666667"/>
    <x v="0"/>
    <x v="0"/>
    <s v="Overdue"/>
    <x v="0"/>
    <s v="USD"/>
    <n v="-15837.53"/>
    <s v="Non-government"/>
  </r>
  <r>
    <s v="A2510000"/>
    <x v="68"/>
    <x v="68"/>
    <n v="1600002469"/>
    <x v="2"/>
    <x v="1"/>
    <x v="7"/>
    <x v="16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097"/>
    <n v="36.56666666666667"/>
    <x v="0"/>
    <x v="0"/>
    <s v="Overdue"/>
    <x v="0"/>
    <s v="USD"/>
    <n v="-73822.710000000006"/>
    <s v="Non-government"/>
  </r>
  <r>
    <s v="A2510000"/>
    <x v="68"/>
    <x v="68"/>
    <n v="1600002464"/>
    <x v="2"/>
    <x v="1"/>
    <x v="7"/>
    <x v="16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125"/>
    <n v="37.5"/>
    <x v="0"/>
    <x v="0"/>
    <s v="Overdue"/>
    <x v="0"/>
    <s v="USD"/>
    <n v="-14142.72"/>
    <s v="Non-government"/>
  </r>
  <r>
    <s v="A2510000"/>
    <x v="69"/>
    <x v="69"/>
    <n v="1800025632"/>
    <x v="0"/>
    <x v="1"/>
    <x v="7"/>
    <x v="15"/>
    <n v="0"/>
    <s v="EE191001 PF Company Contribution-Jan 2021"/>
    <s v="771"/>
    <s v="DR"/>
    <s v=""/>
    <d v="2021-02-24T00:00:00"/>
    <d v="2021-02-24T00:00:00"/>
    <d v="2021-03-26T00:00:00"/>
    <s v="NGN"/>
    <n v="226907.37"/>
    <n v="-26"/>
    <n v="-0.8666666666666667"/>
    <x v="1"/>
    <x v="1"/>
    <s v="Not Overdue"/>
    <x v="0"/>
    <s v="USD"/>
    <n v="597.9"/>
    <s v="Non-government"/>
  </r>
  <r>
    <s v="A2510000"/>
    <x v="69"/>
    <x v="69"/>
    <n v="1800025587"/>
    <x v="0"/>
    <x v="0"/>
    <x v="0"/>
    <x v="0"/>
    <n v="0"/>
    <s v="Jan2021 - GAS_SALES - SNG OTUMARA SE 1002228241"/>
    <s v="454"/>
    <s v="DR"/>
    <s v=""/>
    <d v="2021-02-16T00:00:00"/>
    <d v="2021-02-16T00:00:00"/>
    <d v="2021-03-18T00:00:00"/>
    <s v="NGN"/>
    <n v="158662248.03"/>
    <n v="-18"/>
    <n v="-0.6"/>
    <x v="1"/>
    <x v="1"/>
    <s v="Not Overdue"/>
    <x v="0"/>
    <s v="USD"/>
    <n v="418075.02"/>
    <s v="Non-government"/>
  </r>
  <r>
    <s v="A2510000"/>
    <x v="69"/>
    <x v="69"/>
    <n v="1800025340"/>
    <x v="0"/>
    <x v="1"/>
    <x v="7"/>
    <x v="15"/>
    <n v="0"/>
    <s v="June-November 2020 CAD Charge Back"/>
    <s v="473"/>
    <s v="DR"/>
    <s v=""/>
    <d v="2020-12-22T00:00:00"/>
    <d v="2020-12-22T00:00:00"/>
    <d v="2021-01-22T00:00:00"/>
    <s v="NGN"/>
    <n v="148327.22"/>
    <n v="37"/>
    <n v="1.2333333333333334"/>
    <x v="3"/>
    <x v="0"/>
    <s v="Overdue"/>
    <x v="0"/>
    <s v="USD"/>
    <n v="390.84"/>
    <s v="Non-government"/>
  </r>
  <r>
    <s v="A2510000"/>
    <x v="69"/>
    <x v="69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733"/>
    <n v="24.433333333333334"/>
    <x v="0"/>
    <x v="0"/>
    <s v="Overdue"/>
    <x v="0"/>
    <s v="USD"/>
    <n v="73341.279999999999"/>
    <s v="Non-government"/>
  </r>
  <r>
    <s v="A2510000"/>
    <x v="69"/>
    <x v="69"/>
    <n v="103701911"/>
    <x v="0"/>
    <x v="1"/>
    <x v="7"/>
    <x v="15"/>
    <n v="0"/>
    <s v="Legacy Debts (written on)"/>
    <s v=""/>
    <s v="AB"/>
    <s v=""/>
    <d v="2019-02-26T00:00:00"/>
    <d v="2019-02-26T00:00:00"/>
    <d v="2019-02-26T00:00:00"/>
    <s v="USD"/>
    <n v="124442.23"/>
    <n v="733"/>
    <n v="24.433333333333334"/>
    <x v="0"/>
    <x v="0"/>
    <s v="Overdue"/>
    <x v="0"/>
    <s v="USD"/>
    <n v="124442.23"/>
    <s v="Non-government"/>
  </r>
  <r>
    <s v="A2510000"/>
    <x v="69"/>
    <x v="69"/>
    <n v="1800025198"/>
    <x v="0"/>
    <x v="1"/>
    <x v="7"/>
    <x v="15"/>
    <n v="0"/>
    <s v="SEPT - OCT  ’2020 HSSE CHARGEBACK"/>
    <s v="473"/>
    <s v="DR"/>
    <s v=""/>
    <d v="2020-12-09T00:00:00"/>
    <d v="2020-12-09T00:00:00"/>
    <d v="2021-01-08T00:00:00"/>
    <s v="NGN"/>
    <n v="245000"/>
    <n v="51"/>
    <n v="1.7"/>
    <x v="3"/>
    <x v="0"/>
    <s v="Overdue"/>
    <x v="0"/>
    <s v="USD"/>
    <n v="645.58000000000004"/>
    <s v="Non-government"/>
  </r>
  <r>
    <s v="A2510000"/>
    <x v="69"/>
    <x v="69"/>
    <n v="103771405"/>
    <x v="0"/>
    <x v="1"/>
    <x v="7"/>
    <x v="15"/>
    <n v="0"/>
    <s v="Short pmt_1400013613"/>
    <s v=""/>
    <s v="AB"/>
    <s v=""/>
    <d v="2019-07-17T00:00:00"/>
    <d v="2019-07-17T00:00:00"/>
    <d v="2019-07-17T00:00:00"/>
    <s v="NGN"/>
    <n v="29645216.420000002"/>
    <n v="592"/>
    <n v="19.733333333333334"/>
    <x v="0"/>
    <x v="0"/>
    <s v="Overdue"/>
    <x v="0"/>
    <s v="USD"/>
    <n v="96738.27"/>
    <s v="Non-government"/>
  </r>
  <r>
    <s v="A2510000"/>
    <x v="69"/>
    <x v="69"/>
    <n v="1800025581"/>
    <x v="0"/>
    <x v="1"/>
    <x v="7"/>
    <x v="15"/>
    <n v="0"/>
    <s v="SNG FEB 2021 SALARY ESTIMATE"/>
    <s v="771"/>
    <s v="DR"/>
    <s v=""/>
    <d v="2021-02-15T00:00:00"/>
    <d v="2021-02-15T00:00:00"/>
    <d v="2021-03-17T00:00:00"/>
    <s v="NGN"/>
    <n v="195764216.94999999"/>
    <n v="-17"/>
    <n v="-0.56666666666666665"/>
    <x v="1"/>
    <x v="1"/>
    <s v="Not Overdue"/>
    <x v="0"/>
    <s v="USD"/>
    <n v="515838.71"/>
    <s v="Non-government"/>
  </r>
  <r>
    <s v="A2510000"/>
    <x v="69"/>
    <x v="69"/>
    <n v="1800025606"/>
    <x v="0"/>
    <x v="0"/>
    <x v="0"/>
    <x v="0"/>
    <n v="0"/>
    <s v="SNG Gas Transport for Jan 1-14 2021-SE-1002228235"/>
    <s v="454"/>
    <s v="DR"/>
    <s v=""/>
    <d v="2021-02-19T00:00:00"/>
    <d v="2021-02-19T00:00:00"/>
    <d v="2021-03-21T00:00:00"/>
    <s v="NGN"/>
    <n v="10484436.35"/>
    <n v="-21"/>
    <n v="-0.7"/>
    <x v="1"/>
    <x v="1"/>
    <s v="Not Overdue"/>
    <x v="0"/>
    <s v="USD"/>
    <n v="27626.49"/>
    <s v="Non-government"/>
  </r>
  <r>
    <s v="A2510000"/>
    <x v="69"/>
    <x v="69"/>
    <n v="1800025512"/>
    <x v="0"/>
    <x v="1"/>
    <x v="7"/>
    <x v="15"/>
    <n v="0"/>
    <s v="SNG INFRAST RECOVERY JULY 2020"/>
    <s v="473"/>
    <s v="DR"/>
    <s v=""/>
    <d v="2021-02-02T00:00:00"/>
    <d v="2021-02-02T00:00:00"/>
    <d v="2021-03-04T00:00:00"/>
    <s v="NGN"/>
    <n v="1792497.04"/>
    <n v="-4"/>
    <n v="-0.13333333333333333"/>
    <x v="1"/>
    <x v="1"/>
    <s v="Not Overdue"/>
    <x v="0"/>
    <s v="USD"/>
    <n v="4723.2299999999996"/>
    <s v="Non-government"/>
  </r>
  <r>
    <s v="A2510000"/>
    <x v="69"/>
    <x v="69"/>
    <n v="1800025544"/>
    <x v="0"/>
    <x v="1"/>
    <x v="7"/>
    <x v="15"/>
    <n v="0"/>
    <s v="SNG INFRAST RECOVERY NOV_DEC 2020"/>
    <s v="473"/>
    <s v="DR"/>
    <s v=""/>
    <d v="2021-02-11T00:00:00"/>
    <d v="2021-02-11T00:00:00"/>
    <d v="2021-03-13T00:00:00"/>
    <s v="NGN"/>
    <n v="3683453.27"/>
    <n v="-13"/>
    <n v="-0.43333333333333335"/>
    <x v="1"/>
    <x v="1"/>
    <s v="Not Overdue"/>
    <x v="0"/>
    <s v="USD"/>
    <n v="9705.9"/>
    <s v="Non-government"/>
  </r>
  <r>
    <s v="A2510000"/>
    <x v="69"/>
    <x v="69"/>
    <n v="1800025204"/>
    <x v="0"/>
    <x v="1"/>
    <x v="7"/>
    <x v="15"/>
    <n v="0"/>
    <s v="SNG LEARNING CB OCT 2020 YTD"/>
    <s v="473"/>
    <s v="DR"/>
    <s v=""/>
    <d v="2020-12-10T00:00:00"/>
    <d v="2020-12-10T00:00:00"/>
    <d v="2021-01-09T00:00:00"/>
    <s v="NGN"/>
    <n v="2671680"/>
    <n v="50"/>
    <n v="1.6666666666666667"/>
    <x v="3"/>
    <x v="0"/>
    <s v="Overdue"/>
    <x v="0"/>
    <s v="USD"/>
    <n v="7039.88"/>
    <s v="Non-government"/>
  </r>
  <r>
    <s v="A2510000"/>
    <x v="69"/>
    <x v="69"/>
    <n v="1800025331"/>
    <x v="0"/>
    <x v="1"/>
    <x v="7"/>
    <x v="15"/>
    <n v="0"/>
    <s v="SNG MEDIA CHARGEBACK 2020"/>
    <s v="473"/>
    <s v="DR"/>
    <s v=""/>
    <d v="2020-12-22T00:00:00"/>
    <d v="2020-12-22T00:00:00"/>
    <d v="2021-01-21T00:00:00"/>
    <s v="NGN"/>
    <n v="301344"/>
    <n v="38"/>
    <n v="1.2666666666666666"/>
    <x v="3"/>
    <x v="0"/>
    <s v="Overdue"/>
    <x v="0"/>
    <s v="USD"/>
    <n v="794.04"/>
    <s v="Non-government"/>
  </r>
  <r>
    <s v="A2510000"/>
    <x v="69"/>
    <x v="69"/>
    <n v="1600003653"/>
    <x v="0"/>
    <x v="1"/>
    <x v="7"/>
    <x v="15"/>
    <n v="0"/>
    <s v="SNG-FEB 2021 REALLOCATION OF PAYROLL BALANCES"/>
    <s v="473"/>
    <s v="DG"/>
    <s v=""/>
    <d v="2021-02-22T00:00:00"/>
    <d v="2021-02-22T00:00:00"/>
    <d v="2021-02-22T00:00:00"/>
    <s v="NGN"/>
    <n v="-8898935"/>
    <n v="6"/>
    <n v="0.2"/>
    <x v="3"/>
    <x v="0"/>
    <s v="Overdue"/>
    <x v="0"/>
    <s v="USD"/>
    <n v="-23448.69"/>
    <s v="Non-government"/>
  </r>
  <r>
    <s v="A2510000"/>
    <x v="69"/>
    <x v="69"/>
    <n v="1800025607"/>
    <x v="1"/>
    <x v="0"/>
    <x v="0"/>
    <x v="0"/>
    <n v="0"/>
    <s v="SNG-Gas Transport for Jan 15-31 2021-SE1002228235"/>
    <s v="454"/>
    <s v="DR"/>
    <s v=""/>
    <d v="2021-02-19T00:00:00"/>
    <d v="2021-02-19T00:00:00"/>
    <d v="2021-03-21T00:00:00"/>
    <s v="NGN"/>
    <n v="13676773.77"/>
    <n v="-21"/>
    <n v="-0.7"/>
    <x v="1"/>
    <x v="1"/>
    <s v="Not Overdue"/>
    <x v="0"/>
    <s v="USD"/>
    <n v="36038.300000000003"/>
    <s v="Non-government"/>
  </r>
  <r>
    <s v="A2510000"/>
    <x v="69"/>
    <x v="69"/>
    <n v="1800025506"/>
    <x v="0"/>
    <x v="1"/>
    <x v="7"/>
    <x v="15"/>
    <n v="0"/>
    <s v="SNG-JAN 2021 EXCESS OF SALARY OVER EST"/>
    <s v="473"/>
    <s v="DR"/>
    <s v=""/>
    <d v="2021-01-28T00:00:00"/>
    <d v="2021-01-28T00:00:00"/>
    <d v="2021-02-27T00:00:00"/>
    <s v="NGN"/>
    <n v="262754.36"/>
    <n v="1"/>
    <n v="3.3333333333333333E-2"/>
    <x v="3"/>
    <x v="0"/>
    <s v="Overdue"/>
    <x v="0"/>
    <s v="USD"/>
    <n v="692.36"/>
    <s v="Non-government"/>
  </r>
  <r>
    <s v="A2510000"/>
    <x v="69"/>
    <x v="69"/>
    <n v="1600002838"/>
    <x v="0"/>
    <x v="1"/>
    <x v="7"/>
    <x v="15"/>
    <n v="0"/>
    <s v="SNG-JULY 2019 EXCESS OF SAL.ACT OVER EST"/>
    <s v="473"/>
    <s v="DG"/>
    <s v=""/>
    <d v="2019-07-31T00:00:00"/>
    <d v="2019-07-31T00:00:00"/>
    <d v="2019-07-31T00:00:00"/>
    <s v="NGN"/>
    <n v="-2251934.17"/>
    <n v="578"/>
    <n v="19.266666666666666"/>
    <x v="0"/>
    <x v="0"/>
    <s v="Overdue"/>
    <x v="0"/>
    <s v="USD"/>
    <n v="-7350.76"/>
    <s v="Non-government"/>
  </r>
  <r>
    <s v="A2510000"/>
    <x v="69"/>
    <x v="69"/>
    <n v="1800025130"/>
    <x v="0"/>
    <x v="1"/>
    <x v="7"/>
    <x v="15"/>
    <n v="0"/>
    <s v="SNG-NOV 2020 EXCESS OF SALARY OVER EST."/>
    <s v="473"/>
    <s v="DR"/>
    <s v=""/>
    <d v="2020-11-28T00:00:00"/>
    <d v="2020-11-28T00:00:00"/>
    <d v="2020-12-28T00:00:00"/>
    <s v="NGN"/>
    <n v="4040025.49"/>
    <n v="62"/>
    <n v="2.0666666666666669"/>
    <x v="3"/>
    <x v="0"/>
    <s v="Overdue"/>
    <x v="0"/>
    <s v="USD"/>
    <n v="10645.47"/>
    <s v="Non-government"/>
  </r>
  <r>
    <s v="A2510000"/>
    <x v="69"/>
    <x v="69"/>
    <n v="1800024837"/>
    <x v="0"/>
    <x v="1"/>
    <x v="7"/>
    <x v="15"/>
    <n v="0"/>
    <s v="SNG-SEPT 2020 REALLOCATION OF PAYROLL BALANCES"/>
    <s v="473"/>
    <s v="DR"/>
    <s v=""/>
    <d v="2020-09-25T00:00:00"/>
    <d v="2020-09-25T00:00:00"/>
    <d v="2020-10-25T00:00:00"/>
    <s v="NGN"/>
    <n v="5593644"/>
    <n v="126"/>
    <n v="4.2"/>
    <x v="3"/>
    <x v="0"/>
    <s v="Overdue"/>
    <x v="0"/>
    <s v="USD"/>
    <n v="14739.25"/>
    <s v="Non-government"/>
  </r>
  <r>
    <s v="A2510000"/>
    <x v="70"/>
    <x v="70"/>
    <n v="103259978"/>
    <x v="0"/>
    <x v="1"/>
    <x v="7"/>
    <x v="8"/>
    <n v="0"/>
    <s v="Balance on inv 1800015472 (Cost Recovery)"/>
    <s v=""/>
    <s v="AB"/>
    <s v=""/>
    <d v="2016-07-30T00:00:00"/>
    <d v="2016-07-30T00:00:00"/>
    <d v="2016-07-30T00:00:00"/>
    <s v="USD"/>
    <n v="-5178.8"/>
    <n v="1674"/>
    <n v="55.8"/>
    <x v="0"/>
    <x v="0"/>
    <s v="Overdue"/>
    <x v="0"/>
    <s v="USD"/>
    <n v="-5178.8"/>
    <s v="Non-government"/>
  </r>
  <r>
    <s v="A2510000"/>
    <x v="70"/>
    <x v="70"/>
    <n v="1800025392"/>
    <x v="2"/>
    <x v="0"/>
    <x v="10"/>
    <x v="8"/>
    <n v="0"/>
    <s v="CRUDE SALES DECEMBER '20 NXP 938,111,975,368,980"/>
    <s v="436"/>
    <s v="DR"/>
    <s v=""/>
    <d v="2021-01-08T00:00:00"/>
    <d v="2021-01-08T00:00:00"/>
    <d v="2021-03-09T00:00:00"/>
    <s v="USD"/>
    <n v="105994568.77"/>
    <n v="-9"/>
    <n v="-0.3"/>
    <x v="3"/>
    <x v="0"/>
    <s v="Overdue"/>
    <x v="0"/>
    <s v="USD"/>
    <n v="105994568.77"/>
    <s v="Non-government"/>
  </r>
  <r>
    <s v="A2510000"/>
    <x v="70"/>
    <x v="70"/>
    <n v="1800025578"/>
    <x v="2"/>
    <x v="0"/>
    <x v="10"/>
    <x v="8"/>
    <n v="0"/>
    <s v="CRUDE SALES JANUARY 2021 NXP 8436, 7241"/>
    <s v="436"/>
    <s v="DR"/>
    <s v=""/>
    <d v="2021-02-15T00:00:00"/>
    <d v="2021-02-15T00:00:00"/>
    <d v="2021-04-16T00:00:00"/>
    <s v="USD"/>
    <n v="71318270.489999995"/>
    <n v="-47"/>
    <n v="-1.5666666666666667"/>
    <x v="1"/>
    <x v="1"/>
    <s v="Not Overdue"/>
    <x v="0"/>
    <s v="USD"/>
    <n v="71318270.489999995"/>
    <s v="Non-government"/>
  </r>
  <r>
    <s v="A2510000"/>
    <x v="70"/>
    <x v="70"/>
    <n v="1800024653"/>
    <x v="0"/>
    <x v="1"/>
    <x v="7"/>
    <x v="8"/>
    <n v="0"/>
    <s v="Q2 2020 SWEST recovery"/>
    <s v="467"/>
    <s v="DR"/>
    <s v=""/>
    <d v="2020-08-27T00:00:00"/>
    <d v="2020-08-27T00:00:00"/>
    <d v="2020-09-26T00:00:00"/>
    <s v="USD"/>
    <n v="12545.01"/>
    <n v="155"/>
    <n v="5.166666666666667"/>
    <x v="3"/>
    <x v="0"/>
    <s v="Overdue"/>
    <x v="0"/>
    <s v="USD"/>
    <n v="12545.01"/>
    <s v="Non-government"/>
  </r>
  <r>
    <s v="A2510000"/>
    <x v="70"/>
    <x v="70"/>
    <n v="1600003318"/>
    <x v="0"/>
    <x v="1"/>
    <x v="7"/>
    <x v="8"/>
    <n v="0"/>
    <s v="Q2 2020 SWEST recovery"/>
    <s v="467"/>
    <s v="DG"/>
    <s v=""/>
    <d v="2020-08-27T00:00:00"/>
    <d v="2020-08-27T00:00:00"/>
    <d v="2020-08-27T00:00:00"/>
    <s v="USD"/>
    <n v="-37534.370000000003"/>
    <n v="185"/>
    <n v="6.166666666666667"/>
    <x v="3"/>
    <x v="0"/>
    <s v="Overdue"/>
    <x v="0"/>
    <s v="USD"/>
    <n v="-37534.370000000003"/>
    <s v="Non-government"/>
  </r>
  <r>
    <s v="A2510000"/>
    <x v="71"/>
    <x v="71"/>
    <n v="1800019548"/>
    <x v="0"/>
    <x v="1"/>
    <x v="7"/>
    <x v="8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057"/>
    <n v="35.233333333333334"/>
    <x v="0"/>
    <x v="0"/>
    <s v="Overdue"/>
    <x v="0"/>
    <s v="USD"/>
    <n v="31337.85"/>
    <s v="Non-government"/>
  </r>
  <r>
    <s v="A2510000"/>
    <x v="71"/>
    <x v="71"/>
    <n v="1800019719"/>
    <x v="0"/>
    <x v="1"/>
    <x v="7"/>
    <x v="8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026"/>
    <n v="34.200000000000003"/>
    <x v="0"/>
    <x v="0"/>
    <s v="Overdue"/>
    <x v="0"/>
    <s v="USD"/>
    <n v="27359.15"/>
    <s v="Non-government"/>
  </r>
  <r>
    <s v="A2510000"/>
    <x v="72"/>
    <x v="72"/>
    <n v="1800024838"/>
    <x v="0"/>
    <x v="1"/>
    <x v="7"/>
    <x v="8"/>
    <n v="0"/>
    <s v="SALARY REC-GL-7010100 Cc-GBC8000003"/>
    <s v="467"/>
    <s v="DR"/>
    <s v=""/>
    <d v="2020-09-28T00:00:00"/>
    <d v="2020-09-28T00:00:00"/>
    <d v="2020-10-28T00:00:00"/>
    <s v="USD"/>
    <n v="52442.86"/>
    <n v="123"/>
    <n v="4.0999999999999996"/>
    <x v="3"/>
    <x v="0"/>
    <s v="Overdue"/>
    <x v="0"/>
    <s v="USD"/>
    <n v="52442.86"/>
    <s v="Non-government"/>
  </r>
  <r>
    <s v="A2510000"/>
    <x v="72"/>
    <x v="72"/>
    <n v="1800025522"/>
    <x v="0"/>
    <x v="1"/>
    <x v="7"/>
    <x v="8"/>
    <n v="0"/>
    <s v="SPDC SALARY RECOVERY FROM SAL"/>
    <s v="467"/>
    <s v="DR"/>
    <s v=""/>
    <d v="2021-02-08T00:00:00"/>
    <d v="2021-02-08T00:00:00"/>
    <d v="2021-03-10T00:00:00"/>
    <s v="USD"/>
    <n v="52442.86"/>
    <n v="-10"/>
    <n v="-0.33333333333333331"/>
    <x v="1"/>
    <x v="1"/>
    <s v="Not Overdue"/>
    <x v="0"/>
    <s v="USD"/>
    <n v="52442.86"/>
    <s v="Non-government"/>
  </r>
  <r>
    <s v="A2510000"/>
    <x v="73"/>
    <x v="73"/>
    <n v="1800025397"/>
    <x v="0"/>
    <x v="1"/>
    <x v="7"/>
    <x v="15"/>
    <n v="0"/>
    <s v="DECEMBER 2020 EXPAT TAX"/>
    <s v="473"/>
    <s v="DR"/>
    <s v=""/>
    <d v="2021-01-12T00:00:00"/>
    <d v="2021-01-12T00:00:00"/>
    <d v="2021-02-11T00:00:00"/>
    <s v="NGN"/>
    <n v="48927902.009999998"/>
    <n v="17"/>
    <n v="0.56666666666666665"/>
    <x v="3"/>
    <x v="0"/>
    <s v="Overdue"/>
    <x v="0"/>
    <s v="USD"/>
    <n v="128925.02"/>
    <s v="Non-government"/>
  </r>
  <r>
    <s v="A2510000"/>
    <x v="73"/>
    <x v="73"/>
    <n v="1800025525"/>
    <x v="0"/>
    <x v="1"/>
    <x v="7"/>
    <x v="15"/>
    <n v="0"/>
    <s v="JANUARY 2021 EXPAT TAX"/>
    <s v="473"/>
    <s v="DR"/>
    <s v=""/>
    <d v="2021-02-08T00:00:00"/>
    <d v="2021-02-08T00:00:00"/>
    <d v="2021-03-10T00:00:00"/>
    <s v="NGN"/>
    <n v="36277147.759999998"/>
    <n v="-10"/>
    <n v="-0.33333333333333331"/>
    <x v="1"/>
    <x v="1"/>
    <s v="Not Overdue"/>
    <x v="0"/>
    <s v="USD"/>
    <n v="95590.28"/>
    <s v="Non-government"/>
  </r>
  <r>
    <s v="A2510000"/>
    <x v="73"/>
    <x v="73"/>
    <n v="1800025649"/>
    <x v="0"/>
    <x v="1"/>
    <x v="7"/>
    <x v="15"/>
    <n v="0"/>
    <s v="Midstream gas staff A cost  Feb 2021"/>
    <s v="473"/>
    <s v="DR"/>
    <s v=""/>
    <d v="2021-02-27T00:00:00"/>
    <d v="2021-02-27T00:00:00"/>
    <d v="2021-03-29T00:00:00"/>
    <s v="NGN"/>
    <n v="25787273.190000001"/>
    <n v="-29"/>
    <n v="-0.96666666666666667"/>
    <x v="1"/>
    <x v="1"/>
    <s v="Not Overdue"/>
    <x v="0"/>
    <s v="USD"/>
    <n v="67949.460000000006"/>
    <s v="Non-government"/>
  </r>
  <r>
    <s v="A2510000"/>
    <x v="73"/>
    <x v="73"/>
    <n v="1600003276"/>
    <x v="0"/>
    <x v="1"/>
    <x v="7"/>
    <x v="15"/>
    <n v="0"/>
    <s v="PENSION CONTRIBUTION FOR SEPA EXPATOUT"/>
    <s v="467"/>
    <s v="DG"/>
    <s v=""/>
    <d v="2020-07-09T00:00:00"/>
    <d v="2020-07-09T00:00:00"/>
    <d v="2020-07-09T00:00:00"/>
    <s v="USD"/>
    <n v="-19699.740000000002"/>
    <n v="234"/>
    <n v="7.8"/>
    <x v="3"/>
    <x v="0"/>
    <s v="Overdue"/>
    <x v="0"/>
    <s v="USD"/>
    <n v="-19699.740000000002"/>
    <s v="Non-government"/>
  </r>
  <r>
    <s v="A2510000"/>
    <x v="73"/>
    <x v="73"/>
    <n v="1600002985"/>
    <x v="0"/>
    <x v="1"/>
    <x v="7"/>
    <x v="15"/>
    <n v="0"/>
    <s v="PENSION CONTRIBUTION FOR SEPA EXPATOUT"/>
    <s v="467"/>
    <s v="DG"/>
    <s v=""/>
    <d v="2019-12-31T00:00:00"/>
    <d v="2019-12-31T00:00:00"/>
    <d v="2020-01-02T00:00:00"/>
    <s v="USD"/>
    <n v="-46942.879999999997"/>
    <n v="423"/>
    <n v="14.1"/>
    <x v="3"/>
    <x v="0"/>
    <s v="Overdue"/>
    <x v="0"/>
    <s v="USD"/>
    <n v="-46942.879999999997"/>
    <s v="Non-government"/>
  </r>
  <r>
    <s v="A2510000"/>
    <x v="73"/>
    <x v="73"/>
    <n v="1800024665"/>
    <x v="0"/>
    <x v="1"/>
    <x v="7"/>
    <x v="15"/>
    <n v="0"/>
    <s v="RAMIREZ FRANCISCO-CHARGE OFF"/>
    <s v="467"/>
    <s v="DR"/>
    <s v=""/>
    <d v="2020-09-01T00:00:00"/>
    <d v="2020-09-01T00:00:00"/>
    <d v="2020-10-01T00:00:00"/>
    <s v="USD"/>
    <n v="115623"/>
    <n v="150"/>
    <n v="5"/>
    <x v="3"/>
    <x v="0"/>
    <s v="Overdue"/>
    <x v="0"/>
    <s v="USD"/>
    <n v="115623"/>
    <s v="Non-government"/>
  </r>
  <r>
    <s v="A2510000"/>
    <x v="73"/>
    <x v="73"/>
    <n v="1800024666"/>
    <x v="0"/>
    <x v="1"/>
    <x v="7"/>
    <x v="15"/>
    <n v="0"/>
    <s v="RAMIREZ FRANCISCO-charge off"/>
    <s v="473"/>
    <s v="DR"/>
    <s v=""/>
    <d v="2020-09-01T00:00:00"/>
    <d v="2020-09-01T00:00:00"/>
    <d v="2020-09-01T00:00:00"/>
    <s v="NGN"/>
    <n v="8742604.9800000004"/>
    <n v="180"/>
    <n v="6"/>
    <x v="3"/>
    <x v="0"/>
    <s v="Overdue"/>
    <x v="0"/>
    <s v="USD"/>
    <n v="23036.76"/>
    <s v="Non-government"/>
  </r>
  <r>
    <s v="A2510000"/>
    <x v="73"/>
    <x v="73"/>
    <n v="1800025580"/>
    <x v="0"/>
    <x v="1"/>
    <x v="7"/>
    <x v="15"/>
    <n v="0"/>
    <s v="SEPA FEB 2021 SALARY ESTIMATE"/>
    <s v="771"/>
    <s v="DR"/>
    <s v=""/>
    <d v="2021-02-15T00:00:00"/>
    <d v="2021-02-15T00:00:00"/>
    <d v="2021-03-17T00:00:00"/>
    <s v="NGN"/>
    <n v="125906405.79000001"/>
    <n v="-17"/>
    <n v="-0.56666666666666665"/>
    <x v="1"/>
    <x v="1"/>
    <s v="Not Overdue"/>
    <x v="0"/>
    <s v="USD"/>
    <n v="331763.38"/>
    <s v="Non-government"/>
  </r>
  <r>
    <s v="A2510000"/>
    <x v="73"/>
    <x v="73"/>
    <n v="1800025514"/>
    <x v="0"/>
    <x v="1"/>
    <x v="7"/>
    <x v="15"/>
    <n v="0"/>
    <s v="SEPA INFRAST RECOVERY JULY 2020"/>
    <s v="473"/>
    <s v="DR"/>
    <s v=""/>
    <d v="2021-02-02T00:00:00"/>
    <d v="2021-02-02T00:00:00"/>
    <d v="2021-03-04T00:00:00"/>
    <s v="NGN"/>
    <n v="2434253.9700000002"/>
    <n v="-4"/>
    <n v="-0.13333333333333333"/>
    <x v="1"/>
    <x v="1"/>
    <s v="Not Overdue"/>
    <x v="0"/>
    <s v="USD"/>
    <n v="6414.26"/>
    <s v="Non-government"/>
  </r>
  <r>
    <s v="A2510000"/>
    <x v="73"/>
    <x v="73"/>
    <n v="1800025230"/>
    <x v="0"/>
    <x v="1"/>
    <x v="7"/>
    <x v="15"/>
    <n v="0"/>
    <s v="SEPA LEARNING CB OCT 2020 YTD- Internal Audit"/>
    <s v="467"/>
    <s v="DR"/>
    <s v=""/>
    <d v="2020-12-14T00:00:00"/>
    <d v="2020-12-14T00:00:00"/>
    <d v="2021-01-14T00:00:00"/>
    <s v="USD"/>
    <n v="600"/>
    <n v="45"/>
    <n v="1.5"/>
    <x v="3"/>
    <x v="0"/>
    <s v="Overdue"/>
    <x v="0"/>
    <s v="USD"/>
    <n v="600"/>
    <s v="Non-government"/>
  </r>
  <r>
    <s v="A2510000"/>
    <x v="73"/>
    <x v="73"/>
    <n v="1800025206"/>
    <x v="0"/>
    <x v="1"/>
    <x v="7"/>
    <x v="15"/>
    <n v="0"/>
    <s v="SEPA MANPOWER COST FOR IGBOSI LILIAN OCT-NOV 2020"/>
    <s v="473"/>
    <s v="DR"/>
    <s v=""/>
    <d v="2020-12-10T00:00:00"/>
    <d v="2020-12-10T00:00:00"/>
    <d v="2021-01-09T00:00:00"/>
    <s v="NGN"/>
    <n v="1558742"/>
    <n v="50"/>
    <n v="1.6666666666666667"/>
    <x v="3"/>
    <x v="0"/>
    <s v="Overdue"/>
    <x v="0"/>
    <s v="USD"/>
    <n v="4107.29"/>
    <s v="Non-government"/>
  </r>
  <r>
    <s v="A2510000"/>
    <x v="73"/>
    <x v="73"/>
    <n v="1800025295"/>
    <x v="0"/>
    <x v="1"/>
    <x v="7"/>
    <x v="15"/>
    <n v="0"/>
    <s v="SEPA MANPOWER COST FOR LILIAN DEC 2019"/>
    <s v="473"/>
    <s v="DR"/>
    <s v=""/>
    <d v="2020-12-17T00:00:00"/>
    <d v="2020-12-17T00:00:00"/>
    <d v="2021-01-17T00:00:00"/>
    <s v="NGN"/>
    <n v="722117.5"/>
    <n v="42"/>
    <n v="1.4"/>
    <x v="3"/>
    <x v="0"/>
    <s v="Overdue"/>
    <x v="0"/>
    <s v="USD"/>
    <n v="1902.78"/>
    <s v="Non-government"/>
  </r>
  <r>
    <s v="A2510000"/>
    <x v="73"/>
    <x v="73"/>
    <n v="1800025507"/>
    <x v="0"/>
    <x v="1"/>
    <x v="7"/>
    <x v="15"/>
    <n v="0"/>
    <s v="SEPA-JAN 2021 EXCESS OF SALARY OVER EST"/>
    <s v="473"/>
    <s v="DR"/>
    <s v=""/>
    <d v="2021-01-28T00:00:00"/>
    <d v="2021-01-28T00:00:00"/>
    <d v="2021-02-27T00:00:00"/>
    <s v="NGN"/>
    <n v="600"/>
    <n v="1"/>
    <n v="3.3333333333333333E-2"/>
    <x v="3"/>
    <x v="0"/>
    <s v="Overdue"/>
    <x v="0"/>
    <s v="USD"/>
    <n v="1.58"/>
    <s v="Non-government"/>
  </r>
  <r>
    <s v="A2510000"/>
    <x v="74"/>
    <x v="74"/>
    <n v="1800019076"/>
    <x v="0"/>
    <x v="1"/>
    <x v="7"/>
    <x v="8"/>
    <n v="0"/>
    <s v="ONUOHA  Int'l Travel&amp;VISA ZZ06/00036/R/20/01/01"/>
    <s v="467"/>
    <s v="DR"/>
    <s v=""/>
    <d v="2017-12-06T00:00:00"/>
    <d v="2017-12-06T00:00:00"/>
    <d v="2018-01-05T00:00:00"/>
    <s v="USD"/>
    <n v="4771.12"/>
    <n v="1150"/>
    <n v="38.333333333333336"/>
    <x v="0"/>
    <x v="0"/>
    <s v="Overdue"/>
    <x v="0"/>
    <s v="USD"/>
    <n v="4771.12"/>
    <s v="Non-government"/>
  </r>
  <r>
    <s v="A2510000"/>
    <x v="75"/>
    <x v="75"/>
    <n v="1800025156"/>
    <x v="0"/>
    <x v="1"/>
    <x v="7"/>
    <x v="8"/>
    <n v="0"/>
    <s v="SNBO(601403) LEARNING CB OCT 2020 YTD"/>
    <s v="473"/>
    <s v="DR"/>
    <s v=""/>
    <d v="2020-11-30T00:00:00"/>
    <d v="2020-11-30T00:00:00"/>
    <d v="2020-12-30T00:00:00"/>
    <s v="NGN"/>
    <n v="692552"/>
    <n v="60"/>
    <n v="2"/>
    <x v="3"/>
    <x v="0"/>
    <s v="Overdue"/>
    <x v="0"/>
    <s v="USD"/>
    <n v="1824.9"/>
    <s v="Non-government"/>
  </r>
  <r>
    <s v="A2510000"/>
    <x v="75"/>
    <x v="75"/>
    <n v="1800025157"/>
    <x v="0"/>
    <x v="1"/>
    <x v="7"/>
    <x v="8"/>
    <n v="0"/>
    <s v="SNBO(601403) LEARNING CB OCT 2020 YTD"/>
    <s v="467"/>
    <s v="DR"/>
    <s v=""/>
    <d v="2020-11-30T00:00:00"/>
    <d v="2020-11-30T00:00:00"/>
    <d v="2020-12-30T00:00:00"/>
    <s v="USD"/>
    <n v="9650"/>
    <n v="60"/>
    <n v="2"/>
    <x v="3"/>
    <x v="0"/>
    <s v="Overdue"/>
    <x v="0"/>
    <s v="USD"/>
    <n v="9650"/>
    <s v="Non-government"/>
  </r>
  <r>
    <s v="A2510000"/>
    <x v="76"/>
    <x v="76"/>
    <n v="1800023282"/>
    <x v="0"/>
    <x v="1"/>
    <x v="7"/>
    <x v="8"/>
    <n v="0"/>
    <s v="AINA/EDDY MR INT'L TRAVEL- SG01200278"/>
    <s v="467"/>
    <s v="DR"/>
    <s v=""/>
    <d v="2019-12-31T00:00:00"/>
    <d v="2019-12-31T00:00:00"/>
    <d v="2020-02-01T00:00:00"/>
    <s v="USD"/>
    <n v="11526.94"/>
    <n v="393"/>
    <n v="13.1"/>
    <x v="4"/>
    <x v="0"/>
    <s v="Overdue"/>
    <x v="0"/>
    <s v="USD"/>
    <n v="11526.94"/>
    <s v="Non-governmen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6"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722"/>
    <s v="Above 180days "/>
    <n v="224.06666666666666"/>
    <x v="0"/>
    <x v="0"/>
    <s v="Overdue"/>
    <x v="0"/>
    <s v="USD"/>
    <n v="-12308.34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727"/>
    <s v="Above 180days "/>
    <n v="224.23333333333332"/>
    <x v="0"/>
    <x v="0"/>
    <s v="Overdue"/>
    <x v="0"/>
    <s v="USD"/>
    <n v="-36318.85"/>
  </r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937"/>
    <s v="Above 180days "/>
    <n v="231.23333333333332"/>
    <x v="0"/>
    <x v="0"/>
    <s v="Overdue"/>
    <x v="0"/>
    <s v="USD"/>
    <n v="46288.1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813"/>
    <s v="Above 180days "/>
    <n v="260.43333333333334"/>
    <x v="0"/>
    <x v="0"/>
    <s v="Overdue"/>
    <x v="0"/>
    <s v="USD"/>
    <n v="13603.95"/>
  </r>
  <r>
    <s v="A2310000"/>
    <x v="1"/>
    <x v="1"/>
    <n v="1800027159"/>
    <x v="0"/>
    <x v="1"/>
    <x v="1"/>
    <x v="1"/>
    <n v="0"/>
    <s v="Dec 2021 DIRECT FIELD SERVICES-Recovery"/>
    <s v="473"/>
    <s v="DR"/>
    <s v=""/>
    <d v="2021-12-31T00:00:00"/>
    <d v="2021-12-31T00:00:00"/>
    <d v="2022-01-30T00:00:00"/>
    <s v="NGN"/>
    <n v="7898050"/>
    <n v="-30"/>
    <s v="Not Overdue"/>
    <n v="-1"/>
    <x v="1"/>
    <x v="1"/>
    <s v="Not Overdue"/>
    <x v="0"/>
    <s v="USD"/>
    <n v="19195.419999999998"/>
  </r>
  <r>
    <s v="A2310000"/>
    <x v="1"/>
    <x v="1"/>
    <n v="1800027160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1994.3"/>
    <n v="-30"/>
    <s v="Not Overdue"/>
    <n v="-1"/>
    <x v="1"/>
    <x v="1"/>
    <s v="Not Overdue"/>
    <x v="0"/>
    <s v="USD"/>
    <n v="1994.3"/>
  </r>
  <r>
    <s v="A2310000"/>
    <x v="1"/>
    <x v="1"/>
    <n v="1800027161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2665.27"/>
    <n v="-30"/>
    <s v="Not Overdue"/>
    <n v="-1"/>
    <x v="1"/>
    <x v="1"/>
    <s v="Not Overdue"/>
    <x v="0"/>
    <s v="USD"/>
    <n v="2665.27"/>
  </r>
  <r>
    <s v="A2310000"/>
    <x v="1"/>
    <x v="1"/>
    <n v="1800026984"/>
    <x v="0"/>
    <x v="1"/>
    <x v="1"/>
    <x v="1"/>
    <n v="0"/>
    <s v="Oct-Nov 2021 DIRECT FIELD SERVICES-RECOVERY"/>
    <s v="473"/>
    <s v="DR"/>
    <s v=""/>
    <d v="2021-11-30T00:00:00"/>
    <d v="2021-11-30T00:00:00"/>
    <d v="2021-12-30T00:00:00"/>
    <s v="NGN"/>
    <n v="8790868.75"/>
    <n v="1"/>
    <s v="1-30days"/>
    <n v="3.3333333333333333E-2"/>
    <x v="2"/>
    <x v="0"/>
    <s v="Overdue"/>
    <x v="0"/>
    <s v="USD"/>
    <n v="21407.52"/>
  </r>
  <r>
    <s v="A2310000"/>
    <x v="1"/>
    <x v="1"/>
    <n v="1800026985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140.6"/>
    <n v="1"/>
    <s v="1-30days"/>
    <n v="3.3333333333333333E-2"/>
    <x v="2"/>
    <x v="0"/>
    <s v="Overdue"/>
    <x v="0"/>
    <s v="USD"/>
    <n v="2140.6"/>
  </r>
  <r>
    <s v="A2310000"/>
    <x v="1"/>
    <x v="1"/>
    <n v="1800026986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202.42"/>
    <n v="1"/>
    <s v="1-30days"/>
    <n v="3.3333333333333333E-2"/>
    <x v="2"/>
    <x v="0"/>
    <s v="Overdue"/>
    <x v="0"/>
    <s v="USD"/>
    <n v="2202.42"/>
  </r>
  <r>
    <s v="A2310000"/>
    <x v="1"/>
    <x v="1"/>
    <n v="1800026881"/>
    <x v="0"/>
    <x v="1"/>
    <x v="1"/>
    <x v="1"/>
    <n v="0"/>
    <s v="Aug 2021 DIRECT FIELD SERVICES"/>
    <s v="473"/>
    <s v="DR"/>
    <s v=""/>
    <d v="2021-11-17T00:00:00"/>
    <d v="2021-11-17T00:00:00"/>
    <d v="2021-12-17T00:00:00"/>
    <s v="NGN"/>
    <n v="6796540"/>
    <n v="14"/>
    <s v="1-30days"/>
    <n v="0.46666666666666667"/>
    <x v="2"/>
    <x v="0"/>
    <s v="Overdue"/>
    <x v="0"/>
    <s v="USD"/>
    <n v="16540.060000000001"/>
  </r>
  <r>
    <s v="A2310000"/>
    <x v="1"/>
    <x v="1"/>
    <n v="1800026882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1036.2"/>
    <n v="14"/>
    <s v="1-30days"/>
    <n v="0.46666666666666667"/>
    <x v="2"/>
    <x v="0"/>
    <s v="Overdue"/>
    <x v="0"/>
    <s v="USD"/>
    <n v="1036.2"/>
  </r>
  <r>
    <s v="A2310000"/>
    <x v="1"/>
    <x v="1"/>
    <n v="1800026883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4252.8500000000004"/>
    <n v="14"/>
    <s v="1-30days"/>
    <n v="0.46666666666666667"/>
    <x v="2"/>
    <x v="0"/>
    <s v="Overdue"/>
    <x v="0"/>
    <s v="USD"/>
    <n v="4252.8500000000004"/>
  </r>
  <r>
    <s v="A2310000"/>
    <x v="1"/>
    <x v="1"/>
    <n v="1800026824"/>
    <x v="0"/>
    <x v="1"/>
    <x v="1"/>
    <x v="1"/>
    <n v="0"/>
    <s v="Oct 2021 DIRECT FIELD SERVICES"/>
    <s v="473"/>
    <s v="DR"/>
    <s v=""/>
    <d v="2021-11-11T00:00:00"/>
    <d v="2021-11-11T00:00:00"/>
    <d v="2021-12-11T00:00:00"/>
    <s v="NGN"/>
    <n v="7784916.25"/>
    <n v="20"/>
    <s v="1-30days"/>
    <n v="0.66666666666666663"/>
    <x v="2"/>
    <x v="0"/>
    <s v="Overdue"/>
    <x v="0"/>
    <s v="USD"/>
    <n v="18947.71"/>
  </r>
  <r>
    <s v="A2310000"/>
    <x v="1"/>
    <x v="1"/>
    <n v="1800026825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1751.75"/>
    <n v="20"/>
    <s v="1-30days"/>
    <n v="0.66666666666666663"/>
    <x v="2"/>
    <x v="0"/>
    <s v="Overdue"/>
    <x v="0"/>
    <s v="USD"/>
    <n v="1751.75"/>
  </r>
  <r>
    <s v="A2310000"/>
    <x v="1"/>
    <x v="1"/>
    <n v="1800026826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3349.52"/>
    <n v="20"/>
    <s v="1-30days"/>
    <n v="0.66666666666666663"/>
    <x v="2"/>
    <x v="0"/>
    <s v="Overdue"/>
    <x v="0"/>
    <s v="USD"/>
    <n v="3349.52"/>
  </r>
  <r>
    <s v="A2310000"/>
    <x v="1"/>
    <x v="1"/>
    <n v="1800026821"/>
    <x v="0"/>
    <x v="1"/>
    <x v="1"/>
    <x v="1"/>
    <n v="0"/>
    <s v="Sept 2021 DIRECT FIELD SERVICES"/>
    <s v="473"/>
    <s v="DR"/>
    <s v=""/>
    <d v="2021-11-11T00:00:00"/>
    <d v="2021-11-11T00:00:00"/>
    <d v="2021-12-11T00:00:00"/>
    <s v="NGN"/>
    <n v="6460260"/>
    <n v="20"/>
    <s v="1-30days"/>
    <n v="0.66666666666666663"/>
    <x v="2"/>
    <x v="0"/>
    <s v="Overdue"/>
    <x v="0"/>
    <s v="USD"/>
    <n v="15724.27"/>
  </r>
  <r>
    <s v="A2310000"/>
    <x v="1"/>
    <x v="1"/>
    <n v="1800026822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1586.2"/>
    <n v="20"/>
    <s v="1-30days"/>
    <n v="0.66666666666666663"/>
    <x v="2"/>
    <x v="0"/>
    <s v="Overdue"/>
    <x v="0"/>
    <s v="USD"/>
    <n v="1586.2"/>
  </r>
  <r>
    <s v="A2310000"/>
    <x v="1"/>
    <x v="1"/>
    <n v="1800026823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2551.67"/>
    <n v="20"/>
    <s v="1-30days"/>
    <n v="0.66666666666666663"/>
    <x v="2"/>
    <x v="0"/>
    <s v="Overdue"/>
    <x v="0"/>
    <s v="USD"/>
    <n v="2551.67"/>
  </r>
  <r>
    <s v="A2310000"/>
    <x v="1"/>
    <x v="1"/>
    <n v="1800026397"/>
    <x v="0"/>
    <x v="1"/>
    <x v="1"/>
    <x v="1"/>
    <n v="0"/>
    <s v="July 2021 DIRECT FIELD SERVICES"/>
    <s v="473"/>
    <s v="DR"/>
    <s v=""/>
    <d v="2021-07-30T00:00:00"/>
    <d v="2021-07-30T00:00:00"/>
    <d v="2021-08-29T00:00:00"/>
    <s v="NGN"/>
    <n v="6636170"/>
    <n v="124"/>
    <s v="91-180days "/>
    <n v="4.1333333333333337"/>
    <x v="2"/>
    <x v="0"/>
    <s v="Overdue"/>
    <x v="0"/>
    <s v="USD"/>
    <n v="16198.89"/>
  </r>
  <r>
    <s v="A2310000"/>
    <x v="1"/>
    <x v="1"/>
    <n v="1800026398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1343.1"/>
    <n v="124"/>
    <s v="91-180days "/>
    <n v="4.1333333333333337"/>
    <x v="2"/>
    <x v="0"/>
    <s v="Overdue"/>
    <x v="0"/>
    <s v="USD"/>
    <n v="1343.1"/>
  </r>
  <r>
    <s v="A2310000"/>
    <x v="1"/>
    <x v="1"/>
    <n v="1800026399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5372.09"/>
    <n v="124"/>
    <s v="91-180days "/>
    <n v="4.1333333333333337"/>
    <x v="2"/>
    <x v="0"/>
    <s v="Overdue"/>
    <x v="0"/>
    <s v="USD"/>
    <n v="5372.09"/>
  </r>
  <r>
    <s v="A2310000"/>
    <x v="1"/>
    <x v="1"/>
    <n v="1800026374"/>
    <x v="0"/>
    <x v="1"/>
    <x v="1"/>
    <x v="1"/>
    <n v="0"/>
    <s v="Q2  2021 SHARED SERVICES"/>
    <s v="473"/>
    <s v="DR"/>
    <s v=""/>
    <d v="2021-07-23T00:00:00"/>
    <d v="2021-07-23T00:00:00"/>
    <d v="2021-08-22T00:00:00"/>
    <s v="NGN"/>
    <n v="11682936"/>
    <n v="131"/>
    <s v="91-180days "/>
    <n v="4.3666666666666663"/>
    <x v="2"/>
    <x v="0"/>
    <s v="Overdue"/>
    <x v="0"/>
    <s v="USD"/>
    <n v="28520.38"/>
  </r>
  <r>
    <s v="A2310000"/>
    <x v="1"/>
    <x v="1"/>
    <n v="1800026375"/>
    <x v="0"/>
    <x v="1"/>
    <x v="1"/>
    <x v="1"/>
    <n v="0"/>
    <s v="Q2  2021 SHARED SERVICES"/>
    <s v="467"/>
    <s v="DR"/>
    <s v=""/>
    <d v="2021-07-23T00:00:00"/>
    <d v="2021-07-23T00:00:00"/>
    <d v="2021-08-22T00:00:00"/>
    <s v="USD"/>
    <n v="6171.45"/>
    <n v="131"/>
    <s v="91-180days "/>
    <n v="4.3666666666666663"/>
    <x v="2"/>
    <x v="0"/>
    <s v="Overdue"/>
    <x v="0"/>
    <s v="USD"/>
    <n v="6171.45"/>
  </r>
  <r>
    <s v="A2310000"/>
    <x v="1"/>
    <x v="1"/>
    <n v="1800026270"/>
    <x v="0"/>
    <x v="1"/>
    <x v="1"/>
    <x v="1"/>
    <n v="0"/>
    <s v="June 2021 DIRECT FIELD SERVICES"/>
    <s v="473"/>
    <s v="DR"/>
    <s v=""/>
    <d v="2021-07-01T00:00:00"/>
    <d v="2021-07-01T00:00:00"/>
    <d v="2021-07-31T00:00:00"/>
    <s v="NGN"/>
    <n v="6782060"/>
    <n v="153"/>
    <s v="91-180days "/>
    <n v="5.0999999999999996"/>
    <x v="2"/>
    <x v="0"/>
    <s v="Overdue"/>
    <x v="0"/>
    <s v="USD"/>
    <n v="16555.009999999998"/>
  </r>
  <r>
    <s v="A2310000"/>
    <x v="1"/>
    <x v="1"/>
    <n v="1800026271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1544.4"/>
    <n v="153"/>
    <s v="91-180days "/>
    <n v="5.0999999999999996"/>
    <x v="2"/>
    <x v="0"/>
    <s v="Overdue"/>
    <x v="0"/>
    <s v="USD"/>
    <n v="1544.4"/>
  </r>
  <r>
    <s v="A2310000"/>
    <x v="1"/>
    <x v="1"/>
    <n v="1800026272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2238.4899999999998"/>
    <n v="153"/>
    <s v="91-180days "/>
    <n v="5.0999999999999996"/>
    <x v="2"/>
    <x v="0"/>
    <s v="Overdue"/>
    <x v="0"/>
    <s v="USD"/>
    <n v="2238.4899999999998"/>
  </r>
  <r>
    <s v="A2310000"/>
    <x v="1"/>
    <x v="1"/>
    <n v="1800026059"/>
    <x v="0"/>
    <x v="1"/>
    <x v="1"/>
    <x v="1"/>
    <n v="0"/>
    <s v="May 2021 DIRECT FIELD SERVICES"/>
    <s v="473"/>
    <s v="DR"/>
    <s v=""/>
    <d v="2021-05-26T00:00:00"/>
    <d v="2021-05-26T00:00:00"/>
    <d v="2021-06-25T00:00:00"/>
    <s v="NGN"/>
    <n v="8562890"/>
    <n v="189"/>
    <s v="Above 180days "/>
    <n v="6.3"/>
    <x v="3"/>
    <x v="0"/>
    <s v="Overdue"/>
    <x v="0"/>
    <s v="USD"/>
    <n v="20897.73"/>
  </r>
  <r>
    <s v="A2310000"/>
    <x v="1"/>
    <x v="1"/>
    <n v="1800026060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197.8000000000002"/>
    <n v="189"/>
    <s v="Above 180days "/>
    <n v="6.3"/>
    <x v="3"/>
    <x v="0"/>
    <s v="Overdue"/>
    <x v="0"/>
    <s v="USD"/>
    <n v="2197.8000000000002"/>
  </r>
  <r>
    <s v="A2310000"/>
    <x v="1"/>
    <x v="1"/>
    <n v="1800026061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857.7"/>
    <n v="189"/>
    <s v="Above 180days "/>
    <n v="6.3"/>
    <x v="3"/>
    <x v="0"/>
    <s v="Overdue"/>
    <x v="0"/>
    <s v="USD"/>
    <n v="2857.7"/>
  </r>
  <r>
    <s v="A2310000"/>
    <x v="1"/>
    <x v="1"/>
    <n v="1800025940"/>
    <x v="0"/>
    <x v="1"/>
    <x v="1"/>
    <x v="1"/>
    <n v="0"/>
    <s v="April 2021 DIRECT FIELD SERVICES"/>
    <s v="473"/>
    <s v="DR"/>
    <s v=""/>
    <d v="2021-04-29T00:00:00"/>
    <d v="2021-04-29T00:00:00"/>
    <d v="2021-05-29T00:00:00"/>
    <s v="NGN"/>
    <n v="6648455"/>
    <n v="216"/>
    <s v="Above 180days "/>
    <n v="7.2"/>
    <x v="3"/>
    <x v="0"/>
    <s v="Overdue"/>
    <x v="0"/>
    <s v="USD"/>
    <n v="17518.68"/>
  </r>
  <r>
    <s v="A2310000"/>
    <x v="1"/>
    <x v="1"/>
    <n v="1800025941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1768.8"/>
    <n v="216"/>
    <s v="Above 180days "/>
    <n v="7.2"/>
    <x v="3"/>
    <x v="0"/>
    <s v="Overdue"/>
    <x v="0"/>
    <s v="USD"/>
    <n v="1768.8"/>
  </r>
  <r>
    <s v="A2310000"/>
    <x v="1"/>
    <x v="1"/>
    <n v="1800025942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3162.46"/>
    <n v="216"/>
    <s v="Above 180days "/>
    <n v="7.2"/>
    <x v="3"/>
    <x v="0"/>
    <s v="Overdue"/>
    <x v="0"/>
    <s v="USD"/>
    <n v="3162.46"/>
  </r>
  <r>
    <s v="A2310000"/>
    <x v="1"/>
    <x v="1"/>
    <n v="1800025779"/>
    <x v="0"/>
    <x v="1"/>
    <x v="1"/>
    <x v="1"/>
    <n v="0"/>
    <s v="March 2021 DIRECT FIELD SERVICES - Recovery"/>
    <s v="473"/>
    <s v="DR"/>
    <s v=""/>
    <d v="2021-03-26T00:00:00"/>
    <d v="2021-03-26T00:00:00"/>
    <d v="2021-04-25T00:00:00"/>
    <s v="NGN"/>
    <n v="5954905"/>
    <n v="250"/>
    <s v="Above 180days "/>
    <n v="8.3333333333333339"/>
    <x v="3"/>
    <x v="0"/>
    <s v="Overdue"/>
    <x v="0"/>
    <s v="USD"/>
    <n v="15691.17"/>
  </r>
  <r>
    <s v="A2310000"/>
    <x v="1"/>
    <x v="1"/>
    <n v="1800025781"/>
    <x v="0"/>
    <x v="1"/>
    <x v="1"/>
    <x v="1"/>
    <n v="0"/>
    <s v="March 2021 DIRECT FIELD SERVICES- recovery"/>
    <s v="467"/>
    <s v="DR"/>
    <s v=""/>
    <d v="2021-03-26T00:00:00"/>
    <d v="2021-03-26T00:00:00"/>
    <d v="2021-04-25T00:00:00"/>
    <s v="USD"/>
    <n v="3601.61"/>
    <n v="250"/>
    <s v="Above 180days "/>
    <n v="8.3333333333333339"/>
    <x v="3"/>
    <x v="0"/>
    <s v="Overdue"/>
    <x v="0"/>
    <s v="USD"/>
    <n v="3601.61"/>
  </r>
  <r>
    <s v="A2310000"/>
    <x v="1"/>
    <x v="1"/>
    <n v="1800025780"/>
    <x v="0"/>
    <x v="1"/>
    <x v="1"/>
    <x v="1"/>
    <n v="0"/>
    <s v="March 2021 DIRECT FIELD SERVICES-Recovery"/>
    <s v="467"/>
    <s v="DR"/>
    <s v=""/>
    <d v="2021-03-26T00:00:00"/>
    <d v="2021-03-26T00:00:00"/>
    <d v="2021-04-25T00:00:00"/>
    <s v="USD"/>
    <n v="1042.1400000000001"/>
    <n v="250"/>
    <s v="Above 180days "/>
    <n v="8.3333333333333339"/>
    <x v="3"/>
    <x v="0"/>
    <s v="Overdue"/>
    <x v="0"/>
    <s v="USD"/>
    <n v="1042.1400000000001"/>
  </r>
  <r>
    <s v="A2310000"/>
    <x v="1"/>
    <x v="1"/>
    <n v="1800025782"/>
    <x v="0"/>
    <x v="1"/>
    <x v="1"/>
    <x v="1"/>
    <n v="0"/>
    <s v="Q1  2021 SHARED SERVICES"/>
    <s v="473"/>
    <s v="DR"/>
    <s v=""/>
    <d v="2021-03-26T00:00:00"/>
    <d v="2021-03-26T00:00:00"/>
    <d v="2021-04-25T00:00:00"/>
    <s v="NGN"/>
    <n v="11682936"/>
    <n v="250"/>
    <s v="Above 180days "/>
    <n v="8.3333333333333339"/>
    <x v="3"/>
    <x v="0"/>
    <s v="Overdue"/>
    <x v="0"/>
    <s v="USD"/>
    <n v="30784.54"/>
  </r>
  <r>
    <s v="A2310000"/>
    <x v="1"/>
    <x v="1"/>
    <n v="1800025783"/>
    <x v="0"/>
    <x v="1"/>
    <x v="1"/>
    <x v="1"/>
    <n v="0"/>
    <s v="Q1  2021 SHARED SERVICES"/>
    <s v="467"/>
    <s v="DR"/>
    <s v=""/>
    <d v="2021-03-26T00:00:00"/>
    <d v="2021-03-26T00:00:00"/>
    <d v="2021-04-25T00:00:00"/>
    <s v="USD"/>
    <n v="12085.69"/>
    <n v="250"/>
    <s v="Above 180days "/>
    <n v="8.3333333333333339"/>
    <x v="3"/>
    <x v="0"/>
    <s v="Overdue"/>
    <x v="0"/>
    <s v="USD"/>
    <n v="12085.69"/>
  </r>
  <r>
    <s v="A2310000"/>
    <x v="1"/>
    <x v="1"/>
    <n v="1800025740"/>
    <x v="0"/>
    <x v="1"/>
    <x v="1"/>
    <x v="1"/>
    <n v="0"/>
    <s v="Feb 2021 DIRECT FIELD SERVICES"/>
    <s v="473"/>
    <s v="DR"/>
    <s v=""/>
    <d v="2021-03-16T00:00:00"/>
    <d v="2021-03-16T00:00:00"/>
    <d v="2021-04-15T00:00:00"/>
    <s v="NGN"/>
    <n v="7575085"/>
    <n v="260"/>
    <s v="Above 180days "/>
    <n v="8.6666666666666661"/>
    <x v="3"/>
    <x v="0"/>
    <s v="Overdue"/>
    <x v="0"/>
    <s v="USD"/>
    <n v="19960.349999999999"/>
  </r>
  <r>
    <s v="A2310000"/>
    <x v="1"/>
    <x v="1"/>
    <n v="1800025741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1798.95"/>
    <n v="260"/>
    <s v="Above 180days "/>
    <n v="8.6666666666666661"/>
    <x v="3"/>
    <x v="0"/>
    <s v="Overdue"/>
    <x v="0"/>
    <s v="USD"/>
    <n v="1798.95"/>
  </r>
  <r>
    <s v="A2310000"/>
    <x v="1"/>
    <x v="1"/>
    <n v="1800025742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3358.08"/>
    <n v="260"/>
    <s v="Above 180days "/>
    <n v="8.6666666666666661"/>
    <x v="3"/>
    <x v="0"/>
    <s v="Overdue"/>
    <x v="0"/>
    <s v="USD"/>
    <n v="3358.08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286"/>
    <s v="Above 180days "/>
    <n v="9.5333333333333332"/>
    <x v="3"/>
    <x v="0"/>
    <s v="Overdue"/>
    <x v="0"/>
    <s v="USD"/>
    <n v="1081.01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286"/>
    <s v="Above 180days "/>
    <n v="9.5333333333333332"/>
    <x v="3"/>
    <x v="0"/>
    <s v="Overdue"/>
    <x v="0"/>
    <s v="USD"/>
    <n v="18025.66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286"/>
    <s v="Above 180days "/>
    <n v="9.5333333333333332"/>
    <x v="3"/>
    <x v="0"/>
    <s v="Overdue"/>
    <x v="0"/>
    <s v="USD"/>
    <n v="1876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331"/>
    <s v="Above 180days "/>
    <n v="11.033333333333333"/>
    <x v="3"/>
    <x v="2"/>
    <s v="Overdue"/>
    <x v="1"/>
    <s v="USD"/>
    <n v="-457.77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335"/>
    <s v="Above 180days "/>
    <n v="11.166666666666666"/>
    <x v="3"/>
    <x v="0"/>
    <s v="Overdue"/>
    <x v="0"/>
    <s v="USD"/>
    <n v="15583.59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335"/>
    <s v="Above 180days "/>
    <n v="11.166666666666666"/>
    <x v="3"/>
    <x v="0"/>
    <s v="Overdue"/>
    <x v="0"/>
    <s v="USD"/>
    <n v="1815.7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335"/>
    <s v="Above 180days "/>
    <n v="11.166666666666666"/>
    <x v="3"/>
    <x v="0"/>
    <s v="Overdue"/>
    <x v="0"/>
    <s v="USD"/>
    <n v="1388.81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335"/>
    <s v="Above 180days "/>
    <n v="11.166666666666666"/>
    <x v="3"/>
    <x v="0"/>
    <s v="Overdue"/>
    <x v="0"/>
    <s v="USD"/>
    <n v="30784.54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335"/>
    <s v="Above 180days "/>
    <n v="11.166666666666666"/>
    <x v="3"/>
    <x v="0"/>
    <s v="Overdue"/>
    <x v="0"/>
    <s v="USD"/>
    <n v="8326.3799999999992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366"/>
    <s v="Above 180days "/>
    <n v="12.2"/>
    <x v="4"/>
    <x v="0"/>
    <s v="Overdue"/>
    <x v="0"/>
    <s v="USD"/>
    <n v="14846.1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366"/>
    <s v="Above 180days "/>
    <n v="12.2"/>
    <x v="4"/>
    <x v="0"/>
    <s v="Overdue"/>
    <x v="0"/>
    <s v="USD"/>
    <n v="1519.4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366"/>
    <s v="Above 180days "/>
    <n v="12.2"/>
    <x v="4"/>
    <x v="0"/>
    <s v="Overdue"/>
    <x v="0"/>
    <s v="USD"/>
    <n v="1866.06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392"/>
    <s v="Above 180days "/>
    <n v="13.066666666666666"/>
    <x v="4"/>
    <x v="0"/>
    <s v="Overdue"/>
    <x v="0"/>
    <s v="USD"/>
    <n v="14004.11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392"/>
    <s v="Above 180days "/>
    <n v="13.066666666666666"/>
    <x v="4"/>
    <x v="0"/>
    <s v="Overdue"/>
    <x v="0"/>
    <s v="USD"/>
    <n v="1356.1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392"/>
    <s v="Above 180days "/>
    <n v="13.066666666666666"/>
    <x v="4"/>
    <x v="0"/>
    <s v="Overdue"/>
    <x v="0"/>
    <s v="USD"/>
    <n v="2754.87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427"/>
    <s v="Above 180days "/>
    <n v="14.233333333333333"/>
    <x v="4"/>
    <x v="0"/>
    <s v="Overdue"/>
    <x v="0"/>
    <s v="USD"/>
    <n v="30784.54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427"/>
    <s v="Above 180days "/>
    <n v="14.233333333333333"/>
    <x v="4"/>
    <x v="0"/>
    <s v="Overdue"/>
    <x v="0"/>
    <s v="USD"/>
    <n v="18235.560000000001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433"/>
    <s v="Above 180days "/>
    <n v="14.433333333333334"/>
    <x v="4"/>
    <x v="0"/>
    <s v="Overdue"/>
    <x v="0"/>
    <s v="USD"/>
    <n v="14975.49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433"/>
    <s v="Above 180days "/>
    <n v="14.433333333333334"/>
    <x v="4"/>
    <x v="0"/>
    <s v="Overdue"/>
    <x v="0"/>
    <s v="USD"/>
    <n v="1121.0899999999999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433"/>
    <s v="Above 180days "/>
    <n v="14.433333333333334"/>
    <x v="4"/>
    <x v="0"/>
    <s v="Overdue"/>
    <x v="0"/>
    <s v="USD"/>
    <n v="3611.17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438"/>
    <s v="Above 180days "/>
    <n v="14.6"/>
    <x v="4"/>
    <x v="0"/>
    <s v="Overdue"/>
    <x v="0"/>
    <s v="USD"/>
    <n v="-1455.15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462"/>
    <s v="Above 180days "/>
    <n v="15.4"/>
    <x v="4"/>
    <x v="0"/>
    <s v="Overdue"/>
    <x v="0"/>
    <s v="USD"/>
    <n v="15429.6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462"/>
    <s v="Above 180days "/>
    <n v="15.4"/>
    <x v="4"/>
    <x v="0"/>
    <s v="Overdue"/>
    <x v="0"/>
    <s v="USD"/>
    <n v="1381.05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462"/>
    <s v="Above 180days "/>
    <n v="15.4"/>
    <x v="4"/>
    <x v="0"/>
    <s v="Overdue"/>
    <x v="0"/>
    <s v="USD"/>
    <n v="3109.17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473"/>
    <s v="Above 180days "/>
    <n v="15.766666666666667"/>
    <x v="4"/>
    <x v="0"/>
    <s v="Overdue"/>
    <x v="0"/>
    <s v="USD"/>
    <n v="-12871.5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482"/>
    <s v="Above 180days "/>
    <n v="16.066666666666666"/>
    <x v="4"/>
    <x v="0"/>
    <s v="Overdue"/>
    <x v="0"/>
    <s v="USD"/>
    <n v="-16752.439999999999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503"/>
    <s v="Above 180days "/>
    <n v="16.766666666666666"/>
    <x v="4"/>
    <x v="0"/>
    <s v="Overdue"/>
    <x v="0"/>
    <s v="USD"/>
    <n v="32407.3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503"/>
    <s v="Above 180days "/>
    <n v="16.766666666666666"/>
    <x v="4"/>
    <x v="0"/>
    <s v="Overdue"/>
    <x v="0"/>
    <s v="USD"/>
    <n v="13249.58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521"/>
    <s v="Above 180days "/>
    <n v="17.366666666666667"/>
    <x v="4"/>
    <x v="0"/>
    <s v="Overdue"/>
    <x v="0"/>
    <s v="USD"/>
    <n v="15338.65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521"/>
    <s v="Above 180days "/>
    <n v="17.366666666666667"/>
    <x v="4"/>
    <x v="0"/>
    <s v="Overdue"/>
    <x v="0"/>
    <s v="USD"/>
    <n v="1036.8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521"/>
    <s v="Above 180days "/>
    <n v="17.366666666666667"/>
    <x v="4"/>
    <x v="0"/>
    <s v="Overdue"/>
    <x v="0"/>
    <s v="USD"/>
    <n v="3169.29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551"/>
    <s v="Above 180days "/>
    <n v="18.366666666666667"/>
    <x v="0"/>
    <x v="0"/>
    <s v="Overdue"/>
    <x v="0"/>
    <s v="USD"/>
    <n v="2930.21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551"/>
    <s v="Above 180days "/>
    <n v="18.366666666666667"/>
    <x v="0"/>
    <x v="0"/>
    <s v="Overdue"/>
    <x v="0"/>
    <s v="USD"/>
    <n v="14313.58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551"/>
    <s v="Above 180days "/>
    <n v="18.366666666666667"/>
    <x v="0"/>
    <x v="0"/>
    <s v="Overdue"/>
    <x v="0"/>
    <s v="USD"/>
    <n v="972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580"/>
    <s v="Above 180days "/>
    <n v="19.333333333333332"/>
    <x v="0"/>
    <x v="0"/>
    <s v="Overdue"/>
    <x v="0"/>
    <s v="USD"/>
    <n v="5225.24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580"/>
    <s v="Above 180days "/>
    <n v="19.333333333333332"/>
    <x v="0"/>
    <x v="0"/>
    <s v="Overdue"/>
    <x v="0"/>
    <s v="USD"/>
    <n v="1198.8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580"/>
    <s v="Above 180days "/>
    <n v="19.333333333333332"/>
    <x v="0"/>
    <x v="0"/>
    <s v="Overdue"/>
    <x v="0"/>
    <s v="USD"/>
    <n v="18143.330000000002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602"/>
    <s v="Above 180days "/>
    <n v="20.066666666666666"/>
    <x v="0"/>
    <x v="0"/>
    <s v="Overdue"/>
    <x v="0"/>
    <s v="USD"/>
    <n v="32407.3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602"/>
    <s v="Above 180days "/>
    <n v="20.066666666666666"/>
    <x v="0"/>
    <x v="0"/>
    <s v="Overdue"/>
    <x v="0"/>
    <s v="USD"/>
    <n v="13253.58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611"/>
    <s v="Above 180days "/>
    <n v="20.366666666666667"/>
    <x v="0"/>
    <x v="0"/>
    <s v="Overdue"/>
    <x v="0"/>
    <s v="USD"/>
    <n v="14114.15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611"/>
    <s v="Above 180days "/>
    <n v="20.366666666666667"/>
    <x v="0"/>
    <x v="0"/>
    <s v="Overdue"/>
    <x v="0"/>
    <s v="USD"/>
    <n v="3456.03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611"/>
    <s v="Above 180days "/>
    <n v="20.366666666666667"/>
    <x v="0"/>
    <x v="0"/>
    <s v="Overdue"/>
    <x v="0"/>
    <s v="USD"/>
    <n v="1360.8"/>
  </r>
  <r>
    <s v="A2310000"/>
    <x v="1"/>
    <x v="1"/>
    <n v="103906378"/>
    <x v="0"/>
    <x v="0"/>
    <x v="2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620"/>
    <s v="Above 180days "/>
    <n v="20.666666666666668"/>
    <x v="0"/>
    <x v="2"/>
    <s v="WHT"/>
    <x v="1"/>
    <s v="USD"/>
    <n v="-9421.3799999999992"/>
  </r>
  <r>
    <s v="A2310000"/>
    <x v="1"/>
    <x v="1"/>
    <n v="103906379"/>
    <x v="0"/>
    <x v="0"/>
    <x v="2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620"/>
    <s v="Above 180days "/>
    <n v="20.666666666666668"/>
    <x v="0"/>
    <x v="2"/>
    <s v="WHT"/>
    <x v="1"/>
    <s v="USD"/>
    <n v="-11305.47"/>
  </r>
  <r>
    <s v="A2310000"/>
    <x v="1"/>
    <x v="1"/>
    <n v="103906379"/>
    <x v="0"/>
    <x v="0"/>
    <x v="2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620"/>
    <s v="Above 180days "/>
    <n v="20.666666666666668"/>
    <x v="0"/>
    <x v="2"/>
    <s v="WHT"/>
    <x v="1"/>
    <s v="USD"/>
    <n v="-7409.32"/>
  </r>
  <r>
    <s v="A2310000"/>
    <x v="1"/>
    <x v="1"/>
    <n v="103906379"/>
    <x v="0"/>
    <x v="0"/>
    <x v="2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620"/>
    <s v="Above 180days "/>
    <n v="20.666666666666668"/>
    <x v="0"/>
    <x v="2"/>
    <s v="WHT"/>
    <x v="1"/>
    <s v="USD"/>
    <n v="-8496.48"/>
  </r>
  <r>
    <s v="A2310000"/>
    <x v="1"/>
    <x v="1"/>
    <n v="103906379"/>
    <x v="0"/>
    <x v="0"/>
    <x v="2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620"/>
    <s v="Above 180days "/>
    <n v="20.666666666666668"/>
    <x v="0"/>
    <x v="2"/>
    <s v="WHT"/>
    <x v="1"/>
    <s v="USD"/>
    <n v="-18483.23"/>
  </r>
  <r>
    <s v="A2310000"/>
    <x v="1"/>
    <x v="1"/>
    <n v="103906379"/>
    <x v="0"/>
    <x v="0"/>
    <x v="2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620"/>
    <s v="Above 180days "/>
    <n v="20.666666666666668"/>
    <x v="0"/>
    <x v="2"/>
    <s v="WHT"/>
    <x v="1"/>
    <s v="USD"/>
    <n v="-8150.67"/>
  </r>
  <r>
    <s v="A2310000"/>
    <x v="1"/>
    <x v="1"/>
    <n v="103906379"/>
    <x v="0"/>
    <x v="0"/>
    <x v="2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620"/>
    <s v="Above 180days "/>
    <n v="20.666666666666668"/>
    <x v="0"/>
    <x v="2"/>
    <s v="WHT"/>
    <x v="1"/>
    <s v="USD"/>
    <n v="-6994.98"/>
  </r>
  <r>
    <s v="A2310000"/>
    <x v="1"/>
    <x v="1"/>
    <n v="103906379"/>
    <x v="0"/>
    <x v="0"/>
    <x v="2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620"/>
    <s v="Above 180days "/>
    <n v="20.666666666666668"/>
    <x v="0"/>
    <x v="2"/>
    <s v="WHT"/>
    <x v="1"/>
    <s v="USD"/>
    <n v="-7744.85"/>
  </r>
  <r>
    <s v="A2310000"/>
    <x v="1"/>
    <x v="1"/>
    <n v="103906379"/>
    <x v="0"/>
    <x v="0"/>
    <x v="2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620"/>
    <s v="Above 180days "/>
    <n v="20.666666666666668"/>
    <x v="0"/>
    <x v="2"/>
    <s v="WHT"/>
    <x v="1"/>
    <s v="USD"/>
    <n v="-1572.8"/>
  </r>
  <r>
    <s v="A2310000"/>
    <x v="1"/>
    <x v="1"/>
    <n v="103906379"/>
    <x v="0"/>
    <x v="0"/>
    <x v="2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03906379"/>
    <x v="0"/>
    <x v="0"/>
    <x v="2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643"/>
    <s v="Above 180days "/>
    <n v="21.433333333333334"/>
    <x v="0"/>
    <x v="0"/>
    <s v="Overdue"/>
    <x v="0"/>
    <s v="USD"/>
    <n v="5439.53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643"/>
    <s v="Above 180days "/>
    <n v="21.433333333333334"/>
    <x v="0"/>
    <x v="0"/>
    <s v="Overdue"/>
    <x v="0"/>
    <s v="USD"/>
    <n v="16010.25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643"/>
    <s v="Above 180days "/>
    <n v="21.433333333333334"/>
    <x v="0"/>
    <x v="0"/>
    <s v="Overdue"/>
    <x v="0"/>
    <s v="USD"/>
    <n v="946.8"/>
  </r>
  <r>
    <s v="A2310000"/>
    <x v="1"/>
    <x v="1"/>
    <n v="103895170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01235968.42000002"/>
    <n v="646"/>
    <s v="Above 180days "/>
    <n v="21.533333333333335"/>
    <x v="0"/>
    <x v="0"/>
    <s v="Overdue"/>
    <x v="0"/>
    <s v="USD"/>
    <n v="835598.45"/>
  </r>
  <r>
    <s v="A2310000"/>
    <x v="1"/>
    <x v="1"/>
    <n v="103894221"/>
    <x v="0"/>
    <x v="0"/>
    <x v="2"/>
    <x v="2"/>
    <s v="WHT Outstg"/>
    <s v="WHT on inv 1800000093"/>
    <s v=""/>
    <s v="AB"/>
    <s v=""/>
    <d v="2020-03-23T00:00:00"/>
    <d v="2020-03-23T00:00:00"/>
    <d v="2020-03-23T00:00:00"/>
    <s v="NGN"/>
    <n v="3009077.93"/>
    <n v="648"/>
    <s v="Above 180days "/>
    <n v="21.6"/>
    <x v="0"/>
    <x v="2"/>
    <s v="WHT"/>
    <x v="1"/>
    <s v="USD"/>
    <n v="9817.42"/>
  </r>
  <r>
    <s v="A2310000"/>
    <x v="1"/>
    <x v="1"/>
    <n v="103894222"/>
    <x v="0"/>
    <x v="0"/>
    <x v="2"/>
    <x v="2"/>
    <s v="WHT Outstg"/>
    <s v="WHT on inv 1800001617"/>
    <s v=""/>
    <s v="AB"/>
    <s v=""/>
    <d v="2020-03-23T00:00:00"/>
    <d v="2020-03-23T00:00:00"/>
    <d v="2020-03-23T00:00:00"/>
    <s v="NGN"/>
    <n v="1988807.55"/>
    <n v="648"/>
    <s v="Above 180days "/>
    <n v="21.6"/>
    <x v="0"/>
    <x v="2"/>
    <s v="WHT"/>
    <x v="1"/>
    <s v="USD"/>
    <n v="6488.68"/>
  </r>
  <r>
    <s v="A2310000"/>
    <x v="1"/>
    <x v="1"/>
    <n v="103894224"/>
    <x v="0"/>
    <x v="0"/>
    <x v="2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648"/>
    <s v="Above 180days "/>
    <n v="21.6"/>
    <x v="0"/>
    <x v="2"/>
    <s v="WHT"/>
    <x v="1"/>
    <s v="USD"/>
    <n v="1795.19"/>
  </r>
  <r>
    <s v="A2310000"/>
    <x v="1"/>
    <x v="1"/>
    <n v="103894227"/>
    <x v="0"/>
    <x v="0"/>
    <x v="2"/>
    <x v="2"/>
    <s v="WHT Outstg"/>
    <s v="WHT on inv 1800001549"/>
    <s v=""/>
    <s v="AB"/>
    <s v=""/>
    <d v="2020-03-23T00:00:00"/>
    <d v="2020-03-23T00:00:00"/>
    <d v="2020-03-23T00:00:00"/>
    <s v="NGN"/>
    <n v="1682690.63"/>
    <n v="648"/>
    <s v="Above 180days "/>
    <n v="21.6"/>
    <x v="0"/>
    <x v="2"/>
    <s v="WHT"/>
    <x v="1"/>
    <s v="USD"/>
    <n v="5489.95"/>
  </r>
  <r>
    <s v="A2310000"/>
    <x v="1"/>
    <x v="1"/>
    <n v="103894228"/>
    <x v="0"/>
    <x v="0"/>
    <x v="2"/>
    <x v="2"/>
    <s v="WHT Outstg"/>
    <s v="WHT on inv 1800001547"/>
    <s v=""/>
    <s v="AB"/>
    <s v=""/>
    <d v="2020-03-23T00:00:00"/>
    <d v="2020-03-23T00:00:00"/>
    <d v="2020-03-23T00:00:00"/>
    <s v="NGN"/>
    <n v="1611668.11"/>
    <n v="648"/>
    <s v="Above 180days "/>
    <n v="21.6"/>
    <x v="0"/>
    <x v="2"/>
    <s v="WHT"/>
    <x v="1"/>
    <s v="USD"/>
    <n v="5258.23"/>
  </r>
  <r>
    <s v="A2310000"/>
    <x v="1"/>
    <x v="1"/>
    <n v="103894230"/>
    <x v="0"/>
    <x v="0"/>
    <x v="2"/>
    <x v="2"/>
    <s v="WHT Outstg"/>
    <s v="WHT on inv 1800001546"/>
    <s v=""/>
    <s v="AB"/>
    <s v=""/>
    <d v="2020-03-23T00:00:00"/>
    <d v="2020-03-23T00:00:00"/>
    <d v="2020-03-23T00:00:00"/>
    <s v="NGN"/>
    <n v="1690288.3"/>
    <n v="648"/>
    <s v="Above 180days "/>
    <n v="21.6"/>
    <x v="0"/>
    <x v="2"/>
    <s v="WHT"/>
    <x v="1"/>
    <s v="USD"/>
    <n v="5514.73"/>
  </r>
  <r>
    <s v="A2310000"/>
    <x v="1"/>
    <x v="1"/>
    <n v="103894234"/>
    <x v="0"/>
    <x v="0"/>
    <x v="2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648"/>
    <s v="Above 180days "/>
    <n v="21.6"/>
    <x v="0"/>
    <x v="2"/>
    <s v="WHT"/>
    <x v="1"/>
    <s v="USD"/>
    <n v="7229.22"/>
  </r>
  <r>
    <s v="A2310000"/>
    <x v="1"/>
    <x v="1"/>
    <n v="103894235"/>
    <x v="0"/>
    <x v="0"/>
    <x v="2"/>
    <x v="2"/>
    <s v="WHT Outstg"/>
    <s v="WHT on inv 1800001548"/>
    <s v=""/>
    <s v="AB"/>
    <s v=""/>
    <d v="2020-03-23T00:00:00"/>
    <d v="2020-03-23T00:00:00"/>
    <d v="2020-03-23T00:00:00"/>
    <s v="NGN"/>
    <n v="1744101.89"/>
    <n v="648"/>
    <s v="Above 180days "/>
    <n v="21.6"/>
    <x v="0"/>
    <x v="2"/>
    <s v="WHT"/>
    <x v="1"/>
    <s v="USD"/>
    <n v="5690.31"/>
  </r>
  <r>
    <s v="A2310000"/>
    <x v="1"/>
    <x v="1"/>
    <n v="103894236"/>
    <x v="0"/>
    <x v="0"/>
    <x v="2"/>
    <x v="2"/>
    <s v="WHT Outstg"/>
    <s v="WHT on inv 1800001550"/>
    <s v=""/>
    <s v="AB"/>
    <s v=""/>
    <d v="2020-03-23T00:00:00"/>
    <d v="2020-03-23T00:00:00"/>
    <d v="2020-03-23T00:00:00"/>
    <s v="NGN"/>
    <n v="1722782.93"/>
    <n v="648"/>
    <s v="Above 180days "/>
    <n v="21.6"/>
    <x v="0"/>
    <x v="2"/>
    <s v="WHT"/>
    <x v="1"/>
    <s v="USD"/>
    <n v="5620.75"/>
  </r>
  <r>
    <s v="A2310000"/>
    <x v="1"/>
    <x v="1"/>
    <n v="103894237"/>
    <x v="0"/>
    <x v="0"/>
    <x v="2"/>
    <x v="2"/>
    <s v="WHT Outstg"/>
    <s v="WHT on inv 1800001531"/>
    <s v=""/>
    <s v="AB"/>
    <s v=""/>
    <d v="2020-03-23T00:00:00"/>
    <d v="2020-03-23T00:00:00"/>
    <d v="2020-03-23T00:00:00"/>
    <s v="NGN"/>
    <n v="2929360.2"/>
    <n v="648"/>
    <s v="Above 180days "/>
    <n v="21.6"/>
    <x v="0"/>
    <x v="2"/>
    <s v="WHT"/>
    <x v="1"/>
    <s v="USD"/>
    <n v="9557.33"/>
  </r>
  <r>
    <s v="A2310000"/>
    <x v="1"/>
    <x v="1"/>
    <n v="103894238"/>
    <x v="0"/>
    <x v="0"/>
    <x v="2"/>
    <x v="2"/>
    <s v="WHT Outstg"/>
    <s v="WHT on inv 1800001509"/>
    <s v=""/>
    <s v="AB"/>
    <s v=""/>
    <d v="2020-03-23T00:00:00"/>
    <d v="2020-03-23T00:00:00"/>
    <d v="2020-03-23T00:00:00"/>
    <s v="NGN"/>
    <n v="2826597.35"/>
    <n v="648"/>
    <s v="Above 180days "/>
    <n v="21.6"/>
    <x v="0"/>
    <x v="2"/>
    <s v="WHT"/>
    <x v="1"/>
    <s v="USD"/>
    <n v="9222.06"/>
  </r>
  <r>
    <s v="A2310000"/>
    <x v="1"/>
    <x v="1"/>
    <n v="103894239"/>
    <x v="0"/>
    <x v="0"/>
    <x v="2"/>
    <x v="2"/>
    <s v="WHT Outstg"/>
    <s v="WHT on inv 1800001508"/>
    <s v=""/>
    <s v="AB"/>
    <s v=""/>
    <d v="2020-03-23T00:00:00"/>
    <d v="2020-03-23T00:00:00"/>
    <d v="2020-03-23T00:00:00"/>
    <s v="NGN"/>
    <n v="2832877.48"/>
    <n v="648"/>
    <s v="Above 180days "/>
    <n v="21.6"/>
    <x v="0"/>
    <x v="2"/>
    <s v="WHT"/>
    <x v="1"/>
    <s v="USD"/>
    <n v="9242.5499999999993"/>
  </r>
  <r>
    <s v="A2310000"/>
    <x v="1"/>
    <x v="1"/>
    <n v="103894240"/>
    <x v="0"/>
    <x v="0"/>
    <x v="2"/>
    <x v="2"/>
    <s v="WHT Outstg"/>
    <s v="WHT on inv 1800001512"/>
    <s v=""/>
    <s v="AB"/>
    <s v=""/>
    <d v="2020-03-23T00:00:00"/>
    <d v="2020-03-23T00:00:00"/>
    <d v="2020-03-23T00:00:00"/>
    <s v="NGN"/>
    <n v="2728630.99"/>
    <n v="648"/>
    <s v="Above 180days "/>
    <n v="21.6"/>
    <x v="0"/>
    <x v="2"/>
    <s v="WHT"/>
    <x v="1"/>
    <s v="USD"/>
    <n v="8902.43"/>
  </r>
  <r>
    <s v="A2310000"/>
    <x v="1"/>
    <x v="1"/>
    <n v="103894241"/>
    <x v="0"/>
    <x v="0"/>
    <x v="2"/>
    <x v="2"/>
    <s v="WHT Outstg"/>
    <s v="WHT on inv 1800001511"/>
    <s v=""/>
    <s v="AB"/>
    <s v=""/>
    <d v="2020-03-23T00:00:00"/>
    <d v="2020-03-23T00:00:00"/>
    <d v="2020-03-23T00:00:00"/>
    <s v="NGN"/>
    <n v="2744203.21"/>
    <n v="648"/>
    <s v="Above 180days "/>
    <n v="21.6"/>
    <x v="0"/>
    <x v="2"/>
    <s v="WHT"/>
    <x v="1"/>
    <s v="USD"/>
    <n v="8953.24"/>
  </r>
  <r>
    <s v="A2310000"/>
    <x v="1"/>
    <x v="1"/>
    <n v="103894242"/>
    <x v="0"/>
    <x v="0"/>
    <x v="2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648"/>
    <s v="Above 180days "/>
    <n v="21.6"/>
    <x v="0"/>
    <x v="2"/>
    <s v="WHT"/>
    <x v="1"/>
    <s v="USD"/>
    <n v="8657.7800000000007"/>
  </r>
  <r>
    <s v="A2310000"/>
    <x v="1"/>
    <x v="1"/>
    <n v="103894243"/>
    <x v="0"/>
    <x v="0"/>
    <x v="2"/>
    <x v="2"/>
    <s v="WHT Outstg"/>
    <s v="WHT on inv 1800001246"/>
    <s v=""/>
    <s v="AB"/>
    <s v=""/>
    <d v="2020-03-23T00:00:00"/>
    <d v="2020-03-23T00:00:00"/>
    <d v="2020-03-23T00:00:00"/>
    <s v="NGN"/>
    <n v="1579610.52"/>
    <n v="648"/>
    <s v="Above 180days "/>
    <n v="21.6"/>
    <x v="0"/>
    <x v="2"/>
    <s v="WHT"/>
    <x v="1"/>
    <s v="USD"/>
    <n v="5153.6400000000003"/>
  </r>
  <r>
    <s v="A2310000"/>
    <x v="1"/>
    <x v="1"/>
    <n v="103894244"/>
    <x v="0"/>
    <x v="0"/>
    <x v="2"/>
    <x v="2"/>
    <s v="WHT Outstg"/>
    <s v="WHT on inv 1800000971"/>
    <s v=""/>
    <s v="AB"/>
    <s v=""/>
    <d v="2020-03-23T00:00:00"/>
    <d v="2020-03-23T00:00:00"/>
    <d v="2020-03-23T00:00:00"/>
    <s v="NGN"/>
    <n v="553374.87"/>
    <n v="648"/>
    <s v="Above 180days "/>
    <n v="21.6"/>
    <x v="0"/>
    <x v="2"/>
    <s v="WHT"/>
    <x v="1"/>
    <s v="USD"/>
    <n v="1805.44"/>
  </r>
  <r>
    <s v="A2310000"/>
    <x v="1"/>
    <x v="1"/>
    <n v="103894245"/>
    <x v="0"/>
    <x v="0"/>
    <x v="2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648"/>
    <s v="Above 180days "/>
    <n v="21.6"/>
    <x v="0"/>
    <x v="2"/>
    <s v="WHT"/>
    <x v="1"/>
    <s v="USD"/>
    <n v="7740.66"/>
  </r>
  <r>
    <s v="A2310000"/>
    <x v="1"/>
    <x v="1"/>
    <n v="103894246"/>
    <x v="0"/>
    <x v="0"/>
    <x v="2"/>
    <x v="2"/>
    <s v="WHT Outstg"/>
    <s v="WHT on inv L005558"/>
    <s v=""/>
    <s v="AB"/>
    <s v=""/>
    <d v="2020-03-23T00:00:00"/>
    <d v="2020-03-23T00:00:00"/>
    <d v="2020-03-23T00:00:00"/>
    <s v="NGN"/>
    <n v="3720390.37"/>
    <n v="648"/>
    <s v="Above 180days "/>
    <n v="21.6"/>
    <x v="0"/>
    <x v="2"/>
    <s v="WHT"/>
    <x v="1"/>
    <s v="USD"/>
    <n v="12138.15"/>
  </r>
  <r>
    <s v="A2310000"/>
    <x v="1"/>
    <x v="1"/>
    <n v="103894247"/>
    <x v="0"/>
    <x v="0"/>
    <x v="2"/>
    <x v="2"/>
    <s v="WHT Outstg"/>
    <s v="WHT on inv L005603"/>
    <s v=""/>
    <s v="AB"/>
    <s v=""/>
    <d v="2020-03-23T00:00:00"/>
    <d v="2020-03-23T00:00:00"/>
    <d v="2020-03-23T00:00:00"/>
    <s v="NGN"/>
    <n v="1410124.47"/>
    <n v="648"/>
    <s v="Above 180days "/>
    <n v="21.6"/>
    <x v="0"/>
    <x v="2"/>
    <s v="WHT"/>
    <x v="1"/>
    <s v="USD"/>
    <n v="4600.67"/>
  </r>
  <r>
    <s v="A2310000"/>
    <x v="1"/>
    <x v="1"/>
    <n v="103894248"/>
    <x v="0"/>
    <x v="0"/>
    <x v="2"/>
    <x v="2"/>
    <s v="WHT Outstg"/>
    <s v="WHT on inv L005604"/>
    <s v=""/>
    <s v="AB"/>
    <s v=""/>
    <d v="2020-03-23T00:00:00"/>
    <d v="2020-03-23T00:00:00"/>
    <d v="2020-03-23T00:00:00"/>
    <s v="NGN"/>
    <n v="768795.21"/>
    <n v="648"/>
    <s v="Above 180days "/>
    <n v="21.6"/>
    <x v="0"/>
    <x v="2"/>
    <s v="WHT"/>
    <x v="1"/>
    <s v="USD"/>
    <n v="2508.27"/>
  </r>
  <r>
    <s v="A2310000"/>
    <x v="1"/>
    <x v="1"/>
    <n v="103894249"/>
    <x v="0"/>
    <x v="0"/>
    <x v="2"/>
    <x v="2"/>
    <s v="WHT Outstg"/>
    <s v="WHT on inv L001185"/>
    <s v=""/>
    <s v="AB"/>
    <s v=""/>
    <d v="2020-03-23T00:00:00"/>
    <d v="2020-03-23T00:00:00"/>
    <d v="2020-03-23T00:00:00"/>
    <s v="NGN"/>
    <n v="416964.97"/>
    <n v="648"/>
    <s v="Above 180days "/>
    <n v="21.6"/>
    <x v="0"/>
    <x v="2"/>
    <s v="WHT"/>
    <x v="1"/>
    <s v="USD"/>
    <n v="1360.39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677"/>
    <s v="Above 180days "/>
    <n v="22.566666666666666"/>
    <x v="0"/>
    <x v="0"/>
    <s v="Overdue"/>
    <x v="0"/>
    <s v="USD"/>
    <n v="24460.41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677"/>
    <s v="Above 180days "/>
    <n v="22.566666666666666"/>
    <x v="0"/>
    <x v="0"/>
    <s v="Overdue"/>
    <x v="0"/>
    <s v="USD"/>
    <n v="20491.02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700"/>
    <s v="Above 180days "/>
    <n v="23.333333333333332"/>
    <x v="0"/>
    <x v="0"/>
    <s v="Overdue"/>
    <x v="0"/>
    <s v="USD"/>
    <n v="775.67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700"/>
    <s v="Above 180days "/>
    <n v="23.333333333333332"/>
    <x v="0"/>
    <x v="0"/>
    <s v="Overdue"/>
    <x v="0"/>
    <s v="USD"/>
    <n v="14545.49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700"/>
    <s v="Above 180days "/>
    <n v="23.333333333333332"/>
    <x v="0"/>
    <x v="0"/>
    <s v="Overdue"/>
    <x v="0"/>
    <s v="USD"/>
    <n v="1381.05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728"/>
    <s v="Above 180days "/>
    <n v="24.266666666666666"/>
    <x v="0"/>
    <x v="0"/>
    <s v="Overdue"/>
    <x v="0"/>
    <s v="USD"/>
    <n v="430.46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728"/>
    <s v="Above 180days "/>
    <n v="24.266666666666666"/>
    <x v="0"/>
    <x v="0"/>
    <s v="Overdue"/>
    <x v="0"/>
    <s v="USD"/>
    <n v="14443.15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728"/>
    <s v="Above 180days "/>
    <n v="24.266666666666666"/>
    <x v="0"/>
    <x v="0"/>
    <s v="Overdue"/>
    <x v="0"/>
    <s v="USD"/>
    <n v="1644.3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777"/>
    <s v="Above 180days "/>
    <n v="25.9"/>
    <x v="0"/>
    <x v="0"/>
    <s v="Overdue"/>
    <x v="0"/>
    <s v="USD"/>
    <n v="20715.75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777"/>
    <s v="Above 180days "/>
    <n v="25.9"/>
    <x v="0"/>
    <x v="0"/>
    <s v="Overdue"/>
    <x v="0"/>
    <s v="USD"/>
    <n v="18457.82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777"/>
    <s v="Above 180days "/>
    <n v="25.9"/>
    <x v="0"/>
    <x v="0"/>
    <s v="Overdue"/>
    <x v="0"/>
    <s v="USD"/>
    <n v="15916.65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887"/>
    <s v="Above 180days "/>
    <n v="29.566666666666666"/>
    <x v="0"/>
    <x v="0"/>
    <s v="Overdue"/>
    <x v="0"/>
    <s v="USD"/>
    <n v="20967.849999999999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951"/>
    <s v="Above 180days "/>
    <n v="31.7"/>
    <x v="0"/>
    <x v="0"/>
    <s v="Overdue"/>
    <x v="0"/>
    <s v="USD"/>
    <n v="18515.400000000001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951"/>
    <s v="Above 180days "/>
    <n v="31.7"/>
    <x v="0"/>
    <x v="0"/>
    <s v="Overdue"/>
    <x v="0"/>
    <s v="USD"/>
    <n v="3711.52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951"/>
    <s v="Above 180days "/>
    <n v="31.7"/>
    <x v="0"/>
    <x v="0"/>
    <s v="Overdue"/>
    <x v="0"/>
    <s v="USD"/>
    <n v="1883.2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980"/>
    <s v="Above 180days "/>
    <n v="32.666666666666664"/>
    <x v="0"/>
    <x v="0"/>
    <s v="Overdue"/>
    <x v="0"/>
    <s v="USD"/>
    <n v="1799.12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1007"/>
    <s v="Above 180days "/>
    <n v="33.56666666666667"/>
    <x v="0"/>
    <x v="0"/>
    <s v="Overdue"/>
    <x v="0"/>
    <s v="USD"/>
    <n v="24545.47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1007"/>
    <s v="Above 180days "/>
    <n v="33.56666666666667"/>
    <x v="0"/>
    <x v="0"/>
    <s v="Overdue"/>
    <x v="0"/>
    <s v="USD"/>
    <n v="25604.959999999999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1007"/>
    <s v="Above 180days "/>
    <n v="33.56666666666667"/>
    <x v="0"/>
    <x v="0"/>
    <s v="Overdue"/>
    <x v="0"/>
    <s v="USD"/>
    <n v="2425.3000000000002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1007"/>
    <s v="Above 180days "/>
    <n v="33.56666666666667"/>
    <x v="0"/>
    <x v="0"/>
    <s v="Overdue"/>
    <x v="0"/>
    <s v="USD"/>
    <n v="7050.81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1113"/>
    <s v="Above 180days "/>
    <n v="37.1"/>
    <x v="0"/>
    <x v="0"/>
    <s v="Overdue"/>
    <x v="0"/>
    <s v="USD"/>
    <n v="-15034.09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1204"/>
    <s v="Above 180days "/>
    <n v="40.133333333333333"/>
    <x v="0"/>
    <x v="0"/>
    <s v="Overdue"/>
    <x v="0"/>
    <s v="USD"/>
    <n v="-876.5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1205"/>
    <s v="Above 180days "/>
    <n v="40.166666666666664"/>
    <x v="0"/>
    <x v="0"/>
    <s v="Overdue"/>
    <x v="0"/>
    <s v="USD"/>
    <n v="-1367.68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1233"/>
    <s v="Above 180days "/>
    <n v="41.1"/>
    <x v="0"/>
    <x v="0"/>
    <s v="Overdue"/>
    <x v="0"/>
    <s v="USD"/>
    <n v="-1378.29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320"/>
    <s v="Above 180days "/>
    <n v="44"/>
    <x v="0"/>
    <x v="0"/>
    <s v="Overdue"/>
    <x v="0"/>
    <s v="USD"/>
    <n v="1541.83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320"/>
    <s v="Above 180days "/>
    <n v="44"/>
    <x v="0"/>
    <x v="0"/>
    <s v="Overdue"/>
    <x v="0"/>
    <s v="USD"/>
    <n v="16864.919999999998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320"/>
    <s v="Above 180days "/>
    <n v="44"/>
    <x v="0"/>
    <x v="0"/>
    <s v="Overdue"/>
    <x v="0"/>
    <s v="USD"/>
    <n v="1531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320"/>
    <s v="Above 180days "/>
    <n v="44"/>
    <x v="0"/>
    <x v="0"/>
    <s v="Overdue"/>
    <x v="0"/>
    <s v="USD"/>
    <n v="981.17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768"/>
    <s v="Above 180days "/>
    <n v="58.93333333333333"/>
    <x v="0"/>
    <x v="0"/>
    <s v="Overdue"/>
    <x v="0"/>
    <s v="USD"/>
    <n v="-10376.65"/>
  </r>
  <r>
    <s v="A2310000"/>
    <x v="1"/>
    <x v="1"/>
    <n v="103949866"/>
    <x v="0"/>
    <x v="1"/>
    <x v="3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795"/>
    <s v="Above 180days "/>
    <n v="59.833333333333336"/>
    <x v="0"/>
    <x v="0"/>
    <s v="Overdue"/>
    <x v="0"/>
    <s v="USD"/>
    <n v="38485.47"/>
  </r>
  <r>
    <s v="A2310000"/>
    <x v="1"/>
    <x v="1"/>
    <n v="103949867"/>
    <x v="0"/>
    <x v="1"/>
    <x v="3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795"/>
    <s v="Above 180days "/>
    <n v="59.833333333333336"/>
    <x v="0"/>
    <x v="0"/>
    <s v="Overdue"/>
    <x v="0"/>
    <s v="USD"/>
    <n v="12571.44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967"/>
    <s v="Above 180days "/>
    <n v="65.566666666666663"/>
    <x v="0"/>
    <x v="0"/>
    <s v="Overdue"/>
    <x v="0"/>
    <s v="USD"/>
    <n v="4358.6499999999996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2009"/>
    <s v="Above 180days "/>
    <n v="66.966666666666669"/>
    <x v="0"/>
    <x v="0"/>
    <s v="Overdue"/>
    <x v="0"/>
    <s v="USD"/>
    <n v="18325.669999999998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2111"/>
    <s v="Above 180days "/>
    <n v="70.36666666666666"/>
    <x v="0"/>
    <x v="0"/>
    <s v="Overdue"/>
    <x v="0"/>
    <s v="USD"/>
    <n v="-24248.78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2213"/>
    <s v="Above 180days "/>
    <n v="73.766666666666666"/>
    <x v="0"/>
    <x v="0"/>
    <s v="Overdue"/>
    <x v="0"/>
    <s v="USD"/>
    <n v="27089.1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696"/>
    <s v="Above 180days "/>
    <n v="89.86666666666666"/>
    <x v="0"/>
    <x v="0"/>
    <s v="Overdue"/>
    <x v="0"/>
    <s v="USD"/>
    <n v="-21935.71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716"/>
    <s v="Above 180days "/>
    <n v="90.533333333333331"/>
    <x v="0"/>
    <x v="0"/>
    <s v="Overdue"/>
    <x v="0"/>
    <s v="USD"/>
    <n v="20544.88"/>
  </r>
  <r>
    <s v="A2310000"/>
    <x v="1"/>
    <x v="1"/>
    <n v="102478413"/>
    <x v="0"/>
    <x v="1"/>
    <x v="3"/>
    <x v="1"/>
    <n v="0"/>
    <s v="ASC LTD Rent Oct 12 to Aug 13"/>
    <s v=""/>
    <s v="AB"/>
    <s v=""/>
    <d v="2013-02-25T00:00:00"/>
    <d v="2013-02-25T00:00:00"/>
    <d v="2013-02-25T00:00:00"/>
    <s v="NGN"/>
    <n v="-7752528"/>
    <n v="3231"/>
    <s v="Above 180days "/>
    <n v="107.7"/>
    <x v="0"/>
    <x v="0"/>
    <s v="Overdue"/>
    <x v="0"/>
    <s v="USD"/>
    <n v="-49285.15"/>
  </r>
  <r>
    <s v="A2310000"/>
    <x v="1"/>
    <x v="1"/>
    <n v="102428060"/>
    <x v="0"/>
    <x v="0"/>
    <x v="2"/>
    <x v="2"/>
    <s v="WHT Outstg"/>
    <s v="5% WHT on 1800009204"/>
    <s v=""/>
    <s v="AB"/>
    <s v=""/>
    <d v="2012-11-02T00:00:00"/>
    <d v="2012-11-02T00:00:00"/>
    <d v="2012-11-02T00:00:00"/>
    <s v="USD"/>
    <n v="1151.2"/>
    <n v="3346"/>
    <s v="Above 180days "/>
    <n v="111.53333333333333"/>
    <x v="0"/>
    <x v="2"/>
    <s v="WHT"/>
    <x v="1"/>
    <s v="USD"/>
    <n v="1151.2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418"/>
    <s v="Above 180days "/>
    <n v="113.93333333333334"/>
    <x v="0"/>
    <x v="0"/>
    <s v="Overdue"/>
    <x v="0"/>
    <s v="USD"/>
    <n v="32076.44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541"/>
    <s v="Above 180days "/>
    <n v="151.36666666666667"/>
    <x v="0"/>
    <x v="0"/>
    <s v="Overdue"/>
    <x v="0"/>
    <s v="USD"/>
    <n v="1979.89"/>
  </r>
  <r>
    <s v="A2450000"/>
    <x v="2"/>
    <x v="2"/>
    <n v="1800027145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3260203"/>
    <n v="-21"/>
    <s v="Not Overdue"/>
    <n v="-0.7"/>
    <x v="1"/>
    <x v="1"/>
    <s v="Not Overdue"/>
    <x v="0"/>
    <s v="USD"/>
    <n v="7924.58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490"/>
    <s v="Above 180days "/>
    <n v="83"/>
    <x v="0"/>
    <x v="0"/>
    <s v="Overdue"/>
    <x v="0"/>
    <s v="USD"/>
    <n v="59740.68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490"/>
    <s v="Above 180days "/>
    <n v="83"/>
    <x v="0"/>
    <x v="0"/>
    <s v="Overdue"/>
    <x v="0"/>
    <s v="USD"/>
    <n v="-32857.370000000003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506"/>
    <s v="Above 180days "/>
    <n v="83.533333333333331"/>
    <x v="0"/>
    <x v="0"/>
    <s v="Overdue"/>
    <x v="0"/>
    <s v="USD"/>
    <n v="29158.1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506"/>
    <s v="Above 180days "/>
    <n v="83.533333333333331"/>
    <x v="0"/>
    <x v="0"/>
    <s v="Overdue"/>
    <x v="0"/>
    <s v="USD"/>
    <n v="33057.46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506"/>
    <s v="Above 180days "/>
    <n v="83.533333333333331"/>
    <x v="0"/>
    <x v="0"/>
    <s v="Overdue"/>
    <x v="0"/>
    <s v="USD"/>
    <n v="34739.67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506"/>
    <s v="Above 180days "/>
    <n v="83.533333333333331"/>
    <x v="0"/>
    <x v="0"/>
    <s v="Overdue"/>
    <x v="0"/>
    <s v="USD"/>
    <n v="30718.29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506"/>
    <s v="Above 180days "/>
    <n v="83.533333333333331"/>
    <x v="0"/>
    <x v="0"/>
    <s v="Overdue"/>
    <x v="0"/>
    <s v="USD"/>
    <n v="29787.22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506"/>
    <s v="Above 180days "/>
    <n v="83.533333333333331"/>
    <x v="0"/>
    <x v="0"/>
    <s v="Overdue"/>
    <x v="0"/>
    <s v="USD"/>
    <n v="29744.3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506"/>
    <s v="Above 180days "/>
    <n v="83.533333333333331"/>
    <x v="0"/>
    <x v="0"/>
    <s v="Overdue"/>
    <x v="0"/>
    <s v="USD"/>
    <n v="26231.51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536"/>
    <s v="Above 180days "/>
    <n v="84.533333333333331"/>
    <x v="0"/>
    <x v="0"/>
    <s v="Overdue"/>
    <x v="0"/>
    <s v="USD"/>
    <n v="-42363.69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558"/>
    <s v="Above 180days "/>
    <n v="85.266666666666666"/>
    <x v="0"/>
    <x v="0"/>
    <s v="Overdue"/>
    <x v="0"/>
    <s v="USD"/>
    <n v="29250.34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571"/>
    <s v="Above 180days "/>
    <n v="85.7"/>
    <x v="0"/>
    <x v="0"/>
    <s v="Overdue"/>
    <x v="0"/>
    <s v="USD"/>
    <n v="134757.60999999999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571"/>
    <s v="Above 180days "/>
    <n v="85.7"/>
    <x v="0"/>
    <x v="0"/>
    <s v="Overdue"/>
    <x v="0"/>
    <s v="USD"/>
    <n v="-74116.679999999993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629"/>
    <s v="Above 180days "/>
    <n v="87.63333333333334"/>
    <x v="0"/>
    <x v="0"/>
    <s v="Overdue"/>
    <x v="0"/>
    <s v="USD"/>
    <n v="36378.14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629"/>
    <s v="Above 180days "/>
    <n v="87.63333333333334"/>
    <x v="0"/>
    <x v="0"/>
    <s v="Overdue"/>
    <x v="0"/>
    <s v="USD"/>
    <n v="32719.69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692"/>
    <s v="Above 180days "/>
    <n v="89.733333333333334"/>
    <x v="0"/>
    <x v="0"/>
    <s v="Overdue"/>
    <x v="0"/>
    <s v="USD"/>
    <n v="39881.050000000003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695"/>
    <s v="Above 180days "/>
    <n v="89.833333333333329"/>
    <x v="0"/>
    <x v="0"/>
    <s v="Overdue"/>
    <x v="0"/>
    <s v="USD"/>
    <n v="-32498.09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695"/>
    <s v="Above 180days "/>
    <n v="89.833333333333329"/>
    <x v="0"/>
    <x v="0"/>
    <s v="Overdue"/>
    <x v="0"/>
    <s v="USD"/>
    <n v="37490.85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814"/>
    <s v="Above 180days "/>
    <n v="93.8"/>
    <x v="0"/>
    <x v="0"/>
    <s v="Overdue"/>
    <x v="0"/>
    <s v="USD"/>
    <n v="152082.38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814"/>
    <s v="Above 180days "/>
    <n v="93.8"/>
    <x v="0"/>
    <x v="0"/>
    <s v="Overdue"/>
    <x v="0"/>
    <s v="USD"/>
    <n v="-83416.69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899"/>
    <s v="Above 180days "/>
    <n v="96.63333333333334"/>
    <x v="0"/>
    <x v="0"/>
    <s v="Overdue"/>
    <x v="0"/>
    <s v="USD"/>
    <n v="36368.879999999997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899"/>
    <s v="Above 180days "/>
    <n v="96.63333333333334"/>
    <x v="0"/>
    <x v="0"/>
    <s v="Overdue"/>
    <x v="0"/>
    <s v="USD"/>
    <n v="38990.730000000003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3003"/>
    <s v="Above 180days "/>
    <n v="100.1"/>
    <x v="0"/>
    <x v="0"/>
    <s v="Overdue"/>
    <x v="0"/>
    <s v="USD"/>
    <n v="162105.38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003"/>
    <s v="Above 180days "/>
    <n v="100.1"/>
    <x v="0"/>
    <x v="0"/>
    <s v="Overdue"/>
    <x v="0"/>
    <s v="USD"/>
    <n v="-89157.95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3027"/>
    <s v="Above 180days "/>
    <n v="100.9"/>
    <x v="0"/>
    <x v="0"/>
    <s v="Overdue"/>
    <x v="0"/>
    <s v="USD"/>
    <n v="33652.080000000002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3027"/>
    <s v="Above 180days "/>
    <n v="100.9"/>
    <x v="0"/>
    <x v="0"/>
    <s v="Overdue"/>
    <x v="0"/>
    <s v="USD"/>
    <n v="41941.440000000002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3075"/>
    <s v="Above 180days "/>
    <n v="102.5"/>
    <x v="0"/>
    <x v="0"/>
    <s v="Overdue"/>
    <x v="0"/>
    <s v="USD"/>
    <n v="85660.05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3075"/>
    <s v="Above 180days "/>
    <n v="102.5"/>
    <x v="0"/>
    <x v="0"/>
    <s v="Overdue"/>
    <x v="0"/>
    <s v="USD"/>
    <n v="77852.38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3075"/>
    <s v="Above 180days "/>
    <n v="102.5"/>
    <x v="0"/>
    <x v="0"/>
    <s v="Overdue"/>
    <x v="0"/>
    <s v="USD"/>
    <n v="69485.08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3175"/>
    <s v="Above 180days "/>
    <n v="105.83333333333333"/>
    <x v="0"/>
    <x v="0"/>
    <s v="Overdue"/>
    <x v="0"/>
    <s v="USD"/>
    <n v="99304.75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3213"/>
    <s v="Above 180days "/>
    <n v="107.1"/>
    <x v="0"/>
    <x v="0"/>
    <s v="Overdue"/>
    <x v="0"/>
    <s v="USD"/>
    <n v="92511.65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3238"/>
    <s v="Above 180days "/>
    <n v="107.93333333333334"/>
    <x v="0"/>
    <x v="0"/>
    <s v="Overdue"/>
    <x v="0"/>
    <s v="USD"/>
    <n v="86008.17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3238"/>
    <s v="Above 180days "/>
    <n v="107.93333333333334"/>
    <x v="0"/>
    <x v="0"/>
    <s v="Overdue"/>
    <x v="0"/>
    <s v="USD"/>
    <n v="102094.7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3238"/>
    <s v="Above 180days "/>
    <n v="107.93333333333334"/>
    <x v="0"/>
    <x v="0"/>
    <s v="Overdue"/>
    <x v="0"/>
    <s v="USD"/>
    <n v="101441.3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3238"/>
    <s v="Above 180days "/>
    <n v="107.93333333333334"/>
    <x v="0"/>
    <x v="0"/>
    <s v="Overdue"/>
    <x v="0"/>
    <s v="USD"/>
    <n v="95344.46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3238"/>
    <s v="Above 180days "/>
    <n v="107.93333333333334"/>
    <x v="0"/>
    <x v="0"/>
    <s v="Overdue"/>
    <x v="0"/>
    <s v="USD"/>
    <n v="86108.64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318"/>
    <s v="Above 180days "/>
    <n v="110.6"/>
    <x v="0"/>
    <x v="0"/>
    <s v="Overdue"/>
    <x v="0"/>
    <s v="USD"/>
    <n v="82612.740000000005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318"/>
    <s v="Above 180days "/>
    <n v="110.6"/>
    <x v="0"/>
    <x v="0"/>
    <s v="Overdue"/>
    <x v="0"/>
    <s v="USD"/>
    <n v="104852.52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318"/>
    <s v="Above 180days "/>
    <n v="110.6"/>
    <x v="0"/>
    <x v="0"/>
    <s v="Overdue"/>
    <x v="0"/>
    <s v="USD"/>
    <n v="113474.4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360"/>
    <s v="Above 180days "/>
    <n v="112"/>
    <x v="0"/>
    <x v="0"/>
    <s v="Overdue"/>
    <x v="0"/>
    <s v="USD"/>
    <n v="76031.179999999993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380"/>
    <s v="Above 180days "/>
    <n v="112.66666666666667"/>
    <x v="0"/>
    <x v="0"/>
    <s v="Overdue"/>
    <x v="0"/>
    <s v="USD"/>
    <n v="78449.34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480"/>
    <s v="Above 180days "/>
    <n v="116"/>
    <x v="0"/>
    <x v="0"/>
    <s v="Overdue"/>
    <x v="0"/>
    <s v="USD"/>
    <n v="29798.51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579"/>
    <s v="Above 180days "/>
    <n v="119.3"/>
    <x v="0"/>
    <x v="0"/>
    <s v="Overdue"/>
    <x v="0"/>
    <s v="USD"/>
    <n v="78181.98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592"/>
    <s v="Above 180days "/>
    <n v="119.73333333333333"/>
    <x v="0"/>
    <x v="0"/>
    <s v="Overdue"/>
    <x v="0"/>
    <s v="USD"/>
    <n v="74450.31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622"/>
    <s v="Above 180days "/>
    <n v="120.73333333333333"/>
    <x v="0"/>
    <x v="0"/>
    <s v="Overdue"/>
    <x v="0"/>
    <s v="USD"/>
    <n v="71848.990000000005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665"/>
    <s v="Above 180days "/>
    <n v="122.16666666666667"/>
    <x v="0"/>
    <x v="0"/>
    <s v="Overdue"/>
    <x v="0"/>
    <s v="USD"/>
    <n v="36726.61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665"/>
    <s v="Above 180days "/>
    <n v="122.16666666666667"/>
    <x v="0"/>
    <x v="0"/>
    <s v="Overdue"/>
    <x v="0"/>
    <s v="USD"/>
    <n v="36205.1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665"/>
    <s v="Above 180days "/>
    <n v="122.16666666666667"/>
    <x v="0"/>
    <x v="0"/>
    <s v="Overdue"/>
    <x v="0"/>
    <s v="USD"/>
    <n v="46664.65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665"/>
    <s v="Above 180days "/>
    <n v="122.16666666666667"/>
    <x v="0"/>
    <x v="0"/>
    <s v="Overdue"/>
    <x v="0"/>
    <s v="USD"/>
    <n v="61453.18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665"/>
    <s v="Above 180days "/>
    <n v="122.16666666666667"/>
    <x v="0"/>
    <x v="0"/>
    <s v="Overdue"/>
    <x v="0"/>
    <s v="USD"/>
    <n v="64210.66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665"/>
    <s v="Above 180days "/>
    <n v="122.16666666666667"/>
    <x v="0"/>
    <x v="0"/>
    <s v="Overdue"/>
    <x v="0"/>
    <s v="USD"/>
    <n v="73483.16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665"/>
    <s v="Above 180days "/>
    <n v="122.16666666666667"/>
    <x v="0"/>
    <x v="0"/>
    <s v="Overdue"/>
    <x v="0"/>
    <s v="USD"/>
    <n v="70726.2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665"/>
    <s v="Above 180days "/>
    <n v="122.16666666666667"/>
    <x v="0"/>
    <x v="0"/>
    <s v="Overdue"/>
    <x v="0"/>
    <s v="USD"/>
    <n v="66995.199999999997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823"/>
    <s v="Above 180days "/>
    <n v="127.43333333333334"/>
    <x v="0"/>
    <x v="0"/>
    <s v="Overdue"/>
    <x v="0"/>
    <s v="USD"/>
    <n v="67284.759999999995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823"/>
    <s v="Above 180days "/>
    <n v="127.43333333333334"/>
    <x v="0"/>
    <x v="0"/>
    <s v="Overdue"/>
    <x v="0"/>
    <s v="USD"/>
    <n v="67858.570000000007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823"/>
    <s v="Above 180days "/>
    <n v="127.43333333333334"/>
    <x v="0"/>
    <x v="0"/>
    <s v="Overdue"/>
    <x v="0"/>
    <s v="USD"/>
    <n v="75159.520000000004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823"/>
    <s v="Above 180days "/>
    <n v="127.43333333333334"/>
    <x v="0"/>
    <x v="0"/>
    <s v="Overdue"/>
    <x v="0"/>
    <s v="USD"/>
    <n v="72245.320000000007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823"/>
    <s v="Above 180days "/>
    <n v="127.43333333333334"/>
    <x v="0"/>
    <x v="0"/>
    <s v="Overdue"/>
    <x v="0"/>
    <s v="USD"/>
    <n v="42677.61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946"/>
    <s v="Above 180days "/>
    <n v="131.53333333333333"/>
    <x v="0"/>
    <x v="0"/>
    <s v="Overdue"/>
    <x v="0"/>
    <s v="USD"/>
    <n v="67718.11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4049"/>
    <s v="Above 180days "/>
    <n v="134.96666666666667"/>
    <x v="0"/>
    <x v="0"/>
    <s v="Overdue"/>
    <x v="0"/>
    <s v="USD"/>
    <n v="-211920.65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4080"/>
    <s v="Above 180days "/>
    <n v="136"/>
    <x v="0"/>
    <x v="0"/>
    <s v="Overdue"/>
    <x v="0"/>
    <s v="USD"/>
    <n v="63512.97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4088"/>
    <s v="Above 180days "/>
    <n v="136.26666666666668"/>
    <x v="0"/>
    <x v="0"/>
    <s v="Overdue"/>
    <x v="0"/>
    <s v="USD"/>
    <n v="66134.64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115"/>
    <s v="Above 180days "/>
    <n v="137.16666666666666"/>
    <x v="0"/>
    <x v="0"/>
    <s v="Overdue"/>
    <x v="0"/>
    <s v="USD"/>
    <n v="658066.14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115"/>
    <s v="Above 180days "/>
    <n v="137.16666666666666"/>
    <x v="0"/>
    <x v="0"/>
    <s v="Overdue"/>
    <x v="0"/>
    <s v="USD"/>
    <n v="-1196483.8899999999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4115"/>
    <s v="Above 180days "/>
    <n v="137.16666666666666"/>
    <x v="0"/>
    <x v="0"/>
    <s v="Overdue"/>
    <x v="0"/>
    <s v="USD"/>
    <n v="7774.55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4115"/>
    <s v="Above 180days "/>
    <n v="137.16666666666666"/>
    <x v="0"/>
    <x v="0"/>
    <s v="Overdue"/>
    <x v="0"/>
    <s v="USD"/>
    <n v="9858.7999999999993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4115"/>
    <s v="Above 180days "/>
    <n v="137.16666666666666"/>
    <x v="0"/>
    <x v="0"/>
    <s v="Overdue"/>
    <x v="0"/>
    <s v="USD"/>
    <n v="6829.04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4115"/>
    <s v="Above 180days "/>
    <n v="137.16666666666666"/>
    <x v="0"/>
    <x v="0"/>
    <s v="Overdue"/>
    <x v="0"/>
    <s v="USD"/>
    <n v="8688.67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115"/>
    <s v="Above 180days "/>
    <n v="137.16666666666666"/>
    <x v="0"/>
    <x v="0"/>
    <s v="Overdue"/>
    <x v="0"/>
    <s v="USD"/>
    <n v="64430.74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115"/>
    <s v="Above 180days "/>
    <n v="137.16666666666666"/>
    <x v="0"/>
    <x v="0"/>
    <s v="Overdue"/>
    <x v="0"/>
    <s v="USD"/>
    <n v="66338.7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115"/>
    <s v="Above 180days "/>
    <n v="137.16666666666666"/>
    <x v="0"/>
    <x v="0"/>
    <s v="Overdue"/>
    <x v="0"/>
    <s v="USD"/>
    <n v="74523.02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115"/>
    <s v="Above 180days "/>
    <n v="137.16666666666666"/>
    <x v="0"/>
    <x v="0"/>
    <s v="Overdue"/>
    <x v="0"/>
    <s v="USD"/>
    <n v="67102.78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4116"/>
    <s v="Above 180days "/>
    <n v="137.19999999999999"/>
    <x v="0"/>
    <x v="0"/>
    <s v="Overdue"/>
    <x v="0"/>
    <s v="USD"/>
    <n v="4490152.47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116"/>
    <s v="Above 180days "/>
    <n v="137.19999999999999"/>
    <x v="0"/>
    <x v="0"/>
    <s v="Overdue"/>
    <x v="0"/>
    <s v="USD"/>
    <n v="-2469583.86"/>
  </r>
  <r>
    <s v="A2450000"/>
    <x v="3"/>
    <x v="3"/>
    <n v="1400015819"/>
    <x v="1"/>
    <x v="0"/>
    <x v="0"/>
    <x v="0"/>
    <n v="0"/>
    <s v="CHGC Pmt_June 21 Gas Sale (1800026295)"/>
    <s v=""/>
    <s v="DZ"/>
    <s v=""/>
    <d v="2021-08-19T00:00:00"/>
    <d v="2021-08-18T00:00:00"/>
    <d v="2021-08-19T00:00:00"/>
    <s v="NGN"/>
    <n v="-124049388.38"/>
    <n v="134"/>
    <s v="91-180days "/>
    <n v="4.4666666666666668"/>
    <x v="2"/>
    <x v="0"/>
    <s v="Overdue"/>
    <x v="0"/>
    <s v="USD"/>
    <n v="-302841.77"/>
  </r>
  <r>
    <s v="A2450000"/>
    <x v="3"/>
    <x v="3"/>
    <n v="1800026295"/>
    <x v="1"/>
    <x v="0"/>
    <x v="0"/>
    <x v="0"/>
    <n v="0"/>
    <s v="CHGC-Gas Transportation for June 2021"/>
    <s v="454"/>
    <s v="DR"/>
    <s v=""/>
    <d v="2021-07-09T00:00:00"/>
    <d v="2021-07-09T00:00:00"/>
    <d v="2021-08-08T00:00:00"/>
    <s v="NGN"/>
    <n v="115394753.38"/>
    <n v="145"/>
    <s v="91-180days "/>
    <n v="4.833333333333333"/>
    <x v="2"/>
    <x v="0"/>
    <s v="Overdue"/>
    <x v="0"/>
    <s v="USD"/>
    <n v="281713.21000000002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948"/>
    <s v="Above 180days "/>
    <n v="31.6"/>
    <x v="0"/>
    <x v="0"/>
    <s v="Overdue"/>
    <x v="0"/>
    <s v="USD"/>
    <n v="-14619.97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1268"/>
    <s v="Above 180days "/>
    <n v="42.266666666666666"/>
    <x v="0"/>
    <x v="0"/>
    <s v="Overdue"/>
    <x v="0"/>
    <s v="USD"/>
    <n v="65.44"/>
  </r>
  <r>
    <s v="A2450000"/>
    <x v="4"/>
    <x v="4"/>
    <n v="1800027099"/>
    <x v="0"/>
    <x v="0"/>
    <x v="0"/>
    <x v="0"/>
    <n v="0"/>
    <s v="NOV2021 - GAS_SALES - FIRST INDEPENDENT POWER LIMI"/>
    <s v="454"/>
    <s v="DR"/>
    <s v=""/>
    <d v="2021-12-17T00:00:00"/>
    <d v="2021-12-17T00:00:00"/>
    <d v="2022-01-16T00:00:00"/>
    <s v="NGN"/>
    <n v="158302768"/>
    <n v="-16"/>
    <s v="Not Overdue"/>
    <n v="-0.53333333333333333"/>
    <x v="1"/>
    <x v="1"/>
    <s v="Not Overdue"/>
    <x v="0"/>
    <s v="USD"/>
    <n v="385324.77"/>
  </r>
  <r>
    <s v="A2450000"/>
    <x v="4"/>
    <x v="4"/>
    <n v="104184209"/>
    <x v="0"/>
    <x v="0"/>
    <x v="0"/>
    <x v="0"/>
    <n v="0"/>
    <s v="Bal of inv 1800025625 1-14 JAN 21- GAS_SALES -FIPL"/>
    <s v=""/>
    <s v="AB"/>
    <s v=""/>
    <d v="2021-12-31T00:00:00"/>
    <d v="2021-12-31T00:00:00"/>
    <d v="2021-12-31T00:00:00"/>
    <s v="NGN"/>
    <n v="3128249.16"/>
    <n v="0"/>
    <s v="Not Overdue"/>
    <n v="0"/>
    <x v="3"/>
    <x v="0"/>
    <s v="Overdue"/>
    <x v="0"/>
    <s v="USD"/>
    <n v="7589.13"/>
  </r>
  <r>
    <s v="A2450000"/>
    <x v="4"/>
    <x v="4"/>
    <n v="104184209"/>
    <x v="0"/>
    <x v="0"/>
    <x v="0"/>
    <x v="0"/>
    <n v="0"/>
    <s v="Bal of inv 1800025734 FEB2021 - GAS_SALES - FIPL A"/>
    <s v=""/>
    <s v="AB"/>
    <s v=""/>
    <d v="2021-12-31T00:00:00"/>
    <d v="2021-12-31T00:00:00"/>
    <d v="2021-12-31T00:00:00"/>
    <s v="NGN"/>
    <n v="10803995.449999999"/>
    <n v="0"/>
    <s v="Not Overdue"/>
    <n v="0"/>
    <x v="3"/>
    <x v="0"/>
    <s v="Overdue"/>
    <x v="0"/>
    <s v="USD"/>
    <n v="26210.49"/>
  </r>
  <r>
    <s v="A2450000"/>
    <x v="4"/>
    <x v="4"/>
    <n v="104184209"/>
    <x v="0"/>
    <x v="0"/>
    <x v="0"/>
    <x v="0"/>
    <n v="0"/>
    <s v="Bal of inv 1800025876 MAR2021 - GAS_SALES - FIPL A"/>
    <s v=""/>
    <s v="AB"/>
    <s v=""/>
    <d v="2021-12-31T00:00:00"/>
    <d v="2021-12-31T00:00:00"/>
    <d v="2021-12-31T00:00:00"/>
    <s v="NGN"/>
    <n v="62604226.130000003"/>
    <n v="0"/>
    <s v="Not Overdue"/>
    <n v="0"/>
    <x v="3"/>
    <x v="0"/>
    <s v="Overdue"/>
    <x v="0"/>
    <s v="USD"/>
    <n v="151877.85"/>
  </r>
  <r>
    <s v="A2450000"/>
    <x v="4"/>
    <x v="4"/>
    <n v="104184210"/>
    <x v="0"/>
    <x v="0"/>
    <x v="0"/>
    <x v="0"/>
    <n v="0"/>
    <s v="Bal of inv 1800026021 APR2021 - GAS_SALES - FIPL"/>
    <s v=""/>
    <s v="AB"/>
    <s v=""/>
    <d v="2021-12-31T00:00:00"/>
    <d v="2021-12-31T00:00:00"/>
    <d v="2021-12-31T00:00:00"/>
    <s v="NGN"/>
    <n v="102944987.47"/>
    <n v="0"/>
    <s v="Not Overdue"/>
    <n v="0"/>
    <x v="3"/>
    <x v="0"/>
    <s v="Overdue"/>
    <x v="0"/>
    <s v="USD"/>
    <n v="249744.54"/>
  </r>
  <r>
    <s v="A2450000"/>
    <x v="4"/>
    <x v="4"/>
    <n v="104182254"/>
    <x v="0"/>
    <x v="0"/>
    <x v="0"/>
    <x v="0"/>
    <n v="0"/>
    <s v="Bal of 1800024714 AUG2020 - GAS_SALES - FIPL TRANS"/>
    <s v=""/>
    <s v="AB"/>
    <s v=""/>
    <d v="2021-12-29T00:00:00"/>
    <d v="2021-12-29T00:00:00"/>
    <d v="2021-12-29T00:00:00"/>
    <s v="NGN"/>
    <n v="14308561.74"/>
    <n v="2"/>
    <s v="1-30days"/>
    <n v="6.6666666666666666E-2"/>
    <x v="4"/>
    <x v="0"/>
    <s v="Overdue"/>
    <x v="0"/>
    <s v="USD"/>
    <n v="34775.53"/>
  </r>
  <r>
    <s v="A2450000"/>
    <x v="4"/>
    <x v="4"/>
    <n v="104182254"/>
    <x v="0"/>
    <x v="0"/>
    <x v="0"/>
    <x v="0"/>
    <n v="0"/>
    <s v="Bal of inv 1800024886 SEPT2020 - GAS_SALES - FIPL"/>
    <s v=""/>
    <s v="AB"/>
    <s v=""/>
    <d v="2021-12-29T00:00:00"/>
    <d v="2021-12-29T00:00:00"/>
    <d v="2021-12-29T00:00:00"/>
    <s v="NGN"/>
    <n v="162925.65"/>
    <n v="2"/>
    <s v="1-30days"/>
    <n v="6.6666666666666666E-2"/>
    <x v="4"/>
    <x v="0"/>
    <s v="Overdue"/>
    <x v="0"/>
    <s v="USD"/>
    <n v="395.97"/>
  </r>
  <r>
    <s v="A2450000"/>
    <x v="4"/>
    <x v="4"/>
    <n v="104182254"/>
    <x v="0"/>
    <x v="0"/>
    <x v="0"/>
    <x v="0"/>
    <n v="0"/>
    <s v="Bal of inv 1800025087 OCT2020 - FIPL -TRANSPORT"/>
    <s v=""/>
    <s v="AB"/>
    <s v=""/>
    <d v="2021-12-29T00:00:00"/>
    <d v="2021-12-29T00:00:00"/>
    <d v="2021-12-29T00:00:00"/>
    <s v="NGN"/>
    <n v="273166.23"/>
    <n v="2"/>
    <s v="1-30days"/>
    <n v="6.6666666666666666E-2"/>
    <x v="4"/>
    <x v="0"/>
    <s v="Overdue"/>
    <x v="0"/>
    <s v="USD"/>
    <n v="663.9"/>
  </r>
  <r>
    <s v="A2450000"/>
    <x v="4"/>
    <x v="4"/>
    <n v="104182261"/>
    <x v="0"/>
    <x v="0"/>
    <x v="0"/>
    <x v="0"/>
    <n v="0"/>
    <s v="Bal of inv 1800025626 JAN2021 - GAS_SALES - FIPL A"/>
    <s v=""/>
    <s v="AB"/>
    <s v=""/>
    <d v="2021-12-29T00:00:00"/>
    <d v="2021-12-29T00:00:00"/>
    <d v="2021-12-29T00:00:00"/>
    <s v="NGN"/>
    <n v="86636696.689999998"/>
    <n v="2"/>
    <s v="1-30days"/>
    <n v="6.6666666666666666E-2"/>
    <x v="3"/>
    <x v="0"/>
    <s v="Overdue"/>
    <x v="0"/>
    <s v="USD"/>
    <n v="210561.83"/>
  </r>
  <r>
    <s v="A2450000"/>
    <x v="4"/>
    <x v="4"/>
    <n v="104182255"/>
    <x v="0"/>
    <x v="0"/>
    <x v="0"/>
    <x v="0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2"/>
    <s v="1-30days"/>
    <n v="6.6666666666666666E-2"/>
    <x v="3"/>
    <x v="0"/>
    <s v="Overdue"/>
    <x v="0"/>
    <s v="USD"/>
    <n v="43689.81"/>
  </r>
  <r>
    <s v="A2450000"/>
    <x v="4"/>
    <x v="4"/>
    <n v="104182254"/>
    <x v="0"/>
    <x v="0"/>
    <x v="0"/>
    <x v="0"/>
    <n v="0"/>
    <s v="Bal_1800025192 NOV2020 - GAS_SALES - T/A (TRANSPO"/>
    <s v=""/>
    <s v="AB"/>
    <s v=""/>
    <d v="2021-12-29T00:00:00"/>
    <d v="2021-12-29T00:00:00"/>
    <d v="2021-12-29T00:00:00"/>
    <s v="NGN"/>
    <n v="11831780.25"/>
    <n v="2"/>
    <s v="1-30days"/>
    <n v="6.6666666666666666E-2"/>
    <x v="3"/>
    <x v="0"/>
    <s v="Overdue"/>
    <x v="0"/>
    <s v="USD"/>
    <n v="28755.96"/>
  </r>
  <r>
    <s v="A2450000"/>
    <x v="4"/>
    <x v="4"/>
    <n v="104182254"/>
    <x v="0"/>
    <x v="0"/>
    <x v="0"/>
    <x v="0"/>
    <n v="0"/>
    <s v="Bal_1800025427 DEC2020 - GAS(TRANSPORTATION)"/>
    <s v=""/>
    <s v="AB"/>
    <s v=""/>
    <d v="2021-12-29T00:00:00"/>
    <d v="2021-12-29T00:00:00"/>
    <d v="2021-12-29T00:00:00"/>
    <s v="NGN"/>
    <n v="31734258.949999999"/>
    <n v="2"/>
    <s v="1-30days"/>
    <n v="6.6666666666666666E-2"/>
    <x v="3"/>
    <x v="0"/>
    <s v="Overdue"/>
    <x v="0"/>
    <s v="USD"/>
    <n v="77126.94"/>
  </r>
  <r>
    <s v="A2450000"/>
    <x v="4"/>
    <x v="4"/>
    <n v="104182254"/>
    <x v="0"/>
    <x v="0"/>
    <x v="0"/>
    <x v="0"/>
    <n v="0"/>
    <s v="Balance of invoice 1800024574 JULY 2020_"/>
    <s v=""/>
    <s v="AB"/>
    <s v=""/>
    <d v="2021-12-29T00:00:00"/>
    <d v="2021-12-29T00:00:00"/>
    <d v="2021-12-29T00:00:00"/>
    <s v="NGN"/>
    <n v="27844332.010000002"/>
    <n v="2"/>
    <s v="1-30days"/>
    <n v="6.6666666666666666E-2"/>
    <x v="4"/>
    <x v="0"/>
    <s v="Overdue"/>
    <x v="0"/>
    <s v="USD"/>
    <n v="67672.86"/>
  </r>
  <r>
    <s v="A2450000"/>
    <x v="4"/>
    <x v="4"/>
    <n v="1800026962"/>
    <x v="0"/>
    <x v="0"/>
    <x v="0"/>
    <x v="0"/>
    <n v="0"/>
    <s v="SEP2021 - GAS_SALES - FIPL AFAM POWER PLANT"/>
    <s v="454"/>
    <s v="DR"/>
    <s v=""/>
    <d v="2021-11-23T00:00:00"/>
    <d v="2021-11-23T00:00:00"/>
    <d v="2021-12-23T00:00:00"/>
    <s v="NGN"/>
    <n v="116913378"/>
    <n v="8"/>
    <s v="1-30days"/>
    <n v="0.26666666666666666"/>
    <x v="2"/>
    <x v="0"/>
    <s v="Overdue"/>
    <x v="0"/>
    <s v="USD"/>
    <n v="284719.15000000002"/>
  </r>
  <r>
    <s v="A2450000"/>
    <x v="4"/>
    <x v="4"/>
    <n v="1400016223"/>
    <x v="0"/>
    <x v="0"/>
    <x v="0"/>
    <x v="0"/>
    <n v="0"/>
    <s v="FIPL Pmt"/>
    <s v=""/>
    <s v="DZ"/>
    <s v=""/>
    <d v="2021-12-22T00:00:00"/>
    <d v="2021-12-21T00:00:00"/>
    <d v="2021-12-22T00:00:00"/>
    <s v="NGN"/>
    <n v="-8793985.0500000007"/>
    <n v="9"/>
    <s v="1-30days"/>
    <n v="0.3"/>
    <x v="2"/>
    <x v="0"/>
    <s v="Overdue"/>
    <x v="0"/>
    <s v="USD"/>
    <n v="-21375.54"/>
  </r>
  <r>
    <s v="A2450000"/>
    <x v="4"/>
    <x v="4"/>
    <n v="1400016224"/>
    <x v="0"/>
    <x v="0"/>
    <x v="0"/>
    <x v="0"/>
    <n v="0"/>
    <s v="FIPL Pmt"/>
    <s v=""/>
    <s v="DZ"/>
    <s v=""/>
    <d v="2021-12-22T00:00:00"/>
    <d v="2021-12-21T00:00:00"/>
    <d v="2021-12-22T00:00:00"/>
    <s v="NGN"/>
    <n v="-125598538.48"/>
    <n v="9"/>
    <s v="1-30days"/>
    <n v="0.3"/>
    <x v="2"/>
    <x v="0"/>
    <s v="Overdue"/>
    <x v="0"/>
    <s v="USD"/>
    <n v="-305292.37"/>
  </r>
  <r>
    <s v="A2450000"/>
    <x v="4"/>
    <x v="4"/>
    <n v="1400016222"/>
    <x v="0"/>
    <x v="0"/>
    <x v="0"/>
    <x v="0"/>
    <n v="0"/>
    <s v="FIPL Pmt"/>
    <s v=""/>
    <s v="DZ"/>
    <s v=""/>
    <d v="2021-12-22T00:00:00"/>
    <d v="2021-12-22T00:00:00"/>
    <d v="2021-12-22T00:00:00"/>
    <s v="NGN"/>
    <n v="-2814075.22"/>
    <n v="9"/>
    <s v="1-30days"/>
    <n v="0.3"/>
    <x v="2"/>
    <x v="0"/>
    <s v="Overdue"/>
    <x v="0"/>
    <s v="USD"/>
    <n v="-6840.17"/>
  </r>
  <r>
    <s v="A2450000"/>
    <x v="4"/>
    <x v="4"/>
    <n v="1800026915"/>
    <x v="0"/>
    <x v="0"/>
    <x v="0"/>
    <x v="0"/>
    <n v="0"/>
    <s v="OCT2021 - GAS_SALES - FIPL AFAM POWER PLANT"/>
    <s v="454"/>
    <s v="DR"/>
    <s v=""/>
    <d v="2021-11-22T00:00:00"/>
    <d v="2021-11-22T00:00:00"/>
    <d v="2021-12-22T00:00:00"/>
    <s v="NGN"/>
    <n v="534284815"/>
    <n v="9"/>
    <s v="1-30days"/>
    <n v="0.3"/>
    <x v="2"/>
    <x v="0"/>
    <s v="Overdue"/>
    <x v="0"/>
    <s v="USD"/>
    <n v="1300235.53"/>
  </r>
  <r>
    <s v="A2450000"/>
    <x v="4"/>
    <x v="4"/>
    <n v="104168309"/>
    <x v="0"/>
    <x v="0"/>
    <x v="0"/>
    <x v="0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0"/>
    <s v="1-30days"/>
    <n v="1"/>
    <x v="4"/>
    <x v="0"/>
    <s v="Overdue"/>
    <x v="0"/>
    <s v="USD"/>
    <n v="188008.86"/>
  </r>
  <r>
    <s v="A2450000"/>
    <x v="4"/>
    <x v="4"/>
    <n v="104168309"/>
    <x v="0"/>
    <x v="0"/>
    <x v="0"/>
    <x v="0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0"/>
    <s v="1-30days"/>
    <n v="1"/>
    <x v="4"/>
    <x v="0"/>
    <s v="Overdue"/>
    <x v="0"/>
    <s v="USD"/>
    <n v="1464.13"/>
  </r>
  <r>
    <s v="A2450000"/>
    <x v="4"/>
    <x v="4"/>
    <n v="104168309"/>
    <x v="0"/>
    <x v="0"/>
    <x v="0"/>
    <x v="0"/>
    <n v="0"/>
    <s v="Bal of inv 1800025082 OCT2020 -GAS_SALES FIPL AFAM"/>
    <s v=""/>
    <s v="AB"/>
    <s v=""/>
    <d v="2021-12-01T00:00:00"/>
    <d v="2021-12-01T00:00:00"/>
    <d v="2021-12-01T00:00:00"/>
    <s v="NGN"/>
    <n v="536258.22"/>
    <n v="30"/>
    <s v="1-30days"/>
    <n v="1"/>
    <x v="4"/>
    <x v="0"/>
    <s v="Overdue"/>
    <x v="0"/>
    <s v="USD"/>
    <n v="1305.8399999999999"/>
  </r>
  <r>
    <s v="A2450000"/>
    <x v="4"/>
    <x v="4"/>
    <n v="104168309"/>
    <x v="0"/>
    <x v="0"/>
    <x v="0"/>
    <x v="0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0"/>
    <s v="1-30days"/>
    <n v="1"/>
    <x v="3"/>
    <x v="0"/>
    <s v="Overdue"/>
    <x v="0"/>
    <s v="USD"/>
    <n v="78616.81"/>
  </r>
  <r>
    <s v="A2450000"/>
    <x v="4"/>
    <x v="4"/>
    <n v="104168309"/>
    <x v="0"/>
    <x v="0"/>
    <x v="0"/>
    <x v="0"/>
    <n v="0"/>
    <s v="Bal of inv 1800025423 DEC2020 - GAS_SALES - FIPL A"/>
    <s v=""/>
    <s v="AB"/>
    <s v=""/>
    <d v="2021-12-01T00:00:00"/>
    <d v="2021-12-01T00:00:00"/>
    <d v="2021-12-01T00:00:00"/>
    <s v="NGN"/>
    <n v="44783798.850000001"/>
    <n v="30"/>
    <s v="1-30days"/>
    <n v="1"/>
    <x v="3"/>
    <x v="0"/>
    <s v="Overdue"/>
    <x v="0"/>
    <s v="USD"/>
    <n v="109053.03"/>
  </r>
  <r>
    <s v="A2450000"/>
    <x v="4"/>
    <x v="4"/>
    <n v="104168309"/>
    <x v="0"/>
    <x v="0"/>
    <x v="0"/>
    <x v="0"/>
    <n v="0"/>
    <s v="Bal of inv 1800026400 MAY 2021-GAS_SALES-FIPL AFAM"/>
    <s v=""/>
    <s v="AB"/>
    <s v=""/>
    <d v="2021-12-01T00:00:00"/>
    <d v="2021-12-01T00:00:00"/>
    <d v="2021-12-01T00:00:00"/>
    <s v="NGN"/>
    <n v="3725076.83"/>
    <n v="30"/>
    <s v="1-30days"/>
    <n v="1"/>
    <x v="2"/>
    <x v="0"/>
    <s v="Overdue"/>
    <x v="0"/>
    <s v="USD"/>
    <n v="9070.93"/>
  </r>
  <r>
    <s v="A2450000"/>
    <x v="4"/>
    <x v="4"/>
    <n v="104168309"/>
    <x v="0"/>
    <x v="0"/>
    <x v="0"/>
    <x v="0"/>
    <n v="0"/>
    <s v="Balance of 1800024567 JULY 2020 - Transport"/>
    <s v=""/>
    <s v="AB"/>
    <s v=""/>
    <d v="2021-12-01T00:00:00"/>
    <d v="2021-12-01T00:00:00"/>
    <d v="2021-12-01T00:00:00"/>
    <s v="NGN"/>
    <n v="92711902.870000005"/>
    <n v="30"/>
    <s v="1-30days"/>
    <n v="1"/>
    <x v="4"/>
    <x v="0"/>
    <s v="Overdue"/>
    <x v="0"/>
    <s v="USD"/>
    <n v="225762.75"/>
  </r>
  <r>
    <s v="A2450000"/>
    <x v="4"/>
    <x v="4"/>
    <n v="104168276"/>
    <x v="0"/>
    <x v="0"/>
    <x v="0"/>
    <x v="0"/>
    <n v="0"/>
    <s v="Bal of _1800025081 OCT2020 - GAS_SALES - FIPL"/>
    <s v=""/>
    <s v="AB"/>
    <s v=""/>
    <d v="2021-11-30T00:00:00"/>
    <d v="2021-11-30T00:00:00"/>
    <d v="2021-11-30T00:00:00"/>
    <s v="NGN"/>
    <n v="853648.96"/>
    <n v="31"/>
    <s v="31-60days"/>
    <n v="1.0333333333333334"/>
    <x v="4"/>
    <x v="0"/>
    <s v="Overdue"/>
    <x v="0"/>
    <s v="USD"/>
    <n v="2078.81"/>
  </r>
  <r>
    <s v="A2450000"/>
    <x v="4"/>
    <x v="4"/>
    <n v="104168276"/>
    <x v="0"/>
    <x v="0"/>
    <x v="0"/>
    <x v="0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1"/>
    <s v="31-60days"/>
    <n v="1.0333333333333334"/>
    <x v="4"/>
    <x v="0"/>
    <s v="Overdue"/>
    <x v="0"/>
    <s v="USD"/>
    <n v="108887.14"/>
  </r>
  <r>
    <s v="A2450000"/>
    <x v="4"/>
    <x v="4"/>
    <n v="104168276"/>
    <x v="0"/>
    <x v="0"/>
    <x v="0"/>
    <x v="0"/>
    <n v="0"/>
    <s v="Bal of inv 1800024881 SEPT2020 - GAS_SALES - FIPL"/>
    <s v=""/>
    <s v="AB"/>
    <s v=""/>
    <d v="2021-11-30T00:00:00"/>
    <d v="2021-11-30T00:00:00"/>
    <d v="2021-11-30T00:00:00"/>
    <s v="NGN"/>
    <n v="509142.68"/>
    <n v="31"/>
    <s v="31-60days"/>
    <n v="1.0333333333333334"/>
    <x v="4"/>
    <x v="0"/>
    <s v="Overdue"/>
    <x v="0"/>
    <s v="USD"/>
    <n v="1239.8599999999999"/>
  </r>
  <r>
    <s v="A2450000"/>
    <x v="4"/>
    <x v="4"/>
    <n v="104168276"/>
    <x v="0"/>
    <x v="0"/>
    <x v="0"/>
    <x v="0"/>
    <n v="0"/>
    <s v="Bal of inv 1800025422 DEC2020 - GAS_SALES - FIPL T"/>
    <s v=""/>
    <s v="AB"/>
    <s v=""/>
    <d v="2021-11-30T00:00:00"/>
    <d v="2021-11-30T00:00:00"/>
    <d v="2021-11-30T00:00:00"/>
    <s v="NGN"/>
    <n v="99169559.010000005"/>
    <n v="31"/>
    <s v="31-60days"/>
    <n v="1.0333333333333334"/>
    <x v="3"/>
    <x v="0"/>
    <s v="Overdue"/>
    <x v="0"/>
    <s v="USD"/>
    <n v="241497.71"/>
  </r>
  <r>
    <s v="A2450000"/>
    <x v="4"/>
    <x v="4"/>
    <n v="104168276"/>
    <x v="0"/>
    <x v="0"/>
    <x v="0"/>
    <x v="0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1"/>
    <s v="31-60days"/>
    <n v="1.0333333333333334"/>
    <x v="3"/>
    <x v="0"/>
    <s v="Overdue"/>
    <x v="0"/>
    <s v="USD"/>
    <n v="90039.85"/>
  </r>
  <r>
    <s v="A2450000"/>
    <x v="4"/>
    <x v="4"/>
    <n v="104168276"/>
    <x v="0"/>
    <x v="0"/>
    <x v="0"/>
    <x v="0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1"/>
    <s v="31-60days"/>
    <n v="1.0333333333333334"/>
    <x v="4"/>
    <x v="0"/>
    <s v="Overdue"/>
    <x v="0"/>
    <s v="USD"/>
    <n v="211895.37"/>
  </r>
  <r>
    <s v="A2450000"/>
    <x v="4"/>
    <x v="4"/>
    <n v="1400016131"/>
    <x v="0"/>
    <x v="0"/>
    <x v="0"/>
    <x v="0"/>
    <n v="0"/>
    <s v="FIPL Pmt"/>
    <s v=""/>
    <s v="DZ"/>
    <s v=""/>
    <d v="2021-11-23T00:00:00"/>
    <d v="2021-11-22T00:00:00"/>
    <d v="2021-11-23T00:00:00"/>
    <s v="NGN"/>
    <n v="-52767616.609999999"/>
    <n v="38"/>
    <s v="31-60days"/>
    <n v="1.2666666666666666"/>
    <x v="2"/>
    <x v="0"/>
    <s v="Overdue"/>
    <x v="0"/>
    <s v="USD"/>
    <n v="-128415.27"/>
  </r>
  <r>
    <s v="A2450000"/>
    <x v="4"/>
    <x v="4"/>
    <n v="1400016132"/>
    <x v="0"/>
    <x v="0"/>
    <x v="0"/>
    <x v="0"/>
    <n v="0"/>
    <s v="FIPL Pmt"/>
    <s v=""/>
    <s v="DZ"/>
    <s v=""/>
    <d v="2021-11-23T00:00:00"/>
    <d v="2021-11-22T00:00:00"/>
    <d v="2021-11-23T00:00:00"/>
    <s v="NGN"/>
    <n v="-59020756.189999998"/>
    <n v="38"/>
    <s v="31-60days"/>
    <n v="1.2666666666666666"/>
    <x v="2"/>
    <x v="0"/>
    <s v="Overdue"/>
    <x v="0"/>
    <s v="USD"/>
    <n v="-143632.91"/>
  </r>
  <r>
    <s v="A2450000"/>
    <x v="4"/>
    <x v="4"/>
    <n v="1800026752"/>
    <x v="0"/>
    <x v="0"/>
    <x v="0"/>
    <x v="0"/>
    <n v="0"/>
    <s v="AUGUST2021 - GAS_SALES - FIPL AFAM POWER PLANT"/>
    <s v="454"/>
    <s v="DR"/>
    <s v=""/>
    <d v="2021-10-20T00:00:00"/>
    <d v="2021-10-20T00:00:00"/>
    <d v="2021-11-19T00:00:00"/>
    <s v="NGN"/>
    <n v="647942493"/>
    <n v="42"/>
    <s v="31-60days"/>
    <n v="1.4"/>
    <x v="4"/>
    <x v="0"/>
    <s v="Overdue"/>
    <x v="0"/>
    <s v="USD"/>
    <n v="1578841.47"/>
  </r>
  <r>
    <s v="A2450000"/>
    <x v="4"/>
    <x v="4"/>
    <n v="1400015982"/>
    <x v="0"/>
    <x v="0"/>
    <x v="0"/>
    <x v="0"/>
    <n v="0"/>
    <s v="FIPL Pmt"/>
    <s v=""/>
    <s v="DZ"/>
    <s v=""/>
    <d v="2021-10-23T00:00:00"/>
    <d v="2021-10-22T00:00:00"/>
    <d v="2021-10-23T00:00:00"/>
    <s v="NGN"/>
    <n v="-7117792.5999999996"/>
    <n v="69"/>
    <s v="61-90days "/>
    <n v="2.2999999999999998"/>
    <x v="2"/>
    <x v="0"/>
    <s v="Overdue"/>
    <x v="0"/>
    <s v="USD"/>
    <n v="-17343.21"/>
  </r>
  <r>
    <s v="A2450000"/>
    <x v="4"/>
    <x v="4"/>
    <n v="1400015973"/>
    <x v="0"/>
    <x v="0"/>
    <x v="0"/>
    <x v="0"/>
    <n v="0"/>
    <s v="FIPL Pmt"/>
    <s v=""/>
    <s v="DZ"/>
    <s v=""/>
    <d v="2021-10-21T00:00:00"/>
    <d v="2021-10-20T00:00:00"/>
    <d v="2021-10-21T00:00:00"/>
    <s v="NGN"/>
    <n v="-98775289.5"/>
    <n v="71"/>
    <s v="61-90days "/>
    <n v="2.3666666666666667"/>
    <x v="2"/>
    <x v="0"/>
    <s v="Overdue"/>
    <x v="0"/>
    <s v="USD"/>
    <n v="-240685.76"/>
  </r>
  <r>
    <s v="A2450000"/>
    <x v="4"/>
    <x v="4"/>
    <n v="1400015925"/>
    <x v="0"/>
    <x v="0"/>
    <x v="0"/>
    <x v="0"/>
    <n v="0"/>
    <s v="FIPL Gas Pmt"/>
    <s v=""/>
    <s v="DZ"/>
    <s v=""/>
    <d v="2021-09-30T00:00:00"/>
    <d v="2021-10-01T00:00:00"/>
    <d v="2021-09-30T00:00:00"/>
    <s v="NGN"/>
    <n v="-160322731.16"/>
    <n v="92"/>
    <s v="91-180days "/>
    <n v="3.0666666666666669"/>
    <x v="2"/>
    <x v="0"/>
    <s v="Overdue"/>
    <x v="0"/>
    <s v="USD"/>
    <n v="-390738.56"/>
  </r>
  <r>
    <s v="A2450000"/>
    <x v="4"/>
    <x v="4"/>
    <n v="1800026476"/>
    <x v="0"/>
    <x v="0"/>
    <x v="0"/>
    <x v="0"/>
    <n v="0"/>
    <s v="JULY 2021 - GAS_SALES - FIPL AFAM POWER PLANT"/>
    <s v="454"/>
    <s v="DR"/>
    <s v=""/>
    <d v="2021-08-16T00:00:00"/>
    <d v="2021-08-16T00:00:00"/>
    <d v="2021-09-15T00:00:00"/>
    <s v="NGN"/>
    <n v="351731541"/>
    <n v="107"/>
    <s v="91-180days "/>
    <n v="3.5666666666666669"/>
    <x v="4"/>
    <x v="0"/>
    <s v="Overdue"/>
    <x v="0"/>
    <s v="USD"/>
    <n v="858682.21"/>
  </r>
  <r>
    <s v="A2450000"/>
    <x v="4"/>
    <x v="4"/>
    <n v="104096787"/>
    <x v="0"/>
    <x v="0"/>
    <x v="0"/>
    <x v="0"/>
    <n v="0"/>
    <s v="Balance of inv 1800024394 JUN2020_AFAM POWER PLANT"/>
    <s v=""/>
    <s v="AB"/>
    <s v=""/>
    <d v="2021-06-29T00:00:00"/>
    <d v="2021-06-29T00:00:00"/>
    <d v="2021-08-14T00:00:00"/>
    <s v="NGN"/>
    <n v="115442422.94"/>
    <n v="139"/>
    <s v="91-180days "/>
    <n v="4.6333333333333337"/>
    <x v="4"/>
    <x v="0"/>
    <s v="Overdue"/>
    <x v="0"/>
    <s v="USD"/>
    <n v="281794.95"/>
  </r>
  <r>
    <s v="A2450000"/>
    <x v="4"/>
    <x v="4"/>
    <n v="1400015725"/>
    <x v="0"/>
    <x v="0"/>
    <x v="0"/>
    <x v="0"/>
    <n v="0"/>
    <s v="FIPL Pmt"/>
    <s v=""/>
    <s v="DZ"/>
    <s v=""/>
    <d v="2021-07-28T00:00:00"/>
    <d v="2021-07-27T00:00:00"/>
    <d v="2021-07-28T00:00:00"/>
    <s v="NGN"/>
    <n v="-2298231.08"/>
    <n v="156"/>
    <s v="91-180days "/>
    <n v="5.2"/>
    <x v="2"/>
    <x v="0"/>
    <s v="Overdue"/>
    <x v="0"/>
    <s v="USD"/>
    <n v="-5610.21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457"/>
    <s v="Above 180days "/>
    <n v="15.233333333333333"/>
    <x v="4"/>
    <x v="0"/>
    <s v="Overdue"/>
    <x v="0"/>
    <s v="USD"/>
    <n v="-98685.17"/>
  </r>
  <r>
    <s v="A2450000"/>
    <x v="4"/>
    <x v="4"/>
    <n v="104167542"/>
    <x v="0"/>
    <x v="0"/>
    <x v="0"/>
    <x v="0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463"/>
    <s v="Above 180days "/>
    <n v="15.433333333333334"/>
    <x v="0"/>
    <x v="0"/>
    <s v="Overdue"/>
    <x v="0"/>
    <s v="USD"/>
    <n v="66007.820000000007"/>
  </r>
  <r>
    <s v="A2450000"/>
    <x v="4"/>
    <x v="4"/>
    <n v="104096790"/>
    <x v="0"/>
    <x v="0"/>
    <x v="0"/>
    <x v="0"/>
    <n v="0"/>
    <s v="Balance of inv 1800024393 JUN2020 - GAS_SALES"/>
    <s v=""/>
    <s v="AB"/>
    <s v=""/>
    <d v="2021-06-29T00:00:00"/>
    <d v="2021-06-29T00:00:00"/>
    <d v="2020-08-14T00:00:00"/>
    <s v="NGN"/>
    <n v="126945506.22"/>
    <n v="504"/>
    <s v="Above 180days "/>
    <n v="16.8"/>
    <x v="4"/>
    <x v="0"/>
    <s v="Overdue"/>
    <x v="0"/>
    <s v="USD"/>
    <n v="309873.98"/>
  </r>
  <r>
    <s v="A2450000"/>
    <x v="4"/>
    <x v="4"/>
    <n v="104096790"/>
    <x v="0"/>
    <x v="0"/>
    <x v="0"/>
    <x v="0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504"/>
    <s v="Above 180days "/>
    <n v="16.8"/>
    <x v="4"/>
    <x v="0"/>
    <s v="Overdue"/>
    <x v="0"/>
    <s v="USD"/>
    <n v="99159.67"/>
  </r>
  <r>
    <s v="A2450000"/>
    <x v="4"/>
    <x v="4"/>
    <n v="104096790"/>
    <x v="0"/>
    <x v="0"/>
    <x v="0"/>
    <x v="0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526"/>
    <s v="Above 180days "/>
    <n v="17.533333333333335"/>
    <x v="4"/>
    <x v="0"/>
    <s v="Overdue"/>
    <x v="0"/>
    <s v="USD"/>
    <n v="327055.46999999997"/>
  </r>
  <r>
    <s v="A2450000"/>
    <x v="4"/>
    <x v="4"/>
    <n v="104096787"/>
    <x v="0"/>
    <x v="0"/>
    <x v="0"/>
    <x v="0"/>
    <n v="0"/>
    <s v="Balance of inv 1800024222 MAY2020_AFAM POWER PLANT"/>
    <s v=""/>
    <s v="AB"/>
    <s v=""/>
    <d v="2021-06-29T00:00:00"/>
    <d v="2021-06-29T00:00:00"/>
    <d v="2020-07-23T00:00:00"/>
    <s v="NGN"/>
    <n v="132959267.27"/>
    <n v="526"/>
    <s v="Above 180days "/>
    <n v="17.533333333333335"/>
    <x v="4"/>
    <x v="0"/>
    <s v="Overdue"/>
    <x v="0"/>
    <s v="USD"/>
    <n v="324553.57"/>
  </r>
  <r>
    <s v="A2450000"/>
    <x v="4"/>
    <x v="4"/>
    <n v="104096790"/>
    <x v="0"/>
    <x v="0"/>
    <x v="0"/>
    <x v="0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526"/>
    <s v="Above 180days "/>
    <n v="17.533333333333335"/>
    <x v="4"/>
    <x v="0"/>
    <s v="Overdue"/>
    <x v="0"/>
    <s v="USD"/>
    <n v="104657.75"/>
  </r>
  <r>
    <s v="A2450000"/>
    <x v="4"/>
    <x v="4"/>
    <n v="104096790"/>
    <x v="0"/>
    <x v="0"/>
    <x v="0"/>
    <x v="0"/>
    <n v="0"/>
    <s v="Balance of 1800024041 APRIL2020 - GAS_SALES"/>
    <s v=""/>
    <s v="AB"/>
    <s v=""/>
    <d v="2021-06-29T00:00:00"/>
    <d v="2021-06-29T00:00:00"/>
    <d v="2020-06-18T00:00:00"/>
    <s v="NGN"/>
    <n v="165708372.58000001"/>
    <n v="561"/>
    <s v="Above 180days "/>
    <n v="18.7"/>
    <x v="0"/>
    <x v="0"/>
    <s v="Overdue"/>
    <x v="0"/>
    <s v="USD"/>
    <n v="404494.14"/>
  </r>
  <r>
    <s v="A2450000"/>
    <x v="4"/>
    <x v="4"/>
    <n v="104096787"/>
    <x v="0"/>
    <x v="0"/>
    <x v="0"/>
    <x v="0"/>
    <n v="0"/>
    <s v="Balance of 1800024042 APRIL2020 - GAS_SALES  POWER"/>
    <s v=""/>
    <s v="AB"/>
    <s v=""/>
    <d v="2021-06-29T00:00:00"/>
    <d v="2021-06-29T00:00:00"/>
    <d v="2020-06-18T00:00:00"/>
    <s v="NGN"/>
    <n v="139746884.56"/>
    <n v="561"/>
    <s v="Above 180days "/>
    <n v="18.7"/>
    <x v="0"/>
    <x v="0"/>
    <s v="Overdue"/>
    <x v="0"/>
    <s v="USD"/>
    <n v="341122.15"/>
  </r>
  <r>
    <s v="A2450000"/>
    <x v="4"/>
    <x v="4"/>
    <n v="104096790"/>
    <x v="0"/>
    <x v="0"/>
    <x v="0"/>
    <x v="0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561"/>
    <s v="Above 180days "/>
    <n v="18.7"/>
    <x v="0"/>
    <x v="0"/>
    <s v="Overdue"/>
    <x v="0"/>
    <s v="USD"/>
    <n v="127327.22"/>
  </r>
  <r>
    <s v="A2450000"/>
    <x v="4"/>
    <x v="4"/>
    <n v="104096790"/>
    <x v="0"/>
    <x v="0"/>
    <x v="0"/>
    <x v="0"/>
    <n v="0"/>
    <s v="Balance of 1800023875 MAR2020 - GAS_SALES"/>
    <s v=""/>
    <s v="AB"/>
    <s v=""/>
    <d v="2021-06-29T00:00:00"/>
    <d v="2021-06-29T00:00:00"/>
    <d v="2020-05-20T00:00:00"/>
    <s v="NGN"/>
    <n v="97951273.049999997"/>
    <n v="590"/>
    <s v="Above 180days "/>
    <n v="19.666666666666668"/>
    <x v="0"/>
    <x v="0"/>
    <s v="Overdue"/>
    <x v="0"/>
    <s v="USD"/>
    <n v="239099.06"/>
  </r>
  <r>
    <s v="A2450000"/>
    <x v="4"/>
    <x v="4"/>
    <n v="104096787"/>
    <x v="0"/>
    <x v="0"/>
    <x v="0"/>
    <x v="0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590"/>
    <s v="Above 180days "/>
    <n v="19.666666666666668"/>
    <x v="0"/>
    <x v="0"/>
    <s v="Overdue"/>
    <x v="0"/>
    <s v="USD"/>
    <n v="191142.46"/>
  </r>
  <r>
    <s v="A2450000"/>
    <x v="4"/>
    <x v="4"/>
    <n v="104096790"/>
    <x v="0"/>
    <x v="0"/>
    <x v="0"/>
    <x v="0"/>
    <n v="0"/>
    <s v="Balance of inv 1800023882 MAR2020 - TRANSP"/>
    <s v=""/>
    <s v="AB"/>
    <s v=""/>
    <d v="2021-06-29T00:00:00"/>
    <d v="2021-06-29T00:00:00"/>
    <d v="2020-05-20T00:00:00"/>
    <s v="NGN"/>
    <n v="31344503.48"/>
    <n v="590"/>
    <s v="Above 180days "/>
    <n v="19.666666666666668"/>
    <x v="0"/>
    <x v="0"/>
    <s v="Overdue"/>
    <x v="0"/>
    <s v="USD"/>
    <n v="76511.929999999993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828"/>
    <s v="Above 180days "/>
    <n v="27.6"/>
    <x v="0"/>
    <x v="0"/>
    <s v="Overdue"/>
    <x v="0"/>
    <s v="USD"/>
    <n v="-53062.31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1100"/>
    <s v="Above 180days "/>
    <n v="36.666666666666664"/>
    <x v="0"/>
    <x v="0"/>
    <s v="Overdue"/>
    <x v="0"/>
    <s v="USD"/>
    <n v="-22829.54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389"/>
    <s v="Above 180days "/>
    <n v="46.3"/>
    <x v="0"/>
    <x v="0"/>
    <s v="Overdue"/>
    <x v="0"/>
    <s v="USD"/>
    <n v="533.65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631"/>
    <s v="Above 180days "/>
    <n v="54.366666666666667"/>
    <x v="0"/>
    <x v="0"/>
    <s v="Overdue"/>
    <x v="0"/>
    <s v="USD"/>
    <n v="72785.39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644"/>
    <s v="Above 180days "/>
    <n v="54.8"/>
    <x v="0"/>
    <x v="0"/>
    <s v="Overdue"/>
    <x v="0"/>
    <s v="USD"/>
    <n v="110237.38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644"/>
    <s v="Above 180days "/>
    <n v="54.8"/>
    <x v="0"/>
    <x v="0"/>
    <s v="Overdue"/>
    <x v="0"/>
    <s v="USD"/>
    <n v="91251.41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2115"/>
    <s v="Above 180days "/>
    <n v="70.5"/>
    <x v="0"/>
    <x v="0"/>
    <s v="Overdue"/>
    <x v="0"/>
    <s v="USD"/>
    <n v="23890.73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762"/>
    <s v="Above 180days "/>
    <n v="158.73333333333332"/>
    <x v="0"/>
    <x v="0"/>
    <s v="Overdue"/>
    <x v="0"/>
    <s v="USD"/>
    <n v="276.33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790"/>
    <s v="Above 180days "/>
    <n v="159.66666666666666"/>
    <x v="0"/>
    <x v="0"/>
    <s v="Overdue"/>
    <x v="0"/>
    <s v="USD"/>
    <n v="215.21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815"/>
    <s v="Above 180days "/>
    <n v="160.5"/>
    <x v="0"/>
    <x v="0"/>
    <s v="Overdue"/>
    <x v="0"/>
    <s v="USD"/>
    <n v="228.14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5035"/>
    <s v="Above 180days "/>
    <n v="167.83333333333334"/>
    <x v="0"/>
    <x v="0"/>
    <s v="Overdue"/>
    <x v="0"/>
    <s v="USD"/>
    <n v="1664.74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5070"/>
    <s v="Above 180days "/>
    <n v="169"/>
    <x v="0"/>
    <x v="0"/>
    <s v="Overdue"/>
    <x v="0"/>
    <s v="USD"/>
    <n v="2572.4299999999998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559"/>
    <s v="Above 180days "/>
    <n v="185.3"/>
    <x v="0"/>
    <x v="0"/>
    <s v="Overdue"/>
    <x v="0"/>
    <s v="USD"/>
    <n v="3743.9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587"/>
    <s v="Above 180days "/>
    <n v="186.23333333333332"/>
    <x v="0"/>
    <x v="0"/>
    <s v="Overdue"/>
    <x v="0"/>
    <s v="USD"/>
    <n v="4264.5600000000004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616"/>
    <s v="Above 180days "/>
    <n v="187.2"/>
    <x v="0"/>
    <x v="0"/>
    <s v="Overdue"/>
    <x v="0"/>
    <s v="USD"/>
    <n v="662.92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642"/>
    <s v="Above 180days "/>
    <n v="188.06666666666666"/>
    <x v="0"/>
    <x v="0"/>
    <s v="Overdue"/>
    <x v="0"/>
    <s v="USD"/>
    <n v="882.2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676"/>
    <s v="Above 180days "/>
    <n v="189.2"/>
    <x v="0"/>
    <x v="0"/>
    <s v="Overdue"/>
    <x v="0"/>
    <s v="USD"/>
    <n v="4041.91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703"/>
    <s v="Above 180days "/>
    <n v="190.1"/>
    <x v="0"/>
    <x v="0"/>
    <s v="Overdue"/>
    <x v="0"/>
    <s v="USD"/>
    <n v="4421.47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739"/>
    <s v="Above 180days "/>
    <n v="191.3"/>
    <x v="0"/>
    <x v="0"/>
    <s v="Overdue"/>
    <x v="0"/>
    <s v="USD"/>
    <n v="3761.83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756"/>
    <s v="Above 180days "/>
    <n v="191.86666666666667"/>
    <x v="0"/>
    <x v="0"/>
    <s v="Overdue"/>
    <x v="0"/>
    <s v="USD"/>
    <n v="4324.6899999999996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798"/>
    <s v="Above 180days "/>
    <n v="193.26666666666668"/>
    <x v="0"/>
    <x v="0"/>
    <s v="Overdue"/>
    <x v="0"/>
    <s v="USD"/>
    <n v="4609.32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826"/>
    <s v="Above 180days "/>
    <n v="194.2"/>
    <x v="0"/>
    <x v="0"/>
    <s v="Overdue"/>
    <x v="0"/>
    <s v="USD"/>
    <n v="4855.51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847"/>
    <s v="Above 180days "/>
    <n v="194.9"/>
    <x v="0"/>
    <x v="0"/>
    <s v="Overdue"/>
    <x v="0"/>
    <s v="USD"/>
    <n v="3588.39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889"/>
    <s v="Above 180days "/>
    <n v="196.3"/>
    <x v="0"/>
    <x v="0"/>
    <s v="Overdue"/>
    <x v="0"/>
    <s v="USD"/>
    <n v="3386.12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920"/>
    <s v="Above 180days "/>
    <n v="197.33333333333334"/>
    <x v="0"/>
    <x v="0"/>
    <s v="Overdue"/>
    <x v="0"/>
    <s v="USD"/>
    <n v="2855.22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6074"/>
    <s v="Above 180days "/>
    <n v="202.46666666666667"/>
    <x v="0"/>
    <x v="0"/>
    <s v="Overdue"/>
    <x v="0"/>
    <s v="USD"/>
    <n v="2588.19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6105"/>
    <s v="Above 180days "/>
    <n v="203.5"/>
    <x v="0"/>
    <x v="0"/>
    <s v="Overdue"/>
    <x v="0"/>
    <s v="USD"/>
    <n v="5683.44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6126"/>
    <s v="Above 180days "/>
    <n v="204.2"/>
    <x v="0"/>
    <x v="0"/>
    <s v="Overdue"/>
    <x v="0"/>
    <s v="USD"/>
    <n v="6231.32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6152"/>
    <s v="Above 180days "/>
    <n v="205.06666666666666"/>
    <x v="0"/>
    <x v="0"/>
    <s v="Overdue"/>
    <x v="0"/>
    <s v="USD"/>
    <n v="5279.45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6195"/>
    <s v="Above 180days "/>
    <n v="206.5"/>
    <x v="0"/>
    <x v="0"/>
    <s v="Overdue"/>
    <x v="0"/>
    <s v="USD"/>
    <n v="5399.98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6211"/>
    <s v="Above 180days "/>
    <n v="207.03333333333333"/>
    <x v="0"/>
    <x v="0"/>
    <s v="Overdue"/>
    <x v="0"/>
    <s v="USD"/>
    <n v="5134.2299999999996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6244"/>
    <s v="Above 180days "/>
    <n v="208.13333333333333"/>
    <x v="0"/>
    <x v="0"/>
    <s v="Overdue"/>
    <x v="0"/>
    <s v="USD"/>
    <n v="1236.6400000000001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6276"/>
    <s v="Above 180days "/>
    <n v="209.2"/>
    <x v="0"/>
    <x v="0"/>
    <s v="Overdue"/>
    <x v="0"/>
    <s v="USD"/>
    <n v="2951.36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6278"/>
    <s v="Above 180days "/>
    <n v="209.26666666666668"/>
    <x v="0"/>
    <x v="0"/>
    <s v="Overdue"/>
    <x v="0"/>
    <s v="USD"/>
    <n v="1865.57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333"/>
    <s v="Above 180days "/>
    <n v="211.1"/>
    <x v="0"/>
    <x v="0"/>
    <s v="Overdue"/>
    <x v="0"/>
    <s v="USD"/>
    <n v="864.46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368"/>
    <s v="Above 180days "/>
    <n v="212.26666666666668"/>
    <x v="0"/>
    <x v="0"/>
    <s v="Overdue"/>
    <x v="0"/>
    <s v="USD"/>
    <n v="1618.11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407"/>
    <s v="Above 180days "/>
    <n v="213.56666666666666"/>
    <x v="0"/>
    <x v="0"/>
    <s v="Overdue"/>
    <x v="0"/>
    <s v="USD"/>
    <n v="2574.25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425"/>
    <s v="Above 180days "/>
    <n v="214.16666666666666"/>
    <x v="0"/>
    <x v="0"/>
    <s v="Overdue"/>
    <x v="0"/>
    <s v="USD"/>
    <n v="842.09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498"/>
    <s v="Above 180days "/>
    <n v="216.6"/>
    <x v="0"/>
    <x v="0"/>
    <s v="Overdue"/>
    <x v="0"/>
    <s v="USD"/>
    <n v="452.1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524"/>
    <s v="Above 180days "/>
    <n v="217.46666666666667"/>
    <x v="0"/>
    <x v="0"/>
    <s v="Overdue"/>
    <x v="0"/>
    <s v="USD"/>
    <n v="907.04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554"/>
    <s v="Above 180days "/>
    <n v="218.46666666666667"/>
    <x v="0"/>
    <x v="0"/>
    <s v="Overdue"/>
    <x v="0"/>
    <s v="USD"/>
    <n v="7219.48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585"/>
    <s v="Above 180days "/>
    <n v="219.5"/>
    <x v="0"/>
    <x v="0"/>
    <s v="Overdue"/>
    <x v="0"/>
    <s v="USD"/>
    <n v="6312.24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617"/>
    <s v="Above 180days "/>
    <n v="220.56666666666666"/>
    <x v="0"/>
    <x v="0"/>
    <s v="Overdue"/>
    <x v="0"/>
    <s v="USD"/>
    <n v="8130.26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645"/>
    <s v="Above 180days "/>
    <n v="221.5"/>
    <x v="0"/>
    <x v="0"/>
    <s v="Overdue"/>
    <x v="0"/>
    <s v="USD"/>
    <n v="5456.87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667"/>
    <s v="Above 180days "/>
    <n v="222.23333333333332"/>
    <x v="0"/>
    <x v="0"/>
    <s v="Overdue"/>
    <x v="0"/>
    <s v="USD"/>
    <n v="3826.4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715"/>
    <s v="Above 180days "/>
    <n v="223.83333333333334"/>
    <x v="0"/>
    <x v="0"/>
    <s v="Overdue"/>
    <x v="0"/>
    <s v="USD"/>
    <n v="3635.32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738"/>
    <s v="Above 180days "/>
    <n v="224.6"/>
    <x v="0"/>
    <x v="0"/>
    <s v="Overdue"/>
    <x v="0"/>
    <s v="USD"/>
    <n v="2930.15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773"/>
    <s v="Above 180days "/>
    <n v="225.76666666666668"/>
    <x v="0"/>
    <x v="0"/>
    <s v="Overdue"/>
    <x v="0"/>
    <s v="USD"/>
    <n v="3649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804"/>
    <s v="Above 180days "/>
    <n v="226.8"/>
    <x v="0"/>
    <x v="0"/>
    <s v="Overdue"/>
    <x v="0"/>
    <s v="USD"/>
    <n v="3685.19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826"/>
    <s v="Above 180days "/>
    <n v="227.53333333333333"/>
    <x v="0"/>
    <x v="0"/>
    <s v="Overdue"/>
    <x v="0"/>
    <s v="USD"/>
    <n v="3288.51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862"/>
    <s v="Above 180days "/>
    <n v="228.73333333333332"/>
    <x v="0"/>
    <x v="0"/>
    <s v="Overdue"/>
    <x v="0"/>
    <s v="USD"/>
    <n v="2396.65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885"/>
    <s v="Above 180days "/>
    <n v="229.5"/>
    <x v="0"/>
    <x v="0"/>
    <s v="Overdue"/>
    <x v="0"/>
    <s v="USD"/>
    <n v="2157.37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924"/>
    <s v="Above 180days "/>
    <n v="230.8"/>
    <x v="0"/>
    <x v="0"/>
    <s v="Overdue"/>
    <x v="0"/>
    <s v="USD"/>
    <n v="1340.88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951"/>
    <s v="Above 180days "/>
    <n v="231.7"/>
    <x v="0"/>
    <x v="0"/>
    <s v="Overdue"/>
    <x v="0"/>
    <s v="USD"/>
    <n v="2951.14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987"/>
    <s v="Above 180days "/>
    <n v="232.9"/>
    <x v="0"/>
    <x v="0"/>
    <s v="Overdue"/>
    <x v="0"/>
    <s v="USD"/>
    <n v="2782.97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7014"/>
    <s v="Above 180days "/>
    <n v="233.8"/>
    <x v="0"/>
    <x v="0"/>
    <s v="Overdue"/>
    <x v="0"/>
    <s v="USD"/>
    <n v="3153.75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7042"/>
    <s v="Above 180days "/>
    <n v="234.73333333333332"/>
    <x v="0"/>
    <x v="0"/>
    <s v="Overdue"/>
    <x v="0"/>
    <s v="USD"/>
    <n v="3488.96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7073"/>
    <s v="Above 180days "/>
    <n v="235.76666666666668"/>
    <x v="0"/>
    <x v="0"/>
    <s v="Overdue"/>
    <x v="0"/>
    <s v="USD"/>
    <n v="349.87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7095"/>
    <s v="Above 180days "/>
    <n v="236.5"/>
    <x v="0"/>
    <x v="0"/>
    <s v="Overdue"/>
    <x v="0"/>
    <s v="USD"/>
    <n v="1339.63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7291"/>
    <s v="Above 180days "/>
    <n v="243.03333333333333"/>
    <x v="0"/>
    <x v="0"/>
    <s v="Overdue"/>
    <x v="0"/>
    <s v="USD"/>
    <n v="98.68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7302"/>
    <s v="Above 180days "/>
    <n v="243.4"/>
    <x v="0"/>
    <x v="0"/>
    <s v="Overdue"/>
    <x v="0"/>
    <s v="USD"/>
    <n v="2109.75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340"/>
    <s v="Above 180days "/>
    <n v="244.66666666666666"/>
    <x v="0"/>
    <x v="0"/>
    <s v="Overdue"/>
    <x v="0"/>
    <s v="USD"/>
    <n v="1597.24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376"/>
    <s v="Above 180days "/>
    <n v="245.86666666666667"/>
    <x v="0"/>
    <x v="0"/>
    <s v="Overdue"/>
    <x v="0"/>
    <s v="USD"/>
    <n v="2522.25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403"/>
    <s v="Above 180days "/>
    <n v="246.76666666666668"/>
    <x v="0"/>
    <x v="0"/>
    <s v="Overdue"/>
    <x v="0"/>
    <s v="USD"/>
    <n v="2522.25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430"/>
    <s v="Above 180days "/>
    <n v="247.66666666666666"/>
    <x v="0"/>
    <x v="0"/>
    <s v="Overdue"/>
    <x v="0"/>
    <s v="USD"/>
    <n v="2567.59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458"/>
    <s v="Above 180days "/>
    <n v="248.6"/>
    <x v="0"/>
    <x v="0"/>
    <s v="Overdue"/>
    <x v="0"/>
    <s v="USD"/>
    <n v="2874.31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477"/>
    <s v="Above 180days "/>
    <n v="249.23333333333332"/>
    <x v="0"/>
    <x v="0"/>
    <s v="Overdue"/>
    <x v="0"/>
    <s v="USD"/>
    <n v="2577.3000000000002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534"/>
    <s v="Above 180days "/>
    <n v="251.13333333333333"/>
    <x v="0"/>
    <x v="0"/>
    <s v="Overdue"/>
    <x v="0"/>
    <s v="USD"/>
    <n v="1616.51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553"/>
    <s v="Above 180days "/>
    <n v="251.76666666666668"/>
    <x v="0"/>
    <x v="0"/>
    <s v="Overdue"/>
    <x v="0"/>
    <s v="USD"/>
    <n v="1735.26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584"/>
    <s v="Above 180days "/>
    <n v="252.8"/>
    <x v="0"/>
    <x v="0"/>
    <s v="Overdue"/>
    <x v="0"/>
    <s v="USD"/>
    <n v="2093.04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592"/>
    <s v="Above 180days "/>
    <n v="253.06666666666666"/>
    <x v="0"/>
    <x v="0"/>
    <s v="Overdue"/>
    <x v="0"/>
    <s v="USD"/>
    <n v="2204.7800000000002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655"/>
    <s v="Above 180days "/>
    <n v="255.16666666666666"/>
    <x v="0"/>
    <x v="0"/>
    <s v="Overdue"/>
    <x v="0"/>
    <s v="USD"/>
    <n v="2275.54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673"/>
    <s v="Above 180days "/>
    <n v="255.76666666666668"/>
    <x v="0"/>
    <x v="0"/>
    <s v="Overdue"/>
    <x v="0"/>
    <s v="USD"/>
    <n v="2696.94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711"/>
    <s v="Above 180days "/>
    <n v="257.03333333333336"/>
    <x v="0"/>
    <x v="0"/>
    <s v="Overdue"/>
    <x v="0"/>
    <s v="USD"/>
    <n v="1485.37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735"/>
    <s v="Above 180days "/>
    <n v="257.83333333333331"/>
    <x v="0"/>
    <x v="0"/>
    <s v="Overdue"/>
    <x v="0"/>
    <s v="USD"/>
    <n v="1238.24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780"/>
    <s v="Above 180days "/>
    <n v="259.33333333333331"/>
    <x v="0"/>
    <x v="0"/>
    <s v="Overdue"/>
    <x v="0"/>
    <s v="USD"/>
    <n v="1283.99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812"/>
    <s v="Above 180days "/>
    <n v="260.39999999999998"/>
    <x v="0"/>
    <x v="0"/>
    <s v="Overdue"/>
    <x v="0"/>
    <s v="USD"/>
    <n v="1008.31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835"/>
    <s v="Above 180days "/>
    <n v="261.16666666666669"/>
    <x v="0"/>
    <x v="0"/>
    <s v="Overdue"/>
    <x v="0"/>
    <s v="USD"/>
    <n v="1168.97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898"/>
    <s v="Above 180days "/>
    <n v="263.26666666666665"/>
    <x v="0"/>
    <x v="0"/>
    <s v="Overdue"/>
    <x v="0"/>
    <s v="USD"/>
    <n v="1069.81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905"/>
    <s v="Above 180days "/>
    <n v="263.5"/>
    <x v="0"/>
    <x v="0"/>
    <s v="Overdue"/>
    <x v="0"/>
    <s v="USD"/>
    <n v="1534.89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932"/>
    <s v="Above 180days "/>
    <n v="264.39999999999998"/>
    <x v="0"/>
    <x v="0"/>
    <s v="Overdue"/>
    <x v="0"/>
    <s v="USD"/>
    <n v="1334.06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995"/>
    <s v="Above 180days "/>
    <n v="266.5"/>
    <x v="0"/>
    <x v="0"/>
    <s v="Overdue"/>
    <x v="0"/>
    <s v="USD"/>
    <n v="591.16999999999996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8270"/>
    <s v="Above 180days "/>
    <n v="275.66666666666669"/>
    <x v="0"/>
    <x v="0"/>
    <s v="Overdue"/>
    <x v="0"/>
    <s v="USD"/>
    <n v="567.1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8297"/>
    <s v="Above 180days "/>
    <n v="276.56666666666666"/>
    <x v="0"/>
    <x v="0"/>
    <s v="Overdue"/>
    <x v="0"/>
    <s v="USD"/>
    <n v="1378.17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312"/>
    <s v="Above 180days "/>
    <n v="277.06666666666666"/>
    <x v="0"/>
    <x v="0"/>
    <s v="Overdue"/>
    <x v="0"/>
    <s v="USD"/>
    <n v="1310.32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352"/>
    <s v="Above 180days "/>
    <n v="278.39999999999998"/>
    <x v="0"/>
    <x v="0"/>
    <s v="Overdue"/>
    <x v="0"/>
    <s v="USD"/>
    <n v="711.64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386"/>
    <s v="Above 180days "/>
    <n v="279.53333333333336"/>
    <x v="0"/>
    <x v="0"/>
    <s v="Overdue"/>
    <x v="0"/>
    <s v="USD"/>
    <n v="546.58000000000004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416"/>
    <s v="Above 180days "/>
    <n v="280.53333333333336"/>
    <x v="0"/>
    <x v="0"/>
    <s v="Overdue"/>
    <x v="0"/>
    <s v="USD"/>
    <n v="1404.53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453"/>
    <s v="Above 180days "/>
    <n v="281.76666666666665"/>
    <x v="0"/>
    <x v="0"/>
    <s v="Overdue"/>
    <x v="0"/>
    <s v="USD"/>
    <n v="1547.3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480"/>
    <s v="Above 180days "/>
    <n v="282.66666666666669"/>
    <x v="0"/>
    <x v="0"/>
    <s v="Overdue"/>
    <x v="0"/>
    <s v="USD"/>
    <n v="1523.18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500"/>
    <s v="Above 180days "/>
    <n v="283.33333333333331"/>
    <x v="0"/>
    <x v="0"/>
    <s v="Overdue"/>
    <x v="0"/>
    <s v="USD"/>
    <n v="1389.07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533"/>
    <s v="Above 180days "/>
    <n v="284.43333333333334"/>
    <x v="0"/>
    <x v="0"/>
    <s v="Overdue"/>
    <x v="0"/>
    <s v="USD"/>
    <n v="1370.01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575"/>
    <s v="Above 180days "/>
    <n v="285.83333333333331"/>
    <x v="0"/>
    <x v="0"/>
    <s v="Overdue"/>
    <x v="0"/>
    <s v="USD"/>
    <n v="1396.3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606"/>
    <s v="Above 180days "/>
    <n v="286.86666666666667"/>
    <x v="0"/>
    <x v="0"/>
    <s v="Overdue"/>
    <x v="0"/>
    <s v="USD"/>
    <n v="1909.83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635"/>
    <s v="Above 180days "/>
    <n v="287.83333333333331"/>
    <x v="0"/>
    <x v="0"/>
    <s v="Overdue"/>
    <x v="0"/>
    <s v="USD"/>
    <n v="1324.74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659"/>
    <s v="Above 180days "/>
    <n v="288.63333333333333"/>
    <x v="0"/>
    <x v="0"/>
    <s v="Overdue"/>
    <x v="0"/>
    <s v="USD"/>
    <n v="1400.22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696"/>
    <s v="Above 180days "/>
    <n v="289.86666666666667"/>
    <x v="0"/>
    <x v="0"/>
    <s v="Overdue"/>
    <x v="0"/>
    <s v="USD"/>
    <n v="1145.43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1039"/>
    <s v="Above 180days "/>
    <n v="34.633333333333333"/>
    <x v="0"/>
    <x v="0"/>
    <s v="Overdue"/>
    <x v="0"/>
    <s v="USD"/>
    <n v="27251.55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547"/>
    <s v="Above 180days "/>
    <n v="151.56666666666666"/>
    <x v="0"/>
    <x v="0"/>
    <s v="Overdue"/>
    <x v="0"/>
    <s v="USD"/>
    <n v="-2092.9499999999998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611"/>
    <s v="Above 180days "/>
    <n v="153.69999999999999"/>
    <x v="0"/>
    <x v="0"/>
    <s v="Overdue"/>
    <x v="0"/>
    <s v="USD"/>
    <n v="940.03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642"/>
    <s v="Above 180days "/>
    <n v="154.73333333333332"/>
    <x v="0"/>
    <x v="0"/>
    <s v="Overdue"/>
    <x v="0"/>
    <s v="USD"/>
    <n v="13857.77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662"/>
    <s v="Above 180days "/>
    <n v="155.4"/>
    <x v="0"/>
    <x v="0"/>
    <s v="Overdue"/>
    <x v="0"/>
    <s v="USD"/>
    <n v="16711.150000000001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703"/>
    <s v="Above 180days "/>
    <n v="156.76666666666668"/>
    <x v="0"/>
    <x v="0"/>
    <s v="Overdue"/>
    <x v="0"/>
    <s v="USD"/>
    <n v="13522.68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733"/>
    <s v="Above 180days "/>
    <n v="157.76666666666668"/>
    <x v="0"/>
    <x v="0"/>
    <s v="Overdue"/>
    <x v="0"/>
    <s v="USD"/>
    <n v="20522.87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762"/>
    <s v="Above 180days "/>
    <n v="158.73333333333332"/>
    <x v="0"/>
    <x v="0"/>
    <s v="Overdue"/>
    <x v="0"/>
    <s v="USD"/>
    <n v="26869.77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790"/>
    <s v="Above 180days "/>
    <n v="159.66666666666666"/>
    <x v="0"/>
    <x v="0"/>
    <s v="Overdue"/>
    <x v="0"/>
    <s v="USD"/>
    <n v="26747.45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956"/>
    <s v="Above 180days "/>
    <n v="65.2"/>
    <x v="0"/>
    <x v="0"/>
    <s v="Overdue"/>
    <x v="0"/>
    <s v="USD"/>
    <n v="-115.72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520"/>
    <s v="Above 180days "/>
    <n v="17.333333333333332"/>
    <x v="4"/>
    <x v="2"/>
    <s v="WHT"/>
    <x v="1"/>
    <s v="USD"/>
    <n v="367975.5"/>
  </r>
  <r>
    <s v="A2310000"/>
    <x v="9"/>
    <x v="9"/>
    <n v="103895167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8055625.439999998"/>
    <n v="646"/>
    <s v="Above 180days "/>
    <n v="21.533333333333335"/>
    <x v="0"/>
    <x v="0"/>
    <s v="Overdue"/>
    <x v="0"/>
    <s v="USD"/>
    <n v="105562.5"/>
  </r>
  <r>
    <s v="A2310000"/>
    <x v="9"/>
    <x v="9"/>
    <n v="103895168"/>
    <x v="0"/>
    <x v="0"/>
    <x v="2"/>
    <x v="2"/>
    <n v="0"/>
    <s v="Legacy Debts (written on)"/>
    <s v=""/>
    <s v="AB"/>
    <s v=""/>
    <d v="2020-03-25T00:00:00"/>
    <d v="2020-03-25T00:00:00"/>
    <d v="2020-03-25T00:00:00"/>
    <s v="USD"/>
    <n v="1253575.07"/>
    <n v="646"/>
    <s v="Above 180days "/>
    <n v="21.533333333333335"/>
    <x v="0"/>
    <x v="0"/>
    <s v="Overdue"/>
    <x v="0"/>
    <s v="USD"/>
    <n v="1253575.07"/>
  </r>
  <r>
    <s v="A2310000"/>
    <x v="9"/>
    <x v="9"/>
    <n v="103895169"/>
    <x v="0"/>
    <x v="0"/>
    <x v="2"/>
    <x v="2"/>
    <s v="WHT Outstg"/>
    <s v="WHT on inv 1800003006"/>
    <s v=""/>
    <s v="AB"/>
    <s v=""/>
    <d v="2020-03-25T00:00:00"/>
    <d v="2020-03-25T00:00:00"/>
    <d v="2020-03-25T00:00:00"/>
    <s v="USD"/>
    <n v="106731.92"/>
    <n v="646"/>
    <s v="Above 180days "/>
    <n v="21.533333333333335"/>
    <x v="0"/>
    <x v="2"/>
    <s v="WHT"/>
    <x v="1"/>
    <s v="USD"/>
    <n v="106731.92"/>
  </r>
  <r>
    <s v="A2310000"/>
    <x v="9"/>
    <x v="9"/>
    <n v="103893886"/>
    <x v="0"/>
    <x v="0"/>
    <x v="2"/>
    <x v="2"/>
    <s v="WHT Outstg"/>
    <s v="WHT on inv 1800003079"/>
    <s v=""/>
    <s v="AB"/>
    <s v=""/>
    <d v="2020-03-23T00:00:00"/>
    <d v="2020-03-23T00:00:00"/>
    <d v="2020-03-23T00:00:00"/>
    <s v="NGN"/>
    <n v="2685910.22"/>
    <n v="648"/>
    <s v="Above 180days "/>
    <n v="21.6"/>
    <x v="0"/>
    <x v="2"/>
    <s v="WHT"/>
    <x v="1"/>
    <s v="USD"/>
    <n v="8763.0499999999993"/>
  </r>
  <r>
    <s v="A2310000"/>
    <x v="9"/>
    <x v="9"/>
    <n v="103893909"/>
    <x v="0"/>
    <x v="0"/>
    <x v="2"/>
    <x v="2"/>
    <s v="WHT Outstg"/>
    <s v="WHT on inv 1800002771"/>
    <s v=""/>
    <s v="AB"/>
    <s v=""/>
    <d v="2020-03-23T00:00:00"/>
    <d v="2020-03-23T00:00:00"/>
    <d v="2020-03-23T00:00:00"/>
    <s v="USD"/>
    <n v="109066.07"/>
    <n v="648"/>
    <s v="Above 180days "/>
    <n v="21.6"/>
    <x v="0"/>
    <x v="2"/>
    <s v="WHT"/>
    <x v="1"/>
    <s v="USD"/>
    <n v="109066.07"/>
  </r>
  <r>
    <s v="A2310000"/>
    <x v="9"/>
    <x v="9"/>
    <n v="103893910"/>
    <x v="0"/>
    <x v="0"/>
    <x v="2"/>
    <x v="2"/>
    <s v="WHT Outstg"/>
    <s v="WHT on inv 11800002822"/>
    <s v=""/>
    <s v="AB"/>
    <s v=""/>
    <d v="2020-03-23T00:00:00"/>
    <d v="2020-03-23T00:00:00"/>
    <d v="2020-03-23T00:00:00"/>
    <s v="USD"/>
    <n v="109105.75"/>
    <n v="648"/>
    <s v="Above 180days "/>
    <n v="21.6"/>
    <x v="0"/>
    <x v="2"/>
    <s v="WHT"/>
    <x v="1"/>
    <s v="USD"/>
    <n v="109105.75"/>
  </r>
  <r>
    <s v="A2310000"/>
    <x v="9"/>
    <x v="9"/>
    <n v="103893911"/>
    <x v="0"/>
    <x v="0"/>
    <x v="2"/>
    <x v="2"/>
    <s v="WHT Outstg"/>
    <s v="WHT on inv 1800002934"/>
    <s v=""/>
    <s v="AB"/>
    <s v=""/>
    <d v="2020-03-23T00:00:00"/>
    <d v="2020-03-23T00:00:00"/>
    <d v="2020-03-23T00:00:00"/>
    <s v="USD"/>
    <n v="104435"/>
    <n v="648"/>
    <s v="Above 180days "/>
    <n v="21.6"/>
    <x v="0"/>
    <x v="2"/>
    <s v="WHT"/>
    <x v="1"/>
    <s v="USD"/>
    <n v="104435"/>
  </r>
  <r>
    <s v="A2310000"/>
    <x v="9"/>
    <x v="9"/>
    <n v="103893912"/>
    <x v="0"/>
    <x v="0"/>
    <x v="2"/>
    <x v="2"/>
    <s v="WHT Outstg"/>
    <s v="WHT on inv 1800002691"/>
    <s v=""/>
    <s v="AB"/>
    <s v=""/>
    <d v="2020-03-23T00:00:00"/>
    <d v="2020-03-23T00:00:00"/>
    <d v="2020-03-23T00:00:00"/>
    <s v="USD"/>
    <n v="96160.51"/>
    <n v="648"/>
    <s v="Above 180days "/>
    <n v="21.6"/>
    <x v="0"/>
    <x v="2"/>
    <s v="WHT"/>
    <x v="1"/>
    <s v="USD"/>
    <n v="96160.51"/>
  </r>
  <r>
    <s v="A2310000"/>
    <x v="9"/>
    <x v="9"/>
    <n v="1600002886"/>
    <x v="0"/>
    <x v="0"/>
    <x v="2"/>
    <x v="2"/>
    <s v="WHT Outstg"/>
    <s v="CHEVRON - WHT RECEIPTS"/>
    <s v="454"/>
    <s v="DG"/>
    <s v=""/>
    <d v="2019-10-08T00:00:00"/>
    <d v="2019-10-08T00:00:00"/>
    <d v="2019-10-08T00:00:00"/>
    <s v="NGN"/>
    <n v="-997888.28"/>
    <n v="815"/>
    <s v="Above 180days "/>
    <n v="27.166666666666668"/>
    <x v="0"/>
    <x v="2"/>
    <s v="WHT"/>
    <x v="1"/>
    <s v="USD"/>
    <n v="-3255.71"/>
  </r>
  <r>
    <s v="A2310000"/>
    <x v="9"/>
    <x v="9"/>
    <n v="1600002887"/>
    <x v="0"/>
    <x v="0"/>
    <x v="2"/>
    <x v="2"/>
    <s v="WHT Outstg"/>
    <s v="CHEVRON - WHT RECEIPTS"/>
    <s v="468"/>
    <s v="DG"/>
    <s v=""/>
    <d v="2019-10-08T00:00:00"/>
    <d v="2019-10-08T00:00:00"/>
    <d v="2019-10-08T00:00:00"/>
    <s v="USD"/>
    <n v="-90654"/>
    <n v="815"/>
    <s v="Above 180days "/>
    <n v="27.166666666666668"/>
    <x v="0"/>
    <x v="2"/>
    <s v="WHT"/>
    <x v="1"/>
    <s v="USD"/>
    <n v="-90654"/>
  </r>
  <r>
    <s v="A2310000"/>
    <x v="9"/>
    <x v="9"/>
    <n v="103806731"/>
    <x v="0"/>
    <x v="0"/>
    <x v="2"/>
    <x v="2"/>
    <s v="WHT Outstg"/>
    <s v="WHT on Pmt"/>
    <s v=""/>
    <s v="AB"/>
    <s v=""/>
    <d v="2019-10-07T00:00:00"/>
    <d v="2019-10-07T00:00:00"/>
    <d v="2019-10-07T00:00:00"/>
    <s v="NGN"/>
    <n v="228795.83"/>
    <n v="816"/>
    <s v="Above 180days "/>
    <n v="27.2"/>
    <x v="0"/>
    <x v="2"/>
    <s v="WHT"/>
    <x v="1"/>
    <s v="USD"/>
    <n v="746.47"/>
  </r>
  <r>
    <s v="A2310000"/>
    <x v="9"/>
    <x v="9"/>
    <n v="103330371"/>
    <x v="0"/>
    <x v="0"/>
    <x v="2"/>
    <x v="2"/>
    <s v="WHT Outstg"/>
    <s v="WHT on Pmt"/>
    <s v=""/>
    <s v="AB"/>
    <s v=""/>
    <d v="2016-12-30T00:00:00"/>
    <d v="2016-12-30T00:00:00"/>
    <d v="2016-12-30T00:00:00"/>
    <s v="USD"/>
    <n v="9940.41"/>
    <n v="1827"/>
    <s v="Above 180days "/>
    <n v="60.9"/>
    <x v="0"/>
    <x v="2"/>
    <s v="WHT"/>
    <x v="1"/>
    <s v="USD"/>
    <n v="9940.41"/>
  </r>
  <r>
    <s v="A2310000"/>
    <x v="9"/>
    <x v="9"/>
    <n v="103268024"/>
    <x v="0"/>
    <x v="0"/>
    <x v="2"/>
    <x v="2"/>
    <s v="WHT Outstg"/>
    <s v="WHT on pmt 1800016423"/>
    <s v=""/>
    <s v="AB"/>
    <s v=""/>
    <d v="2016-08-18T00:00:00"/>
    <d v="2016-08-18T00:00:00"/>
    <d v="2016-08-18T00:00:00"/>
    <s v="USD"/>
    <n v="8928"/>
    <n v="1961"/>
    <s v="Above 180days "/>
    <n v="65.36666666666666"/>
    <x v="0"/>
    <x v="2"/>
    <s v="WHT"/>
    <x v="1"/>
    <s v="USD"/>
    <n v="8928"/>
  </r>
  <r>
    <s v="A2310000"/>
    <x v="9"/>
    <x v="9"/>
    <n v="103259981"/>
    <x v="0"/>
    <x v="0"/>
    <x v="2"/>
    <x v="2"/>
    <s v="WHT Outstg"/>
    <s v="WHT on 1800016227/16384/16382"/>
    <s v=""/>
    <s v="AB"/>
    <s v=""/>
    <d v="2016-07-31T00:00:00"/>
    <d v="2016-07-31T00:00:00"/>
    <d v="2016-07-31T00:00:00"/>
    <s v="USD"/>
    <n v="34412.18"/>
    <n v="1979"/>
    <s v="Above 180days "/>
    <n v="65.966666666666669"/>
    <x v="0"/>
    <x v="2"/>
    <s v="WHT"/>
    <x v="1"/>
    <s v="USD"/>
    <n v="34412.18"/>
  </r>
  <r>
    <s v="A2310000"/>
    <x v="9"/>
    <x v="9"/>
    <n v="103259982"/>
    <x v="0"/>
    <x v="0"/>
    <x v="2"/>
    <x v="2"/>
    <s v="WHT Outstg"/>
    <s v="WHT on 1800016437"/>
    <s v=""/>
    <s v="AB"/>
    <s v=""/>
    <d v="2016-07-31T00:00:00"/>
    <d v="2016-07-31T00:00:00"/>
    <d v="2016-07-31T00:00:00"/>
    <s v="USD"/>
    <n v="19389.759999999998"/>
    <n v="1979"/>
    <s v="Above 180days "/>
    <n v="65.966666666666669"/>
    <x v="0"/>
    <x v="2"/>
    <s v="WHT"/>
    <x v="1"/>
    <s v="USD"/>
    <n v="19389.759999999998"/>
  </r>
  <r>
    <s v="A2310000"/>
    <x v="10"/>
    <x v="10"/>
    <n v="1800027031"/>
    <x v="0"/>
    <x v="0"/>
    <x v="2"/>
    <x v="2"/>
    <n v="0"/>
    <s v="PAN OCEAN NOV 2021 Crude Handling"/>
    <s v="468"/>
    <s v="DR"/>
    <s v=""/>
    <d v="2021-12-13T00:00:00"/>
    <d v="2021-12-13T00:00:00"/>
    <d v="2022-01-12T00:00:00"/>
    <s v="USD"/>
    <n v="100282.26"/>
    <n v="-12"/>
    <s v="Not Overdue"/>
    <n v="-0.4"/>
    <x v="1"/>
    <x v="1"/>
    <s v="Not Overdue"/>
    <x v="0"/>
    <s v="USD"/>
    <n v="100282.26"/>
  </r>
  <r>
    <s v="A2310000"/>
    <x v="10"/>
    <x v="10"/>
    <n v="1800027032"/>
    <x v="0"/>
    <x v="0"/>
    <x v="2"/>
    <x v="2"/>
    <n v="0"/>
    <s v="PAN OCEAN NOV 2021 Crude Handling"/>
    <s v="454"/>
    <s v="DR"/>
    <s v=""/>
    <d v="2021-12-13T00:00:00"/>
    <d v="2021-12-13T00:00:00"/>
    <d v="2022-01-12T00:00:00"/>
    <s v="NGN"/>
    <n v="27464332.280000001"/>
    <n v="-12"/>
    <s v="Not Overdue"/>
    <n v="-0.4"/>
    <x v="1"/>
    <x v="1"/>
    <s v="Not Overdue"/>
    <x v="0"/>
    <s v="USD"/>
    <n v="66864.66"/>
  </r>
  <r>
    <s v="A2310000"/>
    <x v="10"/>
    <x v="10"/>
    <n v="1800026829"/>
    <x v="0"/>
    <x v="0"/>
    <x v="2"/>
    <x v="2"/>
    <n v="0"/>
    <s v="PAN OCEAN OCTOBER 2021 Crude Handling"/>
    <s v="468"/>
    <s v="DR"/>
    <s v=""/>
    <d v="2021-11-11T00:00:00"/>
    <d v="2021-11-11T00:00:00"/>
    <d v="2021-12-11T00:00:00"/>
    <s v="USD"/>
    <n v="94041.41"/>
    <n v="20"/>
    <s v="1-30days"/>
    <n v="0.66666666666666663"/>
    <x v="2"/>
    <x v="0"/>
    <s v="Overdue"/>
    <x v="0"/>
    <s v="USD"/>
    <n v="94041.41"/>
  </r>
  <r>
    <s v="A2310000"/>
    <x v="10"/>
    <x v="10"/>
    <n v="1800026830"/>
    <x v="0"/>
    <x v="0"/>
    <x v="2"/>
    <x v="2"/>
    <n v="0"/>
    <s v="PAN OCEAN OCTOBER 2021 Crude Handling"/>
    <s v="454"/>
    <s v="DR"/>
    <s v=""/>
    <d v="2021-11-11T00:00:00"/>
    <d v="2021-11-11T00:00:00"/>
    <d v="2021-12-11T00:00:00"/>
    <s v="NGN"/>
    <n v="25730520.440000001"/>
    <n v="20"/>
    <s v="1-30days"/>
    <n v="0.66666666666666663"/>
    <x v="2"/>
    <x v="0"/>
    <s v="Overdue"/>
    <x v="0"/>
    <s v="USD"/>
    <n v="62625.51"/>
  </r>
  <r>
    <s v="A2310000"/>
    <x v="10"/>
    <x v="10"/>
    <n v="1800026689"/>
    <x v="0"/>
    <x v="0"/>
    <x v="2"/>
    <x v="2"/>
    <n v="0"/>
    <s v="PAN OCEAN SEPTEMBER 2021 Crude Handling"/>
    <s v="468"/>
    <s v="DR"/>
    <s v=""/>
    <d v="2021-10-13T00:00:00"/>
    <d v="2021-10-13T00:00:00"/>
    <d v="2021-11-12T00:00:00"/>
    <s v="USD"/>
    <n v="80376.710000000006"/>
    <n v="49"/>
    <s v="31-60days"/>
    <n v="1.6333333333333333"/>
    <x v="2"/>
    <x v="0"/>
    <s v="Overdue"/>
    <x v="0"/>
    <s v="USD"/>
    <n v="80376.710000000006"/>
  </r>
  <r>
    <s v="A2310000"/>
    <x v="10"/>
    <x v="10"/>
    <n v="1800026690"/>
    <x v="0"/>
    <x v="0"/>
    <x v="2"/>
    <x v="2"/>
    <n v="0"/>
    <s v="PAN OCEAN SEPTEMBER 2021 Crude Handling"/>
    <s v="454"/>
    <s v="DR"/>
    <s v=""/>
    <d v="2021-10-13T00:00:00"/>
    <d v="2021-10-13T00:00:00"/>
    <d v="2021-11-12T00:00:00"/>
    <s v="NGN"/>
    <n v="21970536.059999999"/>
    <n v="49"/>
    <s v="31-60days"/>
    <n v="1.6333333333333333"/>
    <x v="2"/>
    <x v="0"/>
    <s v="Overdue"/>
    <x v="0"/>
    <s v="USD"/>
    <n v="53537.8"/>
  </r>
  <r>
    <s v="A2310000"/>
    <x v="10"/>
    <x v="10"/>
    <n v="1800026561"/>
    <x v="0"/>
    <x v="0"/>
    <x v="2"/>
    <x v="2"/>
    <n v="0"/>
    <s v="PAN OCEAN AUGUST 2021 Crude Handling"/>
    <s v="468"/>
    <s v="DR"/>
    <s v=""/>
    <d v="2021-09-14T00:00:00"/>
    <d v="2021-09-14T00:00:00"/>
    <d v="2021-10-14T00:00:00"/>
    <s v="USD"/>
    <n v="17070.599999999999"/>
    <n v="78"/>
    <s v="61-90days "/>
    <n v="2.6"/>
    <x v="2"/>
    <x v="0"/>
    <s v="Overdue"/>
    <x v="0"/>
    <s v="USD"/>
    <n v="17070.599999999999"/>
  </r>
  <r>
    <s v="A2310000"/>
    <x v="10"/>
    <x v="10"/>
    <n v="1800026562"/>
    <x v="0"/>
    <x v="0"/>
    <x v="2"/>
    <x v="2"/>
    <n v="0"/>
    <s v="PAN OCEAN AUGUST 2021 Crude Handling"/>
    <s v="454"/>
    <s v="DR"/>
    <s v=""/>
    <d v="2021-09-14T00:00:00"/>
    <d v="2021-09-14T00:00:00"/>
    <d v="2021-10-14T00:00:00"/>
    <s v="NGN"/>
    <n v="4662016"/>
    <n v="78"/>
    <s v="61-90days "/>
    <n v="2.6"/>
    <x v="2"/>
    <x v="0"/>
    <s v="Overdue"/>
    <x v="0"/>
    <s v="USD"/>
    <n v="11371.12"/>
  </r>
  <r>
    <s v="A2310000"/>
    <x v="10"/>
    <x v="10"/>
    <n v="1800026440"/>
    <x v="0"/>
    <x v="0"/>
    <x v="2"/>
    <x v="2"/>
    <n v="0"/>
    <s v="PAN OCEAN JULY 2021 Crude Handling"/>
    <s v="468"/>
    <s v="DR"/>
    <s v=""/>
    <d v="2021-08-12T00:00:00"/>
    <d v="2021-08-12T00:00:00"/>
    <d v="2021-09-11T00:00:00"/>
    <s v="USD"/>
    <n v="74963.710000000006"/>
    <n v="111"/>
    <s v="91-180days "/>
    <n v="3.7"/>
    <x v="2"/>
    <x v="0"/>
    <s v="Overdue"/>
    <x v="0"/>
    <s v="USD"/>
    <n v="74963.710000000006"/>
  </r>
  <r>
    <s v="A2310000"/>
    <x v="10"/>
    <x v="10"/>
    <n v="1800026441"/>
    <x v="0"/>
    <x v="0"/>
    <x v="2"/>
    <x v="2"/>
    <n v="0"/>
    <s v="PAN OCEAN JULY 2021 Crude Handling"/>
    <s v="454"/>
    <s v="DR"/>
    <s v=""/>
    <d v="2021-08-12T00:00:00"/>
    <d v="2021-08-12T00:00:00"/>
    <d v="2021-09-11T00:00:00"/>
    <s v="NGN"/>
    <n v="20471722"/>
    <n v="111"/>
    <s v="91-180days "/>
    <n v="3.7"/>
    <x v="2"/>
    <x v="0"/>
    <s v="Overdue"/>
    <x v="0"/>
    <s v="USD"/>
    <n v="49977.61"/>
  </r>
  <r>
    <s v="A2310000"/>
    <x v="10"/>
    <x v="10"/>
    <n v="1800026306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73375.259999999995"/>
    <n v="140"/>
    <s v="91-180days "/>
    <n v="4.666666666666667"/>
    <x v="2"/>
    <x v="0"/>
    <s v="Overdue"/>
    <x v="0"/>
    <s v="USD"/>
    <n v="73375.259999999995"/>
  </r>
  <r>
    <s v="A2310000"/>
    <x v="10"/>
    <x v="10"/>
    <n v="1800026307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0039507.140000001"/>
    <n v="140"/>
    <s v="91-180days "/>
    <n v="4.666666666666667"/>
    <x v="2"/>
    <x v="0"/>
    <s v="Overdue"/>
    <x v="0"/>
    <s v="USD"/>
    <n v="48922.45"/>
  </r>
  <r>
    <s v="A2310000"/>
    <x v="10"/>
    <x v="10"/>
    <n v="1800026149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61006.46"/>
    <n v="170"/>
    <s v="91-180days "/>
    <n v="5.666666666666667"/>
    <x v="2"/>
    <x v="0"/>
    <s v="Overdue"/>
    <x v="0"/>
    <s v="USD"/>
    <n v="61006.46"/>
  </r>
  <r>
    <s v="A2310000"/>
    <x v="10"/>
    <x v="10"/>
    <n v="1800026150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16152308.140000001"/>
    <n v="170"/>
    <s v="91-180days "/>
    <n v="5.666666666666667"/>
    <x v="2"/>
    <x v="0"/>
    <s v="Overdue"/>
    <x v="0"/>
    <s v="USD"/>
    <n v="39431.01"/>
  </r>
  <r>
    <s v="A2310000"/>
    <x v="10"/>
    <x v="10"/>
    <n v="1800025972"/>
    <x v="0"/>
    <x v="0"/>
    <x v="2"/>
    <x v="2"/>
    <n v="0"/>
    <s v="PAN OCEAN APR 2021 Crude Handling"/>
    <s v="468"/>
    <s v="DR"/>
    <s v=""/>
    <d v="2021-05-14T00:00:00"/>
    <d v="2021-05-14T00:00:00"/>
    <d v="2021-06-13T00:00:00"/>
    <s v="USD"/>
    <n v="78252.69"/>
    <n v="201"/>
    <s v="Above 180days "/>
    <n v="6.7"/>
    <x v="3"/>
    <x v="0"/>
    <s v="Overdue"/>
    <x v="0"/>
    <s v="USD"/>
    <n v="78252.69"/>
  </r>
  <r>
    <s v="A2310000"/>
    <x v="10"/>
    <x v="10"/>
    <n v="1800025973"/>
    <x v="0"/>
    <x v="0"/>
    <x v="2"/>
    <x v="2"/>
    <n v="0"/>
    <s v="PAN OCEAN APR 2021 Crude Handling"/>
    <s v="454"/>
    <s v="DR"/>
    <s v=""/>
    <d v="2021-05-14T00:00:00"/>
    <d v="2021-05-14T00:00:00"/>
    <d v="2021-06-13T00:00:00"/>
    <s v="NGN"/>
    <n v="19797930.890000001"/>
    <n v="201"/>
    <s v="Above 180days "/>
    <n v="6.7"/>
    <x v="3"/>
    <x v="0"/>
    <s v="Overdue"/>
    <x v="0"/>
    <s v="USD"/>
    <n v="52167.55"/>
  </r>
  <r>
    <s v="A2310000"/>
    <x v="10"/>
    <x v="10"/>
    <n v="1800025840"/>
    <x v="0"/>
    <x v="0"/>
    <x v="2"/>
    <x v="2"/>
    <n v="0"/>
    <s v="PAN OCEAN MARCH 2021 Crude Handling"/>
    <s v="468"/>
    <s v="DR"/>
    <s v=""/>
    <d v="2021-04-14T00:00:00"/>
    <d v="2021-04-14T00:00:00"/>
    <d v="2021-05-14T00:00:00"/>
    <s v="USD"/>
    <n v="79647.17"/>
    <n v="231"/>
    <s v="Above 180days "/>
    <n v="7.7"/>
    <x v="3"/>
    <x v="0"/>
    <s v="Overdue"/>
    <x v="0"/>
    <s v="USD"/>
    <n v="79647.17"/>
  </r>
  <r>
    <s v="A2310000"/>
    <x v="10"/>
    <x v="10"/>
    <n v="1800025841"/>
    <x v="0"/>
    <x v="0"/>
    <x v="2"/>
    <x v="2"/>
    <n v="0"/>
    <s v="PAN OCEAN MARCH 2021 Crude Handling"/>
    <s v="454"/>
    <s v="DR"/>
    <s v=""/>
    <d v="2021-04-14T00:00:00"/>
    <d v="2021-04-14T00:00:00"/>
    <d v="2021-05-14T00:00:00"/>
    <s v="NGN"/>
    <n v="20150734.27"/>
    <n v="231"/>
    <s v="Above 180days "/>
    <n v="7.7"/>
    <x v="3"/>
    <x v="0"/>
    <s v="Overdue"/>
    <x v="0"/>
    <s v="USD"/>
    <n v="53097.18"/>
  </r>
  <r>
    <s v="A2310000"/>
    <x v="10"/>
    <x v="10"/>
    <n v="1800025701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58409.88"/>
    <n v="261"/>
    <s v="Above 180days "/>
    <n v="8.6999999999999993"/>
    <x v="3"/>
    <x v="0"/>
    <s v="Overdue"/>
    <x v="0"/>
    <s v="USD"/>
    <n v="58409.88"/>
  </r>
  <r>
    <s v="A2310000"/>
    <x v="10"/>
    <x v="10"/>
    <n v="1800025702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14777699.58"/>
    <n v="261"/>
    <s v="Above 180days "/>
    <n v="8.6999999999999993"/>
    <x v="3"/>
    <x v="0"/>
    <s v="Overdue"/>
    <x v="0"/>
    <s v="USD"/>
    <n v="38939.24"/>
  </r>
  <r>
    <s v="A2310000"/>
    <x v="10"/>
    <x v="10"/>
    <n v="1800025547"/>
    <x v="0"/>
    <x v="0"/>
    <x v="2"/>
    <x v="2"/>
    <n v="0"/>
    <s v="PAN OCEAN JAN 2021 Crude Handling"/>
    <s v="468"/>
    <s v="DR"/>
    <s v=""/>
    <d v="2021-02-11T00:00:00"/>
    <d v="2021-02-11T00:00:00"/>
    <d v="2021-03-13T00:00:00"/>
    <s v="USD"/>
    <n v="74261.2"/>
    <n v="293"/>
    <s v="Above 180days "/>
    <n v="9.7666666666666675"/>
    <x v="3"/>
    <x v="0"/>
    <s v="Overdue"/>
    <x v="0"/>
    <s v="USD"/>
    <n v="74261.2"/>
  </r>
  <r>
    <s v="A2310000"/>
    <x v="10"/>
    <x v="10"/>
    <n v="1800025548"/>
    <x v="0"/>
    <x v="0"/>
    <x v="2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293"/>
    <s v="Above 180days "/>
    <n v="9.7666666666666675"/>
    <x v="3"/>
    <x v="0"/>
    <s v="Overdue"/>
    <x v="0"/>
    <s v="USD"/>
    <n v="49506.6"/>
  </r>
  <r>
    <s v="A2310000"/>
    <x v="10"/>
    <x v="10"/>
    <n v="1800025430"/>
    <x v="0"/>
    <x v="0"/>
    <x v="2"/>
    <x v="2"/>
    <n v="0"/>
    <s v="PAN OCEAN DEC 2020 Crude Handling"/>
    <s v="468"/>
    <s v="DR"/>
    <s v=""/>
    <d v="2021-01-19T00:00:00"/>
    <d v="2021-01-19T00:00:00"/>
    <d v="2021-02-18T00:00:00"/>
    <s v="USD"/>
    <n v="87440.01"/>
    <n v="316"/>
    <s v="Above 180days "/>
    <n v="10.533333333333333"/>
    <x v="3"/>
    <x v="0"/>
    <s v="Overdue"/>
    <x v="0"/>
    <s v="USD"/>
    <n v="87440.01"/>
  </r>
  <r>
    <s v="A2310000"/>
    <x v="10"/>
    <x v="10"/>
    <n v="1800025431"/>
    <x v="0"/>
    <x v="0"/>
    <x v="2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316"/>
    <s v="Above 180days "/>
    <n v="10.533333333333333"/>
    <x v="3"/>
    <x v="0"/>
    <s v="Overdue"/>
    <x v="0"/>
    <s v="USD"/>
    <n v="58292.32"/>
  </r>
  <r>
    <s v="A2310000"/>
    <x v="10"/>
    <x v="10"/>
    <n v="1800025253"/>
    <x v="0"/>
    <x v="0"/>
    <x v="2"/>
    <x v="2"/>
    <n v="0"/>
    <s v="PAN OCEAN NOV 2020 Crude Handling"/>
    <s v="468"/>
    <s v="DR"/>
    <s v=""/>
    <d v="2020-12-17T00:00:00"/>
    <d v="2020-12-17T00:00:00"/>
    <d v="2021-01-16T00:00:00"/>
    <s v="USD"/>
    <n v="70402"/>
    <n v="349"/>
    <s v="Above 180days "/>
    <n v="11.633333333333333"/>
    <x v="3"/>
    <x v="0"/>
    <s v="Overdue"/>
    <x v="0"/>
    <s v="USD"/>
    <n v="70402"/>
  </r>
  <r>
    <s v="A2310000"/>
    <x v="10"/>
    <x v="10"/>
    <n v="1800025254"/>
    <x v="0"/>
    <x v="0"/>
    <x v="2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349"/>
    <s v="Above 180days "/>
    <n v="11.633333333333333"/>
    <x v="3"/>
    <x v="0"/>
    <s v="Overdue"/>
    <x v="0"/>
    <s v="USD"/>
    <n v="46933.85"/>
  </r>
  <r>
    <s v="A2310000"/>
    <x v="10"/>
    <x v="10"/>
    <n v="1800025050"/>
    <x v="0"/>
    <x v="0"/>
    <x v="2"/>
    <x v="2"/>
    <n v="0"/>
    <s v="PAN OCEAN OCT 2020 Crude Handling"/>
    <s v="468"/>
    <s v="DR"/>
    <s v=""/>
    <d v="2020-11-13T00:00:00"/>
    <d v="2020-11-13T00:00:00"/>
    <d v="2020-12-13T00:00:00"/>
    <s v="USD"/>
    <n v="77684.78"/>
    <n v="383"/>
    <s v="Above 180days "/>
    <n v="12.766666666666667"/>
    <x v="4"/>
    <x v="0"/>
    <s v="Overdue"/>
    <x v="0"/>
    <s v="USD"/>
    <n v="77684.78"/>
  </r>
  <r>
    <s v="A2310000"/>
    <x v="10"/>
    <x v="10"/>
    <n v="1800025051"/>
    <x v="0"/>
    <x v="0"/>
    <x v="2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383"/>
    <s v="Above 180days "/>
    <n v="12.766666666666667"/>
    <x v="4"/>
    <x v="0"/>
    <s v="Overdue"/>
    <x v="0"/>
    <s v="USD"/>
    <n v="51808.44"/>
  </r>
  <r>
    <s v="A2310000"/>
    <x v="10"/>
    <x v="10"/>
    <n v="1800024912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104201.03"/>
    <n v="408"/>
    <s v="Above 180days "/>
    <n v="13.6"/>
    <x v="4"/>
    <x v="0"/>
    <s v="Overdue"/>
    <x v="0"/>
    <s v="USD"/>
    <n v="104201.03"/>
  </r>
  <r>
    <s v="A2310000"/>
    <x v="10"/>
    <x v="10"/>
    <n v="1800024913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408"/>
    <s v="Above 180days "/>
    <n v="13.6"/>
    <x v="4"/>
    <x v="0"/>
    <s v="Overdue"/>
    <x v="0"/>
    <s v="USD"/>
    <n v="69466.14"/>
  </r>
  <r>
    <s v="A2310000"/>
    <x v="10"/>
    <x v="10"/>
    <n v="1800024738"/>
    <x v="0"/>
    <x v="0"/>
    <x v="2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439"/>
    <s v="Above 180days "/>
    <n v="14.633333333333333"/>
    <x v="4"/>
    <x v="0"/>
    <s v="Overdue"/>
    <x v="0"/>
    <s v="USD"/>
    <n v="100224.77"/>
  </r>
  <r>
    <s v="A2310000"/>
    <x v="10"/>
    <x v="10"/>
    <n v="1800024739"/>
    <x v="0"/>
    <x v="0"/>
    <x v="2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439"/>
    <s v="Above 180days "/>
    <n v="14.633333333333333"/>
    <x v="4"/>
    <x v="0"/>
    <s v="Overdue"/>
    <x v="0"/>
    <s v="USD"/>
    <n v="65811.789999999994"/>
  </r>
  <r>
    <s v="A2310000"/>
    <x v="10"/>
    <x v="10"/>
    <n v="1800024577"/>
    <x v="0"/>
    <x v="0"/>
    <x v="2"/>
    <x v="2"/>
    <n v="0"/>
    <s v="PAN OCEAN JULY 2020 Crude Handling"/>
    <s v="468"/>
    <s v="DR"/>
    <s v=""/>
    <d v="2020-08-18T00:00:00"/>
    <d v="2020-08-18T00:00:00"/>
    <d v="2020-09-17T00:00:00"/>
    <s v="USD"/>
    <n v="151412.06"/>
    <n v="470"/>
    <s v="Above 180days "/>
    <n v="15.666666666666666"/>
    <x v="4"/>
    <x v="0"/>
    <s v="Overdue"/>
    <x v="0"/>
    <s v="USD"/>
    <n v="151412.06"/>
  </r>
  <r>
    <s v="A2310000"/>
    <x v="10"/>
    <x v="10"/>
    <n v="1800024578"/>
    <x v="0"/>
    <x v="0"/>
    <x v="2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470"/>
    <s v="Above 180days "/>
    <n v="15.666666666666666"/>
    <x v="4"/>
    <x v="0"/>
    <s v="Overdue"/>
    <x v="0"/>
    <s v="USD"/>
    <n v="95885.98"/>
  </r>
  <r>
    <s v="A2310000"/>
    <x v="10"/>
    <x v="10"/>
    <n v="1800024445"/>
    <x v="0"/>
    <x v="0"/>
    <x v="2"/>
    <x v="2"/>
    <n v="0"/>
    <s v="PAN OCEAN JUN 2020 Crude Handling"/>
    <s v="468"/>
    <s v="DR"/>
    <s v=""/>
    <d v="2020-07-21T00:00:00"/>
    <d v="2020-07-21T00:00:00"/>
    <d v="2020-08-20T00:00:00"/>
    <s v="USD"/>
    <n v="88884.24"/>
    <n v="498"/>
    <s v="Above 180days "/>
    <n v="16.600000000000001"/>
    <x v="4"/>
    <x v="0"/>
    <s v="Overdue"/>
    <x v="0"/>
    <s v="USD"/>
    <n v="88884.24"/>
  </r>
  <r>
    <s v="A2310000"/>
    <x v="10"/>
    <x v="10"/>
    <n v="1800024446"/>
    <x v="0"/>
    <x v="0"/>
    <x v="2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498"/>
    <s v="Above 180days "/>
    <n v="16.600000000000001"/>
    <x v="4"/>
    <x v="0"/>
    <s v="Overdue"/>
    <x v="0"/>
    <s v="USD"/>
    <n v="59255.63"/>
  </r>
  <r>
    <s v="A2310000"/>
    <x v="10"/>
    <x v="10"/>
    <n v="1800024252"/>
    <x v="0"/>
    <x v="0"/>
    <x v="2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525"/>
    <s v="Above 180days "/>
    <n v="17.5"/>
    <x v="4"/>
    <x v="0"/>
    <s v="Overdue"/>
    <x v="0"/>
    <s v="USD"/>
    <n v="268966.03000000003"/>
  </r>
  <r>
    <s v="A2310000"/>
    <x v="10"/>
    <x v="10"/>
    <n v="1800024253"/>
    <x v="0"/>
    <x v="0"/>
    <x v="2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525"/>
    <s v="Above 180days "/>
    <n v="17.5"/>
    <x v="4"/>
    <x v="0"/>
    <s v="Overdue"/>
    <x v="0"/>
    <s v="USD"/>
    <n v="179309.06"/>
  </r>
  <r>
    <s v="A2310000"/>
    <x v="10"/>
    <x v="10"/>
    <n v="1800024051"/>
    <x v="0"/>
    <x v="0"/>
    <x v="2"/>
    <x v="2"/>
    <n v="0"/>
    <s v="PAN OCEAN APR 2020 Crude Handling"/>
    <s v="468"/>
    <s v="DR"/>
    <s v=""/>
    <d v="2020-05-20T00:00:00"/>
    <d v="2020-05-20T00:00:00"/>
    <d v="2020-06-20T00:00:00"/>
    <s v="USD"/>
    <n v="229931.48"/>
    <n v="559"/>
    <s v="Above 180days "/>
    <n v="18.633333333333333"/>
    <x v="0"/>
    <x v="0"/>
    <s v="Overdue"/>
    <x v="0"/>
    <s v="USD"/>
    <n v="229931.48"/>
  </r>
  <r>
    <s v="A2310000"/>
    <x v="10"/>
    <x v="10"/>
    <n v="1800024052"/>
    <x v="0"/>
    <x v="0"/>
    <x v="2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559"/>
    <s v="Above 180days "/>
    <n v="18.633333333333333"/>
    <x v="0"/>
    <x v="0"/>
    <s v="Overdue"/>
    <x v="0"/>
    <s v="USD"/>
    <n v="153286.26999999999"/>
  </r>
  <r>
    <s v="A2310000"/>
    <x v="10"/>
    <x v="10"/>
    <n v="1800024084"/>
    <x v="0"/>
    <x v="0"/>
    <x v="2"/>
    <x v="2"/>
    <n v="0"/>
    <s v="PAN OCEAN FEB 2020 Crude Handling"/>
    <s v="468"/>
    <s v="DR"/>
    <s v=""/>
    <d v="2020-05-20T00:00:00"/>
    <d v="2020-05-20T00:00:00"/>
    <d v="2020-06-20T00:00:00"/>
    <s v="USD"/>
    <n v="233207.71"/>
    <n v="559"/>
    <s v="Above 180days "/>
    <n v="18.633333333333333"/>
    <x v="0"/>
    <x v="0"/>
    <s v="Overdue"/>
    <x v="0"/>
    <s v="USD"/>
    <n v="233207.71"/>
  </r>
  <r>
    <s v="A2310000"/>
    <x v="10"/>
    <x v="10"/>
    <n v="1800024085"/>
    <x v="0"/>
    <x v="0"/>
    <x v="2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559"/>
    <s v="Above 180days "/>
    <n v="18.633333333333333"/>
    <x v="0"/>
    <x v="0"/>
    <s v="Overdue"/>
    <x v="0"/>
    <s v="USD"/>
    <n v="132162.78"/>
  </r>
  <r>
    <s v="A2310000"/>
    <x v="10"/>
    <x v="10"/>
    <n v="1800024087"/>
    <x v="0"/>
    <x v="0"/>
    <x v="2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559"/>
    <s v="Above 180days "/>
    <n v="18.633333333333333"/>
    <x v="0"/>
    <x v="0"/>
    <s v="Overdue"/>
    <x v="0"/>
    <s v="USD"/>
    <n v="111321.21"/>
  </r>
  <r>
    <s v="A2310000"/>
    <x v="10"/>
    <x v="10"/>
    <n v="1800024086"/>
    <x v="0"/>
    <x v="0"/>
    <x v="2"/>
    <x v="2"/>
    <n v="0"/>
    <s v="PAN OCEAN MARCH 2020 Crude Handling"/>
    <s v="468"/>
    <s v="DR"/>
    <s v=""/>
    <d v="2020-05-20T00:00:00"/>
    <d v="2020-05-20T00:00:00"/>
    <d v="2020-06-20T00:00:00"/>
    <s v="USD"/>
    <n v="196413.59"/>
    <n v="559"/>
    <s v="Above 180days "/>
    <n v="18.633333333333333"/>
    <x v="0"/>
    <x v="0"/>
    <s v="Overdue"/>
    <x v="0"/>
    <s v="USD"/>
    <n v="196413.59"/>
  </r>
  <r>
    <s v="A2310000"/>
    <x v="10"/>
    <x v="10"/>
    <n v="1800023591"/>
    <x v="0"/>
    <x v="0"/>
    <x v="2"/>
    <x v="2"/>
    <n v="0"/>
    <s v="PAN OCEAN JAN 2020 Crude Handling"/>
    <s v="468"/>
    <s v="DR"/>
    <s v=""/>
    <d v="2020-02-27T00:00:00"/>
    <d v="2020-02-27T00:00:00"/>
    <d v="2020-03-28T00:00:00"/>
    <s v="USD"/>
    <n v="337768.8"/>
    <n v="643"/>
    <s v="Above 180days "/>
    <n v="21.433333333333334"/>
    <x v="0"/>
    <x v="0"/>
    <s v="Overdue"/>
    <x v="0"/>
    <s v="USD"/>
    <n v="337768.8"/>
  </r>
  <r>
    <s v="A2310000"/>
    <x v="10"/>
    <x v="10"/>
    <n v="1800023592"/>
    <x v="0"/>
    <x v="0"/>
    <x v="2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643"/>
    <s v="Above 180days "/>
    <n v="21.433333333333334"/>
    <x v="0"/>
    <x v="0"/>
    <s v="Overdue"/>
    <x v="0"/>
    <s v="USD"/>
    <n v="225186.17"/>
  </r>
  <r>
    <s v="A2310000"/>
    <x v="10"/>
    <x v="10"/>
    <n v="1800023361"/>
    <x v="0"/>
    <x v="0"/>
    <x v="2"/>
    <x v="2"/>
    <n v="0"/>
    <s v="PAN OCEAN DEC 2019 Crude Handling"/>
    <s v="468"/>
    <s v="DR"/>
    <s v=""/>
    <d v="2020-01-22T00:00:00"/>
    <d v="2020-01-22T00:00:00"/>
    <d v="2020-02-21T00:00:00"/>
    <s v="USD"/>
    <n v="196994.09"/>
    <n v="679"/>
    <s v="Above 180days "/>
    <n v="22.633333333333333"/>
    <x v="0"/>
    <x v="0"/>
    <s v="Overdue"/>
    <x v="0"/>
    <s v="USD"/>
    <n v="196994.09"/>
  </r>
  <r>
    <s v="A2310000"/>
    <x v="10"/>
    <x v="10"/>
    <n v="1800023362"/>
    <x v="0"/>
    <x v="0"/>
    <x v="2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679"/>
    <s v="Above 180days "/>
    <n v="22.633333333333333"/>
    <x v="0"/>
    <x v="0"/>
    <s v="Overdue"/>
    <x v="0"/>
    <s v="USD"/>
    <n v="131330.4"/>
  </r>
  <r>
    <s v="A2310000"/>
    <x v="10"/>
    <x v="10"/>
    <n v="1800023122"/>
    <x v="0"/>
    <x v="0"/>
    <x v="2"/>
    <x v="2"/>
    <n v="0"/>
    <s v="PAN OCEAN NOV 2019 Crude Handling"/>
    <s v="468"/>
    <s v="DR"/>
    <s v=""/>
    <d v="2019-12-23T00:00:00"/>
    <d v="2019-12-23T00:00:00"/>
    <d v="2020-01-22T00:00:00"/>
    <s v="USD"/>
    <n v="192933.94"/>
    <n v="709"/>
    <s v="Above 180days "/>
    <n v="23.633333333333333"/>
    <x v="0"/>
    <x v="0"/>
    <s v="Overdue"/>
    <x v="0"/>
    <s v="USD"/>
    <n v="192933.94"/>
  </r>
  <r>
    <s v="A2310000"/>
    <x v="10"/>
    <x v="10"/>
    <n v="1800023123"/>
    <x v="0"/>
    <x v="0"/>
    <x v="2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709"/>
    <s v="Above 180days "/>
    <n v="23.633333333333333"/>
    <x v="0"/>
    <x v="0"/>
    <s v="Overdue"/>
    <x v="0"/>
    <s v="USD"/>
    <n v="128622.56"/>
  </r>
  <r>
    <s v="A2310000"/>
    <x v="10"/>
    <x v="10"/>
    <n v="1800022911"/>
    <x v="0"/>
    <x v="0"/>
    <x v="2"/>
    <x v="2"/>
    <n v="0"/>
    <s v="PAN OCEAN OCT 2019 Crude Handling"/>
    <s v="468"/>
    <s v="DR"/>
    <s v=""/>
    <d v="2019-11-20T00:00:00"/>
    <d v="2019-11-20T00:00:00"/>
    <d v="2019-12-20T00:00:00"/>
    <s v="USD"/>
    <n v="206246.38"/>
    <n v="742"/>
    <s v="Above 180days "/>
    <n v="24.733333333333334"/>
    <x v="0"/>
    <x v="0"/>
    <s v="Overdue"/>
    <x v="0"/>
    <s v="USD"/>
    <n v="206246.38"/>
  </r>
  <r>
    <s v="A2310000"/>
    <x v="10"/>
    <x v="10"/>
    <n v="1800022912"/>
    <x v="0"/>
    <x v="0"/>
    <x v="2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742"/>
    <s v="Above 180days "/>
    <n v="24.733333333333334"/>
    <x v="0"/>
    <x v="0"/>
    <s v="Overdue"/>
    <x v="0"/>
    <s v="USD"/>
    <n v="137504.75"/>
  </r>
  <r>
    <s v="A2310000"/>
    <x v="10"/>
    <x v="10"/>
    <n v="1800022777"/>
    <x v="0"/>
    <x v="0"/>
    <x v="2"/>
    <x v="2"/>
    <n v="0"/>
    <s v="PAN OCEAN SEP 2019 Crude Handling"/>
    <s v="468"/>
    <s v="DR"/>
    <s v=""/>
    <d v="2019-10-23T00:00:00"/>
    <d v="2019-10-23T00:00:00"/>
    <d v="2019-11-23T00:00:00"/>
    <s v="USD"/>
    <n v="206861.17"/>
    <n v="769"/>
    <s v="Above 180days "/>
    <n v="25.633333333333333"/>
    <x v="0"/>
    <x v="0"/>
    <s v="Overdue"/>
    <x v="0"/>
    <s v="USD"/>
    <n v="206861.17"/>
  </r>
  <r>
    <s v="A2310000"/>
    <x v="10"/>
    <x v="10"/>
    <n v="1800022778"/>
    <x v="0"/>
    <x v="0"/>
    <x v="2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769"/>
    <s v="Above 180days "/>
    <n v="25.633333333333333"/>
    <x v="0"/>
    <x v="0"/>
    <s v="Overdue"/>
    <x v="0"/>
    <s v="USD"/>
    <n v="137894.54999999999"/>
  </r>
  <r>
    <s v="A2310000"/>
    <x v="10"/>
    <x v="10"/>
    <n v="1800022756"/>
    <x v="0"/>
    <x v="0"/>
    <x v="2"/>
    <x v="2"/>
    <n v="0"/>
    <s v="PAN OCEAN JUL 2019 Crude Handling"/>
    <s v="468"/>
    <s v="DR"/>
    <s v=""/>
    <d v="2019-10-23T00:00:00"/>
    <d v="2019-10-23T00:00:00"/>
    <d v="2019-11-22T00:00:00"/>
    <s v="USD"/>
    <n v="218087.33"/>
    <n v="770"/>
    <s v="Above 180days "/>
    <n v="25.666666666666668"/>
    <x v="0"/>
    <x v="0"/>
    <s v="Overdue"/>
    <x v="0"/>
    <s v="USD"/>
    <n v="218087.33"/>
  </r>
  <r>
    <s v="A2310000"/>
    <x v="10"/>
    <x v="10"/>
    <n v="1800022757"/>
    <x v="0"/>
    <x v="0"/>
    <x v="2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770"/>
    <s v="Above 180days "/>
    <n v="25.666666666666668"/>
    <x v="0"/>
    <x v="0"/>
    <s v="Overdue"/>
    <x v="0"/>
    <s v="USD"/>
    <n v="145385.75"/>
  </r>
  <r>
    <s v="A2310000"/>
    <x v="10"/>
    <x v="10"/>
    <n v="1800022533"/>
    <x v="0"/>
    <x v="0"/>
    <x v="2"/>
    <x v="2"/>
    <n v="0"/>
    <s v="PAN OCEAN AUG 2019 Crude Handling"/>
    <s v="468"/>
    <s v="DR"/>
    <s v=""/>
    <d v="2019-09-19T00:00:00"/>
    <d v="2019-09-19T00:00:00"/>
    <d v="2019-10-19T00:00:00"/>
    <s v="USD"/>
    <n v="261902.53"/>
    <n v="804"/>
    <s v="Above 180days "/>
    <n v="26.8"/>
    <x v="0"/>
    <x v="0"/>
    <s v="Overdue"/>
    <x v="0"/>
    <s v="USD"/>
    <n v="261902.53"/>
  </r>
  <r>
    <s v="A2310000"/>
    <x v="10"/>
    <x v="10"/>
    <n v="1800022534"/>
    <x v="0"/>
    <x v="0"/>
    <x v="2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804"/>
    <s v="Above 180days "/>
    <n v="26.8"/>
    <x v="0"/>
    <x v="0"/>
    <s v="Overdue"/>
    <x v="0"/>
    <s v="USD"/>
    <n v="174622.28"/>
  </r>
  <r>
    <s v="A2310000"/>
    <x v="10"/>
    <x v="10"/>
    <n v="1800022323"/>
    <x v="0"/>
    <x v="0"/>
    <x v="2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846"/>
    <s v="Above 180days "/>
    <n v="28.2"/>
    <x v="0"/>
    <x v="0"/>
    <s v="Overdue"/>
    <x v="0"/>
    <s v="USD"/>
    <n v="4092"/>
  </r>
  <r>
    <s v="A2310000"/>
    <x v="10"/>
    <x v="10"/>
    <n v="1800022324"/>
    <x v="0"/>
    <x v="0"/>
    <x v="2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846"/>
    <s v="Above 180days "/>
    <n v="28.2"/>
    <x v="0"/>
    <x v="0"/>
    <s v="Overdue"/>
    <x v="0"/>
    <s v="USD"/>
    <n v="2727.51"/>
  </r>
  <r>
    <s v="A2310000"/>
    <x v="10"/>
    <x v="10"/>
    <n v="1800022148"/>
    <x v="0"/>
    <x v="0"/>
    <x v="2"/>
    <x v="2"/>
    <n v="0"/>
    <s v="PAN OCEAN JUN 2019 Crude Handling"/>
    <s v="468"/>
    <s v="DR"/>
    <s v=""/>
    <d v="2019-07-17T00:00:00"/>
    <d v="2019-07-17T00:00:00"/>
    <d v="2019-08-16T00:00:00"/>
    <s v="USD"/>
    <n v="184437.62"/>
    <n v="868"/>
    <s v="Above 180days "/>
    <n v="28.933333333333334"/>
    <x v="0"/>
    <x v="0"/>
    <s v="Overdue"/>
    <x v="0"/>
    <s v="USD"/>
    <n v="184437.62"/>
  </r>
  <r>
    <s v="A2310000"/>
    <x v="10"/>
    <x v="10"/>
    <n v="1800022149"/>
    <x v="0"/>
    <x v="0"/>
    <x v="2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868"/>
    <s v="Above 180days "/>
    <n v="28.933333333333334"/>
    <x v="0"/>
    <x v="0"/>
    <s v="Overdue"/>
    <x v="0"/>
    <s v="USD"/>
    <n v="122955.34"/>
  </r>
  <r>
    <s v="A2310000"/>
    <x v="10"/>
    <x v="10"/>
    <n v="1600002855"/>
    <x v="0"/>
    <x v="0"/>
    <x v="2"/>
    <x v="2"/>
    <n v="0"/>
    <s v="Panocean CR note 2019 CHB tarrif review"/>
    <s v="468"/>
    <s v="DG"/>
    <s v=""/>
    <d v="2019-08-08T00:00:00"/>
    <d v="2019-08-08T00:00:00"/>
    <d v="2019-08-08T00:00:00"/>
    <s v="USD"/>
    <n v="-6936"/>
    <n v="876"/>
    <s v="Above 180days "/>
    <n v="29.2"/>
    <x v="0"/>
    <x v="0"/>
    <s v="Overdue"/>
    <x v="0"/>
    <s v="USD"/>
    <n v="-6936"/>
  </r>
  <r>
    <s v="A2310000"/>
    <x v="10"/>
    <x v="10"/>
    <n v="1600002856"/>
    <x v="0"/>
    <x v="0"/>
    <x v="2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876"/>
    <s v="Above 180days "/>
    <n v="29.2"/>
    <x v="0"/>
    <x v="0"/>
    <s v="Overdue"/>
    <x v="0"/>
    <s v="USD"/>
    <n v="-4623.04"/>
  </r>
  <r>
    <s v="A2310000"/>
    <x v="10"/>
    <x v="10"/>
    <n v="1800021939"/>
    <x v="0"/>
    <x v="0"/>
    <x v="2"/>
    <x v="2"/>
    <n v="0"/>
    <s v="PAN OCEAN MAY 2019 Crude Handling"/>
    <s v="468"/>
    <s v="DR"/>
    <s v=""/>
    <d v="2019-06-20T00:00:00"/>
    <d v="2019-06-20T00:00:00"/>
    <d v="2019-07-20T00:00:00"/>
    <s v="USD"/>
    <n v="206025.32"/>
    <n v="895"/>
    <s v="Above 180days "/>
    <n v="29.833333333333332"/>
    <x v="0"/>
    <x v="0"/>
    <s v="Overdue"/>
    <x v="0"/>
    <s v="USD"/>
    <n v="206025.32"/>
  </r>
  <r>
    <s v="A2310000"/>
    <x v="10"/>
    <x v="10"/>
    <n v="1800021940"/>
    <x v="0"/>
    <x v="0"/>
    <x v="2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895"/>
    <s v="Above 180days "/>
    <n v="29.833333333333332"/>
    <x v="0"/>
    <x v="0"/>
    <s v="Overdue"/>
    <x v="0"/>
    <s v="USD"/>
    <n v="137350.15"/>
  </r>
  <r>
    <s v="A2310000"/>
    <x v="10"/>
    <x v="10"/>
    <n v="1800021796"/>
    <x v="0"/>
    <x v="0"/>
    <x v="2"/>
    <x v="2"/>
    <n v="0"/>
    <s v="PAN OCEAN APR 2019 Crude Handling"/>
    <s v="468"/>
    <s v="DR"/>
    <s v=""/>
    <d v="2019-05-17T00:00:00"/>
    <d v="2019-05-17T00:00:00"/>
    <d v="2019-06-18T00:00:00"/>
    <s v="USD"/>
    <n v="201438.77"/>
    <n v="927"/>
    <s v="Above 180days "/>
    <n v="30.9"/>
    <x v="0"/>
    <x v="0"/>
    <s v="Overdue"/>
    <x v="0"/>
    <s v="USD"/>
    <n v="201438.77"/>
  </r>
  <r>
    <s v="A2310000"/>
    <x v="10"/>
    <x v="10"/>
    <n v="1800021797"/>
    <x v="0"/>
    <x v="0"/>
    <x v="2"/>
    <x v="2"/>
    <n v="0"/>
    <s v="PAN OCEAN APR 2019 Crude Handling"/>
    <s v="454"/>
    <s v="DR"/>
    <s v=""/>
    <d v="2019-05-17T00:00:00"/>
    <d v="2019-05-17T00:00:00"/>
    <d v="2019-06-18T00:00:00"/>
    <s v="NGN"/>
    <n v="41155618.5"/>
    <n v="927"/>
    <s v="Above 180days "/>
    <n v="30.9"/>
    <x v="0"/>
    <x v="0"/>
    <s v="Overdue"/>
    <x v="0"/>
    <s v="USD"/>
    <n v="134299.01"/>
  </r>
  <r>
    <s v="A2310000"/>
    <x v="10"/>
    <x v="10"/>
    <n v="1600002786"/>
    <x v="0"/>
    <x v="0"/>
    <x v="2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948"/>
    <s v="Above 180days "/>
    <n v="31.6"/>
    <x v="0"/>
    <x v="2"/>
    <s v="WHT"/>
    <x v="1"/>
    <s v="USD"/>
    <n v="-21553.75"/>
  </r>
  <r>
    <s v="A2310000"/>
    <x v="10"/>
    <x v="10"/>
    <n v="1800021647"/>
    <x v="0"/>
    <x v="0"/>
    <x v="2"/>
    <x v="2"/>
    <n v="0"/>
    <s v="PAN OCEAN MARCH 2019 Crude Handling"/>
    <s v="468"/>
    <s v="DR"/>
    <s v=""/>
    <d v="2019-04-12T00:00:00"/>
    <d v="2019-04-12T00:00:00"/>
    <d v="2019-05-12T00:00:00"/>
    <s v="USD"/>
    <n v="174633.71"/>
    <n v="964"/>
    <s v="Above 180days "/>
    <n v="32.133333333333333"/>
    <x v="0"/>
    <x v="0"/>
    <s v="Overdue"/>
    <x v="0"/>
    <s v="USD"/>
    <n v="174633.71"/>
  </r>
  <r>
    <s v="A2310000"/>
    <x v="10"/>
    <x v="10"/>
    <n v="1800021648"/>
    <x v="0"/>
    <x v="0"/>
    <x v="2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964"/>
    <s v="Above 180days "/>
    <n v="32.133333333333333"/>
    <x v="0"/>
    <x v="0"/>
    <s v="Overdue"/>
    <x v="0"/>
    <s v="USD"/>
    <n v="116392.01"/>
  </r>
  <r>
    <s v="A2310000"/>
    <x v="10"/>
    <x v="10"/>
    <n v="1800021507"/>
    <x v="0"/>
    <x v="0"/>
    <x v="2"/>
    <x v="2"/>
    <n v="0"/>
    <s v="PAN OCEAN FEB 2019 Crude Handling"/>
    <s v="468"/>
    <s v="DR"/>
    <s v=""/>
    <d v="2019-03-26T00:00:00"/>
    <d v="2019-03-26T00:00:00"/>
    <d v="2019-04-25T00:00:00"/>
    <s v="USD"/>
    <n v="144723.29"/>
    <n v="981"/>
    <s v="Above 180days "/>
    <n v="32.700000000000003"/>
    <x v="0"/>
    <x v="0"/>
    <s v="Overdue"/>
    <x v="0"/>
    <s v="USD"/>
    <n v="144723.29"/>
  </r>
  <r>
    <s v="A2310000"/>
    <x v="10"/>
    <x v="10"/>
    <n v="1800021508"/>
    <x v="0"/>
    <x v="0"/>
    <x v="2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981"/>
    <s v="Above 180days "/>
    <n v="32.700000000000003"/>
    <x v="0"/>
    <x v="0"/>
    <s v="Overdue"/>
    <x v="0"/>
    <s v="USD"/>
    <n v="96441.03"/>
  </r>
  <r>
    <s v="A2310000"/>
    <x v="10"/>
    <x v="10"/>
    <n v="103710322"/>
    <x v="0"/>
    <x v="0"/>
    <x v="2"/>
    <x v="2"/>
    <n v="0"/>
    <s v="Legacy Debt Balance"/>
    <s v=""/>
    <s v="AB"/>
    <s v=""/>
    <d v="2019-03-15T00:00:00"/>
    <d v="2019-03-15T00:00:00"/>
    <d v="2019-03-15T00:00:00"/>
    <s v="NGN"/>
    <n v="24014533.640000001"/>
    <n v="1022"/>
    <s v="Above 180days "/>
    <n v="34.06666666666667"/>
    <x v="0"/>
    <x v="0"/>
    <s v="Overdue"/>
    <x v="0"/>
    <s v="USD"/>
    <n v="78376.23"/>
  </r>
  <r>
    <s v="A2310000"/>
    <x v="10"/>
    <x v="10"/>
    <n v="103710324"/>
    <x v="0"/>
    <x v="0"/>
    <x v="2"/>
    <x v="2"/>
    <n v="0"/>
    <s v="Payments on A/C balance"/>
    <s v=""/>
    <s v="AB"/>
    <s v=""/>
    <d v="2019-03-15T00:00:00"/>
    <d v="2019-03-15T00:00:00"/>
    <d v="2019-03-15T00:00:00"/>
    <s v="USD"/>
    <n v="-4157624.69"/>
    <n v="1022"/>
    <s v="Above 180days "/>
    <n v="34.06666666666667"/>
    <x v="0"/>
    <x v="0"/>
    <s v="Overdue"/>
    <x v="0"/>
    <s v="USD"/>
    <n v="-4157624.69"/>
  </r>
  <r>
    <s v="A2310000"/>
    <x v="10"/>
    <x v="10"/>
    <n v="103710324"/>
    <x v="0"/>
    <x v="0"/>
    <x v="2"/>
    <x v="2"/>
    <n v="0"/>
    <s v="WHT on invs 1800019185/19268/19443/etc"/>
    <s v=""/>
    <s v="AB"/>
    <s v=""/>
    <d v="2019-03-15T00:00:00"/>
    <d v="2019-03-15T00:00:00"/>
    <d v="2019-03-15T00:00:00"/>
    <s v="USD"/>
    <n v="108863.79"/>
    <n v="1022"/>
    <s v="Above 180days "/>
    <n v="34.06666666666667"/>
    <x v="0"/>
    <x v="2"/>
    <s v="WHT"/>
    <x v="1"/>
    <s v="USD"/>
    <n v="108863.79"/>
  </r>
  <r>
    <s v="A2310000"/>
    <x v="10"/>
    <x v="10"/>
    <n v="103710322"/>
    <x v="0"/>
    <x v="0"/>
    <x v="2"/>
    <x v="2"/>
    <n v="0"/>
    <s v="WHT on Legacy Debt Balance"/>
    <s v=""/>
    <s v="AB"/>
    <s v=""/>
    <d v="2019-03-15T00:00:00"/>
    <d v="2019-03-15T00:00:00"/>
    <d v="2019-03-15T00:00:00"/>
    <s v="NGN"/>
    <n v="27401889.25"/>
    <n v="1022"/>
    <s v="Above 180days "/>
    <n v="34.06666666666667"/>
    <x v="0"/>
    <x v="2"/>
    <s v="WHT"/>
    <x v="1"/>
    <s v="USD"/>
    <n v="89431.55"/>
  </r>
  <r>
    <s v="A2310000"/>
    <x v="10"/>
    <x v="10"/>
    <n v="103905912"/>
    <x v="0"/>
    <x v="0"/>
    <x v="2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022"/>
    <s v="Above 180days "/>
    <n v="34.06666666666667"/>
    <x v="0"/>
    <x v="2"/>
    <s v="WHT"/>
    <x v="1"/>
    <s v="USD"/>
    <n v="14987.33"/>
  </r>
  <r>
    <s v="A2310000"/>
    <x v="10"/>
    <x v="10"/>
    <n v="103905912"/>
    <x v="0"/>
    <x v="0"/>
    <x v="2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022"/>
    <s v="Above 180days "/>
    <n v="34.06666666666667"/>
    <x v="0"/>
    <x v="2"/>
    <s v="WHT"/>
    <x v="1"/>
    <s v="USD"/>
    <n v="12651.36"/>
  </r>
  <r>
    <s v="A2310000"/>
    <x v="10"/>
    <x v="10"/>
    <n v="103905912"/>
    <x v="0"/>
    <x v="0"/>
    <x v="2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022"/>
    <s v="Above 180days "/>
    <n v="34.06666666666667"/>
    <x v="0"/>
    <x v="2"/>
    <s v="WHT"/>
    <x v="1"/>
    <s v="USD"/>
    <n v="13674.78"/>
  </r>
  <r>
    <s v="A2310000"/>
    <x v="10"/>
    <x v="10"/>
    <n v="103905912"/>
    <x v="0"/>
    <x v="0"/>
    <x v="2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022"/>
    <s v="Above 180days "/>
    <n v="34.06666666666667"/>
    <x v="0"/>
    <x v="2"/>
    <s v="WHT"/>
    <x v="1"/>
    <s v="USD"/>
    <n v="12948.95"/>
  </r>
  <r>
    <s v="A2310000"/>
    <x v="10"/>
    <x v="10"/>
    <n v="103905912"/>
    <x v="0"/>
    <x v="0"/>
    <x v="2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1022"/>
    <s v="Above 180days "/>
    <n v="34.06666666666667"/>
    <x v="0"/>
    <x v="2"/>
    <s v="WHT"/>
    <x v="1"/>
    <s v="USD"/>
    <n v="3449.69"/>
  </r>
  <r>
    <s v="A2310000"/>
    <x v="10"/>
    <x v="10"/>
    <n v="103905912"/>
    <x v="0"/>
    <x v="0"/>
    <x v="2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1022"/>
    <s v="Above 180days "/>
    <n v="34.06666666666667"/>
    <x v="0"/>
    <x v="2"/>
    <s v="WHT"/>
    <x v="1"/>
    <s v="USD"/>
    <n v="1430.39"/>
  </r>
  <r>
    <s v="A2310000"/>
    <x v="10"/>
    <x v="10"/>
    <n v="103905912"/>
    <x v="0"/>
    <x v="0"/>
    <x v="2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1022"/>
    <s v="Above 180days "/>
    <n v="34.06666666666667"/>
    <x v="0"/>
    <x v="2"/>
    <s v="WHT"/>
    <x v="1"/>
    <s v="USD"/>
    <n v="497.25"/>
  </r>
  <r>
    <s v="A2310000"/>
    <x v="10"/>
    <x v="10"/>
    <n v="103905912"/>
    <x v="0"/>
    <x v="0"/>
    <x v="2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1022"/>
    <s v="Above 180days "/>
    <n v="34.06666666666667"/>
    <x v="0"/>
    <x v="2"/>
    <s v="WHT"/>
    <x v="1"/>
    <s v="USD"/>
    <n v="724.8"/>
  </r>
  <r>
    <s v="A2310000"/>
    <x v="10"/>
    <x v="10"/>
    <n v="103905912"/>
    <x v="0"/>
    <x v="0"/>
    <x v="2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022"/>
    <s v="Above 180days "/>
    <n v="34.06666666666667"/>
    <x v="0"/>
    <x v="2"/>
    <s v="WHT"/>
    <x v="1"/>
    <s v="USD"/>
    <n v="58049.2"/>
  </r>
  <r>
    <s v="A2310000"/>
    <x v="10"/>
    <x v="10"/>
    <n v="103905912"/>
    <x v="0"/>
    <x v="0"/>
    <x v="2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1022"/>
    <s v="Above 180days "/>
    <n v="34.06666666666667"/>
    <x v="0"/>
    <x v="2"/>
    <s v="WHT"/>
    <x v="1"/>
    <s v="USD"/>
    <n v="10705.19"/>
  </r>
  <r>
    <s v="A2310000"/>
    <x v="10"/>
    <x v="10"/>
    <n v="103905912"/>
    <x v="0"/>
    <x v="0"/>
    <x v="2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1022"/>
    <s v="Above 180days "/>
    <n v="34.06666666666667"/>
    <x v="0"/>
    <x v="2"/>
    <s v="WHT"/>
    <x v="1"/>
    <s v="USD"/>
    <n v="12114.58"/>
  </r>
  <r>
    <s v="A2310000"/>
    <x v="10"/>
    <x v="10"/>
    <n v="103905912"/>
    <x v="0"/>
    <x v="0"/>
    <x v="2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1022"/>
    <s v="Above 180days "/>
    <n v="34.06666666666667"/>
    <x v="0"/>
    <x v="2"/>
    <s v="WHT"/>
    <x v="1"/>
    <s v="USD"/>
    <n v="11866.23"/>
  </r>
  <r>
    <s v="A2310000"/>
    <x v="10"/>
    <x v="10"/>
    <n v="103905912"/>
    <x v="0"/>
    <x v="0"/>
    <x v="2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1022"/>
    <s v="Above 180days "/>
    <n v="34.06666666666667"/>
    <x v="0"/>
    <x v="2"/>
    <s v="WHT"/>
    <x v="1"/>
    <s v="USD"/>
    <n v="11815.72"/>
  </r>
  <r>
    <s v="A2310000"/>
    <x v="10"/>
    <x v="10"/>
    <n v="103905912"/>
    <x v="0"/>
    <x v="0"/>
    <x v="2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022"/>
    <s v="Above 180days "/>
    <n v="34.06666666666667"/>
    <x v="0"/>
    <x v="2"/>
    <s v="WHT"/>
    <x v="1"/>
    <s v="USD"/>
    <n v="10100.780000000001"/>
  </r>
  <r>
    <s v="A2310000"/>
    <x v="10"/>
    <x v="10"/>
    <n v="103905912"/>
    <x v="0"/>
    <x v="0"/>
    <x v="2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022"/>
    <s v="Above 180days "/>
    <n v="34.06666666666667"/>
    <x v="0"/>
    <x v="2"/>
    <s v="WHT"/>
    <x v="1"/>
    <s v="USD"/>
    <n v="1714.16"/>
  </r>
  <r>
    <s v="A2310000"/>
    <x v="10"/>
    <x v="10"/>
    <n v="103905912"/>
    <x v="0"/>
    <x v="0"/>
    <x v="2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1022"/>
    <s v="Above 180days "/>
    <n v="34.06666666666667"/>
    <x v="0"/>
    <x v="2"/>
    <s v="WHT"/>
    <x v="1"/>
    <s v="USD"/>
    <n v="13574.99"/>
  </r>
  <r>
    <s v="A2310000"/>
    <x v="10"/>
    <x v="10"/>
    <n v="103905912"/>
    <x v="0"/>
    <x v="0"/>
    <x v="2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1022"/>
    <s v="Above 180days "/>
    <n v="34.06666666666667"/>
    <x v="0"/>
    <x v="2"/>
    <s v="WHT"/>
    <x v="1"/>
    <s v="USD"/>
    <n v="5402.82"/>
  </r>
  <r>
    <s v="A2310000"/>
    <x v="10"/>
    <x v="10"/>
    <n v="103905912"/>
    <x v="0"/>
    <x v="0"/>
    <x v="2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1022"/>
    <s v="Above 180days "/>
    <n v="34.06666666666667"/>
    <x v="0"/>
    <x v="2"/>
    <s v="WHT"/>
    <x v="1"/>
    <s v="USD"/>
    <n v="9988.36"/>
  </r>
  <r>
    <s v="A2310000"/>
    <x v="10"/>
    <x v="10"/>
    <n v="103905912"/>
    <x v="0"/>
    <x v="0"/>
    <x v="2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1022"/>
    <s v="Above 180days "/>
    <n v="34.06666666666667"/>
    <x v="0"/>
    <x v="2"/>
    <s v="WHT"/>
    <x v="1"/>
    <s v="USD"/>
    <n v="10858.33"/>
  </r>
  <r>
    <s v="A2310000"/>
    <x v="10"/>
    <x v="10"/>
    <n v="103905912"/>
    <x v="0"/>
    <x v="0"/>
    <x v="2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1022"/>
    <s v="Above 180days "/>
    <n v="34.06666666666667"/>
    <x v="0"/>
    <x v="2"/>
    <s v="WHT"/>
    <x v="1"/>
    <s v="USD"/>
    <n v="13738.17"/>
  </r>
  <r>
    <s v="A2310000"/>
    <x v="10"/>
    <x v="10"/>
    <n v="103905912"/>
    <x v="0"/>
    <x v="0"/>
    <x v="2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022"/>
    <s v="Above 180days "/>
    <n v="34.06666666666667"/>
    <x v="0"/>
    <x v="2"/>
    <s v="WHT"/>
    <x v="1"/>
    <s v="USD"/>
    <n v="8191.71"/>
  </r>
  <r>
    <s v="A2310000"/>
    <x v="10"/>
    <x v="10"/>
    <n v="103905912"/>
    <x v="0"/>
    <x v="0"/>
    <x v="2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1022"/>
    <s v="Above 180days "/>
    <n v="34.06666666666667"/>
    <x v="0"/>
    <x v="2"/>
    <s v="WHT"/>
    <x v="1"/>
    <s v="USD"/>
    <n v="12308.69"/>
  </r>
  <r>
    <s v="A2310000"/>
    <x v="10"/>
    <x v="10"/>
    <n v="103905912"/>
    <x v="0"/>
    <x v="0"/>
    <x v="2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1022"/>
    <s v="Above 180days "/>
    <n v="34.06666666666667"/>
    <x v="0"/>
    <x v="2"/>
    <s v="WHT"/>
    <x v="1"/>
    <s v="USD"/>
    <n v="6185.52"/>
  </r>
  <r>
    <s v="A2310000"/>
    <x v="10"/>
    <x v="10"/>
    <n v="103905912"/>
    <x v="0"/>
    <x v="0"/>
    <x v="2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1022"/>
    <s v="Above 180days "/>
    <n v="34.06666666666667"/>
    <x v="0"/>
    <x v="2"/>
    <s v="WHT"/>
    <x v="1"/>
    <s v="USD"/>
    <n v="12622.76"/>
  </r>
  <r>
    <s v="A2310000"/>
    <x v="10"/>
    <x v="10"/>
    <n v="103905912"/>
    <x v="0"/>
    <x v="0"/>
    <x v="2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1022"/>
    <s v="Above 180days "/>
    <n v="34.06666666666667"/>
    <x v="0"/>
    <x v="2"/>
    <s v="WHT"/>
    <x v="1"/>
    <s v="USD"/>
    <n v="12854.95"/>
  </r>
  <r>
    <s v="A2310000"/>
    <x v="10"/>
    <x v="10"/>
    <n v="103905912"/>
    <x v="0"/>
    <x v="0"/>
    <x v="2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022"/>
    <s v="Above 180days "/>
    <n v="34.06666666666667"/>
    <x v="0"/>
    <x v="2"/>
    <s v="WHT"/>
    <x v="1"/>
    <s v="USD"/>
    <n v="16985.23"/>
  </r>
  <r>
    <s v="A2310000"/>
    <x v="10"/>
    <x v="10"/>
    <n v="1600002677"/>
    <x v="0"/>
    <x v="0"/>
    <x v="2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1100"/>
    <s v="Above 180days "/>
    <n v="36.666666666666664"/>
    <x v="0"/>
    <x v="2"/>
    <s v="WHT"/>
    <x v="1"/>
    <s v="USD"/>
    <n v="-7054.27"/>
  </r>
  <r>
    <s v="A2310000"/>
    <x v="10"/>
    <x v="10"/>
    <n v="103543605"/>
    <x v="0"/>
    <x v="0"/>
    <x v="2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373"/>
    <s v="Above 180days "/>
    <n v="45.766666666666666"/>
    <x v="0"/>
    <x v="2"/>
    <s v="WHT"/>
    <x v="1"/>
    <s v="USD"/>
    <n v="21326.62"/>
  </r>
  <r>
    <s v="A2310000"/>
    <x v="10"/>
    <x v="10"/>
    <n v="103543608"/>
    <x v="0"/>
    <x v="0"/>
    <x v="2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373"/>
    <s v="Above 180days "/>
    <n v="45.766666666666666"/>
    <x v="0"/>
    <x v="2"/>
    <s v="WHT"/>
    <x v="1"/>
    <s v="USD"/>
    <n v="14472.64"/>
  </r>
  <r>
    <s v="A2310000"/>
    <x v="10"/>
    <x v="10"/>
    <n v="103543609"/>
    <x v="0"/>
    <x v="0"/>
    <x v="2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373"/>
    <s v="Above 180days "/>
    <n v="45.766666666666666"/>
    <x v="0"/>
    <x v="2"/>
    <s v="WHT"/>
    <x v="1"/>
    <s v="USD"/>
    <n v="11729.61"/>
  </r>
  <r>
    <s v="A2310000"/>
    <x v="10"/>
    <x v="10"/>
    <n v="103543612"/>
    <x v="0"/>
    <x v="0"/>
    <x v="2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373"/>
    <s v="Above 180days "/>
    <n v="45.766666666666666"/>
    <x v="0"/>
    <x v="2"/>
    <s v="WHT"/>
    <x v="1"/>
    <s v="USD"/>
    <n v="10758.88"/>
  </r>
  <r>
    <s v="A2310000"/>
    <x v="10"/>
    <x v="10"/>
    <n v="103501724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464"/>
    <s v="Above 180days "/>
    <n v="48.8"/>
    <x v="0"/>
    <x v="2"/>
    <s v="WHT"/>
    <x v="1"/>
    <s v="USD"/>
    <n v="2109926.2400000002"/>
  </r>
  <r>
    <s v="A2310000"/>
    <x v="10"/>
    <x v="10"/>
    <n v="103501725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464"/>
    <s v="Above 180days "/>
    <n v="48.8"/>
    <x v="0"/>
    <x v="2"/>
    <s v="WHT"/>
    <x v="1"/>
    <s v="USD"/>
    <n v="42895.21"/>
  </r>
  <r>
    <s v="A2310000"/>
    <x v="10"/>
    <x v="10"/>
    <n v="102592954"/>
    <x v="0"/>
    <x v="0"/>
    <x v="2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3076"/>
    <s v="Above 180days "/>
    <n v="102.53333333333333"/>
    <x v="0"/>
    <x v="2"/>
    <s v="WHT"/>
    <x v="1"/>
    <s v="USD"/>
    <n v="9872.27"/>
  </r>
  <r>
    <s v="A2310000"/>
    <x v="10"/>
    <x v="10"/>
    <n v="102571962"/>
    <x v="0"/>
    <x v="0"/>
    <x v="2"/>
    <x v="2"/>
    <s v="WHT Outstg"/>
    <s v="5% WHT on inv. 1800008379"/>
    <s v=""/>
    <s v="AB"/>
    <s v=""/>
    <d v="2013-06-26T00:00:00"/>
    <d v="2013-06-26T00:00:00"/>
    <d v="2013-06-26T00:00:00"/>
    <s v="NGN"/>
    <n v="3093535.05"/>
    <n v="3110"/>
    <s v="Above 180days "/>
    <n v="103.66666666666667"/>
    <x v="0"/>
    <x v="2"/>
    <s v="WHT"/>
    <x v="1"/>
    <s v="USD"/>
    <n v="19322.53"/>
  </r>
  <r>
    <s v="A2310000"/>
    <x v="10"/>
    <x v="10"/>
    <n v="102571963"/>
    <x v="0"/>
    <x v="0"/>
    <x v="2"/>
    <x v="2"/>
    <s v="WHT Outstg"/>
    <s v="5% WHT on inv. 1800008378"/>
    <s v=""/>
    <s v="AB"/>
    <s v=""/>
    <d v="2013-06-26T00:00:00"/>
    <d v="2013-06-26T00:00:00"/>
    <d v="2013-06-26T00:00:00"/>
    <s v="USD"/>
    <n v="79249.78"/>
    <n v="3110"/>
    <s v="Above 180days "/>
    <n v="103.66666666666667"/>
    <x v="0"/>
    <x v="2"/>
    <s v="WHT"/>
    <x v="1"/>
    <s v="USD"/>
    <n v="79249.78"/>
  </r>
  <r>
    <s v="A2310000"/>
    <x v="10"/>
    <x v="10"/>
    <n v="103905863"/>
    <x v="0"/>
    <x v="0"/>
    <x v="2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157"/>
    <s v="Above 180days "/>
    <n v="105.23333333333333"/>
    <x v="0"/>
    <x v="2"/>
    <s v="WHT"/>
    <x v="1"/>
    <s v="USD"/>
    <n v="33305.49"/>
  </r>
  <r>
    <s v="A2310000"/>
    <x v="10"/>
    <x v="10"/>
    <n v="103905863"/>
    <x v="0"/>
    <x v="0"/>
    <x v="2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157"/>
    <s v="Above 180days "/>
    <n v="105.23333333333333"/>
    <x v="0"/>
    <x v="2"/>
    <s v="WHT"/>
    <x v="1"/>
    <s v="USD"/>
    <n v="35679.620000000003"/>
  </r>
  <r>
    <s v="A2310000"/>
    <x v="10"/>
    <x v="10"/>
    <n v="103905863"/>
    <x v="0"/>
    <x v="0"/>
    <x v="2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3157"/>
    <s v="Above 180days "/>
    <n v="105.23333333333333"/>
    <x v="0"/>
    <x v="2"/>
    <s v="WHT"/>
    <x v="1"/>
    <s v="USD"/>
    <n v="23876.47"/>
  </r>
  <r>
    <s v="A2310000"/>
    <x v="10"/>
    <x v="10"/>
    <n v="103905863"/>
    <x v="0"/>
    <x v="0"/>
    <x v="2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157"/>
    <s v="Above 180days "/>
    <n v="105.23333333333333"/>
    <x v="0"/>
    <x v="2"/>
    <s v="WHT"/>
    <x v="1"/>
    <s v="USD"/>
    <n v="37156.839999999997"/>
  </r>
  <r>
    <s v="A2310000"/>
    <x v="10"/>
    <x v="10"/>
    <n v="103905863"/>
    <x v="0"/>
    <x v="0"/>
    <x v="2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3157"/>
    <s v="Above 180days "/>
    <n v="105.23333333333333"/>
    <x v="0"/>
    <x v="2"/>
    <s v="WHT"/>
    <x v="1"/>
    <s v="USD"/>
    <n v="35841.79"/>
  </r>
  <r>
    <s v="A2310000"/>
    <x v="10"/>
    <x v="10"/>
    <n v="103905913"/>
    <x v="0"/>
    <x v="0"/>
    <x v="2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3157"/>
    <s v="Above 180days "/>
    <n v="105.23333333333333"/>
    <x v="0"/>
    <x v="2"/>
    <s v="WHT"/>
    <x v="1"/>
    <s v="USD"/>
    <n v="3858.91"/>
  </r>
  <r>
    <s v="A2310000"/>
    <x v="10"/>
    <x v="10"/>
    <n v="103905913"/>
    <x v="0"/>
    <x v="0"/>
    <x v="2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3157"/>
    <s v="Above 180days "/>
    <n v="105.23333333333333"/>
    <x v="0"/>
    <x v="2"/>
    <s v="WHT"/>
    <x v="1"/>
    <s v="USD"/>
    <n v="3598.44"/>
  </r>
  <r>
    <s v="A2310000"/>
    <x v="10"/>
    <x v="10"/>
    <n v="103905913"/>
    <x v="0"/>
    <x v="0"/>
    <x v="2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3157"/>
    <s v="Above 180days "/>
    <n v="105.23333333333333"/>
    <x v="0"/>
    <x v="2"/>
    <s v="WHT"/>
    <x v="1"/>
    <s v="USD"/>
    <n v="3848.19"/>
  </r>
  <r>
    <s v="A2310000"/>
    <x v="10"/>
    <x v="10"/>
    <n v="103905913"/>
    <x v="0"/>
    <x v="0"/>
    <x v="2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3157"/>
    <s v="Above 180days "/>
    <n v="105.23333333333333"/>
    <x v="0"/>
    <x v="2"/>
    <s v="WHT"/>
    <x v="1"/>
    <s v="USD"/>
    <n v="2570.9899999999998"/>
  </r>
  <r>
    <s v="A2310000"/>
    <x v="10"/>
    <x v="10"/>
    <n v="103905913"/>
    <x v="0"/>
    <x v="0"/>
    <x v="2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3157"/>
    <s v="Above 180days "/>
    <n v="105.23333333333333"/>
    <x v="0"/>
    <x v="2"/>
    <s v="WHT"/>
    <x v="1"/>
    <s v="USD"/>
    <n v="3999.56"/>
  </r>
  <r>
    <s v="A2310000"/>
    <x v="10"/>
    <x v="10"/>
    <n v="103905913"/>
    <x v="0"/>
    <x v="0"/>
    <x v="2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3157"/>
    <s v="Above 180days "/>
    <n v="105.23333333333333"/>
    <x v="0"/>
    <x v="2"/>
    <s v="WHT"/>
    <x v="1"/>
    <s v="USD"/>
    <n v="3862.05"/>
  </r>
  <r>
    <s v="A2310000"/>
    <x v="10"/>
    <x v="10"/>
    <n v="102540500"/>
    <x v="0"/>
    <x v="0"/>
    <x v="2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3157"/>
    <s v="Above 180days "/>
    <n v="105.23333333333333"/>
    <x v="0"/>
    <x v="2"/>
    <s v="WHT"/>
    <x v="1"/>
    <s v="USD"/>
    <n v="35597.699999999997"/>
  </r>
  <r>
    <s v="A2310000"/>
    <x v="10"/>
    <x v="10"/>
    <n v="102539730"/>
    <x v="0"/>
    <x v="0"/>
    <x v="2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3158"/>
    <s v="Above 180days "/>
    <n v="105.26666666666667"/>
    <x v="0"/>
    <x v="2"/>
    <s v="WHT"/>
    <x v="1"/>
    <s v="USD"/>
    <n v="106177.59"/>
  </r>
  <r>
    <s v="A2310000"/>
    <x v="10"/>
    <x v="10"/>
    <n v="103905862"/>
    <x v="0"/>
    <x v="0"/>
    <x v="2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629"/>
    <s v="Above 180days "/>
    <n v="120.96666666666667"/>
    <x v="0"/>
    <x v="2"/>
    <s v="WHT"/>
    <x v="1"/>
    <s v="USD"/>
    <n v="6028.23"/>
  </r>
  <r>
    <s v="A2310000"/>
    <x v="10"/>
    <x v="10"/>
    <n v="103905862"/>
    <x v="0"/>
    <x v="0"/>
    <x v="2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629"/>
    <s v="Above 180days "/>
    <n v="120.96666666666667"/>
    <x v="0"/>
    <x v="2"/>
    <s v="WHT"/>
    <x v="1"/>
    <s v="USD"/>
    <n v="76784.710000000006"/>
  </r>
  <r>
    <s v="A2310000"/>
    <x v="10"/>
    <x v="10"/>
    <n v="103905861"/>
    <x v="0"/>
    <x v="0"/>
    <x v="2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653"/>
    <s v="Above 180days "/>
    <n v="121.76666666666667"/>
    <x v="0"/>
    <x v="2"/>
    <s v="WHT"/>
    <x v="1"/>
    <s v="USD"/>
    <n v="79537.149999999994"/>
  </r>
  <r>
    <s v="A2310000"/>
    <x v="10"/>
    <x v="10"/>
    <n v="103905861"/>
    <x v="0"/>
    <x v="0"/>
    <x v="2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653"/>
    <s v="Above 180days "/>
    <n v="121.76666666666667"/>
    <x v="0"/>
    <x v="2"/>
    <s v="WHT"/>
    <x v="1"/>
    <s v="USD"/>
    <n v="11251.47"/>
  </r>
  <r>
    <s v="A2310000"/>
    <x v="10"/>
    <x v="10"/>
    <n v="101817546"/>
    <x v="0"/>
    <x v="0"/>
    <x v="2"/>
    <x v="2"/>
    <s v="WHT Outstg"/>
    <s v="WHT on invoice 1800003488 (5%)"/>
    <s v=""/>
    <s v="AB"/>
    <s v=""/>
    <d v="2010-08-31T00:00:00"/>
    <d v="2010-08-31T00:00:00"/>
    <d v="2010-09-30T00:00:00"/>
    <s v="USD"/>
    <n v="62863.75"/>
    <n v="4110"/>
    <s v="Above 180days "/>
    <n v="137"/>
    <x v="0"/>
    <x v="2"/>
    <s v="WHT"/>
    <x v="1"/>
    <s v="USD"/>
    <n v="62863.75"/>
  </r>
  <r>
    <s v="A2310000"/>
    <x v="10"/>
    <x v="10"/>
    <n v="103905860"/>
    <x v="0"/>
    <x v="0"/>
    <x v="2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4111"/>
    <s v="Above 180days "/>
    <n v="137.03333333333333"/>
    <x v="0"/>
    <x v="2"/>
    <s v="WHT"/>
    <x v="1"/>
    <s v="USD"/>
    <n v="96796.85"/>
  </r>
  <r>
    <s v="A2310000"/>
    <x v="10"/>
    <x v="10"/>
    <n v="103905860"/>
    <x v="0"/>
    <x v="0"/>
    <x v="2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4111"/>
    <s v="Above 180days "/>
    <n v="137.03333333333333"/>
    <x v="0"/>
    <x v="2"/>
    <s v="WHT"/>
    <x v="1"/>
    <s v="USD"/>
    <n v="103098.95"/>
  </r>
  <r>
    <s v="A2310000"/>
    <x v="10"/>
    <x v="10"/>
    <n v="103905860"/>
    <x v="0"/>
    <x v="0"/>
    <x v="2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4111"/>
    <s v="Above 180days "/>
    <n v="137.03333333333333"/>
    <x v="0"/>
    <x v="2"/>
    <s v="WHT"/>
    <x v="1"/>
    <s v="USD"/>
    <n v="101871.17"/>
  </r>
  <r>
    <s v="A2310000"/>
    <x v="10"/>
    <x v="10"/>
    <n v="103905860"/>
    <x v="0"/>
    <x v="0"/>
    <x v="2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111"/>
    <s v="Above 180days "/>
    <n v="137.03333333333333"/>
    <x v="0"/>
    <x v="2"/>
    <s v="WHT"/>
    <x v="1"/>
    <s v="USD"/>
    <n v="36370.54"/>
  </r>
  <r>
    <s v="A2310000"/>
    <x v="10"/>
    <x v="10"/>
    <n v="103905860"/>
    <x v="0"/>
    <x v="0"/>
    <x v="2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111"/>
    <s v="Above 180days "/>
    <n v="137.03333333333333"/>
    <x v="0"/>
    <x v="2"/>
    <s v="WHT"/>
    <x v="1"/>
    <s v="USD"/>
    <n v="243.64"/>
  </r>
  <r>
    <s v="A2310000"/>
    <x v="10"/>
    <x v="10"/>
    <n v="103905860"/>
    <x v="0"/>
    <x v="0"/>
    <x v="2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4111"/>
    <s v="Above 180days "/>
    <n v="137.03333333333333"/>
    <x v="0"/>
    <x v="2"/>
    <s v="WHT"/>
    <x v="1"/>
    <s v="USD"/>
    <n v="17457.72"/>
  </r>
  <r>
    <s v="A2310000"/>
    <x v="10"/>
    <x v="10"/>
    <n v="103905860"/>
    <x v="0"/>
    <x v="0"/>
    <x v="2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111"/>
    <s v="Above 180days "/>
    <n v="137.03333333333333"/>
    <x v="0"/>
    <x v="2"/>
    <s v="WHT"/>
    <x v="1"/>
    <s v="USD"/>
    <n v="2422.3200000000002"/>
  </r>
  <r>
    <s v="A2310000"/>
    <x v="10"/>
    <x v="10"/>
    <n v="103905860"/>
    <x v="0"/>
    <x v="0"/>
    <x v="2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4111"/>
    <s v="Above 180days "/>
    <n v="137.03333333333333"/>
    <x v="0"/>
    <x v="2"/>
    <s v="WHT"/>
    <x v="1"/>
    <s v="USD"/>
    <n v="31065.72"/>
  </r>
  <r>
    <s v="A2310000"/>
    <x v="10"/>
    <x v="10"/>
    <n v="101804764"/>
    <x v="0"/>
    <x v="0"/>
    <x v="2"/>
    <x v="2"/>
    <s v="WHT Outstg"/>
    <s v="WHT on invoice 1800003753 (5%)"/>
    <s v=""/>
    <s v="AB"/>
    <s v=""/>
    <d v="2010-08-13T00:00:00"/>
    <d v="2010-08-13T00:00:00"/>
    <d v="2010-09-12T00:00:00"/>
    <s v="USD"/>
    <n v="97542.35"/>
    <n v="4128"/>
    <s v="Above 180days "/>
    <n v="137.6"/>
    <x v="0"/>
    <x v="2"/>
    <s v="WHT"/>
    <x v="1"/>
    <s v="USD"/>
    <n v="97542.35"/>
  </r>
  <r>
    <s v="A2310000"/>
    <x v="10"/>
    <x v="10"/>
    <n v="101804765"/>
    <x v="0"/>
    <x v="0"/>
    <x v="2"/>
    <x v="2"/>
    <s v="WHT Outstg"/>
    <s v="WHT on invoice 1800003670 (5%)"/>
    <s v=""/>
    <s v="AB"/>
    <s v=""/>
    <d v="2010-08-13T00:00:00"/>
    <d v="2010-08-13T00:00:00"/>
    <d v="2010-09-12T00:00:00"/>
    <s v="USD"/>
    <n v="112311.9"/>
    <n v="4128"/>
    <s v="Above 180days "/>
    <n v="137.6"/>
    <x v="0"/>
    <x v="2"/>
    <s v="WHT"/>
    <x v="1"/>
    <s v="USD"/>
    <n v="112311.9"/>
  </r>
  <r>
    <s v="A2310000"/>
    <x v="10"/>
    <x v="10"/>
    <n v="101790199"/>
    <x v="0"/>
    <x v="0"/>
    <x v="2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4140"/>
    <s v="Above 180days "/>
    <n v="138"/>
    <x v="0"/>
    <x v="2"/>
    <s v="WHT"/>
    <x v="1"/>
    <s v="USD"/>
    <n v="52104.74"/>
  </r>
  <r>
    <s v="A2310000"/>
    <x v="10"/>
    <x v="10"/>
    <n v="103905859"/>
    <x v="0"/>
    <x v="0"/>
    <x v="2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4140"/>
    <s v="Above 180days "/>
    <n v="138"/>
    <x v="0"/>
    <x v="2"/>
    <s v="WHT"/>
    <x v="1"/>
    <s v="USD"/>
    <n v="100344.31"/>
  </r>
  <r>
    <s v="A2310000"/>
    <x v="10"/>
    <x v="10"/>
    <n v="103905859"/>
    <x v="0"/>
    <x v="0"/>
    <x v="2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4140"/>
    <s v="Above 180days "/>
    <n v="138"/>
    <x v="0"/>
    <x v="2"/>
    <s v="WHT"/>
    <x v="1"/>
    <s v="USD"/>
    <n v="100334.36"/>
  </r>
  <r>
    <s v="A2310000"/>
    <x v="10"/>
    <x v="10"/>
    <n v="101790200"/>
    <x v="0"/>
    <x v="0"/>
    <x v="2"/>
    <x v="2"/>
    <s v="WHT Outstg"/>
    <s v="WHT on invoice 1800003568 (5%)"/>
    <s v=""/>
    <s v="AB"/>
    <s v=""/>
    <d v="2010-07-31T00:00:00"/>
    <d v="2010-07-31T00:00:00"/>
    <d v="2010-08-30T00:00:00"/>
    <s v="USD"/>
    <n v="64769.96"/>
    <n v="4141"/>
    <s v="Above 180days "/>
    <n v="138.03333333333333"/>
    <x v="0"/>
    <x v="2"/>
    <s v="WHT"/>
    <x v="1"/>
    <s v="USD"/>
    <n v="64769.96"/>
  </r>
  <r>
    <s v="A2310000"/>
    <x v="10"/>
    <x v="10"/>
    <n v="103905858"/>
    <x v="0"/>
    <x v="0"/>
    <x v="2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4171"/>
    <s v="Above 180days "/>
    <n v="139.03333333333333"/>
    <x v="0"/>
    <x v="2"/>
    <s v="WHT"/>
    <x v="1"/>
    <s v="USD"/>
    <n v="57419.4"/>
  </r>
  <r>
    <s v="A2310000"/>
    <x v="10"/>
    <x v="10"/>
    <n v="103905858"/>
    <x v="0"/>
    <x v="0"/>
    <x v="2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4171"/>
    <s v="Above 180days "/>
    <n v="139.03333333333333"/>
    <x v="0"/>
    <x v="2"/>
    <s v="WHT"/>
    <x v="1"/>
    <s v="USD"/>
    <n v="52170.41"/>
  </r>
  <r>
    <s v="A2310000"/>
    <x v="10"/>
    <x v="10"/>
    <n v="103905858"/>
    <x v="0"/>
    <x v="0"/>
    <x v="2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4171"/>
    <s v="Above 180days "/>
    <n v="139.03333333333333"/>
    <x v="0"/>
    <x v="2"/>
    <s v="WHT"/>
    <x v="1"/>
    <s v="USD"/>
    <n v="54776.07"/>
  </r>
  <r>
    <s v="A2310000"/>
    <x v="10"/>
    <x v="10"/>
    <n v="103905858"/>
    <x v="0"/>
    <x v="0"/>
    <x v="2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4171"/>
    <s v="Above 180days "/>
    <n v="139.03333333333333"/>
    <x v="0"/>
    <x v="2"/>
    <s v="WHT"/>
    <x v="1"/>
    <s v="USD"/>
    <n v="55309.59"/>
  </r>
  <r>
    <s v="A2310000"/>
    <x v="10"/>
    <x v="10"/>
    <n v="103905858"/>
    <x v="0"/>
    <x v="0"/>
    <x v="2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4171"/>
    <s v="Above 180days "/>
    <n v="139.03333333333333"/>
    <x v="0"/>
    <x v="2"/>
    <s v="WHT"/>
    <x v="1"/>
    <s v="USD"/>
    <n v="55792.639999999999"/>
  </r>
  <r>
    <s v="A2310000"/>
    <x v="10"/>
    <x v="10"/>
    <n v="103905858"/>
    <x v="0"/>
    <x v="0"/>
    <x v="2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4171"/>
    <s v="Above 180days "/>
    <n v="139.03333333333333"/>
    <x v="0"/>
    <x v="2"/>
    <s v="WHT"/>
    <x v="1"/>
    <s v="USD"/>
    <n v="57706.95"/>
  </r>
  <r>
    <s v="A2310000"/>
    <x v="10"/>
    <x v="10"/>
    <n v="103905858"/>
    <x v="0"/>
    <x v="0"/>
    <x v="2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4171"/>
    <s v="Above 180days "/>
    <n v="139.03333333333333"/>
    <x v="0"/>
    <x v="2"/>
    <s v="WHT"/>
    <x v="1"/>
    <s v="USD"/>
    <n v="55491.02"/>
  </r>
  <r>
    <s v="A2310000"/>
    <x v="10"/>
    <x v="10"/>
    <n v="103905858"/>
    <x v="0"/>
    <x v="0"/>
    <x v="2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4171"/>
    <s v="Above 180days "/>
    <n v="139.03333333333333"/>
    <x v="0"/>
    <x v="2"/>
    <s v="WHT"/>
    <x v="1"/>
    <s v="USD"/>
    <n v="57523.68"/>
  </r>
  <r>
    <s v="A2310000"/>
    <x v="10"/>
    <x v="10"/>
    <n v="103905858"/>
    <x v="0"/>
    <x v="0"/>
    <x v="2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4171"/>
    <s v="Above 180days "/>
    <n v="139.03333333333333"/>
    <x v="0"/>
    <x v="2"/>
    <s v="WHT"/>
    <x v="1"/>
    <s v="USD"/>
    <n v="56115.89"/>
  </r>
  <r>
    <s v="A2310000"/>
    <x v="10"/>
    <x v="10"/>
    <n v="103905858"/>
    <x v="0"/>
    <x v="0"/>
    <x v="2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4171"/>
    <s v="Above 180days "/>
    <n v="139.03333333333333"/>
    <x v="0"/>
    <x v="2"/>
    <s v="WHT"/>
    <x v="1"/>
    <s v="USD"/>
    <n v="55939.199999999997"/>
  </r>
  <r>
    <s v="A2310000"/>
    <x v="10"/>
    <x v="10"/>
    <n v="103905858"/>
    <x v="0"/>
    <x v="0"/>
    <x v="2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4171"/>
    <s v="Above 180days "/>
    <n v="139.03333333333333"/>
    <x v="0"/>
    <x v="2"/>
    <s v="WHT"/>
    <x v="1"/>
    <s v="USD"/>
    <n v="57381.8"/>
  </r>
  <r>
    <s v="A2310000"/>
    <x v="10"/>
    <x v="10"/>
    <n v="103905858"/>
    <x v="0"/>
    <x v="0"/>
    <x v="2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4171"/>
    <s v="Above 180days "/>
    <n v="139.03333333333333"/>
    <x v="0"/>
    <x v="2"/>
    <s v="WHT"/>
    <x v="1"/>
    <s v="USD"/>
    <n v="57405.33"/>
  </r>
  <r>
    <s v="A2310000"/>
    <x v="10"/>
    <x v="10"/>
    <n v="1600000828"/>
    <x v="0"/>
    <x v="0"/>
    <x v="2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670"/>
    <s v="Above 180days "/>
    <n v="155.66666666666666"/>
    <x v="0"/>
    <x v="2"/>
    <s v="WHT"/>
    <x v="1"/>
    <s v="USD"/>
    <n v="-2445.14"/>
  </r>
  <r>
    <s v="A2310000"/>
    <x v="11"/>
    <x v="11"/>
    <n v="1800027051"/>
    <x v="0"/>
    <x v="0"/>
    <x v="2"/>
    <x v="2"/>
    <n v="0"/>
    <s v="TOTAL  NOV 2021 Crude Handling"/>
    <s v="468"/>
    <s v="DR"/>
    <s v=""/>
    <d v="2021-12-13T00:00:00"/>
    <d v="2021-12-13T00:00:00"/>
    <d v="2022-01-12T00:00:00"/>
    <s v="USD"/>
    <n v="644867.23"/>
    <n v="-12"/>
    <s v="Not Overdue"/>
    <n v="-0.4"/>
    <x v="1"/>
    <x v="1"/>
    <s v="Not Overdue"/>
    <x v="0"/>
    <s v="USD"/>
    <n v="644867.23"/>
  </r>
  <r>
    <s v="A2310000"/>
    <x v="11"/>
    <x v="11"/>
    <n v="1800027052"/>
    <x v="0"/>
    <x v="0"/>
    <x v="2"/>
    <x v="2"/>
    <n v="0"/>
    <s v="TOTAL  NOV 2021 Crude Handling"/>
    <s v="454"/>
    <s v="DR"/>
    <s v=""/>
    <d v="2021-12-13T00:00:00"/>
    <d v="2021-12-13T00:00:00"/>
    <d v="2022-01-12T00:00:00"/>
    <s v="NGN"/>
    <n v="397372463.26999998"/>
    <n v="-12"/>
    <s v="Not Overdue"/>
    <n v="-0.4"/>
    <x v="1"/>
    <x v="1"/>
    <s v="Not Overdue"/>
    <x v="0"/>
    <s v="USD"/>
    <n v="967443"/>
  </r>
  <r>
    <s v="A2310000"/>
    <x v="11"/>
    <x v="11"/>
    <n v="1800026849"/>
    <x v="0"/>
    <x v="0"/>
    <x v="2"/>
    <x v="2"/>
    <n v="0"/>
    <s v="TOTAL  OCTOBER 2021 Crude Handling"/>
    <s v="468"/>
    <s v="DR"/>
    <s v=""/>
    <d v="2021-11-11T00:00:00"/>
    <d v="2021-11-11T00:00:00"/>
    <d v="2021-12-11T00:00:00"/>
    <s v="USD"/>
    <n v="769156.28"/>
    <n v="20"/>
    <s v="1-30days"/>
    <n v="0.66666666666666663"/>
    <x v="2"/>
    <x v="0"/>
    <s v="Overdue"/>
    <x v="0"/>
    <s v="USD"/>
    <n v="769156.28"/>
  </r>
  <r>
    <s v="A2310000"/>
    <x v="11"/>
    <x v="11"/>
    <n v="1800026709"/>
    <x v="0"/>
    <x v="0"/>
    <x v="2"/>
    <x v="2"/>
    <n v="0"/>
    <s v="TOTAL  SEPTEMBER 2021 Crude Handling"/>
    <s v="468"/>
    <s v="DR"/>
    <s v=""/>
    <d v="2021-10-13T00:00:00"/>
    <d v="2021-10-13T00:00:00"/>
    <d v="2021-11-12T00:00:00"/>
    <s v="USD"/>
    <n v="708779.13"/>
    <n v="49"/>
    <s v="31-60days"/>
    <n v="1.6333333333333333"/>
    <x v="2"/>
    <x v="0"/>
    <s v="Overdue"/>
    <x v="0"/>
    <s v="USD"/>
    <n v="708779.13"/>
  </r>
  <r>
    <s v="A2310000"/>
    <x v="11"/>
    <x v="11"/>
    <n v="1800026052"/>
    <x v="0"/>
    <x v="0"/>
    <x v="2"/>
    <x v="2"/>
    <n v="0"/>
    <s v="TEPNG Aug 2020 CrdHandl (Supplementary)"/>
    <s v="468"/>
    <s v="DR"/>
    <s v=""/>
    <d v="2021-05-26T00:00:00"/>
    <d v="2021-05-26T00:00:00"/>
    <d v="2021-06-25T00:00:00"/>
    <s v="USD"/>
    <n v="6762.8"/>
    <n v="189"/>
    <s v="Above 180days "/>
    <n v="6.3"/>
    <x v="3"/>
    <x v="0"/>
    <s v="Overdue"/>
    <x v="0"/>
    <s v="USD"/>
    <n v="6762.8"/>
  </r>
  <r>
    <s v="A2310000"/>
    <x v="11"/>
    <x v="11"/>
    <n v="1800026053"/>
    <x v="0"/>
    <x v="0"/>
    <x v="2"/>
    <x v="2"/>
    <n v="0"/>
    <s v="TEPNG Aug 2020 CrdHandl (Supplementary)"/>
    <s v="454"/>
    <s v="DR"/>
    <s v=""/>
    <d v="2021-05-26T00:00:00"/>
    <d v="2021-05-26T00:00:00"/>
    <d v="2021-06-25T00:00:00"/>
    <s v="NGN"/>
    <n v="3791901.96"/>
    <n v="189"/>
    <s v="Above 180days "/>
    <n v="6.3"/>
    <x v="3"/>
    <x v="0"/>
    <s v="Overdue"/>
    <x v="0"/>
    <s v="USD"/>
    <n v="9254.14"/>
  </r>
  <r>
    <s v="A2310000"/>
    <x v="11"/>
    <x v="11"/>
    <n v="104089471"/>
    <x v="0"/>
    <x v="0"/>
    <x v="2"/>
    <x v="2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204"/>
    <s v="Above 180days "/>
    <n v="6.8"/>
    <x v="3"/>
    <x v="0"/>
    <s v="Overdue"/>
    <x v="0"/>
    <s v="USD"/>
    <n v="68302.02"/>
  </r>
  <r>
    <s v="A2310000"/>
    <x v="11"/>
    <x v="11"/>
    <n v="104040771"/>
    <x v="0"/>
    <x v="0"/>
    <x v="2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351"/>
    <s v="Above 180days "/>
    <n v="11.7"/>
    <x v="3"/>
    <x v="0"/>
    <s v="Overdue"/>
    <x v="0"/>
    <s v="USD"/>
    <n v="131999.96"/>
  </r>
  <r>
    <s v="A2310000"/>
    <x v="11"/>
    <x v="11"/>
    <n v="104040772"/>
    <x v="0"/>
    <x v="0"/>
    <x v="2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351"/>
    <s v="Above 180days "/>
    <n v="11.7"/>
    <x v="3"/>
    <x v="0"/>
    <s v="Overdue"/>
    <x v="0"/>
    <s v="USD"/>
    <n v="195022.61"/>
  </r>
  <r>
    <s v="A2310000"/>
    <x v="11"/>
    <x v="11"/>
    <n v="1600003357"/>
    <x v="0"/>
    <x v="0"/>
    <x v="2"/>
    <x v="2"/>
    <n v="0"/>
    <s v="TEPNG Jan - feb 2020 Crude Handling"/>
    <s v="468"/>
    <s v="DG"/>
    <s v=""/>
    <d v="2020-10-20T00:00:00"/>
    <d v="2020-10-20T00:00:00"/>
    <d v="2020-10-20T00:00:00"/>
    <s v="USD"/>
    <n v="-52269.26"/>
    <n v="437"/>
    <s v="Above 180days "/>
    <n v="14.566666666666666"/>
    <x v="4"/>
    <x v="0"/>
    <s v="Overdue"/>
    <x v="0"/>
    <s v="USD"/>
    <n v="-52269.26"/>
  </r>
  <r>
    <s v="A2310000"/>
    <x v="11"/>
    <x v="11"/>
    <n v="1600003358"/>
    <x v="0"/>
    <x v="0"/>
    <x v="2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437"/>
    <s v="Above 180days "/>
    <n v="14.566666666666666"/>
    <x v="4"/>
    <x v="0"/>
    <s v="Overdue"/>
    <x v="0"/>
    <s v="USD"/>
    <n v="-78402.52"/>
  </r>
  <r>
    <s v="A2310000"/>
    <x v="11"/>
    <x v="11"/>
    <n v="1800021474"/>
    <x v="0"/>
    <x v="0"/>
    <x v="2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987"/>
    <s v="Above 180days "/>
    <n v="32.9"/>
    <x v="0"/>
    <x v="0"/>
    <s v="Overdue"/>
    <x v="0"/>
    <s v="USD"/>
    <n v="321299.92"/>
  </r>
  <r>
    <s v="A2310000"/>
    <x v="11"/>
    <x v="11"/>
    <n v="1800021478"/>
    <x v="0"/>
    <x v="0"/>
    <x v="2"/>
    <x v="2"/>
    <n v="0"/>
    <s v="TEPNG 2018 Excess RPC Penalty Charge"/>
    <s v="468"/>
    <s v="DR"/>
    <s v=""/>
    <d v="2019-03-20T00:00:00"/>
    <d v="2019-03-20T00:00:00"/>
    <d v="2019-04-19T00:00:00"/>
    <s v="USD"/>
    <n v="75505.48"/>
    <n v="987"/>
    <s v="Above 180days "/>
    <n v="32.9"/>
    <x v="0"/>
    <x v="0"/>
    <s v="Overdue"/>
    <x v="0"/>
    <s v="USD"/>
    <n v="75505.48"/>
  </r>
  <r>
    <s v="A2310000"/>
    <x v="11"/>
    <x v="11"/>
    <n v="1800021479"/>
    <x v="0"/>
    <x v="0"/>
    <x v="2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987"/>
    <s v="Above 180days "/>
    <n v="32.9"/>
    <x v="0"/>
    <x v="0"/>
    <s v="Overdue"/>
    <x v="0"/>
    <s v="USD"/>
    <n v="112920.97"/>
  </r>
  <r>
    <s v="A2310000"/>
    <x v="11"/>
    <x v="11"/>
    <n v="1800021476"/>
    <x v="0"/>
    <x v="0"/>
    <x v="2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987"/>
    <s v="Above 180days "/>
    <n v="32.9"/>
    <x v="0"/>
    <x v="0"/>
    <s v="Overdue"/>
    <x v="0"/>
    <s v="USD"/>
    <n v="101209.47"/>
  </r>
  <r>
    <s v="A2310000"/>
    <x v="11"/>
    <x v="11"/>
    <n v="1800021477"/>
    <x v="0"/>
    <x v="0"/>
    <x v="2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987"/>
    <s v="Above 180days "/>
    <n v="32.9"/>
    <x v="0"/>
    <x v="0"/>
    <s v="Overdue"/>
    <x v="0"/>
    <s v="USD"/>
    <n v="151362.16"/>
  </r>
  <r>
    <s v="A2310000"/>
    <x v="11"/>
    <x v="11"/>
    <n v="1800021475"/>
    <x v="0"/>
    <x v="0"/>
    <x v="2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987"/>
    <s v="Above 180days "/>
    <n v="32.9"/>
    <x v="0"/>
    <x v="0"/>
    <s v="Overdue"/>
    <x v="0"/>
    <s v="USD"/>
    <n v="480514.78"/>
  </r>
  <r>
    <s v="A2310000"/>
    <x v="11"/>
    <x v="11"/>
    <n v="103640642"/>
    <x v="0"/>
    <x v="0"/>
    <x v="2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157"/>
    <s v="Above 180days "/>
    <n v="38.56666666666667"/>
    <x v="0"/>
    <x v="0"/>
    <s v="Overdue"/>
    <x v="0"/>
    <s v="USD"/>
    <n v="-102255.55"/>
  </r>
  <r>
    <s v="A2310000"/>
    <x v="11"/>
    <x v="11"/>
    <n v="1400012798"/>
    <x v="0"/>
    <x v="0"/>
    <x v="2"/>
    <x v="2"/>
    <n v="0"/>
    <s v="TEPNG pmt"/>
    <s v=""/>
    <s v="DZ"/>
    <s v=""/>
    <d v="2018-09-28T00:00:00"/>
    <d v="2018-09-27T00:00:00"/>
    <d v="2018-09-28T00:00:00"/>
    <s v="USD"/>
    <n v="-68368.72"/>
    <n v="1190"/>
    <s v="Above 180days "/>
    <n v="39.666666666666664"/>
    <x v="0"/>
    <x v="0"/>
    <s v="Overdue"/>
    <x v="0"/>
    <s v="USD"/>
    <n v="-68368.72"/>
  </r>
  <r>
    <s v="A2310000"/>
    <x v="11"/>
    <x v="11"/>
    <n v="1800020032"/>
    <x v="0"/>
    <x v="0"/>
    <x v="2"/>
    <x v="2"/>
    <n v="0"/>
    <s v="TEPNG  RPC Charge  -Jan To Dec 2017"/>
    <s v="468"/>
    <s v="DR"/>
    <s v=""/>
    <d v="2018-06-07T00:00:00"/>
    <d v="2018-06-07T00:00:00"/>
    <d v="2018-07-07T00:00:00"/>
    <s v="USD"/>
    <n v="647972.49"/>
    <n v="1273"/>
    <s v="Above 180days "/>
    <n v="42.43333333333333"/>
    <x v="0"/>
    <x v="0"/>
    <s v="Overdue"/>
    <x v="0"/>
    <s v="USD"/>
    <n v="647972.49"/>
  </r>
  <r>
    <s v="A2310000"/>
    <x v="11"/>
    <x v="11"/>
    <n v="1800020034"/>
    <x v="0"/>
    <x v="0"/>
    <x v="2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1273"/>
    <s v="Above 180days "/>
    <n v="42.43333333333333"/>
    <x v="0"/>
    <x v="0"/>
    <s v="Overdue"/>
    <x v="0"/>
    <s v="USD"/>
    <n v="204970.89"/>
  </r>
  <r>
    <s v="A2310000"/>
    <x v="11"/>
    <x v="11"/>
    <n v="1800020035"/>
    <x v="0"/>
    <x v="0"/>
    <x v="2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1273"/>
    <s v="Above 180days "/>
    <n v="42.43333333333333"/>
    <x v="0"/>
    <x v="0"/>
    <s v="Overdue"/>
    <x v="0"/>
    <s v="USD"/>
    <n v="307189.76000000001"/>
  </r>
  <r>
    <s v="A2310000"/>
    <x v="11"/>
    <x v="11"/>
    <n v="1800020033"/>
    <x v="0"/>
    <x v="0"/>
    <x v="2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1273"/>
    <s v="Above 180days "/>
    <n v="42.43333333333333"/>
    <x v="0"/>
    <x v="0"/>
    <s v="Overdue"/>
    <x v="0"/>
    <s v="USD"/>
    <n v="971116.02"/>
  </r>
  <r>
    <s v="A2310000"/>
    <x v="11"/>
    <x v="11"/>
    <n v="1800020036"/>
    <x v="0"/>
    <x v="0"/>
    <x v="2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1273"/>
    <s v="Above 180days "/>
    <n v="42.43333333333333"/>
    <x v="0"/>
    <x v="0"/>
    <s v="Overdue"/>
    <x v="0"/>
    <s v="USD"/>
    <n v="155381.16"/>
  </r>
  <r>
    <s v="A2310000"/>
    <x v="11"/>
    <x v="11"/>
    <n v="1800020037"/>
    <x v="0"/>
    <x v="0"/>
    <x v="2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1273"/>
    <s v="Above 180days "/>
    <n v="42.43333333333333"/>
    <x v="0"/>
    <x v="0"/>
    <s v="Overdue"/>
    <x v="0"/>
    <s v="USD"/>
    <n v="232869.66"/>
  </r>
  <r>
    <s v="A2310000"/>
    <x v="11"/>
    <x v="11"/>
    <n v="103473021"/>
    <x v="0"/>
    <x v="0"/>
    <x v="2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527"/>
    <s v="Above 180days "/>
    <n v="50.9"/>
    <x v="0"/>
    <x v="0"/>
    <s v="Overdue"/>
    <x v="0"/>
    <s v="USD"/>
    <n v="61115.92"/>
  </r>
  <r>
    <s v="A2310000"/>
    <x v="11"/>
    <x v="11"/>
    <n v="1800017182"/>
    <x v="2"/>
    <x v="1"/>
    <x v="3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834"/>
    <s v="Above 180days "/>
    <n v="61.133333333333333"/>
    <x v="0"/>
    <x v="0"/>
    <s v="Overdue"/>
    <x v="0"/>
    <s v="USD"/>
    <n v="1104811.25"/>
  </r>
  <r>
    <s v="A2310000"/>
    <x v="11"/>
    <x v="11"/>
    <n v="1600001999"/>
    <x v="0"/>
    <x v="0"/>
    <x v="2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276"/>
    <s v="Above 180days "/>
    <n v="75.86666666666666"/>
    <x v="0"/>
    <x v="0"/>
    <s v="Overdue"/>
    <x v="0"/>
    <s v="USD"/>
    <n v="-862533.27"/>
  </r>
  <r>
    <s v="A2310000"/>
    <x v="11"/>
    <x v="11"/>
    <n v="102108201"/>
    <x v="0"/>
    <x v="0"/>
    <x v="2"/>
    <x v="2"/>
    <n v="0"/>
    <s v="Balance (Short-Payment by TEPNG)"/>
    <s v=""/>
    <s v="AB"/>
    <s v=""/>
    <d v="2011-08-24T00:00:00"/>
    <d v="2011-08-24T00:00:00"/>
    <d v="2011-08-24T00:00:00"/>
    <s v="USD"/>
    <n v="4942530.28"/>
    <n v="3782"/>
    <s v="Above 180days "/>
    <n v="126.06666666666666"/>
    <x v="0"/>
    <x v="0"/>
    <s v="Overdue"/>
    <x v="0"/>
    <s v="USD"/>
    <n v="4942530.28"/>
  </r>
  <r>
    <s v="A2310000"/>
    <x v="11"/>
    <x v="11"/>
    <n v="101928207"/>
    <x v="0"/>
    <x v="0"/>
    <x v="2"/>
    <x v="2"/>
    <n v="0"/>
    <s v="ELF Pmt on A/C"/>
    <s v=""/>
    <s v="AB"/>
    <s v=""/>
    <d v="2010-12-30T00:00:00"/>
    <d v="2010-12-30T00:00:00"/>
    <d v="2010-12-30T00:00:00"/>
    <s v="USD"/>
    <n v="-3277996.3"/>
    <n v="4019"/>
    <s v="Above 180days "/>
    <n v="133.96666666666667"/>
    <x v="0"/>
    <x v="0"/>
    <s v="Overdue"/>
    <x v="0"/>
    <s v="USD"/>
    <n v="-3277996.3"/>
  </r>
  <r>
    <s v="A2310000"/>
    <x v="11"/>
    <x v="11"/>
    <n v="101923367"/>
    <x v="0"/>
    <x v="0"/>
    <x v="2"/>
    <x v="2"/>
    <n v="0"/>
    <s v="ELF pmt"/>
    <s v=""/>
    <s v="AB"/>
    <s v=""/>
    <d v="2010-12-29T00:00:00"/>
    <d v="2010-12-29T00:00:00"/>
    <d v="2010-12-29T00:00:00"/>
    <s v="USD"/>
    <n v="-6272453.2000000002"/>
    <n v="4020"/>
    <s v="Above 180days "/>
    <n v="134"/>
    <x v="0"/>
    <x v="0"/>
    <s v="Overdue"/>
    <x v="0"/>
    <s v="USD"/>
    <n v="-6272453.2000000002"/>
  </r>
  <r>
    <s v="A2310000"/>
    <x v="11"/>
    <x v="11"/>
    <n v="1800002797"/>
    <x v="0"/>
    <x v="0"/>
    <x v="2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214"/>
    <s v="Above 180days "/>
    <n v="173.8"/>
    <x v="0"/>
    <x v="0"/>
    <s v="Overdue"/>
    <x v="0"/>
    <s v="USD"/>
    <n v="150719.79999999999"/>
  </r>
  <r>
    <s v="A2680005"/>
    <x v="12"/>
    <x v="12"/>
    <n v="1800027154"/>
    <x v="0"/>
    <x v="1"/>
    <x v="5"/>
    <x v="3"/>
    <n v="0"/>
    <s v="NLNG - 2021 PERFORMANCE BONUS"/>
    <s v="473"/>
    <s v="DR"/>
    <s v=""/>
    <d v="2021-12-29T00:00:00"/>
    <d v="2021-12-29T00:00:00"/>
    <d v="2022-01-28T00:00:00"/>
    <s v="NGN"/>
    <n v="98972222.079999998"/>
    <n v="-28"/>
    <s v="Not Overdue"/>
    <n v="-0.93333333333333335"/>
    <x v="1"/>
    <x v="1"/>
    <s v="Not Overdue"/>
    <x v="0"/>
    <s v="USD"/>
    <n v="240957.78"/>
  </r>
  <r>
    <s v="A2680005"/>
    <x v="12"/>
    <x v="12"/>
    <n v="1800027153"/>
    <x v="0"/>
    <x v="1"/>
    <x v="5"/>
    <x v="3"/>
    <n v="0"/>
    <s v="NLNG - Dec 2021 SALARY"/>
    <s v="473"/>
    <s v="DR"/>
    <s v=""/>
    <d v="2021-12-29T00:00:00"/>
    <d v="2021-12-29T00:00:00"/>
    <d v="2022-01-28T00:00:00"/>
    <s v="NGN"/>
    <n v="228536779.72999999"/>
    <n v="-28"/>
    <s v="Not Overdue"/>
    <n v="-0.93333333333333335"/>
    <x v="1"/>
    <x v="1"/>
    <s v="Not Overdue"/>
    <x v="0"/>
    <s v="USD"/>
    <n v="556395.65"/>
  </r>
  <r>
    <s v="A2680005"/>
    <x v="12"/>
    <x v="12"/>
    <n v="1800027149"/>
    <x v="0"/>
    <x v="1"/>
    <x v="5"/>
    <x v="3"/>
    <n v="0"/>
    <s v="NLNG-Hector Markus et al Pass through cost"/>
    <s v="467"/>
    <s v="DR"/>
    <s v=""/>
    <d v="2021-12-24T00:00:00"/>
    <d v="2021-12-24T00:00:00"/>
    <d v="2022-01-23T00:00:00"/>
    <s v="USD"/>
    <n v="21130.5"/>
    <n v="-23"/>
    <s v="Not Overdue"/>
    <n v="-0.76666666666666672"/>
    <x v="1"/>
    <x v="1"/>
    <s v="Not Overdue"/>
    <x v="0"/>
    <s v="USD"/>
    <n v="21130.5"/>
  </r>
  <r>
    <s v="A2680005"/>
    <x v="12"/>
    <x v="12"/>
    <n v="1800027150"/>
    <x v="0"/>
    <x v="1"/>
    <x v="5"/>
    <x v="3"/>
    <n v="0"/>
    <s v="NLNG-Williams Philip Andrew- cost"/>
    <s v="467"/>
    <s v="DR"/>
    <s v=""/>
    <d v="2021-12-24T00:00:00"/>
    <d v="2021-12-24T00:00:00"/>
    <d v="2022-01-23T00:00:00"/>
    <s v="USD"/>
    <n v="6885"/>
    <n v="-23"/>
    <s v="Not Overdue"/>
    <n v="-0.76666666666666672"/>
    <x v="1"/>
    <x v="1"/>
    <s v="Not Overdue"/>
    <x v="0"/>
    <s v="USD"/>
    <n v="6885"/>
  </r>
  <r>
    <s v="A2680005"/>
    <x v="12"/>
    <x v="12"/>
    <n v="1800027148"/>
    <x v="0"/>
    <x v="1"/>
    <x v="5"/>
    <x v="3"/>
    <n v="0"/>
    <s v="Soni Priya et al Pass through cost"/>
    <s v="467"/>
    <s v="DR"/>
    <s v=""/>
    <d v="2021-12-24T00:00:00"/>
    <d v="2021-12-24T00:00:00"/>
    <d v="2022-01-23T00:00:00"/>
    <s v="USD"/>
    <n v="25444.91"/>
    <n v="-23"/>
    <s v="Not Overdue"/>
    <n v="-0.76666666666666672"/>
    <x v="1"/>
    <x v="1"/>
    <s v="Not Overdue"/>
    <x v="0"/>
    <s v="USD"/>
    <n v="25444.91"/>
  </r>
  <r>
    <s v="A2680005"/>
    <x v="12"/>
    <x v="12"/>
    <n v="1800027147"/>
    <x v="0"/>
    <x v="1"/>
    <x v="5"/>
    <x v="3"/>
    <n v="0"/>
    <s v="NLNG - Dec 2021 ECP SALARY"/>
    <s v="467"/>
    <s v="DR"/>
    <s v=""/>
    <d v="2021-12-23T00:00:00"/>
    <d v="2021-12-23T00:00:00"/>
    <d v="2022-01-22T00:00:00"/>
    <s v="USD"/>
    <n v="512670.9"/>
    <n v="-22"/>
    <s v="Not Overdue"/>
    <n v="-0.73333333333333328"/>
    <x v="1"/>
    <x v="1"/>
    <s v="Not Overdue"/>
    <x v="0"/>
    <s v="USD"/>
    <n v="512670.9"/>
  </r>
  <r>
    <s v="A2680005"/>
    <x v="12"/>
    <x v="12"/>
    <n v="1800027068"/>
    <x v="0"/>
    <x v="1"/>
    <x v="5"/>
    <x v="3"/>
    <n v="0"/>
    <s v="2018 Performance Share Plan PSP Vested in 2021"/>
    <s v="467"/>
    <s v="DR"/>
    <s v=""/>
    <d v="2021-12-14T00:00:00"/>
    <d v="2021-12-14T00:00:00"/>
    <d v="2022-01-13T00:00:00"/>
    <s v="USD"/>
    <n v="615412.05000000005"/>
    <n v="-13"/>
    <s v="Not Overdue"/>
    <n v="-0.43333333333333335"/>
    <x v="1"/>
    <x v="1"/>
    <s v="Not Overdue"/>
    <x v="0"/>
    <s v="USD"/>
    <n v="615412.05000000005"/>
  </r>
  <r>
    <s v="A2680005"/>
    <x v="12"/>
    <x v="12"/>
    <n v="1800027008"/>
    <x v="0"/>
    <x v="1"/>
    <x v="5"/>
    <x v="3"/>
    <n v="0"/>
    <s v="FALADE GBOLAHAN ADELEYEY AND FAMILY INTL TRAVEL"/>
    <s v="467"/>
    <s v="DR"/>
    <s v=""/>
    <d v="2021-12-09T00:00:00"/>
    <d v="2021-12-09T00:00:00"/>
    <d v="2022-01-08T00:00:00"/>
    <s v="USD"/>
    <n v="22234"/>
    <n v="-8"/>
    <s v="Not Overdue"/>
    <n v="-0.26666666666666666"/>
    <x v="1"/>
    <x v="1"/>
    <s v="Not Overdue"/>
    <x v="0"/>
    <s v="USD"/>
    <n v="22234"/>
  </r>
  <r>
    <s v="A2680005"/>
    <x v="12"/>
    <x v="12"/>
    <n v="1800027004"/>
    <x v="0"/>
    <x v="1"/>
    <x v="5"/>
    <x v="3"/>
    <n v="0"/>
    <s v="NOVEMBER 2021 EXPAT TAX"/>
    <s v="473"/>
    <s v="DR"/>
    <s v=""/>
    <d v="2021-12-07T00:00:00"/>
    <d v="2021-12-07T00:00:00"/>
    <d v="2022-01-06T00:00:00"/>
    <s v="NGN"/>
    <n v="36388097.210000001"/>
    <n v="-6"/>
    <s v="Not Overdue"/>
    <n v="-0.2"/>
    <x v="1"/>
    <x v="1"/>
    <s v="Not Overdue"/>
    <x v="0"/>
    <s v="USD"/>
    <n v="88590.46"/>
  </r>
  <r>
    <s v="A2680005"/>
    <x v="12"/>
    <x v="12"/>
    <n v="1800026978"/>
    <x v="0"/>
    <x v="1"/>
    <x v="5"/>
    <x v="3"/>
    <n v="0"/>
    <s v="NLNG - Nov 2021 ECP SALARY"/>
    <s v="467"/>
    <s v="DR"/>
    <s v=""/>
    <d v="2021-11-26T00:00:00"/>
    <d v="2021-11-26T00:00:00"/>
    <d v="2021-12-26T00:00:00"/>
    <s v="USD"/>
    <n v="389804.05"/>
    <n v="5"/>
    <s v="Not Overdue"/>
    <n v="-0.93333333333333335"/>
    <x v="1"/>
    <x v="1"/>
    <s v="Not Overdue"/>
    <x v="0"/>
    <s v="USD"/>
    <n v="389804.05"/>
  </r>
  <r>
    <s v="A2680005"/>
    <x v="12"/>
    <x v="12"/>
    <n v="1800026970"/>
    <x v="0"/>
    <x v="1"/>
    <x v="5"/>
    <x v="3"/>
    <n v="0"/>
    <s v="NLNG - Nov 2021 SALARY"/>
    <s v="473"/>
    <s v="DR"/>
    <s v=""/>
    <d v="2021-11-25T00:00:00"/>
    <d v="2021-11-25T00:00:00"/>
    <d v="2021-12-26T00:00:00"/>
    <s v="NGN"/>
    <n v="342384808.62"/>
    <n v="5"/>
    <s v="Not Overdue"/>
    <n v="-0.93333333333333335"/>
    <x v="1"/>
    <x v="1"/>
    <s v="Not Overdue"/>
    <x v="0"/>
    <s v="USD"/>
    <n v="833227.61"/>
  </r>
  <r>
    <s v="A2680005"/>
    <x v="12"/>
    <x v="12"/>
    <n v="1800026909"/>
    <x v="0"/>
    <x v="1"/>
    <x v="5"/>
    <x v="3"/>
    <n v="0"/>
    <s v="ATTAH ANTHONY AND FAMILY INTL TRAVEL"/>
    <s v="467"/>
    <s v="DR"/>
    <s v=""/>
    <d v="2021-11-19T00:00:00"/>
    <d v="2021-11-19T00:00:00"/>
    <d v="2021-12-19T00:00:00"/>
    <s v="USD"/>
    <n v="14132.5"/>
    <n v="12"/>
    <s v="Not Overdue"/>
    <n v="-0.93333333333333335"/>
    <x v="1"/>
    <x v="1"/>
    <s v="Not Overdue"/>
    <x v="0"/>
    <s v="USD"/>
    <n v="14132.5"/>
  </r>
  <r>
    <s v="A2680005"/>
    <x v="12"/>
    <x v="12"/>
    <n v="104176645"/>
    <x v="0"/>
    <x v="1"/>
    <x v="5"/>
    <x v="3"/>
    <n v="0"/>
    <s v="Gunawan Only Surryono Sept21 ECP Rejected Cost"/>
    <s v=""/>
    <s v="AB"/>
    <s v=""/>
    <d v="2021-12-16T00:00:00"/>
    <d v="2021-12-16T00:00:00"/>
    <d v="2021-12-16T00:00:00"/>
    <s v="USD"/>
    <n v="37199.65"/>
    <n v="15"/>
    <s v="Not Overdue"/>
    <n v="-0.93333333333333335"/>
    <x v="1"/>
    <x v="1"/>
    <s v="Not Overdue"/>
    <x v="0"/>
    <s v="USD"/>
    <n v="37199.65"/>
  </r>
  <r>
    <s v="A2680005"/>
    <x v="12"/>
    <x v="12"/>
    <n v="104176645"/>
    <x v="0"/>
    <x v="1"/>
    <x v="5"/>
    <x v="3"/>
    <n v="0"/>
    <s v="Kalwaniyan Surendra Sept21 ECP Rejected Cost"/>
    <s v=""/>
    <s v="AB"/>
    <s v=""/>
    <d v="2021-12-16T00:00:00"/>
    <d v="2021-12-16T00:00:00"/>
    <d v="2021-12-16T00:00:00"/>
    <s v="USD"/>
    <n v="39933.43"/>
    <n v="15"/>
    <s v="Not Overdue"/>
    <n v="-0.93333333333333335"/>
    <x v="1"/>
    <x v="1"/>
    <s v="Not Overdue"/>
    <x v="0"/>
    <s v="USD"/>
    <n v="39933.43"/>
  </r>
  <r>
    <s v="A2680005"/>
    <x v="12"/>
    <x v="12"/>
    <n v="104176645"/>
    <x v="0"/>
    <x v="1"/>
    <x v="5"/>
    <x v="3"/>
    <n v="0"/>
    <s v="Kanani Ranjit Sept 21 ECP Rejected cost"/>
    <s v=""/>
    <s v="AB"/>
    <s v=""/>
    <d v="2021-12-16T00:00:00"/>
    <d v="2021-12-16T00:00:00"/>
    <d v="2021-12-16T00:00:00"/>
    <s v="USD"/>
    <n v="5379.41"/>
    <n v="15"/>
    <s v="Not Overdue"/>
    <n v="-0.93333333333333335"/>
    <x v="1"/>
    <x v="1"/>
    <s v="Not Overdue"/>
    <x v="0"/>
    <s v="USD"/>
    <n v="5379.41"/>
  </r>
  <r>
    <s v="A2680005"/>
    <x v="12"/>
    <x v="12"/>
    <n v="104176645"/>
    <x v="0"/>
    <x v="1"/>
    <x v="5"/>
    <x v="3"/>
    <n v="0"/>
    <s v="Khan Mohammad Sept21 ECP Rejected Cost"/>
    <s v=""/>
    <s v="AB"/>
    <s v=""/>
    <d v="2021-12-16T00:00:00"/>
    <d v="2021-12-16T00:00:00"/>
    <d v="2021-12-16T00:00:00"/>
    <s v="USD"/>
    <n v="28379.7"/>
    <n v="15"/>
    <s v="Not Overdue"/>
    <n v="-0.93333333333333335"/>
    <x v="1"/>
    <x v="1"/>
    <s v="Not Overdue"/>
    <x v="0"/>
    <s v="USD"/>
    <n v="28379.7"/>
  </r>
  <r>
    <s v="A2680005"/>
    <x v="12"/>
    <x v="12"/>
    <n v="104176645"/>
    <x v="0"/>
    <x v="1"/>
    <x v="5"/>
    <x v="3"/>
    <n v="0"/>
    <s v="Raikamo Ekku Sept21 ECP Rejected cost"/>
    <s v=""/>
    <s v="AB"/>
    <s v=""/>
    <d v="2021-12-16T00:00:00"/>
    <d v="2021-12-16T00:00:00"/>
    <d v="2021-12-16T00:00:00"/>
    <s v="USD"/>
    <n v="45117.39"/>
    <n v="15"/>
    <s v="Not Overdue"/>
    <n v="-0.93333333333333335"/>
    <x v="1"/>
    <x v="1"/>
    <s v="Not Overdue"/>
    <x v="0"/>
    <s v="USD"/>
    <n v="45117.39"/>
  </r>
  <r>
    <s v="A2680005"/>
    <x v="12"/>
    <x v="12"/>
    <n v="1800026872"/>
    <x v="2"/>
    <x v="0"/>
    <x v="6"/>
    <x v="3"/>
    <n v="0"/>
    <s v="Suppl Condensate Hndlg price-Jan 2019-Aug2021"/>
    <s v="000"/>
    <s v="DR"/>
    <s v=""/>
    <d v="2021-11-16T00:00:00"/>
    <d v="2021-11-16T00:00:00"/>
    <d v="2021-12-16T00:00:00"/>
    <s v="USD"/>
    <n v="485887.39"/>
    <n v="15"/>
    <s v="Not Overdue"/>
    <n v="-0.93333333333333335"/>
    <x v="1"/>
    <x v="1"/>
    <s v="Not Overdue"/>
    <x v="0"/>
    <s v="USD"/>
    <n v="485887.39"/>
  </r>
  <r>
    <s v="A2680005"/>
    <x v="12"/>
    <x v="12"/>
    <n v="1800026862"/>
    <x v="0"/>
    <x v="1"/>
    <x v="5"/>
    <x v="3"/>
    <n v="0"/>
    <s v="OCTOBER 2021 EXPAT TAX"/>
    <s v="473"/>
    <s v="DR"/>
    <s v=""/>
    <d v="2021-11-12T00:00:00"/>
    <d v="2021-11-12T00:00:00"/>
    <d v="2021-12-12T00:00:00"/>
    <s v="NGN"/>
    <n v="39705375.82"/>
    <n v="19"/>
    <s v="Not Overdue"/>
    <n v="-0.93333333333333335"/>
    <x v="1"/>
    <x v="1"/>
    <s v="Not Overdue"/>
    <x v="0"/>
    <s v="USD"/>
    <n v="96638.91"/>
  </r>
  <r>
    <s v="A2680005"/>
    <x v="12"/>
    <x v="12"/>
    <n v="1800026817"/>
    <x v="0"/>
    <x v="1"/>
    <x v="5"/>
    <x v="3"/>
    <n v="0"/>
    <s v="STIA Q2 2020 Adhoc Cost Recovery"/>
    <s v="467"/>
    <s v="DR"/>
    <s v=""/>
    <d v="2021-11-08T00:00:00"/>
    <d v="2021-11-08T00:00:00"/>
    <d v="2021-12-08T00:00:00"/>
    <s v="USD"/>
    <n v="8534.7099999999991"/>
    <n v="23"/>
    <s v="Not Overdue"/>
    <n v="-0.93333333333333335"/>
    <x v="1"/>
    <x v="1"/>
    <s v="Not Overdue"/>
    <x v="0"/>
    <s v="USD"/>
    <n v="8534.7099999999991"/>
  </r>
  <r>
    <s v="A2680005"/>
    <x v="12"/>
    <x v="12"/>
    <n v="1800026789"/>
    <x v="0"/>
    <x v="1"/>
    <x v="5"/>
    <x v="3"/>
    <n v="0"/>
    <s v="NLNG - Oct 2021 ECP SALARY"/>
    <s v="467"/>
    <s v="DR"/>
    <s v=""/>
    <d v="2021-10-27T00:00:00"/>
    <d v="2021-10-27T00:00:00"/>
    <d v="2021-11-26T00:00:00"/>
    <s v="USD"/>
    <n v="420266.64"/>
    <n v="35"/>
    <s v="Not Overdue"/>
    <n v="-0.93333333333333335"/>
    <x v="1"/>
    <x v="1"/>
    <s v="Not Overdue"/>
    <x v="0"/>
    <s v="USD"/>
    <n v="420266.64"/>
  </r>
  <r>
    <s v="A2680005"/>
    <x v="12"/>
    <x v="12"/>
    <n v="1800026785"/>
    <x v="0"/>
    <x v="1"/>
    <x v="5"/>
    <x v="3"/>
    <n v="0"/>
    <s v="NLNG - Oct 2021 SALARY"/>
    <s v="473"/>
    <s v="DR"/>
    <s v=""/>
    <d v="2021-10-27T00:00:00"/>
    <d v="2021-10-27T00:00:00"/>
    <d v="2021-11-26T00:00:00"/>
    <s v="NGN"/>
    <n v="244451606.5"/>
    <n v="35"/>
    <s v="Not Overdue"/>
    <n v="-0.93333333333333335"/>
    <x v="1"/>
    <x v="1"/>
    <s v="Not Overdue"/>
    <x v="0"/>
    <s v="USD"/>
    <n v="595662.44999999995"/>
  </r>
  <r>
    <s v="A2680005"/>
    <x v="12"/>
    <x v="12"/>
    <n v="1800026746"/>
    <x v="0"/>
    <x v="0"/>
    <x v="4"/>
    <x v="3"/>
    <n v="0"/>
    <s v="BONNY SUB_LEASE-PARCELS-4A &amp; 4B-1JAN2019-31DEC2028"/>
    <s v="454"/>
    <s v="DR"/>
    <s v=""/>
    <d v="2021-10-18T00:00:00"/>
    <d v="2021-10-18T00:00:00"/>
    <d v="2021-11-17T00:00:00"/>
    <s v="NGN"/>
    <n v="607770000"/>
    <n v="44"/>
    <s v="Not Overdue"/>
    <n v="-0.93333333333333335"/>
    <x v="1"/>
    <x v="1"/>
    <s v="Not Overdue"/>
    <x v="0"/>
    <s v="USD"/>
    <n v="1480892.38"/>
  </r>
  <r>
    <s v="A2680005"/>
    <x v="12"/>
    <x v="12"/>
    <n v="1600003939"/>
    <x v="2"/>
    <x v="0"/>
    <x v="6"/>
    <x v="3"/>
    <n v="0"/>
    <s v="Condensate Suppl-Jan 2019-Aug2021-REF1800026872"/>
    <s v="7707"/>
    <s v="DG"/>
    <s v=""/>
    <d v="2021-11-16T00:00:00"/>
    <d v="2021-11-16T00:00:00"/>
    <d v="2021-11-16T00:00:00"/>
    <s v="USD"/>
    <n v="-340121.17"/>
    <n v="15"/>
    <s v="Not Overdue"/>
    <n v="-0.93333333333333335"/>
    <x v="1"/>
    <x v="1"/>
    <s v="Not Overdue"/>
    <x v="0"/>
    <s v="USD"/>
    <n v="-340121.17"/>
  </r>
  <r>
    <s v="A2680005"/>
    <x v="12"/>
    <x v="12"/>
    <n v="1400016092"/>
    <x v="0"/>
    <x v="1"/>
    <x v="5"/>
    <x v="3"/>
    <n v="0"/>
    <s v="NLNG Pmt"/>
    <s v=""/>
    <s v="DZ"/>
    <s v=""/>
    <d v="2021-11-16T00:00:00"/>
    <d v="2021-11-15T00:00:00"/>
    <d v="2021-11-16T00:00:00"/>
    <s v="NGN"/>
    <n v="-239919125.46000001"/>
    <n v="45"/>
    <s v="31-60days"/>
    <n v="1.5"/>
    <x v="2"/>
    <x v="0"/>
    <s v="Overdue"/>
    <x v="0"/>
    <s v="USD"/>
    <n v="-583867.18000000005"/>
  </r>
  <r>
    <s v="A2680005"/>
    <x v="12"/>
    <x v="12"/>
    <n v="1800026674"/>
    <x v="0"/>
    <x v="1"/>
    <x v="5"/>
    <x v="3"/>
    <n v="0"/>
    <s v="SEPT 2021 EXPAT TAX"/>
    <s v="473"/>
    <s v="DR"/>
    <s v=""/>
    <d v="2021-10-07T00:00:00"/>
    <d v="2021-10-07T00:00:00"/>
    <d v="2021-11-06T00:00:00"/>
    <s v="NGN"/>
    <n v="36846412.350000001"/>
    <n v="55"/>
    <s v="31-60days"/>
    <n v="1.8333333333333333"/>
    <x v="2"/>
    <x v="0"/>
    <s v="Overdue"/>
    <x v="0"/>
    <s v="USD"/>
    <n v="89798.39"/>
  </r>
  <r>
    <s v="A2680005"/>
    <x v="12"/>
    <x v="12"/>
    <n v="1400016039"/>
    <x v="0"/>
    <x v="1"/>
    <x v="5"/>
    <x v="3"/>
    <n v="0"/>
    <s v="NLNG Pmt"/>
    <s v=""/>
    <s v="DZ"/>
    <s v=""/>
    <d v="2021-10-31T00:00:00"/>
    <d v="2021-10-30T00:00:00"/>
    <d v="2021-10-31T00:00:00"/>
    <s v="USD"/>
    <n v="-20401.349999999999"/>
    <n v="61"/>
    <s v="61-90days "/>
    <n v="2.0333333333333332"/>
    <x v="2"/>
    <x v="0"/>
    <s v="Overdue"/>
    <x v="0"/>
    <s v="USD"/>
    <n v="-20401.349999999999"/>
  </r>
  <r>
    <s v="A2680005"/>
    <x v="12"/>
    <x v="12"/>
    <n v="104151428"/>
    <x v="0"/>
    <x v="1"/>
    <x v="5"/>
    <x v="3"/>
    <n v="0"/>
    <s v="1800026087 Exp policy/admin. 1900344613_Rejected"/>
    <s v=""/>
    <s v="AB"/>
    <s v=""/>
    <d v="2021-10-30T00:00:00"/>
    <d v="2021-10-30T00:00:00"/>
    <d v="2021-10-30T00:00:00"/>
    <s v="USD"/>
    <n v="4500"/>
    <n v="62"/>
    <s v="61-90days "/>
    <n v="2.0666666666666669"/>
    <x v="2"/>
    <x v="0"/>
    <s v="Overdue"/>
    <x v="0"/>
    <s v="USD"/>
    <n v="4500"/>
  </r>
  <r>
    <s v="A2680005"/>
    <x v="12"/>
    <x v="12"/>
    <n v="104151428"/>
    <x v="0"/>
    <x v="1"/>
    <x v="5"/>
    <x v="3"/>
    <n v="0"/>
    <s v="1800026088 2021 PEC/Medical Insur1900348695_reject"/>
    <s v=""/>
    <s v="AB"/>
    <s v=""/>
    <d v="2021-10-30T00:00:00"/>
    <d v="2021-10-30T00:00:00"/>
    <d v="2021-10-30T00:00:00"/>
    <s v="USD"/>
    <n v="11359.02"/>
    <n v="62"/>
    <s v="61-90days "/>
    <n v="2.0666666666666669"/>
    <x v="2"/>
    <x v="0"/>
    <s v="Overdue"/>
    <x v="0"/>
    <s v="USD"/>
    <n v="11359.02"/>
  </r>
  <r>
    <s v="A2680005"/>
    <x v="12"/>
    <x v="12"/>
    <n v="104151428"/>
    <x v="0"/>
    <x v="1"/>
    <x v="5"/>
    <x v="3"/>
    <n v="0"/>
    <s v="1800026089 Renum/Benefit Fee1900344407 Rejected"/>
    <s v=""/>
    <s v="AB"/>
    <s v=""/>
    <d v="2021-10-30T00:00:00"/>
    <d v="2021-10-30T00:00:00"/>
    <d v="2021-10-30T00:00:00"/>
    <s v="USD"/>
    <n v="210"/>
    <n v="62"/>
    <s v="61-90days "/>
    <n v="2.0666666666666669"/>
    <x v="2"/>
    <x v="0"/>
    <s v="Overdue"/>
    <x v="0"/>
    <s v="USD"/>
    <n v="210"/>
  </r>
  <r>
    <s v="A2680005"/>
    <x v="12"/>
    <x v="12"/>
    <n v="104151428"/>
    <x v="0"/>
    <x v="1"/>
    <x v="5"/>
    <x v="3"/>
    <n v="0"/>
    <s v="1800026090 TALENT/Dev_1900344612"/>
    <s v=""/>
    <s v="AB"/>
    <s v=""/>
    <d v="2021-10-30T00:00:00"/>
    <d v="2021-10-30T00:00:00"/>
    <d v="2021-10-30T00:00:00"/>
    <s v="USD"/>
    <n v="345"/>
    <n v="62"/>
    <s v="61-90days "/>
    <n v="2.0666666666666669"/>
    <x v="2"/>
    <x v="0"/>
    <s v="Overdue"/>
    <x v="0"/>
    <s v="USD"/>
    <n v="345"/>
  </r>
  <r>
    <s v="A2680005"/>
    <x v="12"/>
    <x v="12"/>
    <n v="104151428"/>
    <x v="0"/>
    <x v="1"/>
    <x v="5"/>
    <x v="3"/>
    <n v="0"/>
    <s v="1800026092 INT TAX -1900345772_Rejected"/>
    <s v=""/>
    <s v="AB"/>
    <s v=""/>
    <d v="2021-10-30T00:00:00"/>
    <d v="2021-10-30T00:00:00"/>
    <d v="2021-10-30T00:00:00"/>
    <s v="USD"/>
    <n v="1625"/>
    <n v="62"/>
    <s v="61-90days "/>
    <n v="2.0666666666666669"/>
    <x v="2"/>
    <x v="0"/>
    <s v="Overdue"/>
    <x v="0"/>
    <s v="USD"/>
    <n v="1625"/>
  </r>
  <r>
    <s v="A2680005"/>
    <x v="12"/>
    <x v="12"/>
    <n v="104151428"/>
    <x v="0"/>
    <x v="1"/>
    <x v="5"/>
    <x v="3"/>
    <n v="0"/>
    <s v="1800026094 1st Half 2021 Exp policy 1900350064_Rej"/>
    <s v=""/>
    <s v="AB"/>
    <s v=""/>
    <d v="2021-10-30T00:00:00"/>
    <d v="2021-10-30T00:00:00"/>
    <d v="2021-10-30T00:00:00"/>
    <s v="USD"/>
    <n v="1125"/>
    <n v="62"/>
    <s v="61-90days "/>
    <n v="2.0666666666666669"/>
    <x v="2"/>
    <x v="0"/>
    <s v="Overdue"/>
    <x v="0"/>
    <s v="USD"/>
    <n v="1125"/>
  </r>
  <r>
    <s v="A2680005"/>
    <x v="12"/>
    <x v="12"/>
    <n v="104151428"/>
    <x v="0"/>
    <x v="1"/>
    <x v="5"/>
    <x v="3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62"/>
    <s v="61-90days "/>
    <n v="2.0666666666666669"/>
    <x v="2"/>
    <x v="0"/>
    <s v="Overdue"/>
    <x v="0"/>
    <s v="USD"/>
    <n v="8427.2999999999993"/>
  </r>
  <r>
    <s v="A2680005"/>
    <x v="12"/>
    <x v="12"/>
    <n v="104151428"/>
    <x v="0"/>
    <x v="1"/>
    <x v="5"/>
    <x v="3"/>
    <n v="0"/>
    <s v="1800026110 Talent and Dev Fee -REF-1900350065_rej"/>
    <s v=""/>
    <s v="AB"/>
    <s v=""/>
    <d v="2021-10-30T00:00:00"/>
    <d v="2021-10-30T00:00:00"/>
    <d v="2021-10-30T00:00:00"/>
    <s v="USD"/>
    <n v="86.25"/>
    <n v="62"/>
    <s v="61-90days "/>
    <n v="2.0666666666666669"/>
    <x v="2"/>
    <x v="0"/>
    <s v="Overdue"/>
    <x v="0"/>
    <s v="USD"/>
    <n v="86.25"/>
  </r>
  <r>
    <s v="A2680005"/>
    <x v="12"/>
    <x v="12"/>
    <n v="104151428"/>
    <x v="0"/>
    <x v="1"/>
    <x v="5"/>
    <x v="3"/>
    <n v="0"/>
    <s v="1800026111 Renum and Benefit FeeREF_1900350066_Rej"/>
    <s v=""/>
    <s v="AB"/>
    <s v=""/>
    <d v="2021-10-30T00:00:00"/>
    <d v="2021-10-30T00:00:00"/>
    <d v="2021-10-30T00:00:00"/>
    <s v="USD"/>
    <n v="52.5"/>
    <n v="62"/>
    <s v="61-90days "/>
    <n v="2.0666666666666669"/>
    <x v="2"/>
    <x v="0"/>
    <s v="Overdue"/>
    <x v="0"/>
    <s v="USD"/>
    <n v="52.5"/>
  </r>
  <r>
    <s v="A2680005"/>
    <x v="12"/>
    <x v="12"/>
    <n v="104151428"/>
    <x v="0"/>
    <x v="1"/>
    <x v="5"/>
    <x v="3"/>
    <n v="0"/>
    <s v="1800026112 Base Learning Fee - 1900350067_Rejected"/>
    <s v=""/>
    <s v="AB"/>
    <s v=""/>
    <d v="2021-10-30T00:00:00"/>
    <d v="2021-10-30T00:00:00"/>
    <d v="2021-10-30T00:00:00"/>
    <s v="USD"/>
    <n v="180"/>
    <n v="62"/>
    <s v="61-90days "/>
    <n v="2.0666666666666669"/>
    <x v="2"/>
    <x v="0"/>
    <s v="Overdue"/>
    <x v="0"/>
    <s v="USD"/>
    <n v="180"/>
  </r>
  <r>
    <s v="A2680005"/>
    <x v="12"/>
    <x v="12"/>
    <n v="104151428"/>
    <x v="0"/>
    <x v="1"/>
    <x v="5"/>
    <x v="3"/>
    <n v="0"/>
    <s v="1800026113 Shell People Sup Services1900350068_Rej"/>
    <s v=""/>
    <s v="AB"/>
    <s v=""/>
    <d v="2021-10-30T00:00:00"/>
    <d v="2021-10-30T00:00:00"/>
    <d v="2021-10-30T00:00:00"/>
    <s v="USD"/>
    <n v="562.5"/>
    <n v="62"/>
    <s v="61-90days "/>
    <n v="2.0666666666666669"/>
    <x v="2"/>
    <x v="0"/>
    <s v="Overdue"/>
    <x v="0"/>
    <s v="USD"/>
    <n v="562.5"/>
  </r>
  <r>
    <s v="A2680005"/>
    <x v="12"/>
    <x v="12"/>
    <n v="1800026659"/>
    <x v="0"/>
    <x v="1"/>
    <x v="5"/>
    <x v="3"/>
    <n v="0"/>
    <s v="Jaruwattanachai Preeda Pass-through cost"/>
    <s v="467"/>
    <s v="DR"/>
    <s v=""/>
    <d v="2021-09-27T00:00:00"/>
    <d v="2021-09-27T00:00:00"/>
    <d v="2021-10-27T00:00:00"/>
    <s v="USD"/>
    <n v="32666.53"/>
    <n v="65"/>
    <s v="61-90days "/>
    <n v="2.1666666666666665"/>
    <x v="2"/>
    <x v="0"/>
    <s v="Overdue"/>
    <x v="0"/>
    <s v="USD"/>
    <n v="32666.53"/>
  </r>
  <r>
    <s v="A2680005"/>
    <x v="12"/>
    <x v="12"/>
    <n v="1800026654"/>
    <x v="0"/>
    <x v="1"/>
    <x v="5"/>
    <x v="3"/>
    <n v="0"/>
    <s v="NLNG - Sept 2021 SALARY"/>
    <s v="473"/>
    <s v="DR"/>
    <s v=""/>
    <d v="2021-09-27T00:00:00"/>
    <d v="2021-09-27T00:00:00"/>
    <d v="2021-10-27T00:00:00"/>
    <s v="NGN"/>
    <n v="200367870.56"/>
    <n v="65"/>
    <s v="61-90days "/>
    <n v="2.1666666666666665"/>
    <x v="2"/>
    <x v="0"/>
    <s v="Overdue"/>
    <x v="0"/>
    <s v="USD"/>
    <n v="488617.19"/>
  </r>
  <r>
    <s v="A2680005"/>
    <x v="12"/>
    <x v="12"/>
    <n v="104147404"/>
    <x v="0"/>
    <x v="1"/>
    <x v="5"/>
    <x v="3"/>
    <n v="0"/>
    <s v="CHETTY MERVIN Aug21 Tax Rejected cost 1800026542"/>
    <s v=""/>
    <s v="AB"/>
    <s v=""/>
    <d v="2021-10-24T00:00:00"/>
    <d v="2021-10-24T00:00:00"/>
    <d v="2021-10-24T00:00:00"/>
    <s v="NGN"/>
    <n v="8820073.6899999995"/>
    <n v="68"/>
    <s v="61-90days "/>
    <n v="2.2666666666666666"/>
    <x v="2"/>
    <x v="0"/>
    <s v="Overdue"/>
    <x v="0"/>
    <s v="USD"/>
    <n v="21490.99"/>
  </r>
  <r>
    <s v="A2680005"/>
    <x v="12"/>
    <x v="12"/>
    <n v="104147404"/>
    <x v="0"/>
    <x v="1"/>
    <x v="5"/>
    <x v="3"/>
    <n v="0"/>
    <s v="IFEACHO PASCAL_Aug21 Rejected Tax 1800026542"/>
    <s v=""/>
    <s v="AB"/>
    <s v=""/>
    <d v="2021-10-24T00:00:00"/>
    <d v="2021-10-24T00:00:00"/>
    <d v="2021-10-24T00:00:00"/>
    <s v="NGN"/>
    <n v="2956183.96"/>
    <n v="68"/>
    <s v="61-90days "/>
    <n v="2.2666666666666666"/>
    <x v="2"/>
    <x v="0"/>
    <s v="Overdue"/>
    <x v="0"/>
    <s v="USD"/>
    <n v="7203.04"/>
  </r>
  <r>
    <s v="A2680005"/>
    <x v="12"/>
    <x v="12"/>
    <n v="104147404"/>
    <x v="0"/>
    <x v="1"/>
    <x v="5"/>
    <x v="3"/>
    <n v="0"/>
    <s v="KANANI RANJIT Aug21 Tax Rejected 1800026542"/>
    <s v=""/>
    <s v="AB"/>
    <s v=""/>
    <d v="2021-10-24T00:00:00"/>
    <d v="2021-10-24T00:00:00"/>
    <d v="2021-10-24T00:00:00"/>
    <s v="NGN"/>
    <n v="1952540.96"/>
    <n v="68"/>
    <s v="61-90days "/>
    <n v="2.2666666666666666"/>
    <x v="2"/>
    <x v="0"/>
    <s v="Overdue"/>
    <x v="0"/>
    <s v="USD"/>
    <n v="4757.5600000000004"/>
  </r>
  <r>
    <s v="A2680005"/>
    <x v="12"/>
    <x v="12"/>
    <n v="104147405"/>
    <x v="0"/>
    <x v="1"/>
    <x v="5"/>
    <x v="3"/>
    <n v="0"/>
    <s v="RAIKAMO EKKU Aug21 ECP Rejected cost 1800026526"/>
    <s v=""/>
    <s v="AB"/>
    <s v=""/>
    <d v="2021-10-24T00:00:00"/>
    <d v="2021-10-24T00:00:00"/>
    <d v="2021-10-24T00:00:00"/>
    <s v="USD"/>
    <n v="43447"/>
    <n v="68"/>
    <s v="61-90days "/>
    <n v="2.2666666666666666"/>
    <x v="2"/>
    <x v="0"/>
    <s v="Overdue"/>
    <x v="0"/>
    <s v="USD"/>
    <n v="43447"/>
  </r>
  <r>
    <s v="A2680005"/>
    <x v="12"/>
    <x v="12"/>
    <n v="104147404"/>
    <x v="0"/>
    <x v="1"/>
    <x v="5"/>
    <x v="3"/>
    <n v="0"/>
    <s v="RAIKAMO EKKU Aug21 TAX Rejected cost 1800026542"/>
    <s v=""/>
    <s v="AB"/>
    <s v=""/>
    <d v="2021-10-24T00:00:00"/>
    <d v="2021-10-24T00:00:00"/>
    <d v="2021-10-24T00:00:00"/>
    <s v="NGN"/>
    <n v="4178902.49"/>
    <n v="68"/>
    <s v="61-90days "/>
    <n v="2.2666666666666666"/>
    <x v="2"/>
    <x v="0"/>
    <s v="Overdue"/>
    <x v="0"/>
    <s v="USD"/>
    <n v="10182.31"/>
  </r>
  <r>
    <s v="A2680005"/>
    <x v="12"/>
    <x v="12"/>
    <n v="104147407"/>
    <x v="0"/>
    <x v="1"/>
    <x v="5"/>
    <x v="3"/>
    <n v="0"/>
    <s v="TJOE TJAAN NJAN Jul21 ECP Rejted 1800026395"/>
    <s v=""/>
    <s v="AB"/>
    <s v=""/>
    <d v="2021-10-24T00:00:00"/>
    <d v="2021-10-24T00:00:00"/>
    <d v="2021-10-24T00:00:00"/>
    <s v="USD"/>
    <n v="31723.24"/>
    <n v="68"/>
    <s v="61-90days "/>
    <n v="2.2666666666666666"/>
    <x v="2"/>
    <x v="0"/>
    <s v="Overdue"/>
    <x v="0"/>
    <s v="USD"/>
    <n v="31723.24"/>
  </r>
  <r>
    <s v="A2680005"/>
    <x v="12"/>
    <x v="12"/>
    <n v="104147404"/>
    <x v="0"/>
    <x v="1"/>
    <x v="5"/>
    <x v="3"/>
    <n v="0"/>
    <s v="VALIQUETTE JEAN_Aug21 Tax Rejected 1800026542"/>
    <s v=""/>
    <s v="AB"/>
    <s v=""/>
    <d v="2021-10-24T00:00:00"/>
    <d v="2021-10-24T00:00:00"/>
    <d v="2021-10-24T00:00:00"/>
    <s v="NGN"/>
    <n v="3480907.6"/>
    <n v="68"/>
    <s v="61-90days "/>
    <n v="2.2666666666666666"/>
    <x v="2"/>
    <x v="0"/>
    <s v="Overdue"/>
    <x v="0"/>
    <s v="USD"/>
    <n v="8481.58"/>
  </r>
  <r>
    <s v="A2680005"/>
    <x v="12"/>
    <x v="12"/>
    <n v="1400015887"/>
    <x v="0"/>
    <x v="1"/>
    <x v="5"/>
    <x v="3"/>
    <n v="0"/>
    <s v="NLNG Pmt"/>
    <s v=""/>
    <s v="DZ"/>
    <s v=""/>
    <d v="2021-09-30T00:00:00"/>
    <d v="2021-09-27T00:00:00"/>
    <d v="2021-09-30T00:00:00"/>
    <s v="USD"/>
    <n v="-119880"/>
    <n v="92"/>
    <s v="91-180days "/>
    <n v="3.0666666666666669"/>
    <x v="2"/>
    <x v="0"/>
    <s v="Overdue"/>
    <x v="0"/>
    <s v="USD"/>
    <n v="-119880"/>
  </r>
  <r>
    <s v="A2680005"/>
    <x v="12"/>
    <x v="12"/>
    <n v="1800026514"/>
    <x v="0"/>
    <x v="1"/>
    <x v="5"/>
    <x v="3"/>
    <n v="0"/>
    <s v="NLNG -Special flight cost recovery-Feb to May 2021"/>
    <s v="467"/>
    <s v="DR"/>
    <s v=""/>
    <d v="2021-08-24T00:00:00"/>
    <d v="2021-08-24T00:00:00"/>
    <d v="2021-09-23T00:00:00"/>
    <s v="USD"/>
    <n v="39000"/>
    <n v="99"/>
    <s v="91-180days "/>
    <n v="3.3"/>
    <x v="2"/>
    <x v="0"/>
    <s v="Overdue"/>
    <x v="0"/>
    <s v="USD"/>
    <n v="39000"/>
  </r>
  <r>
    <s v="A2680005"/>
    <x v="12"/>
    <x v="12"/>
    <n v="1800026513"/>
    <x v="0"/>
    <x v="1"/>
    <x v="5"/>
    <x v="3"/>
    <n v="0"/>
    <s v="NLNG -Special flight cost recovery-July 2021"/>
    <s v="467"/>
    <s v="DR"/>
    <s v=""/>
    <d v="2021-08-24T00:00:00"/>
    <d v="2021-08-24T00:00:00"/>
    <d v="2021-09-23T00:00:00"/>
    <s v="USD"/>
    <n v="8040"/>
    <n v="99"/>
    <s v="91-180days "/>
    <n v="3.3"/>
    <x v="2"/>
    <x v="0"/>
    <s v="Overdue"/>
    <x v="0"/>
    <s v="USD"/>
    <n v="8040"/>
  </r>
  <r>
    <s v="A2680005"/>
    <x v="12"/>
    <x v="12"/>
    <n v="104130965"/>
    <x v="0"/>
    <x v="1"/>
    <x v="5"/>
    <x v="3"/>
    <n v="0"/>
    <s v="TJOE TJAAN NJAN July21 Expat Tax Rejected"/>
    <s v=""/>
    <s v="AB"/>
    <s v=""/>
    <d v="2021-09-13T00:00:00"/>
    <d v="2021-09-13T00:00:00"/>
    <d v="2021-09-13T00:00:00"/>
    <s v="NGN"/>
    <n v="3033744.47"/>
    <n v="109"/>
    <s v="91-180days "/>
    <n v="3.6333333333333333"/>
    <x v="2"/>
    <x v="0"/>
    <s v="Overdue"/>
    <x v="0"/>
    <s v="USD"/>
    <n v="7399.91"/>
  </r>
  <r>
    <s v="A2680005"/>
    <x v="12"/>
    <x v="12"/>
    <n v="1800026417"/>
    <x v="0"/>
    <x v="1"/>
    <x v="5"/>
    <x v="3"/>
    <n v="0"/>
    <s v="Markus Hector et-al Pass-Through Costs"/>
    <s v="467"/>
    <s v="DR"/>
    <s v=""/>
    <d v="2021-08-04T00:00:00"/>
    <d v="2021-08-04T00:00:00"/>
    <d v="2021-09-03T00:00:00"/>
    <s v="USD"/>
    <n v="23767.11"/>
    <n v="119"/>
    <s v="91-180days "/>
    <n v="3.9666666666666668"/>
    <x v="2"/>
    <x v="0"/>
    <s v="Overdue"/>
    <x v="0"/>
    <s v="USD"/>
    <n v="23767.11"/>
  </r>
  <r>
    <s v="A2680005"/>
    <x v="12"/>
    <x v="12"/>
    <n v="1800026268"/>
    <x v="0"/>
    <x v="1"/>
    <x v="5"/>
    <x v="3"/>
    <n v="0"/>
    <s v="Gas Team NLNG Recovery - June 2021"/>
    <s v="467"/>
    <s v="DR"/>
    <s v=""/>
    <d v="2021-06-30T00:00:00"/>
    <d v="2021-06-30T00:00:00"/>
    <d v="2021-07-30T00:00:00"/>
    <s v="USD"/>
    <n v="24964.720000000001"/>
    <n v="154"/>
    <s v="91-180days "/>
    <n v="5.1333333333333337"/>
    <x v="2"/>
    <x v="0"/>
    <s v="Overdue"/>
    <x v="0"/>
    <s v="USD"/>
    <n v="24964.720000000001"/>
  </r>
  <r>
    <s v="A2680005"/>
    <x v="12"/>
    <x v="12"/>
    <n v="1800026254"/>
    <x v="0"/>
    <x v="1"/>
    <x v="5"/>
    <x v="3"/>
    <n v="0"/>
    <s v="NLNG - JUNE 2021 US EXPAT SALARY"/>
    <s v="467"/>
    <s v="DR"/>
    <s v=""/>
    <d v="2021-06-28T00:00:00"/>
    <d v="2021-06-28T00:00:00"/>
    <d v="2021-07-28T00:00:00"/>
    <s v="USD"/>
    <n v="133600"/>
    <n v="156"/>
    <s v="91-180days "/>
    <n v="5.2"/>
    <x v="2"/>
    <x v="0"/>
    <s v="Overdue"/>
    <x v="0"/>
    <s v="USD"/>
    <n v="133600"/>
  </r>
  <r>
    <s v="A2680005"/>
    <x v="12"/>
    <x v="12"/>
    <n v="1600003853"/>
    <x v="0"/>
    <x v="1"/>
    <x v="5"/>
    <x v="3"/>
    <n v="0"/>
    <s v="Pascal Ifeacho et-al Pass-through costs refund"/>
    <s v="467"/>
    <s v="DG"/>
    <s v=""/>
    <d v="2021-07-26T00:00:00"/>
    <d v="2021-07-26T00:00:00"/>
    <d v="2021-07-26T00:00:00"/>
    <s v="USD"/>
    <n v="-2661.53"/>
    <n v="158"/>
    <s v="91-180days "/>
    <n v="5.2666666666666666"/>
    <x v="2"/>
    <x v="0"/>
    <s v="Overdue"/>
    <x v="0"/>
    <s v="USD"/>
    <n v="-2661.53"/>
  </r>
  <r>
    <s v="A2680005"/>
    <x v="12"/>
    <x v="12"/>
    <n v="1600003852"/>
    <x v="0"/>
    <x v="1"/>
    <x v="5"/>
    <x v="3"/>
    <n v="0"/>
    <s v="Refund of Hector M’s Travelling Exp-REF-1700020417"/>
    <s v="467"/>
    <s v="DG"/>
    <s v=""/>
    <d v="2021-07-26T00:00:00"/>
    <d v="2021-07-26T00:00:00"/>
    <d v="2021-07-26T00:00:00"/>
    <s v="USD"/>
    <n v="-300"/>
    <n v="158"/>
    <s v="91-180days "/>
    <n v="5.2666666666666666"/>
    <x v="2"/>
    <x v="0"/>
    <s v="Overdue"/>
    <x v="0"/>
    <s v="USD"/>
    <n v="-300"/>
  </r>
  <r>
    <s v="A2680005"/>
    <x v="12"/>
    <x v="12"/>
    <n v="1800026103"/>
    <x v="0"/>
    <x v="1"/>
    <x v="5"/>
    <x v="3"/>
    <n v="0"/>
    <s v="Khan, Mohammad’s UK Tax - REF-1900344609"/>
    <s v="467"/>
    <s v="DR"/>
    <s v=""/>
    <d v="2021-06-10T00:00:00"/>
    <d v="2021-06-10T00:00:00"/>
    <d v="2021-07-10T00:00:00"/>
    <s v="USD"/>
    <n v="94675.03"/>
    <n v="174"/>
    <s v="91-180days "/>
    <n v="5.8"/>
    <x v="2"/>
    <x v="0"/>
    <s v="Overdue"/>
    <x v="0"/>
    <s v="USD"/>
    <n v="94675.03"/>
  </r>
  <r>
    <s v="A2680005"/>
    <x v="12"/>
    <x v="12"/>
    <n v="104057526"/>
    <x v="0"/>
    <x v="1"/>
    <x v="5"/>
    <x v="3"/>
    <n v="0"/>
    <s v="D'Souza Michael GESPP cost rejected_1800023448"/>
    <s v=""/>
    <s v="AB"/>
    <s v=""/>
    <d v="2021-03-31T00:00:00"/>
    <d v="2021-03-31T00:00:00"/>
    <d v="2021-03-31T00:00:00"/>
    <s v="USD"/>
    <n v="2780"/>
    <n v="275"/>
    <s v="Above 180days "/>
    <n v="9.1666666666666661"/>
    <x v="3"/>
    <x v="0"/>
    <s v="Overdue"/>
    <x v="0"/>
    <s v="USD"/>
    <n v="2780"/>
  </r>
  <r>
    <s v="A2680005"/>
    <x v="12"/>
    <x v="12"/>
    <n v="104056436"/>
    <x v="0"/>
    <x v="1"/>
    <x v="5"/>
    <x v="3"/>
    <n v="0"/>
    <s v="HUM TEE YEOW Expat Tax  rejected Feb21 due to Exit"/>
    <s v=""/>
    <s v="AB"/>
    <s v=""/>
    <d v="2021-03-31T00:00:00"/>
    <d v="2021-03-31T00:00:00"/>
    <d v="2021-03-31T00:00:00"/>
    <s v="NGN"/>
    <n v="2586903.23"/>
    <n v="275"/>
    <s v="Above 180days "/>
    <n v="9.1666666666666661"/>
    <x v="3"/>
    <x v="0"/>
    <s v="Overdue"/>
    <x v="0"/>
    <s v="USD"/>
    <n v="6816.49"/>
  </r>
  <r>
    <s v="A2680005"/>
    <x v="12"/>
    <x v="12"/>
    <n v="104057526"/>
    <x v="0"/>
    <x v="1"/>
    <x v="5"/>
    <x v="3"/>
    <n v="0"/>
    <s v="Mac-Braah  Timinepere_1800023448 GESPP rejected"/>
    <s v=""/>
    <s v="AB"/>
    <s v=""/>
    <d v="2021-03-31T00:00:00"/>
    <d v="2021-03-31T00:00:00"/>
    <d v="2021-03-31T00:00:00"/>
    <s v="USD"/>
    <n v="528.54"/>
    <n v="275"/>
    <s v="Above 180days "/>
    <n v="9.1666666666666661"/>
    <x v="3"/>
    <x v="0"/>
    <s v="Overdue"/>
    <x v="0"/>
    <s v="USD"/>
    <n v="528.54"/>
  </r>
  <r>
    <s v="A2680005"/>
    <x v="12"/>
    <x v="12"/>
    <n v="104057526"/>
    <x v="0"/>
    <x v="1"/>
    <x v="5"/>
    <x v="3"/>
    <n v="0"/>
    <s v="Okoro Ekaete Rejected GESPP cost_1800023448"/>
    <s v=""/>
    <s v="AB"/>
    <s v=""/>
    <d v="2021-03-31T00:00:00"/>
    <d v="2021-03-31T00:00:00"/>
    <d v="2021-03-31T00:00:00"/>
    <s v="USD"/>
    <n v="380.42"/>
    <n v="275"/>
    <s v="Above 180days "/>
    <n v="9.1666666666666661"/>
    <x v="3"/>
    <x v="0"/>
    <s v="Overdue"/>
    <x v="0"/>
    <s v="USD"/>
    <n v="380.42"/>
  </r>
  <r>
    <s v="A2680005"/>
    <x v="12"/>
    <x v="12"/>
    <n v="104057526"/>
    <x v="0"/>
    <x v="1"/>
    <x v="5"/>
    <x v="3"/>
    <n v="0"/>
    <s v="Putten Christiaan GESPP Rejected cost_1800023448"/>
    <s v=""/>
    <s v="AB"/>
    <s v=""/>
    <d v="2021-03-31T00:00:00"/>
    <d v="2021-03-31T00:00:00"/>
    <d v="2021-03-31T00:00:00"/>
    <s v="USD"/>
    <n v="3313.24"/>
    <n v="275"/>
    <s v="Above 180days "/>
    <n v="9.1666666666666661"/>
    <x v="3"/>
    <x v="0"/>
    <s v="Overdue"/>
    <x v="0"/>
    <s v="USD"/>
    <n v="3313.24"/>
  </r>
  <r>
    <s v="A2680005"/>
    <x v="12"/>
    <x v="12"/>
    <n v="104057526"/>
    <x v="0"/>
    <x v="1"/>
    <x v="5"/>
    <x v="3"/>
    <n v="0"/>
    <s v="SOLIEMAN AYSER ECP cost rejected Feb21"/>
    <s v=""/>
    <s v="AB"/>
    <s v=""/>
    <d v="2021-03-31T00:00:00"/>
    <d v="2021-03-31T00:00:00"/>
    <d v="2021-03-31T00:00:00"/>
    <s v="USD"/>
    <n v="21142.11"/>
    <n v="275"/>
    <s v="Above 180days "/>
    <n v="9.1666666666666661"/>
    <x v="3"/>
    <x v="0"/>
    <s v="Overdue"/>
    <x v="0"/>
    <s v="USD"/>
    <n v="21142.11"/>
  </r>
  <r>
    <s v="A2680005"/>
    <x v="12"/>
    <x v="12"/>
    <n v="104056436"/>
    <x v="0"/>
    <x v="1"/>
    <x v="5"/>
    <x v="3"/>
    <n v="0"/>
    <s v="SOLIEMAN AYSER Expat Tax on ECP rejected Feb21"/>
    <s v=""/>
    <s v="AB"/>
    <s v=""/>
    <d v="2021-03-31T00:00:00"/>
    <d v="2021-03-31T00:00:00"/>
    <d v="2021-03-31T00:00:00"/>
    <s v="NGN"/>
    <n v="2913620.04"/>
    <n v="275"/>
    <s v="Above 180days "/>
    <n v="9.1666666666666661"/>
    <x v="3"/>
    <x v="0"/>
    <s v="Overdue"/>
    <x v="0"/>
    <s v="USD"/>
    <n v="7677.39"/>
  </r>
  <r>
    <s v="A2680005"/>
    <x v="12"/>
    <x v="12"/>
    <n v="104057526"/>
    <x v="0"/>
    <x v="1"/>
    <x v="5"/>
    <x v="3"/>
    <n v="0"/>
    <s v="Sunny-Williamson  Theodosia GESPP rejec 1800023448"/>
    <s v=""/>
    <s v="AB"/>
    <s v=""/>
    <d v="2021-03-31T00:00:00"/>
    <d v="2021-03-31T00:00:00"/>
    <d v="2021-03-31T00:00:00"/>
    <s v="USD"/>
    <n v="1683.69"/>
    <n v="275"/>
    <s v="Above 180days "/>
    <n v="9.1666666666666661"/>
    <x v="3"/>
    <x v="0"/>
    <s v="Overdue"/>
    <x v="0"/>
    <s v="USD"/>
    <n v="1683.69"/>
  </r>
  <r>
    <s v="A2680005"/>
    <x v="12"/>
    <x v="12"/>
    <n v="104055800"/>
    <x v="0"/>
    <x v="1"/>
    <x v="5"/>
    <x v="3"/>
    <n v="0"/>
    <s v="JOSÉ RAMÓN DÍAZ ZAPIC’s costs Rejected_1800025590"/>
    <s v=""/>
    <s v="AB"/>
    <s v=""/>
    <d v="2021-03-29T00:00:00"/>
    <d v="2021-03-29T00:00:00"/>
    <d v="2021-03-29T00:00:00"/>
    <s v="USD"/>
    <n v="1166.02"/>
    <n v="277"/>
    <s v="Above 180days "/>
    <n v="9.2333333333333325"/>
    <x v="3"/>
    <x v="0"/>
    <s v="Overdue"/>
    <x v="0"/>
    <s v="USD"/>
    <n v="1166.02"/>
  </r>
  <r>
    <s v="A2680005"/>
    <x v="12"/>
    <x v="12"/>
    <n v="104055791"/>
    <x v="0"/>
    <x v="1"/>
    <x v="5"/>
    <x v="3"/>
    <n v="0"/>
    <s v="Lawal Agarwal rejected cost on inv 1800023392"/>
    <s v=""/>
    <s v="AB"/>
    <s v=""/>
    <d v="2021-03-29T00:00:00"/>
    <d v="2021-03-29T00:00:00"/>
    <d v="2021-03-29T00:00:00"/>
    <s v="USD"/>
    <n v="1415"/>
    <n v="277"/>
    <s v="Above 180days "/>
    <n v="9.2333333333333325"/>
    <x v="3"/>
    <x v="0"/>
    <s v="Overdue"/>
    <x v="0"/>
    <s v="USD"/>
    <n v="1415"/>
  </r>
  <r>
    <s v="A2680005"/>
    <x v="12"/>
    <x v="12"/>
    <n v="104055800"/>
    <x v="0"/>
    <x v="1"/>
    <x v="5"/>
    <x v="3"/>
    <n v="0"/>
    <s v="Markus Hector Rejected Cost_1800025591"/>
    <s v=""/>
    <s v="AB"/>
    <s v=""/>
    <d v="2021-03-29T00:00:00"/>
    <d v="2021-03-29T00:00:00"/>
    <d v="2021-03-29T00:00:00"/>
    <s v="USD"/>
    <n v="138.83000000000001"/>
    <n v="277"/>
    <s v="Above 180days "/>
    <n v="9.2333333333333325"/>
    <x v="3"/>
    <x v="0"/>
    <s v="Overdue"/>
    <x v="0"/>
    <s v="USD"/>
    <n v="138.83000000000001"/>
  </r>
  <r>
    <s v="A2680005"/>
    <x v="12"/>
    <x v="12"/>
    <n v="104051899"/>
    <x v="0"/>
    <x v="1"/>
    <x v="5"/>
    <x v="3"/>
    <n v="0"/>
    <s v="BAIRAGI SOURAV Dec20 Expat Tax rejected"/>
    <s v=""/>
    <s v="AB"/>
    <s v=""/>
    <d v="2021-03-17T00:00:00"/>
    <d v="2021-03-17T00:00:00"/>
    <d v="2021-03-17T00:00:00"/>
    <s v="NGN"/>
    <n v="397961.8"/>
    <n v="289"/>
    <s v="Above 180days "/>
    <n v="9.6333333333333329"/>
    <x v="3"/>
    <x v="0"/>
    <s v="Overdue"/>
    <x v="0"/>
    <s v="USD"/>
    <n v="1048.6300000000001"/>
  </r>
  <r>
    <s v="A2680005"/>
    <x v="12"/>
    <x v="12"/>
    <n v="104051901"/>
    <x v="0"/>
    <x v="1"/>
    <x v="5"/>
    <x v="3"/>
    <n v="0"/>
    <s v="DIAZ GEORGE JOHNMARY Dec20 ECP Rejected"/>
    <s v=""/>
    <s v="AB"/>
    <s v=""/>
    <d v="2021-03-17T00:00:00"/>
    <d v="2021-03-17T00:00:00"/>
    <d v="2021-03-17T00:00:00"/>
    <s v="USD"/>
    <n v="179.68"/>
    <n v="289"/>
    <s v="Above 180days "/>
    <n v="9.6333333333333329"/>
    <x v="3"/>
    <x v="0"/>
    <s v="Overdue"/>
    <x v="0"/>
    <s v="USD"/>
    <n v="179.68"/>
  </r>
  <r>
    <s v="A2680005"/>
    <x v="12"/>
    <x v="12"/>
    <n v="104051899"/>
    <x v="0"/>
    <x v="1"/>
    <x v="5"/>
    <x v="3"/>
    <n v="0"/>
    <s v="DIAZ GEORGE JOHNMARY Jan 21 Rejected Expat Tax"/>
    <s v=""/>
    <s v="AB"/>
    <s v=""/>
    <d v="2021-03-17T00:00:00"/>
    <d v="2021-03-17T00:00:00"/>
    <d v="2021-03-17T00:00:00"/>
    <s v="NGN"/>
    <n v="16399236.52"/>
    <n v="289"/>
    <s v="Above 180days "/>
    <n v="9.6333333333333329"/>
    <x v="3"/>
    <x v="0"/>
    <s v="Overdue"/>
    <x v="0"/>
    <s v="USD"/>
    <n v="43211.99"/>
  </r>
  <r>
    <s v="A2680005"/>
    <x v="12"/>
    <x v="12"/>
    <n v="104051899"/>
    <x v="0"/>
    <x v="1"/>
    <x v="5"/>
    <x v="3"/>
    <n v="0"/>
    <s v="DOYLE DONNA Dec20 Expat Tax Rejected"/>
    <s v=""/>
    <s v="AB"/>
    <s v=""/>
    <d v="2021-03-17T00:00:00"/>
    <d v="2021-03-17T00:00:00"/>
    <d v="2021-03-17T00:00:00"/>
    <s v="NGN"/>
    <n v="9228.67"/>
    <n v="289"/>
    <s v="Above 180days "/>
    <n v="9.6333333333333329"/>
    <x v="3"/>
    <x v="0"/>
    <s v="Overdue"/>
    <x v="0"/>
    <s v="USD"/>
    <n v="24.32"/>
  </r>
  <r>
    <s v="A2680005"/>
    <x v="12"/>
    <x v="12"/>
    <n v="104051764"/>
    <x v="0"/>
    <x v="1"/>
    <x v="5"/>
    <x v="3"/>
    <n v="0"/>
    <s v="Global Employee Share Purchase Plan"/>
    <s v=""/>
    <s v="AB"/>
    <s v=""/>
    <d v="2021-03-17T00:00:00"/>
    <d v="2021-03-17T00:00:00"/>
    <d v="2021-03-17T00:00:00"/>
    <s v="USD"/>
    <n v="882"/>
    <n v="289"/>
    <s v="Above 180days "/>
    <n v="9.6333333333333329"/>
    <x v="3"/>
    <x v="0"/>
    <s v="Overdue"/>
    <x v="0"/>
    <s v="USD"/>
    <n v="882"/>
  </r>
  <r>
    <s v="A2680005"/>
    <x v="12"/>
    <x v="12"/>
    <n v="104051764"/>
    <x v="0"/>
    <x v="1"/>
    <x v="5"/>
    <x v="3"/>
    <n v="0"/>
    <s v="Global Employee Share Purchase Plan Admin fee NLNG"/>
    <s v=""/>
    <s v="AB"/>
    <s v=""/>
    <d v="2021-03-17T00:00:00"/>
    <d v="2021-03-17T00:00:00"/>
    <d v="2021-03-17T00:00:00"/>
    <s v="USD"/>
    <n v="578.61"/>
    <n v="289"/>
    <s v="Above 180days "/>
    <n v="9.6333333333333329"/>
    <x v="3"/>
    <x v="0"/>
    <s v="Overdue"/>
    <x v="0"/>
    <s v="USD"/>
    <n v="578.61"/>
  </r>
  <r>
    <s v="A2680005"/>
    <x v="12"/>
    <x v="12"/>
    <n v="104051764"/>
    <x v="0"/>
    <x v="1"/>
    <x v="5"/>
    <x v="3"/>
    <n v="0"/>
    <s v="Global Employee Share Purchase Plan NLNG 2007"/>
    <s v=""/>
    <s v="AB"/>
    <s v=""/>
    <d v="2021-03-17T00:00:00"/>
    <d v="2021-03-17T00:00:00"/>
    <d v="2021-03-17T00:00:00"/>
    <s v="USD"/>
    <n v="220.5"/>
    <n v="289"/>
    <s v="Above 180days "/>
    <n v="9.6333333333333329"/>
    <x v="3"/>
    <x v="0"/>
    <s v="Overdue"/>
    <x v="0"/>
    <s v="USD"/>
    <n v="220.5"/>
  </r>
  <r>
    <s v="A2680005"/>
    <x v="12"/>
    <x v="12"/>
    <n v="104051899"/>
    <x v="0"/>
    <x v="1"/>
    <x v="5"/>
    <x v="3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289"/>
    <s v="Above 180days "/>
    <n v="9.6333333333333329"/>
    <x v="3"/>
    <x v="0"/>
    <s v="Overdue"/>
    <x v="0"/>
    <s v="USD"/>
    <n v="3393.98"/>
  </r>
  <r>
    <s v="A2680005"/>
    <x v="12"/>
    <x v="12"/>
    <n v="104051899"/>
    <x v="0"/>
    <x v="1"/>
    <x v="5"/>
    <x v="3"/>
    <n v="0"/>
    <s v="JARUWATTANACHAI PREEDA Jan 21 Expat Tax Rejected"/>
    <s v=""/>
    <s v="AB"/>
    <s v=""/>
    <d v="2021-03-17T00:00:00"/>
    <d v="2021-03-17T00:00:00"/>
    <d v="2021-03-17T00:00:00"/>
    <s v="NGN"/>
    <n v="667558.14"/>
    <n v="289"/>
    <s v="Above 180days "/>
    <n v="9.6333333333333329"/>
    <x v="3"/>
    <x v="0"/>
    <s v="Overdue"/>
    <x v="0"/>
    <s v="USD"/>
    <n v="1759.02"/>
  </r>
  <r>
    <s v="A2680005"/>
    <x v="12"/>
    <x v="12"/>
    <n v="104051899"/>
    <x v="0"/>
    <x v="1"/>
    <x v="5"/>
    <x v="3"/>
    <n v="0"/>
    <s v="KROHN ELLIOT Dec20 Expat Tax Rejected"/>
    <s v=""/>
    <s v="AB"/>
    <s v=""/>
    <d v="2021-03-17T00:00:00"/>
    <d v="2021-03-17T00:00:00"/>
    <d v="2021-03-17T00:00:00"/>
    <s v="NGN"/>
    <n v="1777.14"/>
    <n v="289"/>
    <s v="Above 180days "/>
    <n v="9.6333333333333329"/>
    <x v="3"/>
    <x v="0"/>
    <s v="Overdue"/>
    <x v="0"/>
    <s v="USD"/>
    <n v="4.68"/>
  </r>
  <r>
    <s v="A2680005"/>
    <x v="12"/>
    <x v="12"/>
    <n v="104051899"/>
    <x v="0"/>
    <x v="1"/>
    <x v="5"/>
    <x v="3"/>
    <n v="0"/>
    <s v="RAJENDRAN RAJKUMAR Jan 21 Expat Tax Rejected"/>
    <s v=""/>
    <s v="AB"/>
    <s v=""/>
    <d v="2021-03-17T00:00:00"/>
    <d v="2021-03-17T00:00:00"/>
    <d v="2021-03-17T00:00:00"/>
    <s v="NGN"/>
    <n v="1964457.03"/>
    <n v="289"/>
    <s v="Above 180days "/>
    <n v="9.6333333333333329"/>
    <x v="3"/>
    <x v="0"/>
    <s v="Overdue"/>
    <x v="0"/>
    <s v="USD"/>
    <n v="5176.34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308"/>
    <s v="Above 180days "/>
    <n v="10.266666666666667"/>
    <x v="3"/>
    <x v="0"/>
    <s v="Overdue"/>
    <x v="0"/>
    <s v="USD"/>
    <n v="187245.53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308"/>
    <s v="Above 180days "/>
    <n v="10.266666666666667"/>
    <x v="3"/>
    <x v="0"/>
    <s v="Overdue"/>
    <x v="0"/>
    <s v="USD"/>
    <n v="7856.11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308"/>
    <s v="Above 180days "/>
    <n v="10.266666666666667"/>
    <x v="3"/>
    <x v="0"/>
    <s v="Overdue"/>
    <x v="0"/>
    <s v="USD"/>
    <n v="22611.33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308"/>
    <s v="Above 180days "/>
    <n v="10.266666666666667"/>
    <x v="3"/>
    <x v="0"/>
    <s v="Overdue"/>
    <x v="0"/>
    <s v="USD"/>
    <n v="0.26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41"/>
    <s v="Above 180days "/>
    <n v="11.366666666666667"/>
    <x v="3"/>
    <x v="0"/>
    <s v="Overdue"/>
    <x v="0"/>
    <s v="USD"/>
    <n v="-7388.36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44"/>
    <s v="Above 180days "/>
    <n v="11.466666666666667"/>
    <x v="3"/>
    <x v="0"/>
    <s v="Overdue"/>
    <x v="0"/>
    <s v="USD"/>
    <n v="555.27"/>
  </r>
  <r>
    <s v="A2680005"/>
    <x v="12"/>
    <x v="12"/>
    <n v="1800025177"/>
    <x v="0"/>
    <x v="1"/>
    <x v="5"/>
    <x v="3"/>
    <n v="0"/>
    <s v="NLNG-Special Flight cost recovery Sept to Nov 2020"/>
    <s v="467"/>
    <s v="DR"/>
    <s v=""/>
    <d v="2020-12-07T00:00:00"/>
    <d v="2020-12-07T00:00:00"/>
    <d v="2021-01-06T00:00:00"/>
    <s v="USD"/>
    <n v="42000"/>
    <n v="359"/>
    <s v="Above 180days "/>
    <n v="11.966666666666667"/>
    <x v="3"/>
    <x v="0"/>
    <s v="Overdue"/>
    <x v="0"/>
    <s v="USD"/>
    <n v="42000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365"/>
    <s v="Above 180days "/>
    <n v="12.166666666666666"/>
    <x v="4"/>
    <x v="0"/>
    <s v="Overdue"/>
    <x v="0"/>
    <s v="USD"/>
    <n v="12121.94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382"/>
    <s v="Above 180days "/>
    <n v="12.733333333333333"/>
    <x v="4"/>
    <x v="0"/>
    <s v="Overdue"/>
    <x v="0"/>
    <s v="USD"/>
    <n v="515.4"/>
  </r>
  <r>
    <s v="A2680005"/>
    <x v="12"/>
    <x v="12"/>
    <n v="1800024862"/>
    <x v="0"/>
    <x v="1"/>
    <x v="3"/>
    <x v="5"/>
    <n v="0"/>
    <s v="NLNG-Special Flight cost recovery for Aug 2020"/>
    <s v="467"/>
    <s v="DR"/>
    <s v=""/>
    <d v="2020-10-07T00:00:00"/>
    <d v="2020-10-07T00:00:00"/>
    <d v="2020-11-06T00:00:00"/>
    <s v="USD"/>
    <n v="26880"/>
    <n v="420"/>
    <s v="Above 180days "/>
    <n v="14"/>
    <x v="4"/>
    <x v="0"/>
    <s v="Overdue"/>
    <x v="0"/>
    <s v="USD"/>
    <n v="26880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427"/>
    <s v="Above 180days "/>
    <n v="14.233333333333333"/>
    <x v="4"/>
    <x v="0"/>
    <s v="Overdue"/>
    <x v="0"/>
    <s v="USD"/>
    <n v="100.8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462"/>
    <s v="Above 180days "/>
    <n v="15.4"/>
    <x v="4"/>
    <x v="0"/>
    <s v="Overdue"/>
    <x v="0"/>
    <s v="USD"/>
    <n v="6040.57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462"/>
    <s v="Above 180days "/>
    <n v="15.4"/>
    <x v="4"/>
    <x v="0"/>
    <s v="Overdue"/>
    <x v="0"/>
    <s v="USD"/>
    <n v="251569.32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463"/>
    <s v="Above 180days "/>
    <n v="15.433333333333334"/>
    <x v="4"/>
    <x v="0"/>
    <s v="Overdue"/>
    <x v="0"/>
    <s v="USD"/>
    <n v="41352.15"/>
  </r>
  <r>
    <s v="A2680005"/>
    <x v="12"/>
    <x v="12"/>
    <n v="1800024613"/>
    <x v="0"/>
    <x v="1"/>
    <x v="3"/>
    <x v="5"/>
    <n v="0"/>
    <s v="NLNG Special Flight cost recovery June-July 2020"/>
    <s v="467"/>
    <s v="DR"/>
    <s v=""/>
    <d v="2020-08-19T00:00:00"/>
    <d v="2020-08-19T00:00:00"/>
    <d v="2020-09-18T00:00:00"/>
    <s v="USD"/>
    <n v="30840"/>
    <n v="469"/>
    <s v="Above 180days "/>
    <n v="15.633333333333333"/>
    <x v="4"/>
    <x v="0"/>
    <s v="Overdue"/>
    <x v="0"/>
    <s v="USD"/>
    <n v="30840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518"/>
    <s v="Above 180days "/>
    <n v="17.266666666666666"/>
    <x v="4"/>
    <x v="0"/>
    <s v="Overdue"/>
    <x v="0"/>
    <s v="USD"/>
    <n v="63366.89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518"/>
    <s v="Above 180days "/>
    <n v="17.266666666666666"/>
    <x v="4"/>
    <x v="0"/>
    <s v="Overdue"/>
    <x v="0"/>
    <s v="USD"/>
    <n v="1992.06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539"/>
    <s v="Above 180days "/>
    <n v="17.966666666666665"/>
    <x v="4"/>
    <x v="0"/>
    <s v="Overdue"/>
    <x v="0"/>
    <s v="USD"/>
    <n v="28047.86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539"/>
    <s v="Above 180days "/>
    <n v="17.966666666666665"/>
    <x v="4"/>
    <x v="0"/>
    <s v="Overdue"/>
    <x v="0"/>
    <s v="USD"/>
    <n v="3637.09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539"/>
    <s v="Above 180days "/>
    <n v="17.966666666666665"/>
    <x v="4"/>
    <x v="0"/>
    <s v="Overdue"/>
    <x v="0"/>
    <s v="USD"/>
    <n v="39898.75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539"/>
    <s v="Above 180days "/>
    <n v="17.966666666666665"/>
    <x v="4"/>
    <x v="0"/>
    <s v="Overdue"/>
    <x v="0"/>
    <s v="USD"/>
    <n v="37028.449999999997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549"/>
    <s v="Above 180days "/>
    <n v="18.3"/>
    <x v="0"/>
    <x v="0"/>
    <s v="Overdue"/>
    <x v="0"/>
    <s v="USD"/>
    <n v="103975.6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552"/>
    <s v="Above 180days "/>
    <n v="18.399999999999999"/>
    <x v="0"/>
    <x v="0"/>
    <s v="Overdue"/>
    <x v="0"/>
    <s v="USD"/>
    <n v="45324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558"/>
    <s v="Above 180days "/>
    <n v="18.600000000000001"/>
    <x v="0"/>
    <x v="0"/>
    <s v="Overdue"/>
    <x v="0"/>
    <s v="USD"/>
    <n v="3264.01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564"/>
    <s v="Above 180days "/>
    <n v="18.8"/>
    <x v="0"/>
    <x v="0"/>
    <s v="Overdue"/>
    <x v="0"/>
    <s v="USD"/>
    <n v="-1970.92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617"/>
    <s v="Above 180days "/>
    <n v="20.566666666666666"/>
    <x v="0"/>
    <x v="0"/>
    <s v="Overdue"/>
    <x v="0"/>
    <s v="USD"/>
    <n v="-90345.43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659"/>
    <s v="Above 180days "/>
    <n v="21.966666666666665"/>
    <x v="0"/>
    <x v="0"/>
    <s v="Overdue"/>
    <x v="0"/>
    <s v="USD"/>
    <n v="907472.6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659"/>
    <s v="Above 180days "/>
    <n v="21.966666666666665"/>
    <x v="0"/>
    <x v="0"/>
    <s v="Overdue"/>
    <x v="0"/>
    <s v="USD"/>
    <n v="2448886.7799999998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659"/>
    <s v="Above 180days "/>
    <n v="21.966666666666665"/>
    <x v="0"/>
    <x v="0"/>
    <s v="Overdue"/>
    <x v="0"/>
    <s v="USD"/>
    <n v="32185.32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660"/>
    <s v="Above 180days "/>
    <n v="22"/>
    <x v="0"/>
    <x v="0"/>
    <s v="Overdue"/>
    <x v="0"/>
    <s v="USD"/>
    <n v="26467.19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660"/>
    <s v="Above 180days "/>
    <n v="22"/>
    <x v="0"/>
    <x v="0"/>
    <s v="Overdue"/>
    <x v="0"/>
    <s v="USD"/>
    <n v="34778.800000000003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660"/>
    <s v="Above 180days "/>
    <n v="22"/>
    <x v="0"/>
    <x v="0"/>
    <s v="Overdue"/>
    <x v="0"/>
    <s v="USD"/>
    <n v="65309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702"/>
    <s v="Above 180days "/>
    <n v="23.4"/>
    <x v="0"/>
    <x v="0"/>
    <s v="Overdue"/>
    <x v="0"/>
    <s v="USD"/>
    <n v="7952911.0300000003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850"/>
    <s v="Above 180days "/>
    <n v="28.333333333333332"/>
    <x v="0"/>
    <x v="2"/>
    <s v="WHT"/>
    <x v="1"/>
    <s v="USD"/>
    <n v="897.38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855"/>
    <s v="Above 180days "/>
    <n v="28.5"/>
    <x v="0"/>
    <x v="0"/>
    <s v="Overdue"/>
    <x v="0"/>
    <s v="USD"/>
    <n v="3000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894"/>
    <s v="Above 180days "/>
    <n v="29.8"/>
    <x v="0"/>
    <x v="0"/>
    <s v="Overdue"/>
    <x v="0"/>
    <s v="USD"/>
    <n v="1380612.38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1075"/>
    <s v="Above 180days "/>
    <n v="35.833333333333336"/>
    <x v="0"/>
    <x v="2"/>
    <s v="WHT"/>
    <x v="1"/>
    <s v="USD"/>
    <n v="760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1296"/>
    <s v="Above 180days "/>
    <n v="43.2"/>
    <x v="0"/>
    <x v="0"/>
    <s v="Overdue"/>
    <x v="0"/>
    <s v="USD"/>
    <n v="299830.84000000003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925"/>
    <s v="Above 180days "/>
    <n v="64.166666666666671"/>
    <x v="0"/>
    <x v="0"/>
    <s v="Overdue"/>
    <x v="0"/>
    <s v="USD"/>
    <n v="189046.71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562"/>
    <s v="Above 180days "/>
    <n v="85.4"/>
    <x v="0"/>
    <x v="0"/>
    <s v="Overdue"/>
    <x v="0"/>
    <s v="USD"/>
    <n v="201898.37"/>
  </r>
  <r>
    <s v="A2310000"/>
    <x v="13"/>
    <x v="13"/>
    <n v="1800026601"/>
    <x v="0"/>
    <x v="0"/>
    <x v="0"/>
    <x v="0"/>
    <n v="0"/>
    <s v="AUGUST2021 - GAS_SALES - PZ Power Company Limited"/>
    <s v="454"/>
    <s v="DR"/>
    <s v=""/>
    <d v="2021-09-17T00:00:00"/>
    <d v="2021-09-17T00:00:00"/>
    <d v="2021-10-17T00:00:00"/>
    <s v="NGN"/>
    <n v="17629552"/>
    <n v="75"/>
    <s v="61-90days "/>
    <n v="2.5"/>
    <x v="2"/>
    <x v="0"/>
    <s v="Overdue"/>
    <x v="0"/>
    <s v="USD"/>
    <n v="42993.19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1268"/>
    <s v="Above 180days "/>
    <n v="42.266666666666666"/>
    <x v="0"/>
    <x v="0"/>
    <s v="Overdue"/>
    <x v="0"/>
    <s v="USD"/>
    <n v="33.880000000000003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956"/>
    <s v="Above 180days "/>
    <n v="65.2"/>
    <x v="0"/>
    <x v="0"/>
    <s v="Overdue"/>
    <x v="0"/>
    <s v="USD"/>
    <n v="-356.6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956"/>
    <s v="Above 180days "/>
    <n v="65.2"/>
    <x v="0"/>
    <x v="0"/>
    <s v="Overdue"/>
    <x v="0"/>
    <s v="USD"/>
    <n v="-235.83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959"/>
    <s v="Above 180days "/>
    <n v="65.3"/>
    <x v="0"/>
    <x v="0"/>
    <s v="Overdue"/>
    <x v="0"/>
    <s v="USD"/>
    <n v="62381.97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997"/>
    <s v="Above 180days "/>
    <n v="66.566666666666663"/>
    <x v="0"/>
    <x v="0"/>
    <s v="Overdue"/>
    <x v="0"/>
    <s v="USD"/>
    <n v="152460.92000000001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2010"/>
    <s v="Above 180days "/>
    <n v="67"/>
    <x v="0"/>
    <x v="0"/>
    <s v="Overdue"/>
    <x v="0"/>
    <s v="USD"/>
    <n v="24464.42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2028"/>
    <s v="Above 180days "/>
    <n v="67.599999999999994"/>
    <x v="0"/>
    <x v="0"/>
    <s v="Overdue"/>
    <x v="0"/>
    <s v="USD"/>
    <n v="142619.93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2057"/>
    <s v="Above 180days "/>
    <n v="68.566666666666663"/>
    <x v="0"/>
    <x v="0"/>
    <s v="Overdue"/>
    <x v="0"/>
    <s v="USD"/>
    <n v="80367.69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2198"/>
    <s v="Above 180days "/>
    <n v="73.266666666666666"/>
    <x v="0"/>
    <x v="0"/>
    <s v="Overdue"/>
    <x v="0"/>
    <s v="USD"/>
    <n v="117813.12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2231"/>
    <s v="Above 180days "/>
    <n v="74.36666666666666"/>
    <x v="0"/>
    <x v="0"/>
    <s v="Overdue"/>
    <x v="0"/>
    <s v="USD"/>
    <n v="112161.44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2249"/>
    <s v="Above 180days "/>
    <n v="74.966666666666669"/>
    <x v="0"/>
    <x v="0"/>
    <s v="Overdue"/>
    <x v="0"/>
    <s v="USD"/>
    <n v="114880.6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2294"/>
    <s v="Above 180days "/>
    <n v="76.466666666666669"/>
    <x v="0"/>
    <x v="0"/>
    <s v="Overdue"/>
    <x v="0"/>
    <s v="USD"/>
    <n v="111783.78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324"/>
    <s v="Above 180days "/>
    <n v="77.466666666666669"/>
    <x v="0"/>
    <x v="0"/>
    <s v="Overdue"/>
    <x v="0"/>
    <s v="USD"/>
    <n v="153193.51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350"/>
    <s v="Above 180days "/>
    <n v="78.333333333333329"/>
    <x v="0"/>
    <x v="0"/>
    <s v="Overdue"/>
    <x v="0"/>
    <s v="USD"/>
    <n v="142575.82999999999"/>
  </r>
  <r>
    <s v="A2310000"/>
    <x v="15"/>
    <x v="15"/>
    <n v="104177128"/>
    <x v="0"/>
    <x v="0"/>
    <x v="4"/>
    <x v="3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11"/>
    <s v="1-30days"/>
    <n v="0.36666666666666664"/>
    <x v="2"/>
    <x v="2"/>
    <s v="WHT"/>
    <x v="1"/>
    <s v="USD"/>
    <n v="59124.95"/>
  </r>
  <r>
    <s v="A2310000"/>
    <x v="15"/>
    <x v="15"/>
    <n v="1800025589"/>
    <x v="0"/>
    <x v="0"/>
    <x v="4"/>
    <x v="6"/>
    <n v="0"/>
    <s v="Demurrage BACALARIOS BL 25/04/2020 -CLAIM: 1947961"/>
    <s v="467"/>
    <s v="DR"/>
    <s v=""/>
    <d v="2021-02-16T00:00:00"/>
    <d v="2021-02-16T00:00:00"/>
    <d v="2021-04-02T00:00:00"/>
    <s v="USD"/>
    <n v="64995.13"/>
    <n v="273"/>
    <s v="Above 180days "/>
    <n v="9.1"/>
    <x v="3"/>
    <x v="0"/>
    <s v="Overdue"/>
    <x v="0"/>
    <s v="USD"/>
    <n v="64995.13"/>
  </r>
  <r>
    <s v="A2310000"/>
    <x v="15"/>
    <x v="15"/>
    <n v="1800024091"/>
    <x v="0"/>
    <x v="1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558"/>
    <s v="Above 180days "/>
    <n v="18.600000000000001"/>
    <x v="0"/>
    <x v="0"/>
    <s v="Overdue"/>
    <x v="0"/>
    <s v="USD"/>
    <n v="96878.81"/>
  </r>
  <r>
    <s v="A2310000"/>
    <x v="15"/>
    <x v="15"/>
    <n v="103921642"/>
    <x v="0"/>
    <x v="0"/>
    <x v="2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582"/>
    <s v="Above 180days "/>
    <n v="19.399999999999999"/>
    <x v="0"/>
    <x v="2"/>
    <s v="WHT"/>
    <x v="1"/>
    <s v="USD"/>
    <n v="58.75"/>
  </r>
  <r>
    <s v="A2310000"/>
    <x v="15"/>
    <x v="15"/>
    <n v="103913288"/>
    <x v="0"/>
    <x v="0"/>
    <x v="2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603"/>
    <s v="Above 180days "/>
    <n v="20.100000000000001"/>
    <x v="0"/>
    <x v="2"/>
    <s v="WHT"/>
    <x v="1"/>
    <s v="USD"/>
    <n v="4993.08"/>
  </r>
  <r>
    <s v="A2310000"/>
    <x v="15"/>
    <x v="15"/>
    <n v="103893918"/>
    <x v="0"/>
    <x v="0"/>
    <x v="2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648"/>
    <s v="Above 180days "/>
    <n v="21.6"/>
    <x v="0"/>
    <x v="2"/>
    <s v="WHT"/>
    <x v="1"/>
    <s v="USD"/>
    <n v="11292.63"/>
  </r>
  <r>
    <s v="A2310000"/>
    <x v="15"/>
    <x v="15"/>
    <n v="103894217"/>
    <x v="0"/>
    <x v="0"/>
    <x v="2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648"/>
    <s v="Above 180days "/>
    <n v="21.6"/>
    <x v="0"/>
    <x v="2"/>
    <s v="WHT"/>
    <x v="1"/>
    <s v="USD"/>
    <n v="6387.25"/>
  </r>
  <r>
    <s v="A2310000"/>
    <x v="15"/>
    <x v="15"/>
    <n v="103894218"/>
    <x v="0"/>
    <x v="0"/>
    <x v="2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648"/>
    <s v="Above 180days "/>
    <n v="21.6"/>
    <x v="0"/>
    <x v="2"/>
    <s v="WHT"/>
    <x v="1"/>
    <s v="USD"/>
    <n v="7070.24"/>
  </r>
  <r>
    <s v="A2310000"/>
    <x v="15"/>
    <x v="15"/>
    <n v="103894219"/>
    <x v="0"/>
    <x v="0"/>
    <x v="2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648"/>
    <s v="Above 180days "/>
    <n v="21.6"/>
    <x v="0"/>
    <x v="2"/>
    <s v="WHT"/>
    <x v="1"/>
    <s v="USD"/>
    <n v="7285.98"/>
  </r>
  <r>
    <s v="A2310000"/>
    <x v="15"/>
    <x v="15"/>
    <n v="103870550"/>
    <x v="0"/>
    <x v="0"/>
    <x v="2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695"/>
    <s v="Above 180days "/>
    <n v="23.166666666666668"/>
    <x v="0"/>
    <x v="2"/>
    <s v="WHT"/>
    <x v="1"/>
    <s v="USD"/>
    <n v="243980.6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732"/>
    <s v="Above 180days "/>
    <n v="24.4"/>
    <x v="0"/>
    <x v="2"/>
    <s v="WHT"/>
    <x v="1"/>
    <s v="USD"/>
    <n v="37376.79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732"/>
    <s v="Above 180days "/>
    <n v="24.4"/>
    <x v="0"/>
    <x v="2"/>
    <s v="WHT"/>
    <x v="1"/>
    <s v="USD"/>
    <n v="9035.42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732"/>
    <s v="Above 180days "/>
    <n v="24.4"/>
    <x v="0"/>
    <x v="2"/>
    <s v="WHT"/>
    <x v="1"/>
    <s v="USD"/>
    <n v="32485.919999999998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732"/>
    <s v="Above 180days "/>
    <n v="24.4"/>
    <x v="0"/>
    <x v="2"/>
    <s v="WHT"/>
    <x v="1"/>
    <s v="USD"/>
    <n v="43505.19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732"/>
    <s v="Above 180days "/>
    <n v="24.4"/>
    <x v="0"/>
    <x v="2"/>
    <s v="WHT"/>
    <x v="1"/>
    <s v="USD"/>
    <n v="631.51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732"/>
    <s v="Above 180days "/>
    <n v="24.4"/>
    <x v="0"/>
    <x v="2"/>
    <s v="WHT"/>
    <x v="1"/>
    <s v="USD"/>
    <n v="5741.12"/>
  </r>
  <r>
    <s v="A2310000"/>
    <x v="15"/>
    <x v="15"/>
    <n v="1800021999"/>
    <x v="0"/>
    <x v="0"/>
    <x v="4"/>
    <x v="6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888"/>
    <s v="Above 180days "/>
    <n v="29.6"/>
    <x v="0"/>
    <x v="0"/>
    <s v="Overdue"/>
    <x v="0"/>
    <s v="USD"/>
    <n v="36554.620000000003"/>
  </r>
  <r>
    <s v="A2310000"/>
    <x v="15"/>
    <x v="15"/>
    <n v="103913328"/>
    <x v="0"/>
    <x v="0"/>
    <x v="2"/>
    <x v="2"/>
    <s v="WHT Outstg"/>
    <s v="WHT RECEIPT NO - 00EDBDAA"/>
    <s v=""/>
    <s v="AB"/>
    <s v=""/>
    <d v="2020-05-07T00:00:00"/>
    <d v="2020-05-07T00:00:00"/>
    <d v="2019-05-28T00:00:00"/>
    <s v="NGN"/>
    <n v="-22868"/>
    <n v="948"/>
    <s v="Above 180days "/>
    <n v="31.6"/>
    <x v="0"/>
    <x v="2"/>
    <s v="WHT"/>
    <x v="1"/>
    <s v="USD"/>
    <n v="-63.43"/>
  </r>
  <r>
    <s v="A2310000"/>
    <x v="15"/>
    <x v="15"/>
    <n v="103913328"/>
    <x v="0"/>
    <x v="0"/>
    <x v="2"/>
    <x v="2"/>
    <s v="WHT Outstg"/>
    <s v="WHT RECEIPT NO - 0095C3DA"/>
    <s v=""/>
    <s v="AB"/>
    <s v=""/>
    <d v="2020-05-07T00:00:00"/>
    <d v="2020-05-07T00:00:00"/>
    <d v="2019-05-28T00:00:00"/>
    <s v="NGN"/>
    <n v="-431336.11"/>
    <n v="948"/>
    <s v="Above 180days "/>
    <n v="31.6"/>
    <x v="0"/>
    <x v="2"/>
    <s v="WHT"/>
    <x v="1"/>
    <s v="USD"/>
    <n v="-1196.48"/>
  </r>
  <r>
    <s v="A2310000"/>
    <x v="15"/>
    <x v="15"/>
    <n v="103913328"/>
    <x v="0"/>
    <x v="0"/>
    <x v="2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948"/>
    <s v="Above 180days "/>
    <n v="31.6"/>
    <x v="0"/>
    <x v="2"/>
    <s v="WHT"/>
    <x v="1"/>
    <s v="USD"/>
    <n v="-12488.95"/>
  </r>
  <r>
    <s v="A2310000"/>
    <x v="15"/>
    <x v="15"/>
    <n v="103913328"/>
    <x v="0"/>
    <x v="0"/>
    <x v="2"/>
    <x v="2"/>
    <s v="WHT Outstg"/>
    <s v="WHT RECEIPT NO - 0095C654"/>
    <s v=""/>
    <s v="AB"/>
    <s v=""/>
    <d v="2020-05-07T00:00:00"/>
    <d v="2020-05-07T00:00:00"/>
    <d v="2019-05-28T00:00:00"/>
    <s v="NGN"/>
    <n v="-876710.47"/>
    <n v="948"/>
    <s v="Above 180days "/>
    <n v="31.6"/>
    <x v="0"/>
    <x v="2"/>
    <s v="WHT"/>
    <x v="1"/>
    <s v="USD"/>
    <n v="-2431.91"/>
  </r>
  <r>
    <s v="A2310000"/>
    <x v="15"/>
    <x v="15"/>
    <n v="103913328"/>
    <x v="0"/>
    <x v="0"/>
    <x v="2"/>
    <x v="2"/>
    <s v="WHT Outstg"/>
    <s v="WHT RECEIPT NO - 00953366"/>
    <s v=""/>
    <s v="AB"/>
    <s v=""/>
    <d v="2020-05-07T00:00:00"/>
    <d v="2020-05-07T00:00:00"/>
    <d v="2019-05-28T00:00:00"/>
    <s v="NGN"/>
    <n v="-556325.1"/>
    <n v="948"/>
    <s v="Above 180days "/>
    <n v="31.6"/>
    <x v="0"/>
    <x v="2"/>
    <s v="WHT"/>
    <x v="1"/>
    <s v="USD"/>
    <n v="-1543.19"/>
  </r>
  <r>
    <s v="A2310000"/>
    <x v="15"/>
    <x v="15"/>
    <n v="103913327"/>
    <x v="0"/>
    <x v="0"/>
    <x v="2"/>
    <x v="2"/>
    <s v="WHT Outstg"/>
    <s v="WHT RECEIPT NO - 00E30952"/>
    <s v=""/>
    <s v="AB"/>
    <s v=""/>
    <d v="2020-05-07T00:00:00"/>
    <d v="2020-05-07T00:00:00"/>
    <d v="2018-12-27T00:00:00"/>
    <s v="NGN"/>
    <n v="-163471.03"/>
    <n v="1100"/>
    <s v="Above 180days "/>
    <n v="36.666666666666664"/>
    <x v="0"/>
    <x v="2"/>
    <s v="WHT"/>
    <x v="1"/>
    <s v="USD"/>
    <n v="-453.45"/>
  </r>
  <r>
    <s v="A2310000"/>
    <x v="15"/>
    <x v="15"/>
    <n v="103913327"/>
    <x v="0"/>
    <x v="0"/>
    <x v="2"/>
    <x v="2"/>
    <s v="WHT Outstg"/>
    <s v="WHT RECEIPT NO - 00952EF3"/>
    <s v=""/>
    <s v="AB"/>
    <s v=""/>
    <d v="2020-05-07T00:00:00"/>
    <d v="2020-05-07T00:00:00"/>
    <d v="2018-12-27T00:00:00"/>
    <s v="NGN"/>
    <n v="-1620853.65"/>
    <n v="1100"/>
    <s v="Above 180days "/>
    <n v="36.666666666666664"/>
    <x v="0"/>
    <x v="2"/>
    <s v="WHT"/>
    <x v="1"/>
    <s v="USD"/>
    <n v="-4496.09"/>
  </r>
  <r>
    <s v="A2310000"/>
    <x v="15"/>
    <x v="15"/>
    <n v="1800019275"/>
    <x v="0"/>
    <x v="0"/>
    <x v="2"/>
    <x v="2"/>
    <n v="0"/>
    <s v="NIG AGIP O DEC 2017 Crude Handling"/>
    <s v="468"/>
    <s v="DR"/>
    <s v=""/>
    <d v="2018-01-11T00:00:00"/>
    <d v="2018-01-11T00:00:00"/>
    <d v="2018-02-10T00:00:00"/>
    <s v="USD"/>
    <n v="68982.06"/>
    <n v="1420"/>
    <s v="Above 180days "/>
    <n v="47.333333333333336"/>
    <x v="0"/>
    <x v="0"/>
    <s v="Overdue"/>
    <x v="0"/>
    <s v="USD"/>
    <n v="68982.06"/>
  </r>
  <r>
    <s v="A2310000"/>
    <x v="15"/>
    <x v="15"/>
    <n v="1800019276"/>
    <x v="0"/>
    <x v="0"/>
    <x v="2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420"/>
    <s v="Above 180days "/>
    <n v="47.333333333333336"/>
    <x v="0"/>
    <x v="0"/>
    <s v="Overdue"/>
    <x v="0"/>
    <s v="USD"/>
    <n v="37194.589999999997"/>
  </r>
  <r>
    <s v="A2310000"/>
    <x v="15"/>
    <x v="15"/>
    <n v="1800019192"/>
    <x v="0"/>
    <x v="0"/>
    <x v="4"/>
    <x v="6"/>
    <n v="0"/>
    <s v="NIG AGIP O NOV 2017 Crude Handling"/>
    <s v="468"/>
    <s v="DR"/>
    <s v=""/>
    <d v="2017-12-28T00:00:00"/>
    <d v="2017-12-28T00:00:00"/>
    <d v="2018-01-27T00:00:00"/>
    <s v="USD"/>
    <n v="68982.06"/>
    <n v="1434"/>
    <s v="Above 180days "/>
    <n v="47.8"/>
    <x v="0"/>
    <x v="0"/>
    <s v="Overdue"/>
    <x v="0"/>
    <s v="USD"/>
    <n v="68982.06"/>
  </r>
  <r>
    <s v="A2310000"/>
    <x v="15"/>
    <x v="15"/>
    <n v="1800019193"/>
    <x v="0"/>
    <x v="0"/>
    <x v="2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434"/>
    <s v="Above 180days "/>
    <n v="47.8"/>
    <x v="0"/>
    <x v="0"/>
    <s v="Overdue"/>
    <x v="0"/>
    <s v="USD"/>
    <n v="37114.78"/>
  </r>
  <r>
    <s v="A2310000"/>
    <x v="15"/>
    <x v="15"/>
    <n v="1800018862"/>
    <x v="0"/>
    <x v="0"/>
    <x v="4"/>
    <x v="6"/>
    <n v="0"/>
    <s v="PART PYT-RENTAL OF EMERGENCY RESP.EQUIP-AUG 2017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3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4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5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140000"/>
    <n v="1499"/>
    <s v="Above 180days "/>
    <n v="49.966666666666669"/>
    <x v="0"/>
    <x v="0"/>
    <s v="Overdue"/>
    <x v="0"/>
    <s v="USD"/>
    <n v="140000"/>
  </r>
  <r>
    <s v="A2310000"/>
    <x v="15"/>
    <x v="15"/>
    <n v="103921430"/>
    <x v="0"/>
    <x v="0"/>
    <x v="2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533"/>
    <s v="Above 180days "/>
    <n v="51.1"/>
    <x v="0"/>
    <x v="2"/>
    <s v="WHT"/>
    <x v="1"/>
    <s v="USD"/>
    <n v="611.75"/>
  </r>
  <r>
    <s v="A2310000"/>
    <x v="15"/>
    <x v="15"/>
    <n v="103921430"/>
    <x v="0"/>
    <x v="0"/>
    <x v="2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533"/>
    <s v="Above 180days "/>
    <n v="51.1"/>
    <x v="0"/>
    <x v="2"/>
    <s v="WHT"/>
    <x v="1"/>
    <s v="USD"/>
    <n v="342.05"/>
  </r>
  <r>
    <s v="A2310000"/>
    <x v="15"/>
    <x v="15"/>
    <n v="103921430"/>
    <x v="0"/>
    <x v="0"/>
    <x v="2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533"/>
    <s v="Above 180days "/>
    <n v="51.1"/>
    <x v="0"/>
    <x v="2"/>
    <s v="WHT"/>
    <x v="1"/>
    <s v="USD"/>
    <n v="339.57"/>
  </r>
  <r>
    <s v="A2310000"/>
    <x v="15"/>
    <x v="15"/>
    <n v="103921430"/>
    <x v="0"/>
    <x v="0"/>
    <x v="2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533"/>
    <s v="Above 180days "/>
    <n v="51.1"/>
    <x v="0"/>
    <x v="2"/>
    <s v="WHT"/>
    <x v="1"/>
    <s v="USD"/>
    <n v="386.37"/>
  </r>
  <r>
    <s v="A2310000"/>
    <x v="15"/>
    <x v="15"/>
    <n v="103913324"/>
    <x v="0"/>
    <x v="0"/>
    <x v="2"/>
    <x v="2"/>
    <s v="WHT Outstg"/>
    <s v="WHT RECEIPT NO - 6076271070"/>
    <s v=""/>
    <s v="AB"/>
    <s v=""/>
    <d v="2020-05-07T00:00:00"/>
    <d v="2020-05-07T00:00:00"/>
    <d v="2017-05-31T00:00:00"/>
    <s v="USD"/>
    <n v="-44545.75"/>
    <n v="1675"/>
    <s v="Above 180days "/>
    <n v="55.833333333333336"/>
    <x v="0"/>
    <x v="2"/>
    <s v="WHT"/>
    <x v="1"/>
    <s v="USD"/>
    <n v="-44545.75"/>
  </r>
  <r>
    <s v="A2310000"/>
    <x v="15"/>
    <x v="15"/>
    <n v="103913324"/>
    <x v="0"/>
    <x v="0"/>
    <x v="2"/>
    <x v="2"/>
    <s v="WHT Outstg"/>
    <s v="WHT RECEIPT NO -  6074426693"/>
    <s v=""/>
    <s v="AB"/>
    <s v=""/>
    <d v="2020-05-07T00:00:00"/>
    <d v="2020-05-07T00:00:00"/>
    <d v="2017-05-31T00:00:00"/>
    <s v="USD"/>
    <n v="-61399.1"/>
    <n v="1675"/>
    <s v="Above 180days "/>
    <n v="55.833333333333336"/>
    <x v="0"/>
    <x v="2"/>
    <s v="WHT"/>
    <x v="1"/>
    <s v="USD"/>
    <n v="-61399.1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2036"/>
    <s v="Above 180days "/>
    <n v="67.86666666666666"/>
    <x v="0"/>
    <x v="0"/>
    <s v="Overdue"/>
    <x v="0"/>
    <s v="USD"/>
    <n v="75600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2114"/>
    <s v="Above 180days "/>
    <n v="70.466666666666669"/>
    <x v="0"/>
    <x v="0"/>
    <s v="Overdue"/>
    <x v="0"/>
    <s v="USD"/>
    <n v="229320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2133"/>
    <s v="Above 180days "/>
    <n v="71.099999999999994"/>
    <x v="0"/>
    <x v="0"/>
    <s v="Overdue"/>
    <x v="0"/>
    <s v="USD"/>
    <n v="185486.29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2142"/>
    <s v="Above 180days "/>
    <n v="71.400000000000006"/>
    <x v="0"/>
    <x v="0"/>
    <s v="Overdue"/>
    <x v="0"/>
    <s v="USD"/>
    <n v="1911442.24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2192"/>
    <s v="Above 180days "/>
    <n v="73.066666666666663"/>
    <x v="0"/>
    <x v="0"/>
    <s v="Overdue"/>
    <x v="0"/>
    <s v="USD"/>
    <n v="884603.54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2192"/>
    <s v="Above 180days "/>
    <n v="73.066666666666663"/>
    <x v="0"/>
    <x v="0"/>
    <s v="Overdue"/>
    <x v="0"/>
    <s v="USD"/>
    <n v="143790.5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2192"/>
    <s v="Above 180days "/>
    <n v="73.066666666666663"/>
    <x v="0"/>
    <x v="0"/>
    <s v="Overdue"/>
    <x v="0"/>
    <s v="USD"/>
    <n v="316627.96000000002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2192"/>
    <s v="Above 180days "/>
    <n v="73.066666666666663"/>
    <x v="0"/>
    <x v="0"/>
    <s v="Overdue"/>
    <x v="0"/>
    <s v="USD"/>
    <n v="131734.60999999999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2192"/>
    <s v="Above 180days "/>
    <n v="73.066666666666663"/>
    <x v="0"/>
    <x v="0"/>
    <s v="Overdue"/>
    <x v="0"/>
    <s v="USD"/>
    <n v="312480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413"/>
    <s v="Above 180days "/>
    <n v="80.433333333333337"/>
    <x v="0"/>
    <x v="0"/>
    <s v="Overdue"/>
    <x v="0"/>
    <s v="USD"/>
    <n v="350829.33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413"/>
    <s v="Above 180days "/>
    <n v="80.433333333333337"/>
    <x v="0"/>
    <x v="0"/>
    <s v="Overdue"/>
    <x v="0"/>
    <s v="USD"/>
    <n v="129840.69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492"/>
    <s v="Above 180days "/>
    <n v="83.066666666666663"/>
    <x v="0"/>
    <x v="0"/>
    <s v="Overdue"/>
    <x v="0"/>
    <s v="USD"/>
    <n v="214230.42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492"/>
    <s v="Above 180days "/>
    <n v="83.066666666666663"/>
    <x v="0"/>
    <x v="0"/>
    <s v="Overdue"/>
    <x v="0"/>
    <s v="USD"/>
    <n v="1751713.39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603"/>
    <s v="Above 180days "/>
    <n v="86.766666666666666"/>
    <x v="0"/>
    <x v="0"/>
    <s v="Overdue"/>
    <x v="0"/>
    <s v="USD"/>
    <n v="215082.23999999999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603"/>
    <s v="Above 180days "/>
    <n v="86.766666666666666"/>
    <x v="0"/>
    <x v="0"/>
    <s v="Overdue"/>
    <x v="0"/>
    <s v="USD"/>
    <n v="247451.78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694"/>
    <s v="Above 180days "/>
    <n v="89.8"/>
    <x v="0"/>
    <x v="0"/>
    <s v="Overdue"/>
    <x v="0"/>
    <s v="USD"/>
    <n v="243958.04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694"/>
    <s v="Above 180days "/>
    <n v="89.8"/>
    <x v="0"/>
    <x v="0"/>
    <s v="Overdue"/>
    <x v="0"/>
    <s v="USD"/>
    <n v="2004165.52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798"/>
    <s v="Above 180days "/>
    <n v="93.266666666666666"/>
    <x v="0"/>
    <x v="0"/>
    <s v="Overdue"/>
    <x v="0"/>
    <s v="USD"/>
    <n v="145649.10999999999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798"/>
    <s v="Above 180days "/>
    <n v="93.266666666666666"/>
    <x v="0"/>
    <x v="0"/>
    <s v="Overdue"/>
    <x v="0"/>
    <s v="USD"/>
    <n v="76948.22"/>
  </r>
  <r>
    <s v="A2310000"/>
    <x v="15"/>
    <x v="15"/>
    <n v="103913322"/>
    <x v="0"/>
    <x v="0"/>
    <x v="2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954"/>
    <s v="Above 180days "/>
    <n v="98.466666666666669"/>
    <x v="0"/>
    <x v="2"/>
    <s v="WHT"/>
    <x v="1"/>
    <s v="USD"/>
    <n v="3360.94"/>
  </r>
  <r>
    <s v="A2310000"/>
    <x v="15"/>
    <x v="15"/>
    <n v="103913322"/>
    <x v="0"/>
    <x v="0"/>
    <x v="2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954"/>
    <s v="Above 180days "/>
    <n v="98.466666666666669"/>
    <x v="0"/>
    <x v="2"/>
    <s v="WHT"/>
    <x v="1"/>
    <s v="USD"/>
    <n v="1798.74"/>
  </r>
  <r>
    <s v="A2310000"/>
    <x v="15"/>
    <x v="15"/>
    <n v="103921642"/>
    <x v="0"/>
    <x v="0"/>
    <x v="2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955"/>
    <s v="Above 180days "/>
    <n v="98.5"/>
    <x v="0"/>
    <x v="2"/>
    <s v="WHT"/>
    <x v="1"/>
    <s v="USD"/>
    <n v="129.04"/>
  </r>
  <r>
    <s v="A2310000"/>
    <x v="15"/>
    <x v="15"/>
    <n v="103921642"/>
    <x v="0"/>
    <x v="0"/>
    <x v="2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955"/>
    <s v="Above 180days "/>
    <n v="98.5"/>
    <x v="0"/>
    <x v="2"/>
    <s v="WHT"/>
    <x v="1"/>
    <s v="USD"/>
    <n v="28.53"/>
  </r>
  <r>
    <s v="A2310000"/>
    <x v="15"/>
    <x v="15"/>
    <n v="103921642"/>
    <x v="0"/>
    <x v="0"/>
    <x v="2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955"/>
    <s v="Above 180days "/>
    <n v="98.5"/>
    <x v="0"/>
    <x v="2"/>
    <s v="WHT"/>
    <x v="1"/>
    <s v="USD"/>
    <n v="779.36"/>
  </r>
  <r>
    <s v="A2310000"/>
    <x v="15"/>
    <x v="15"/>
    <n v="103921642"/>
    <x v="0"/>
    <x v="0"/>
    <x v="2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955"/>
    <s v="Above 180days "/>
    <n v="98.5"/>
    <x v="0"/>
    <x v="2"/>
    <s v="WHT"/>
    <x v="1"/>
    <s v="USD"/>
    <n v="417.13"/>
  </r>
  <r>
    <s v="A2310000"/>
    <x v="15"/>
    <x v="15"/>
    <n v="103921642"/>
    <x v="0"/>
    <x v="0"/>
    <x v="2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955"/>
    <s v="Above 180days "/>
    <n v="98.5"/>
    <x v="0"/>
    <x v="2"/>
    <s v="WHT"/>
    <x v="1"/>
    <s v="USD"/>
    <n v="1132.5899999999999"/>
  </r>
  <r>
    <s v="A2310000"/>
    <x v="15"/>
    <x v="15"/>
    <n v="103921642"/>
    <x v="0"/>
    <x v="0"/>
    <x v="2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955"/>
    <s v="Above 180days "/>
    <n v="98.5"/>
    <x v="0"/>
    <x v="2"/>
    <s v="WHT"/>
    <x v="1"/>
    <s v="USD"/>
    <n v="120.27"/>
  </r>
  <r>
    <s v="A2310000"/>
    <x v="15"/>
    <x v="15"/>
    <n v="103921642"/>
    <x v="0"/>
    <x v="0"/>
    <x v="2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955"/>
    <s v="Above 180days "/>
    <n v="98.5"/>
    <x v="0"/>
    <x v="2"/>
    <s v="WHT"/>
    <x v="1"/>
    <s v="USD"/>
    <n v="11.4"/>
  </r>
  <r>
    <s v="A2310000"/>
    <x v="15"/>
    <x v="15"/>
    <n v="103921642"/>
    <x v="0"/>
    <x v="0"/>
    <x v="2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955"/>
    <s v="Above 180days "/>
    <n v="98.5"/>
    <x v="0"/>
    <x v="2"/>
    <s v="WHT"/>
    <x v="1"/>
    <s v="USD"/>
    <n v="85.98"/>
  </r>
  <r>
    <s v="A2310000"/>
    <x v="15"/>
    <x v="15"/>
    <n v="1800010960"/>
    <x v="0"/>
    <x v="0"/>
    <x v="2"/>
    <x v="2"/>
    <n v="0"/>
    <s v="2013 ESCALATION COST"/>
    <s v="468"/>
    <s v="DR"/>
    <s v=""/>
    <d v="2013-07-02T00:00:00"/>
    <d v="2013-07-02T00:00:00"/>
    <d v="2013-08-01T00:00:00"/>
    <s v="USD"/>
    <n v="3136.24"/>
    <n v="3074"/>
    <s v="Above 180days "/>
    <n v="102.46666666666667"/>
    <x v="0"/>
    <x v="0"/>
    <s v="Overdue"/>
    <x v="0"/>
    <s v="USD"/>
    <n v="3136.24"/>
  </r>
  <r>
    <s v="A2310000"/>
    <x v="15"/>
    <x v="15"/>
    <n v="103913321"/>
    <x v="0"/>
    <x v="0"/>
    <x v="2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3081"/>
    <s v="Above 180days "/>
    <n v="102.7"/>
    <x v="0"/>
    <x v="2"/>
    <s v="WHT"/>
    <x v="1"/>
    <s v="USD"/>
    <n v="3085.77"/>
  </r>
  <r>
    <s v="A2310000"/>
    <x v="15"/>
    <x v="15"/>
    <n v="103913321"/>
    <x v="0"/>
    <x v="0"/>
    <x v="2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3081"/>
    <s v="Above 180days "/>
    <n v="102.7"/>
    <x v="0"/>
    <x v="2"/>
    <s v="WHT"/>
    <x v="1"/>
    <s v="USD"/>
    <n v="3569.32"/>
  </r>
  <r>
    <s v="A2310000"/>
    <x v="15"/>
    <x v="15"/>
    <n v="103913320"/>
    <x v="0"/>
    <x v="0"/>
    <x v="2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3132"/>
    <s v="Above 180days "/>
    <n v="104.4"/>
    <x v="0"/>
    <x v="2"/>
    <s v="WHT"/>
    <x v="1"/>
    <s v="USD"/>
    <n v="4452.82"/>
  </r>
  <r>
    <s v="A2310000"/>
    <x v="15"/>
    <x v="15"/>
    <n v="103913320"/>
    <x v="0"/>
    <x v="0"/>
    <x v="2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132"/>
    <s v="Above 180days "/>
    <n v="104.4"/>
    <x v="0"/>
    <x v="2"/>
    <s v="WHT"/>
    <x v="1"/>
    <s v="USD"/>
    <n v="1589.85"/>
  </r>
  <r>
    <s v="A2310000"/>
    <x v="15"/>
    <x v="15"/>
    <n v="103913320"/>
    <x v="0"/>
    <x v="0"/>
    <x v="2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3132"/>
    <s v="Above 180days "/>
    <n v="104.4"/>
    <x v="0"/>
    <x v="2"/>
    <s v="WHT"/>
    <x v="1"/>
    <s v="USD"/>
    <n v="4444.51"/>
  </r>
  <r>
    <s v="A2310000"/>
    <x v="15"/>
    <x v="15"/>
    <n v="103913294"/>
    <x v="0"/>
    <x v="0"/>
    <x v="2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3178"/>
    <s v="Above 180days "/>
    <n v="105.93333333333334"/>
    <x v="0"/>
    <x v="2"/>
    <s v="WHT"/>
    <x v="1"/>
    <s v="USD"/>
    <n v="566.86"/>
  </r>
  <r>
    <s v="A2310000"/>
    <x v="15"/>
    <x v="15"/>
    <n v="103913294"/>
    <x v="0"/>
    <x v="0"/>
    <x v="2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3178"/>
    <s v="Above 180days "/>
    <n v="105.93333333333334"/>
    <x v="0"/>
    <x v="2"/>
    <s v="WHT"/>
    <x v="1"/>
    <s v="USD"/>
    <n v="5147.05"/>
  </r>
  <r>
    <s v="A2310000"/>
    <x v="15"/>
    <x v="15"/>
    <n v="103913294"/>
    <x v="0"/>
    <x v="0"/>
    <x v="2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3178"/>
    <s v="Above 180days "/>
    <n v="105.93333333333334"/>
    <x v="0"/>
    <x v="2"/>
    <s v="WHT"/>
    <x v="1"/>
    <s v="USD"/>
    <n v="5256.39"/>
  </r>
  <r>
    <s v="A2310000"/>
    <x v="15"/>
    <x v="15"/>
    <n v="103913294"/>
    <x v="0"/>
    <x v="0"/>
    <x v="2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178"/>
    <s v="Above 180days "/>
    <n v="105.93333333333334"/>
    <x v="0"/>
    <x v="2"/>
    <s v="WHT"/>
    <x v="1"/>
    <s v="USD"/>
    <n v="4612.47"/>
  </r>
  <r>
    <s v="A2310000"/>
    <x v="15"/>
    <x v="15"/>
    <n v="103913294"/>
    <x v="0"/>
    <x v="0"/>
    <x v="2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178"/>
    <s v="Above 180days "/>
    <n v="105.93333333333334"/>
    <x v="0"/>
    <x v="2"/>
    <s v="WHT"/>
    <x v="1"/>
    <s v="USD"/>
    <n v="4350.8"/>
  </r>
  <r>
    <s v="A2310000"/>
    <x v="15"/>
    <x v="15"/>
    <n v="103913294"/>
    <x v="0"/>
    <x v="0"/>
    <x v="2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178"/>
    <s v="Above 180days "/>
    <n v="105.93333333333334"/>
    <x v="0"/>
    <x v="2"/>
    <s v="WHT"/>
    <x v="1"/>
    <s v="USD"/>
    <n v="1475.52"/>
  </r>
  <r>
    <s v="A2310000"/>
    <x v="15"/>
    <x v="15"/>
    <n v="103913294"/>
    <x v="0"/>
    <x v="0"/>
    <x v="2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178"/>
    <s v="Above 180days "/>
    <n v="105.93333333333334"/>
    <x v="0"/>
    <x v="2"/>
    <s v="WHT"/>
    <x v="1"/>
    <s v="USD"/>
    <n v="1464.24"/>
  </r>
  <r>
    <s v="A2310000"/>
    <x v="15"/>
    <x v="15"/>
    <n v="103913294"/>
    <x v="0"/>
    <x v="0"/>
    <x v="2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3178"/>
    <s v="Above 180days "/>
    <n v="105.93333333333334"/>
    <x v="0"/>
    <x v="2"/>
    <s v="WHT"/>
    <x v="1"/>
    <s v="USD"/>
    <n v="1666.25"/>
  </r>
  <r>
    <s v="A2310000"/>
    <x v="15"/>
    <x v="15"/>
    <n v="103913289"/>
    <x v="0"/>
    <x v="0"/>
    <x v="2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348"/>
    <s v="Above 180days "/>
    <n v="111.6"/>
    <x v="0"/>
    <x v="2"/>
    <s v="WHT"/>
    <x v="1"/>
    <s v="USD"/>
    <n v="4284.01"/>
  </r>
  <r>
    <s v="A2310000"/>
    <x v="15"/>
    <x v="15"/>
    <n v="103913289"/>
    <x v="0"/>
    <x v="0"/>
    <x v="2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348"/>
    <s v="Above 180days "/>
    <n v="111.6"/>
    <x v="0"/>
    <x v="2"/>
    <s v="WHT"/>
    <x v="1"/>
    <s v="USD"/>
    <n v="3569.96"/>
  </r>
  <r>
    <s v="A2310000"/>
    <x v="15"/>
    <x v="15"/>
    <n v="103913289"/>
    <x v="0"/>
    <x v="0"/>
    <x v="2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348"/>
    <s v="Above 180days "/>
    <n v="111.6"/>
    <x v="0"/>
    <x v="2"/>
    <s v="WHT"/>
    <x v="1"/>
    <s v="USD"/>
    <n v="3419.95"/>
  </r>
  <r>
    <s v="A2310000"/>
    <x v="15"/>
    <x v="15"/>
    <n v="103913289"/>
    <x v="0"/>
    <x v="0"/>
    <x v="2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348"/>
    <s v="Above 180days "/>
    <n v="111.6"/>
    <x v="0"/>
    <x v="2"/>
    <s v="WHT"/>
    <x v="1"/>
    <s v="USD"/>
    <n v="3430.17"/>
  </r>
  <r>
    <s v="A2310000"/>
    <x v="15"/>
    <x v="15"/>
    <n v="103913289"/>
    <x v="0"/>
    <x v="0"/>
    <x v="2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348"/>
    <s v="Above 180days "/>
    <n v="111.6"/>
    <x v="0"/>
    <x v="2"/>
    <s v="WHT"/>
    <x v="1"/>
    <s v="USD"/>
    <n v="3464.49"/>
  </r>
  <r>
    <s v="A2310000"/>
    <x v="15"/>
    <x v="15"/>
    <n v="103913289"/>
    <x v="0"/>
    <x v="0"/>
    <x v="2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348"/>
    <s v="Above 180days "/>
    <n v="111.6"/>
    <x v="0"/>
    <x v="2"/>
    <s v="WHT"/>
    <x v="1"/>
    <s v="USD"/>
    <n v="4351.8999999999996"/>
  </r>
  <r>
    <s v="A2310000"/>
    <x v="15"/>
    <x v="15"/>
    <n v="103913289"/>
    <x v="0"/>
    <x v="0"/>
    <x v="2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348"/>
    <s v="Above 180days "/>
    <n v="111.6"/>
    <x v="0"/>
    <x v="2"/>
    <s v="WHT"/>
    <x v="1"/>
    <s v="USD"/>
    <n v="437.25"/>
  </r>
  <r>
    <s v="A2310000"/>
    <x v="15"/>
    <x v="15"/>
    <n v="103921413"/>
    <x v="0"/>
    <x v="0"/>
    <x v="2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348"/>
    <s v="Above 180days "/>
    <n v="111.6"/>
    <x v="0"/>
    <x v="2"/>
    <s v="WHT"/>
    <x v="1"/>
    <s v="USD"/>
    <n v="4784.84"/>
  </r>
  <r>
    <s v="A2310000"/>
    <x v="15"/>
    <x v="15"/>
    <n v="103921413"/>
    <x v="0"/>
    <x v="0"/>
    <x v="2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348"/>
    <s v="Above 180days "/>
    <n v="111.6"/>
    <x v="0"/>
    <x v="2"/>
    <s v="WHT"/>
    <x v="1"/>
    <s v="USD"/>
    <n v="5802.49"/>
  </r>
  <r>
    <s v="A2310000"/>
    <x v="15"/>
    <x v="15"/>
    <n v="103921413"/>
    <x v="0"/>
    <x v="0"/>
    <x v="2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348"/>
    <s v="Above 180days "/>
    <n v="111.6"/>
    <x v="0"/>
    <x v="2"/>
    <s v="WHT"/>
    <x v="1"/>
    <s v="USD"/>
    <n v="5110.3"/>
  </r>
  <r>
    <s v="A2310000"/>
    <x v="15"/>
    <x v="15"/>
    <n v="103921413"/>
    <x v="0"/>
    <x v="0"/>
    <x v="2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348"/>
    <s v="Above 180days "/>
    <n v="111.6"/>
    <x v="0"/>
    <x v="2"/>
    <s v="WHT"/>
    <x v="1"/>
    <s v="USD"/>
    <n v="5437.06"/>
  </r>
  <r>
    <s v="A2310000"/>
    <x v="15"/>
    <x v="15"/>
    <n v="103921413"/>
    <x v="0"/>
    <x v="0"/>
    <x v="2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348"/>
    <s v="Above 180days "/>
    <n v="111.6"/>
    <x v="0"/>
    <x v="2"/>
    <s v="WHT"/>
    <x v="1"/>
    <s v="USD"/>
    <n v="5099.53"/>
  </r>
  <r>
    <s v="A2310000"/>
    <x v="15"/>
    <x v="15"/>
    <n v="102211778"/>
    <x v="0"/>
    <x v="0"/>
    <x v="2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623"/>
    <s v="Above 180days "/>
    <n v="120.76666666666667"/>
    <x v="0"/>
    <x v="2"/>
    <s v="WHT"/>
    <x v="1"/>
    <s v="USD"/>
    <n v="2857.51"/>
  </r>
  <r>
    <s v="A2310000"/>
    <x v="15"/>
    <x v="15"/>
    <n v="103913288"/>
    <x v="0"/>
    <x v="0"/>
    <x v="2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13288"/>
    <x v="0"/>
    <x v="0"/>
    <x v="2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636"/>
    <s v="Above 180days "/>
    <n v="121.2"/>
    <x v="0"/>
    <x v="2"/>
    <s v="WHT"/>
    <x v="1"/>
    <s v="USD"/>
    <n v="6580.06"/>
  </r>
  <r>
    <s v="A2310000"/>
    <x v="15"/>
    <x v="15"/>
    <n v="103913288"/>
    <x v="0"/>
    <x v="0"/>
    <x v="2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13288"/>
    <x v="0"/>
    <x v="0"/>
    <x v="2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636"/>
    <s v="Above 180days "/>
    <n v="121.2"/>
    <x v="0"/>
    <x v="2"/>
    <s v="WHT"/>
    <x v="1"/>
    <s v="USD"/>
    <n v="382.44"/>
  </r>
  <r>
    <s v="A2310000"/>
    <x v="15"/>
    <x v="15"/>
    <n v="103913288"/>
    <x v="0"/>
    <x v="0"/>
    <x v="2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13288"/>
    <x v="0"/>
    <x v="0"/>
    <x v="2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636"/>
    <s v="Above 180days "/>
    <n v="121.2"/>
    <x v="0"/>
    <x v="2"/>
    <s v="WHT"/>
    <x v="1"/>
    <s v="USD"/>
    <n v="263.07"/>
  </r>
  <r>
    <s v="A2310000"/>
    <x v="15"/>
    <x v="15"/>
    <n v="103913288"/>
    <x v="0"/>
    <x v="0"/>
    <x v="2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636"/>
    <s v="Above 180days "/>
    <n v="121.2"/>
    <x v="0"/>
    <x v="2"/>
    <s v="WHT"/>
    <x v="1"/>
    <s v="USD"/>
    <n v="50.89"/>
  </r>
  <r>
    <s v="A2310000"/>
    <x v="15"/>
    <x v="15"/>
    <n v="103913288"/>
    <x v="0"/>
    <x v="0"/>
    <x v="2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636"/>
    <s v="Above 180days "/>
    <n v="121.2"/>
    <x v="0"/>
    <x v="2"/>
    <s v="WHT"/>
    <x v="1"/>
    <s v="USD"/>
    <n v="440.53"/>
  </r>
  <r>
    <s v="A2310000"/>
    <x v="15"/>
    <x v="15"/>
    <n v="103913288"/>
    <x v="0"/>
    <x v="0"/>
    <x v="2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636"/>
    <s v="Above 180days "/>
    <n v="121.2"/>
    <x v="0"/>
    <x v="2"/>
    <s v="WHT"/>
    <x v="1"/>
    <s v="USD"/>
    <n v="535.04"/>
  </r>
  <r>
    <s v="A2310000"/>
    <x v="15"/>
    <x v="15"/>
    <n v="103921429"/>
    <x v="0"/>
    <x v="0"/>
    <x v="2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636"/>
    <s v="Above 180days "/>
    <n v="121.2"/>
    <x v="0"/>
    <x v="2"/>
    <s v="WHT"/>
    <x v="1"/>
    <s v="USD"/>
    <n v="5749.38"/>
  </r>
  <r>
    <s v="A2310000"/>
    <x v="15"/>
    <x v="15"/>
    <n v="103921429"/>
    <x v="0"/>
    <x v="0"/>
    <x v="2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636"/>
    <s v="Above 180days "/>
    <n v="121.2"/>
    <x v="0"/>
    <x v="2"/>
    <s v="WHT"/>
    <x v="1"/>
    <s v="USD"/>
    <n v="4705.45"/>
  </r>
  <r>
    <s v="A2310000"/>
    <x v="15"/>
    <x v="15"/>
    <n v="103921429"/>
    <x v="0"/>
    <x v="0"/>
    <x v="2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636"/>
    <s v="Above 180days "/>
    <n v="121.2"/>
    <x v="0"/>
    <x v="2"/>
    <s v="WHT"/>
    <x v="1"/>
    <s v="USD"/>
    <n v="618.52"/>
  </r>
  <r>
    <s v="A2310000"/>
    <x v="15"/>
    <x v="15"/>
    <n v="103921429"/>
    <x v="0"/>
    <x v="0"/>
    <x v="2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636"/>
    <s v="Above 180days "/>
    <n v="121.2"/>
    <x v="0"/>
    <x v="2"/>
    <s v="WHT"/>
    <x v="1"/>
    <s v="USD"/>
    <n v="7733.1"/>
  </r>
  <r>
    <s v="A2310000"/>
    <x v="15"/>
    <x v="15"/>
    <n v="103921429"/>
    <x v="0"/>
    <x v="0"/>
    <x v="2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636"/>
    <s v="Above 180days "/>
    <n v="121.2"/>
    <x v="0"/>
    <x v="2"/>
    <s v="WHT"/>
    <x v="1"/>
    <s v="USD"/>
    <n v="6338.36"/>
  </r>
  <r>
    <s v="A2310000"/>
    <x v="15"/>
    <x v="15"/>
    <n v="103921429"/>
    <x v="0"/>
    <x v="0"/>
    <x v="2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636"/>
    <s v="Above 180days "/>
    <n v="121.2"/>
    <x v="0"/>
    <x v="2"/>
    <s v="WHT"/>
    <x v="1"/>
    <s v="USD"/>
    <n v="6591.89"/>
  </r>
  <r>
    <s v="A2310000"/>
    <x v="15"/>
    <x v="15"/>
    <n v="103921429"/>
    <x v="0"/>
    <x v="0"/>
    <x v="2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636"/>
    <s v="Above 180days "/>
    <n v="121.2"/>
    <x v="0"/>
    <x v="2"/>
    <s v="WHT"/>
    <x v="1"/>
    <s v="USD"/>
    <n v="7726.65"/>
  </r>
  <r>
    <s v="A2310000"/>
    <x v="15"/>
    <x v="15"/>
    <n v="103921429"/>
    <x v="0"/>
    <x v="0"/>
    <x v="2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21429"/>
    <x v="0"/>
    <x v="0"/>
    <x v="2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636"/>
    <s v="Above 180days "/>
    <n v="121.2"/>
    <x v="0"/>
    <x v="2"/>
    <s v="WHT"/>
    <x v="1"/>
    <s v="USD"/>
    <n v="8771.56"/>
  </r>
  <r>
    <s v="A2310000"/>
    <x v="15"/>
    <x v="15"/>
    <n v="103921429"/>
    <x v="0"/>
    <x v="0"/>
    <x v="2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21429"/>
    <x v="0"/>
    <x v="0"/>
    <x v="2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21429"/>
    <x v="0"/>
    <x v="0"/>
    <x v="2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636"/>
    <s v="Above 180days "/>
    <n v="121.2"/>
    <x v="0"/>
    <x v="2"/>
    <s v="WHT"/>
    <x v="1"/>
    <s v="USD"/>
    <n v="8052.63"/>
  </r>
  <r>
    <s v="A2310000"/>
    <x v="15"/>
    <x v="15"/>
    <n v="103921429"/>
    <x v="0"/>
    <x v="0"/>
    <x v="2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636"/>
    <s v="Above 180days "/>
    <n v="121.2"/>
    <x v="0"/>
    <x v="2"/>
    <s v="WHT"/>
    <x v="1"/>
    <s v="USD"/>
    <n v="3493.69"/>
  </r>
  <r>
    <s v="A2310000"/>
    <x v="15"/>
    <x v="15"/>
    <n v="103921415"/>
    <x v="0"/>
    <x v="0"/>
    <x v="2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790"/>
    <s v="Above 180days "/>
    <n v="126.33333333333333"/>
    <x v="0"/>
    <x v="2"/>
    <s v="WHT"/>
    <x v="1"/>
    <s v="USD"/>
    <n v="8695.6"/>
  </r>
  <r>
    <s v="A2310000"/>
    <x v="15"/>
    <x v="15"/>
    <n v="103921415"/>
    <x v="0"/>
    <x v="0"/>
    <x v="2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790"/>
    <s v="Above 180days "/>
    <n v="126.33333333333333"/>
    <x v="0"/>
    <x v="2"/>
    <s v="WHT"/>
    <x v="1"/>
    <s v="USD"/>
    <n v="7350.48"/>
  </r>
  <r>
    <s v="A2310000"/>
    <x v="15"/>
    <x v="15"/>
    <n v="103921415"/>
    <x v="0"/>
    <x v="0"/>
    <x v="2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790"/>
    <s v="Above 180days "/>
    <n v="126.33333333333333"/>
    <x v="0"/>
    <x v="2"/>
    <s v="WHT"/>
    <x v="1"/>
    <s v="USD"/>
    <n v="5378.85"/>
  </r>
  <r>
    <s v="A2310000"/>
    <x v="15"/>
    <x v="15"/>
    <n v="103921415"/>
    <x v="0"/>
    <x v="0"/>
    <x v="2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790"/>
    <s v="Above 180days "/>
    <n v="126.33333333333333"/>
    <x v="0"/>
    <x v="2"/>
    <s v="WHT"/>
    <x v="1"/>
    <s v="USD"/>
    <n v="6561.83"/>
  </r>
  <r>
    <s v="A2310000"/>
    <x v="15"/>
    <x v="15"/>
    <n v="103921415"/>
    <x v="0"/>
    <x v="0"/>
    <x v="2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790"/>
    <s v="Above 180days "/>
    <n v="126.33333333333333"/>
    <x v="0"/>
    <x v="2"/>
    <s v="WHT"/>
    <x v="1"/>
    <s v="USD"/>
    <n v="886.24"/>
  </r>
  <r>
    <s v="A2310000"/>
    <x v="15"/>
    <x v="15"/>
    <n v="103921415"/>
    <x v="0"/>
    <x v="0"/>
    <x v="2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790"/>
    <s v="Above 180days "/>
    <n v="126.33333333333333"/>
    <x v="0"/>
    <x v="2"/>
    <s v="WHT"/>
    <x v="1"/>
    <s v="USD"/>
    <n v="6641.61"/>
  </r>
  <r>
    <s v="A2310000"/>
    <x v="15"/>
    <x v="15"/>
    <n v="103921415"/>
    <x v="0"/>
    <x v="0"/>
    <x v="2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790"/>
    <s v="Above 180days "/>
    <n v="126.33333333333333"/>
    <x v="0"/>
    <x v="2"/>
    <s v="WHT"/>
    <x v="1"/>
    <s v="USD"/>
    <n v="7333.94"/>
  </r>
  <r>
    <s v="A2310000"/>
    <x v="15"/>
    <x v="15"/>
    <n v="103921415"/>
    <x v="0"/>
    <x v="0"/>
    <x v="2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790"/>
    <s v="Above 180days "/>
    <n v="126.33333333333333"/>
    <x v="0"/>
    <x v="2"/>
    <s v="WHT"/>
    <x v="1"/>
    <s v="USD"/>
    <n v="7441.05"/>
  </r>
  <r>
    <s v="A2310000"/>
    <x v="15"/>
    <x v="15"/>
    <n v="103921415"/>
    <x v="0"/>
    <x v="0"/>
    <x v="2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790"/>
    <s v="Above 180days "/>
    <n v="126.33333333333333"/>
    <x v="0"/>
    <x v="2"/>
    <s v="WHT"/>
    <x v="1"/>
    <s v="USD"/>
    <n v="8027.75"/>
  </r>
  <r>
    <s v="A2310000"/>
    <x v="15"/>
    <x v="15"/>
    <n v="103921415"/>
    <x v="0"/>
    <x v="0"/>
    <x v="2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790"/>
    <s v="Above 180days "/>
    <n v="126.33333333333333"/>
    <x v="0"/>
    <x v="2"/>
    <s v="WHT"/>
    <x v="1"/>
    <s v="USD"/>
    <n v="2048.44"/>
  </r>
  <r>
    <s v="A2310000"/>
    <x v="15"/>
    <x v="15"/>
    <n v="103921404"/>
    <x v="0"/>
    <x v="0"/>
    <x v="2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4169"/>
    <s v="Above 180days "/>
    <n v="138.96666666666667"/>
    <x v="0"/>
    <x v="2"/>
    <s v="WHT"/>
    <x v="1"/>
    <s v="USD"/>
    <n v="8321.7099999999991"/>
  </r>
  <r>
    <s v="A2310000"/>
    <x v="15"/>
    <x v="15"/>
    <n v="103921404"/>
    <x v="0"/>
    <x v="0"/>
    <x v="2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4169"/>
    <s v="Above 180days "/>
    <n v="138.96666666666667"/>
    <x v="0"/>
    <x v="2"/>
    <s v="WHT"/>
    <x v="1"/>
    <s v="USD"/>
    <n v="9465.5300000000007"/>
  </r>
  <r>
    <s v="A2310000"/>
    <x v="15"/>
    <x v="15"/>
    <n v="103921404"/>
    <x v="0"/>
    <x v="0"/>
    <x v="2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4169"/>
    <s v="Above 180days "/>
    <n v="138.96666666666667"/>
    <x v="0"/>
    <x v="2"/>
    <s v="WHT"/>
    <x v="1"/>
    <s v="USD"/>
    <n v="7874.53"/>
  </r>
  <r>
    <s v="A2310000"/>
    <x v="15"/>
    <x v="15"/>
    <n v="103921404"/>
    <x v="0"/>
    <x v="0"/>
    <x v="2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4169"/>
    <s v="Above 180days "/>
    <n v="138.96666666666667"/>
    <x v="0"/>
    <x v="2"/>
    <s v="WHT"/>
    <x v="1"/>
    <s v="USD"/>
    <n v="8280.16"/>
  </r>
  <r>
    <s v="A2310000"/>
    <x v="15"/>
    <x v="15"/>
    <n v="103921404"/>
    <x v="0"/>
    <x v="0"/>
    <x v="2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4169"/>
    <s v="Above 180days "/>
    <n v="138.96666666666667"/>
    <x v="0"/>
    <x v="2"/>
    <s v="WHT"/>
    <x v="1"/>
    <s v="USD"/>
    <n v="8096.54"/>
  </r>
  <r>
    <s v="A2310000"/>
    <x v="15"/>
    <x v="15"/>
    <n v="103921404"/>
    <x v="0"/>
    <x v="0"/>
    <x v="2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4169"/>
    <s v="Above 180days "/>
    <n v="138.96666666666667"/>
    <x v="0"/>
    <x v="2"/>
    <s v="WHT"/>
    <x v="1"/>
    <s v="USD"/>
    <n v="750.29"/>
  </r>
  <r>
    <s v="A2310000"/>
    <x v="15"/>
    <x v="15"/>
    <n v="1800003205"/>
    <x v="0"/>
    <x v="0"/>
    <x v="2"/>
    <x v="2"/>
    <n v="0"/>
    <s v="December 2007 Crude Handling Charge"/>
    <s v="468"/>
    <s v="DR"/>
    <s v=""/>
    <d v="2008-01-09T00:00:00"/>
    <d v="2008-01-09T00:00:00"/>
    <d v="2008-02-08T00:00:00"/>
    <s v="USD"/>
    <n v="375538.88"/>
    <n v="5075"/>
    <s v="Above 180days "/>
    <n v="169.16666666666666"/>
    <x v="0"/>
    <x v="0"/>
    <s v="Overdue"/>
    <x v="0"/>
    <s v="USD"/>
    <n v="375538.88"/>
  </r>
  <r>
    <s v="A2310000"/>
    <x v="15"/>
    <x v="15"/>
    <n v="1800003084"/>
    <x v="0"/>
    <x v="0"/>
    <x v="2"/>
    <x v="2"/>
    <n v="0"/>
    <s v="November 2007 Crude Handling Charge"/>
    <s v="468"/>
    <s v="DR"/>
    <s v=""/>
    <d v="2007-12-13T00:00:00"/>
    <d v="2007-12-13T00:00:00"/>
    <d v="2008-01-12T00:00:00"/>
    <s v="USD"/>
    <n v="361204.65"/>
    <n v="5102"/>
    <s v="Above 180days "/>
    <n v="170.06666666666666"/>
    <x v="0"/>
    <x v="0"/>
    <s v="Overdue"/>
    <x v="0"/>
    <s v="USD"/>
    <n v="361204.65"/>
  </r>
  <r>
    <s v="A2310000"/>
    <x v="15"/>
    <x v="15"/>
    <n v="1600000137"/>
    <x v="0"/>
    <x v="0"/>
    <x v="2"/>
    <x v="2"/>
    <n v="0"/>
    <s v="AGIP payment on a/c"/>
    <s v="OT"/>
    <s v="DG"/>
    <s v=""/>
    <d v="2005-07-21T00:00:00"/>
    <d v="2005-07-21T00:00:00"/>
    <d v="2005-07-21T00:00:00"/>
    <s v="USD"/>
    <n v="-27000"/>
    <n v="6007"/>
    <s v="Above 180days "/>
    <n v="200.23333333333332"/>
    <x v="0"/>
    <x v="0"/>
    <s v="Overdue"/>
    <x v="0"/>
    <s v="USD"/>
    <n v="-27000"/>
  </r>
  <r>
    <s v="A2310000"/>
    <x v="15"/>
    <x v="15"/>
    <n v="1600000063"/>
    <x v="0"/>
    <x v="0"/>
    <x v="2"/>
    <x v="2"/>
    <n v="0"/>
    <s v="AGIP pmt on a/c"/>
    <s v="GU"/>
    <s v="DG"/>
    <s v=""/>
    <d v="2005-01-24T00:00:00"/>
    <d v="2005-01-24T00:00:00"/>
    <d v="2005-01-24T00:00:00"/>
    <s v="NGN"/>
    <n v="-34993824.25"/>
    <n v="6185"/>
    <s v="Above 180days "/>
    <n v="206.16666666666666"/>
    <x v="0"/>
    <x v="0"/>
    <s v="Overdue"/>
    <x v="0"/>
    <s v="USD"/>
    <n v="-263349.52"/>
  </r>
  <r>
    <s v="A2450000"/>
    <x v="16"/>
    <x v="16"/>
    <n v="1800027144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108572577"/>
    <n v="-21"/>
    <s v="Not Overdue"/>
    <n v="-0.7"/>
    <x v="1"/>
    <x v="1"/>
    <s v="Not Overdue"/>
    <x v="0"/>
    <s v="USD"/>
    <n v="263907.36"/>
  </r>
  <r>
    <s v="A2450000"/>
    <x v="16"/>
    <x v="16"/>
    <n v="1600003966"/>
    <x v="0"/>
    <x v="0"/>
    <x v="0"/>
    <x v="0"/>
    <n v="0"/>
    <s v="Net off SNG MUG Refund Exp-2008-2012REF1800027145"/>
    <s v="454"/>
    <s v="DG"/>
    <s v=""/>
    <d v="2021-12-21T00:00:00"/>
    <d v="2021-12-21T00:00:00"/>
    <d v="2021-12-21T00:00:00"/>
    <s v="NGN"/>
    <n v="-48857660"/>
    <n v="10"/>
    <s v="Not Overdue"/>
    <n v="-0.7"/>
    <x v="1"/>
    <x v="1"/>
    <s v="Not Overdue"/>
    <x v="0"/>
    <s v="USD"/>
    <n v="-118758.31"/>
  </r>
  <r>
    <s v="A2450000"/>
    <x v="16"/>
    <x v="16"/>
    <n v="1600003965"/>
    <x v="0"/>
    <x v="0"/>
    <x v="0"/>
    <x v="0"/>
    <n v="0"/>
    <s v="Recov of SNG Agbara-Otta Make-Up Gas for 2008-2012"/>
    <s v="454"/>
    <s v="DG"/>
    <s v=""/>
    <d v="2021-12-21T00:00:00"/>
    <d v="2021-12-21T00:00:00"/>
    <d v="2021-12-21T00:00:00"/>
    <s v="NGN"/>
    <n v="-59714918"/>
    <n v="10"/>
    <s v="Not Overdue"/>
    <n v="-0.7"/>
    <x v="1"/>
    <x v="1"/>
    <s v="Not Overdue"/>
    <x v="0"/>
    <s v="USD"/>
    <n v="-145149.04999999999"/>
  </r>
  <r>
    <s v="A2680005"/>
    <x v="17"/>
    <x v="17"/>
    <n v="1800027156"/>
    <x v="0"/>
    <x v="1"/>
    <x v="7"/>
    <x v="7"/>
    <n v="0"/>
    <s v="SHELL EXCLUSIVE - Dec 2021 90% TAX TEAM SALARY"/>
    <s v="473"/>
    <s v="DR"/>
    <s v=""/>
    <d v="2021-12-29T00:00:00"/>
    <d v="2021-12-29T00:00:00"/>
    <d v="2022-01-28T00:00:00"/>
    <s v="NGN"/>
    <n v="32603703.100000001"/>
    <n v="-28"/>
    <s v="Not Overdue"/>
    <n v="-0.93333333333333335"/>
    <x v="1"/>
    <x v="1"/>
    <s v="Not Overdue"/>
    <x v="0"/>
    <s v="USD"/>
    <n v="79240.05"/>
  </r>
  <r>
    <s v="A2680005"/>
    <x v="17"/>
    <x v="17"/>
    <n v="1800027155"/>
    <x v="0"/>
    <x v="1"/>
    <x v="7"/>
    <x v="7"/>
    <n v="0"/>
    <s v="SHELL EXCLUSIVE - Dec 2021 SALARY"/>
    <s v="473"/>
    <s v="DR"/>
    <s v=""/>
    <d v="2021-12-29T00:00:00"/>
    <d v="2021-12-29T00:00:00"/>
    <d v="2022-01-28T00:00:00"/>
    <s v="NGN"/>
    <n v="34062623.530000001"/>
    <n v="-28"/>
    <s v="Not Overdue"/>
    <n v="-0.93333333333333335"/>
    <x v="1"/>
    <x v="1"/>
    <s v="Not Overdue"/>
    <x v="0"/>
    <s v="USD"/>
    <n v="82785.8"/>
  </r>
  <r>
    <s v="A2680005"/>
    <x v="17"/>
    <x v="17"/>
    <n v="1800027157"/>
    <x v="0"/>
    <x v="1"/>
    <x v="7"/>
    <x v="7"/>
    <n v="0"/>
    <s v="SHELL EXCLUSIVE - Dec 2021 SALARY USD"/>
    <s v="467"/>
    <s v="DR"/>
    <s v=""/>
    <d v="2021-12-29T00:00:00"/>
    <d v="2021-12-29T00:00:00"/>
    <d v="2022-01-28T00:00:00"/>
    <s v="USD"/>
    <n v="65592.08"/>
    <n v="-28"/>
    <s v="Not Overdue"/>
    <n v="-0.93333333333333335"/>
    <x v="1"/>
    <x v="1"/>
    <s v="Not Overdue"/>
    <x v="0"/>
    <s v="USD"/>
    <n v="65592.08"/>
  </r>
  <r>
    <s v="A2680005"/>
    <x v="17"/>
    <x v="17"/>
    <n v="1800027119"/>
    <x v="0"/>
    <x v="1"/>
    <x v="7"/>
    <x v="7"/>
    <n v="0"/>
    <s v="Intercompany Invoices Payment-NOV 2021"/>
    <s v="771"/>
    <s v="DR"/>
    <s v=""/>
    <d v="2021-12-19T00:00:00"/>
    <d v="2021-12-19T00:00:00"/>
    <d v="2022-01-18T00:00:00"/>
    <s v="NGN"/>
    <n v="1316697.92"/>
    <n v="-18"/>
    <s v="Not Overdue"/>
    <n v="-0.6"/>
    <x v="1"/>
    <x v="1"/>
    <s v="Not Overdue"/>
    <x v="0"/>
    <s v="USD"/>
    <n v="3204.32"/>
  </r>
  <r>
    <s v="A2680005"/>
    <x v="17"/>
    <x v="17"/>
    <n v="1800027120"/>
    <x v="0"/>
    <x v="1"/>
    <x v="7"/>
    <x v="7"/>
    <n v="0"/>
    <s v="Intercompany Invoices Payment-NOV 2021"/>
    <s v="7707"/>
    <s v="DR"/>
    <s v=""/>
    <d v="2021-12-19T00:00:00"/>
    <d v="2021-12-19T00:00:00"/>
    <d v="2022-01-18T00:00:00"/>
    <s v="USD"/>
    <n v="1719.84"/>
    <n v="-18"/>
    <s v="Not Overdue"/>
    <n v="-0.6"/>
    <x v="1"/>
    <x v="1"/>
    <s v="Not Overdue"/>
    <x v="0"/>
    <s v="USD"/>
    <n v="1719.84"/>
  </r>
  <r>
    <s v="A2680005"/>
    <x v="17"/>
    <x v="17"/>
    <n v="1800027114"/>
    <x v="0"/>
    <x v="1"/>
    <x v="7"/>
    <x v="7"/>
    <n v="0"/>
    <s v="SPDC EXCLUSIVE Payment for media cost"/>
    <s v="473"/>
    <s v="DR"/>
    <s v=""/>
    <d v="2021-12-18T00:00:00"/>
    <d v="2021-12-18T00:00:00"/>
    <d v="2022-01-16T00:00:00"/>
    <s v="NGN"/>
    <n v="18526849.789999999"/>
    <n v="-16"/>
    <s v="Not Overdue"/>
    <n v="-0.53333333333333333"/>
    <x v="1"/>
    <x v="1"/>
    <s v="Not Overdue"/>
    <x v="0"/>
    <s v="USD"/>
    <n v="45086.95"/>
  </r>
  <r>
    <s v="A2680005"/>
    <x v="17"/>
    <x v="17"/>
    <n v="1800027028"/>
    <x v="0"/>
    <x v="1"/>
    <x v="7"/>
    <x v="7"/>
    <n v="0"/>
    <s v="2021 Nov&amp;Dec HI Block Shell manpower costs"/>
    <s v="473"/>
    <s v="DR"/>
    <s v=""/>
    <d v="2021-12-13T00:00:00"/>
    <d v="2021-12-13T00:00:00"/>
    <d v="2022-01-12T00:00:00"/>
    <s v="NGN"/>
    <n v="492952135.10000002"/>
    <n v="-12"/>
    <s v="Not Overdue"/>
    <n v="-0.4"/>
    <x v="1"/>
    <x v="1"/>
    <s v="Not Overdue"/>
    <x v="0"/>
    <s v="USD"/>
    <n v="1200141.31"/>
  </r>
  <r>
    <s v="A2680005"/>
    <x v="17"/>
    <x v="17"/>
    <n v="1800027020"/>
    <x v="0"/>
    <x v="1"/>
    <x v="7"/>
    <x v="7"/>
    <n v="0"/>
    <s v="SPDC EXCLUSIVE Payment for media cost"/>
    <s v="473"/>
    <s v="DR"/>
    <s v=""/>
    <d v="2021-12-11T00:00:00"/>
    <d v="2021-12-11T00:00:00"/>
    <d v="2022-01-10T00:00:00"/>
    <s v="NGN"/>
    <n v="5805000"/>
    <n v="-10"/>
    <s v="Not Overdue"/>
    <n v="-0.33333333333333331"/>
    <x v="1"/>
    <x v="1"/>
    <s v="Not Overdue"/>
    <x v="0"/>
    <s v="USD"/>
    <n v="14132.85"/>
  </r>
  <r>
    <s v="A2680005"/>
    <x v="17"/>
    <x v="17"/>
    <n v="1800027018"/>
    <x v="0"/>
    <x v="1"/>
    <x v="7"/>
    <x v="7"/>
    <n v="0"/>
    <s v="2021 Nov&amp;Dec HI Block Shell manpower costs"/>
    <s v="467"/>
    <s v="DR"/>
    <s v=""/>
    <d v="2021-12-10T00:00:00"/>
    <d v="2021-12-10T00:00:00"/>
    <d v="2022-01-09T00:00:00"/>
    <s v="USD"/>
    <n v="57415.88"/>
    <n v="-9"/>
    <s v="Not Overdue"/>
    <n v="-0.3"/>
    <x v="1"/>
    <x v="1"/>
    <s v="Not Overdue"/>
    <x v="0"/>
    <s v="USD"/>
    <n v="57415.88"/>
  </r>
  <r>
    <s v="A2680005"/>
    <x v="17"/>
    <x v="17"/>
    <n v="1800026972"/>
    <x v="0"/>
    <x v="1"/>
    <x v="7"/>
    <x v="7"/>
    <n v="0"/>
    <s v="SHELL EXCLUSIVE - Nov 2021 90% TAX TEAM SALARY"/>
    <s v="473"/>
    <s v="DR"/>
    <s v=""/>
    <d v="2021-11-25T00:00:00"/>
    <d v="2021-11-25T00:00:00"/>
    <d v="2021-12-26T00:00:00"/>
    <s v="NGN"/>
    <n v="46544713.939999998"/>
    <n v="5"/>
    <s v="1-30days"/>
    <n v="0.16666666666666666"/>
    <x v="2"/>
    <x v="0"/>
    <s v="Overdue"/>
    <x v="0"/>
    <s v="USD"/>
    <n v="113350.34"/>
  </r>
  <r>
    <s v="A2680005"/>
    <x v="17"/>
    <x v="17"/>
    <n v="1800026971"/>
    <x v="0"/>
    <x v="1"/>
    <x v="7"/>
    <x v="7"/>
    <n v="0"/>
    <s v="SHELL EXCLUSIVE - Nov 2021 SALARY"/>
    <s v="473"/>
    <s v="DR"/>
    <s v=""/>
    <d v="2021-11-25T00:00:00"/>
    <d v="2021-11-25T00:00:00"/>
    <d v="2021-12-26T00:00:00"/>
    <s v="NGN"/>
    <n v="53136879.32"/>
    <n v="5"/>
    <s v="1-30days"/>
    <n v="0.16666666666666666"/>
    <x v="2"/>
    <x v="0"/>
    <s v="Overdue"/>
    <x v="0"/>
    <s v="USD"/>
    <n v="129404.24"/>
  </r>
  <r>
    <s v="A2680005"/>
    <x v="17"/>
    <x v="17"/>
    <n v="1800026787"/>
    <x v="0"/>
    <x v="1"/>
    <x v="7"/>
    <x v="7"/>
    <n v="0"/>
    <s v="SHELL EXCLUSIVE - Oct 2021 90% TAX TEAM SALARY"/>
    <s v="473"/>
    <s v="DR"/>
    <s v=""/>
    <d v="2021-10-27T00:00:00"/>
    <d v="2021-10-27T00:00:00"/>
    <d v="2021-11-26T00:00:00"/>
    <s v="NGN"/>
    <n v="28968847.879999999"/>
    <n v="35"/>
    <s v="31-60days"/>
    <n v="1.1666666666666667"/>
    <x v="2"/>
    <x v="0"/>
    <s v="Overdue"/>
    <x v="0"/>
    <s v="USD"/>
    <n v="70565.23"/>
  </r>
  <r>
    <s v="A2680005"/>
    <x v="17"/>
    <x v="17"/>
    <n v="1800026786"/>
    <x v="0"/>
    <x v="1"/>
    <x v="7"/>
    <x v="7"/>
    <n v="0"/>
    <s v="SHELL EXCLUSIVE - Oct 2021 SALARY"/>
    <s v="473"/>
    <s v="DR"/>
    <s v=""/>
    <d v="2021-10-27T00:00:00"/>
    <d v="2021-10-27T00:00:00"/>
    <d v="2021-11-26T00:00:00"/>
    <s v="NGN"/>
    <n v="37728037.119999997"/>
    <n v="35"/>
    <s v="31-60days"/>
    <n v="1.1666666666666667"/>
    <x v="2"/>
    <x v="0"/>
    <s v="Overdue"/>
    <x v="0"/>
    <s v="USD"/>
    <n v="91901.73"/>
  </r>
  <r>
    <s v="A2680005"/>
    <x v="17"/>
    <x v="17"/>
    <n v="1800026656"/>
    <x v="0"/>
    <x v="1"/>
    <x v="7"/>
    <x v="7"/>
    <n v="0"/>
    <s v="SHELL EXCLUSIVE - Sept 2021 90% TAX TEAM SALARY"/>
    <s v="473"/>
    <s v="DR"/>
    <s v=""/>
    <d v="2021-09-27T00:00:00"/>
    <d v="2021-09-27T00:00:00"/>
    <d v="2021-10-27T00:00:00"/>
    <s v="NGN"/>
    <n v="28395274.370000001"/>
    <n v="65"/>
    <s v="61-90days "/>
    <n v="2.1666666666666665"/>
    <x v="2"/>
    <x v="0"/>
    <s v="Overdue"/>
    <x v="0"/>
    <s v="USD"/>
    <n v="69222"/>
  </r>
  <r>
    <s v="A2680005"/>
    <x v="17"/>
    <x v="17"/>
    <n v="1800026655"/>
    <x v="0"/>
    <x v="1"/>
    <x v="7"/>
    <x v="7"/>
    <n v="0"/>
    <s v="SHELL EXCLUSIVE - Sept 2021 SALARY"/>
    <s v="473"/>
    <s v="DR"/>
    <s v=""/>
    <d v="2021-09-27T00:00:00"/>
    <d v="2021-09-27T00:00:00"/>
    <d v="2021-10-27T00:00:00"/>
    <s v="NGN"/>
    <n v="46085560.520000003"/>
    <n v="65"/>
    <s v="61-90days "/>
    <n v="2.1666666666666665"/>
    <x v="2"/>
    <x v="0"/>
    <s v="Overdue"/>
    <x v="0"/>
    <s v="USD"/>
    <n v="112347.38"/>
  </r>
  <r>
    <s v="A2680005"/>
    <x v="17"/>
    <x v="17"/>
    <n v="1800026612"/>
    <x v="0"/>
    <x v="1"/>
    <x v="7"/>
    <x v="7"/>
    <n v="0"/>
    <s v="Intercompany Invoices Payment-August"/>
    <s v="473"/>
    <s v="DR"/>
    <s v=""/>
    <d v="2021-09-20T00:00:00"/>
    <d v="2021-09-20T00:00:00"/>
    <d v="2021-10-20T00:00:00"/>
    <s v="NGN"/>
    <n v="1613318.11"/>
    <n v="72"/>
    <s v="61-90days "/>
    <n v="2.4"/>
    <x v="2"/>
    <x v="0"/>
    <s v="Overdue"/>
    <x v="0"/>
    <s v="USD"/>
    <n v="3934.24"/>
  </r>
  <r>
    <s v="A2680005"/>
    <x v="17"/>
    <x v="17"/>
    <n v="1800026523"/>
    <x v="0"/>
    <x v="1"/>
    <x v="7"/>
    <x v="7"/>
    <n v="0"/>
    <s v="SHELL EXCLUSIVE - Aug 2021 90% TAX TEAM SALARY"/>
    <s v="473"/>
    <s v="DR"/>
    <s v=""/>
    <d v="2021-08-30T00:00:00"/>
    <d v="2021-08-30T00:00:00"/>
    <d v="2021-09-29T00:00:00"/>
    <s v="NGN"/>
    <n v="28579484.030000001"/>
    <n v="93"/>
    <s v="91-180days "/>
    <n v="3.1"/>
    <x v="2"/>
    <x v="0"/>
    <s v="Overdue"/>
    <x v="0"/>
    <s v="USD"/>
    <n v="69748.23"/>
  </r>
  <r>
    <s v="A2680005"/>
    <x v="17"/>
    <x v="17"/>
    <n v="1800026522"/>
    <x v="0"/>
    <x v="1"/>
    <x v="7"/>
    <x v="7"/>
    <n v="0"/>
    <s v="SHELL EXCLUSIVE - Aug 2021 SALARY"/>
    <s v="473"/>
    <s v="DR"/>
    <s v=""/>
    <d v="2021-08-30T00:00:00"/>
    <d v="2021-08-30T00:00:00"/>
    <d v="2021-09-29T00:00:00"/>
    <s v="NGN"/>
    <n v="46473689.909999996"/>
    <n v="93"/>
    <s v="91-180days "/>
    <n v="3.1"/>
    <x v="2"/>
    <x v="0"/>
    <s v="Overdue"/>
    <x v="0"/>
    <s v="USD"/>
    <n v="113419.04"/>
  </r>
  <r>
    <s v="A2680005"/>
    <x v="17"/>
    <x v="17"/>
    <n v="1800026392"/>
    <x v="0"/>
    <x v="1"/>
    <x v="7"/>
    <x v="7"/>
    <n v="0"/>
    <s v="SHELL EXCLUSIVE - July 2021 90% TAX TEAM SALARY"/>
    <s v="473"/>
    <s v="DR"/>
    <s v=""/>
    <d v="2021-07-28T00:00:00"/>
    <d v="2021-07-28T00:00:00"/>
    <d v="2021-08-27T00:00:00"/>
    <s v="NGN"/>
    <n v="28827995.809999999"/>
    <n v="126"/>
    <s v="91-180days "/>
    <n v="4.2"/>
    <x v="2"/>
    <x v="0"/>
    <s v="Overdue"/>
    <x v="0"/>
    <s v="USD"/>
    <n v="70369.14"/>
  </r>
  <r>
    <s v="A2680005"/>
    <x v="17"/>
    <x v="17"/>
    <n v="1800026391"/>
    <x v="0"/>
    <x v="1"/>
    <x v="7"/>
    <x v="7"/>
    <n v="0"/>
    <s v="SHELL EXCLUSIVE - July 2021 SALARY"/>
    <s v="473"/>
    <s v="DR"/>
    <s v=""/>
    <d v="2021-07-28T00:00:00"/>
    <d v="2021-07-28T00:00:00"/>
    <d v="2021-08-27T00:00:00"/>
    <s v="NGN"/>
    <n v="60188180.369999997"/>
    <n v="126"/>
    <s v="91-180days "/>
    <n v="4.2"/>
    <x v="2"/>
    <x v="0"/>
    <s v="Overdue"/>
    <x v="0"/>
    <s v="USD"/>
    <n v="146919.35"/>
  </r>
  <r>
    <s v="A2680005"/>
    <x v="17"/>
    <x v="17"/>
    <n v="1800026260"/>
    <x v="0"/>
    <x v="1"/>
    <x v="7"/>
    <x v="7"/>
    <n v="0"/>
    <s v="SHELL EXCLUSIVE - June 2021 SALARY USD"/>
    <s v="467"/>
    <s v="DR"/>
    <s v=""/>
    <d v="2021-06-28T00:00:00"/>
    <d v="2021-06-28T00:00:00"/>
    <d v="2021-07-28T00:00:00"/>
    <s v="USD"/>
    <n v="241338.91"/>
    <n v="156"/>
    <s v="91-180days "/>
    <n v="5.2"/>
    <x v="2"/>
    <x v="0"/>
    <s v="Overdue"/>
    <x v="0"/>
    <s v="USD"/>
    <n v="241338.91"/>
  </r>
  <r>
    <s v="A2310000"/>
    <x v="18"/>
    <x v="18"/>
    <n v="1800027029"/>
    <x v="0"/>
    <x v="0"/>
    <x v="2"/>
    <x v="2"/>
    <n v="0"/>
    <s v="NIG DELTA NOV 2021 Crude Handling"/>
    <s v="468"/>
    <s v="DR"/>
    <s v=""/>
    <d v="2021-12-13T00:00:00"/>
    <d v="2021-12-13T00:00:00"/>
    <d v="2022-01-12T00:00:00"/>
    <s v="USD"/>
    <n v="392498.71"/>
    <n v="-12"/>
    <s v="Not Overdue"/>
    <n v="-0.4"/>
    <x v="1"/>
    <x v="1"/>
    <s v="Not Overdue"/>
    <x v="0"/>
    <s v="USD"/>
    <n v="392498.71"/>
  </r>
  <r>
    <s v="A2310000"/>
    <x v="18"/>
    <x v="18"/>
    <n v="1800027030"/>
    <x v="0"/>
    <x v="0"/>
    <x v="2"/>
    <x v="2"/>
    <n v="0"/>
    <s v="NIG DELTA NOV 2021 Crude Handling"/>
    <s v="454"/>
    <s v="DR"/>
    <s v=""/>
    <d v="2021-12-13T00:00:00"/>
    <d v="2021-12-13T00:00:00"/>
    <d v="2022-01-12T00:00:00"/>
    <s v="NGN"/>
    <n v="69103119.260000005"/>
    <n v="-12"/>
    <s v="Not Overdue"/>
    <n v="-0.4"/>
    <x v="1"/>
    <x v="1"/>
    <s v="Not Overdue"/>
    <x v="0"/>
    <s v="USD"/>
    <n v="168238.45"/>
  </r>
  <r>
    <s v="A2310000"/>
    <x v="18"/>
    <x v="18"/>
    <n v="1400016253"/>
    <x v="0"/>
    <x v="0"/>
    <x v="2"/>
    <x v="2"/>
    <n v="0"/>
    <s v="NDPR Pmt"/>
    <s v=""/>
    <s v="DZ"/>
    <s v=""/>
    <d v="2021-12-31T00:00:00"/>
    <d v="2021-12-31T00:00:00"/>
    <d v="2021-12-31T00:00:00"/>
    <s v="NGN"/>
    <n v="-76462831.230000004"/>
    <n v="0"/>
    <s v="Not Overdue"/>
    <n v="0"/>
    <x v="1"/>
    <x v="1"/>
    <s v="Not Overdue"/>
    <x v="0"/>
    <s v="USD"/>
    <n v="-185498.83"/>
  </r>
  <r>
    <s v="A2310000"/>
    <x v="18"/>
    <x v="18"/>
    <n v="1400016181"/>
    <x v="0"/>
    <x v="0"/>
    <x v="2"/>
    <x v="2"/>
    <n v="0"/>
    <s v="NDPR Pmt"/>
    <s v=""/>
    <s v="DZ"/>
    <s v=""/>
    <d v="2021-12-11T00:00:00"/>
    <d v="2021-12-10T00:00:00"/>
    <d v="2021-12-11T00:00:00"/>
    <s v="USD"/>
    <n v="-320083.84999999998"/>
    <n v="20"/>
    <s v="1-30days"/>
    <n v="0.66666666666666663"/>
    <x v="2"/>
    <x v="0"/>
    <s v="Overdue"/>
    <x v="0"/>
    <s v="USD"/>
    <n v="-320083.84999999998"/>
  </r>
  <r>
    <s v="A2310000"/>
    <x v="18"/>
    <x v="18"/>
    <n v="1800026827"/>
    <x v="0"/>
    <x v="0"/>
    <x v="2"/>
    <x v="2"/>
    <n v="0"/>
    <s v="NIG DELTA OCTOBER 2021 Crude Handling"/>
    <s v="468"/>
    <s v="DR"/>
    <s v=""/>
    <d v="2021-11-11T00:00:00"/>
    <d v="2021-11-11T00:00:00"/>
    <d v="2021-12-11T00:00:00"/>
    <s v="USD"/>
    <n v="457596.65"/>
    <n v="20"/>
    <s v="1-30days"/>
    <n v="0.66666666666666663"/>
    <x v="2"/>
    <x v="0"/>
    <s v="Overdue"/>
    <x v="0"/>
    <s v="USD"/>
    <n v="457596.65"/>
  </r>
  <r>
    <s v="A2310000"/>
    <x v="18"/>
    <x v="18"/>
    <n v="1800026828"/>
    <x v="0"/>
    <x v="0"/>
    <x v="2"/>
    <x v="2"/>
    <n v="0"/>
    <s v="NIG DELTA OCTOBER 2021 Crude Handling"/>
    <s v="454"/>
    <s v="DR"/>
    <s v=""/>
    <d v="2021-11-11T00:00:00"/>
    <d v="2021-11-11T00:00:00"/>
    <d v="2021-12-11T00:00:00"/>
    <s v="NGN"/>
    <n v="80487190.769999996"/>
    <n v="20"/>
    <s v="1-30days"/>
    <n v="0.66666666666666663"/>
    <x v="2"/>
    <x v="0"/>
    <s v="Overdue"/>
    <x v="0"/>
    <s v="USD"/>
    <n v="195897.77"/>
  </r>
  <r>
    <s v="A2310000"/>
    <x v="18"/>
    <x v="18"/>
    <n v="1400016177"/>
    <x v="0"/>
    <x v="0"/>
    <x v="2"/>
    <x v="2"/>
    <n v="0"/>
    <s v="NDPR Pmt"/>
    <s v=""/>
    <s v="DZ"/>
    <s v=""/>
    <d v="2021-12-08T00:00:00"/>
    <d v="2021-12-07T00:00:00"/>
    <d v="2021-12-08T00:00:00"/>
    <s v="NGN"/>
    <n v="-56245611.119999997"/>
    <n v="23"/>
    <s v="1-30days"/>
    <n v="0.76666666666666672"/>
    <x v="2"/>
    <x v="0"/>
    <s v="Overdue"/>
    <x v="0"/>
    <s v="USD"/>
    <n v="-136935.56"/>
  </r>
  <r>
    <s v="A2310000"/>
    <x v="18"/>
    <x v="18"/>
    <n v="104167548"/>
    <x v="0"/>
    <x v="0"/>
    <x v="2"/>
    <x v="2"/>
    <s v="WHT Outstg"/>
    <s v="WHT_1800026304 NIG DELTA June 2021 CHA"/>
    <s v=""/>
    <s v="AB"/>
    <s v=""/>
    <d v="2021-11-30T00:00:00"/>
    <d v="2021-11-30T00:00:00"/>
    <d v="2021-11-30T00:00:00"/>
    <s v="USD"/>
    <n v="17837.13"/>
    <n v="31"/>
    <s v="31-60days"/>
    <n v="1.0333333333333334"/>
    <x v="1"/>
    <x v="1"/>
    <s v="Not Overdue"/>
    <x v="1"/>
    <s v="USD"/>
    <n v="17837.13"/>
  </r>
  <r>
    <s v="A2310000"/>
    <x v="18"/>
    <x v="18"/>
    <n v="104167549"/>
    <x v="0"/>
    <x v="0"/>
    <x v="2"/>
    <x v="2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1"/>
    <s v="31-60days"/>
    <n v="1.0333333333333334"/>
    <x v="1"/>
    <x v="1"/>
    <s v="Not Overdue"/>
    <x v="1"/>
    <s v="USD"/>
    <n v="18007.490000000002"/>
  </r>
  <r>
    <s v="A2310000"/>
    <x v="18"/>
    <x v="18"/>
    <n v="104167550"/>
    <x v="0"/>
    <x v="0"/>
    <x v="2"/>
    <x v="2"/>
    <s v="WHT Outstg"/>
    <s v="WHT_1800026559 NIG DELTA AUGUST 2021 CHA"/>
    <s v=""/>
    <s v="AB"/>
    <s v=""/>
    <d v="2021-11-30T00:00:00"/>
    <d v="2021-11-30T00:00:00"/>
    <d v="2021-11-30T00:00:00"/>
    <s v="USD"/>
    <n v="21449.52"/>
    <n v="31"/>
    <s v="31-60days"/>
    <n v="1.0333333333333334"/>
    <x v="1"/>
    <x v="1"/>
    <s v="Not Overdue"/>
    <x v="1"/>
    <s v="USD"/>
    <n v="21449.52"/>
  </r>
  <r>
    <s v="A2310000"/>
    <x v="18"/>
    <x v="18"/>
    <n v="1400016122"/>
    <x v="0"/>
    <x v="0"/>
    <x v="2"/>
    <x v="2"/>
    <n v="0"/>
    <s v="NDPR Pmt"/>
    <s v=""/>
    <s v="DZ"/>
    <s v=""/>
    <d v="2021-11-16T00:00:00"/>
    <d v="2021-11-15T00:00:00"/>
    <d v="2021-11-16T00:00:00"/>
    <s v="NGN"/>
    <n v="-57938757.700000003"/>
    <n v="45"/>
    <s v="31-60days"/>
    <n v="1.5"/>
    <x v="2"/>
    <x v="0"/>
    <s v="Overdue"/>
    <x v="0"/>
    <s v="USD"/>
    <n v="-140999.76"/>
  </r>
  <r>
    <s v="A2310000"/>
    <x v="18"/>
    <x v="18"/>
    <n v="1400016123"/>
    <x v="0"/>
    <x v="0"/>
    <x v="2"/>
    <x v="2"/>
    <n v="0"/>
    <s v="NDPR Pmt"/>
    <s v=""/>
    <s v="DZ"/>
    <s v=""/>
    <d v="2021-11-16T00:00:00"/>
    <d v="2021-11-15T00:00:00"/>
    <d v="2021-11-16T00:00:00"/>
    <s v="NGN"/>
    <n v="-100000000"/>
    <n v="45"/>
    <s v="31-60days"/>
    <n v="1.5"/>
    <x v="2"/>
    <x v="0"/>
    <s v="Overdue"/>
    <x v="0"/>
    <s v="USD"/>
    <n v="-243360"/>
  </r>
  <r>
    <s v="A2310000"/>
    <x v="18"/>
    <x v="18"/>
    <n v="1800026687"/>
    <x v="0"/>
    <x v="0"/>
    <x v="2"/>
    <x v="2"/>
    <n v="0"/>
    <s v="NIG DELTA SEPTEMBER 2021 Crude Handling"/>
    <s v="468"/>
    <s v="DR"/>
    <s v=""/>
    <d v="2021-10-13T00:00:00"/>
    <d v="2021-10-13T00:00:00"/>
    <d v="2021-11-12T00:00:00"/>
    <s v="USD"/>
    <n v="336930.36"/>
    <n v="49"/>
    <s v="31-60days"/>
    <n v="1.6333333333333333"/>
    <x v="2"/>
    <x v="0"/>
    <s v="Overdue"/>
    <x v="0"/>
    <s v="USD"/>
    <n v="336930.36"/>
  </r>
  <r>
    <s v="A2310000"/>
    <x v="18"/>
    <x v="18"/>
    <n v="1800026688"/>
    <x v="0"/>
    <x v="0"/>
    <x v="2"/>
    <x v="2"/>
    <n v="0"/>
    <s v="NIG DELTA SEPTEMBER 2021 Crude Handling"/>
    <s v="454"/>
    <s v="DR"/>
    <s v=""/>
    <d v="2021-10-13T00:00:00"/>
    <d v="2021-10-13T00:00:00"/>
    <d v="2021-11-12T00:00:00"/>
    <s v="NGN"/>
    <n v="59205906.450000003"/>
    <n v="49"/>
    <s v="31-60days"/>
    <n v="1.6333333333333333"/>
    <x v="2"/>
    <x v="0"/>
    <s v="Overdue"/>
    <x v="0"/>
    <s v="USD"/>
    <n v="144272.95000000001"/>
  </r>
  <r>
    <s v="A2310000"/>
    <x v="18"/>
    <x v="18"/>
    <n v="1600003920"/>
    <x v="0"/>
    <x v="0"/>
    <x v="2"/>
    <x v="2"/>
    <s v="WHT Outstg"/>
    <s v="WHT NDPR Apr/2021 -421304954432"/>
    <s v="454"/>
    <s v="DG"/>
    <s v=""/>
    <d v="2021-10-25T00:00:00"/>
    <d v="2021-10-25T00:00:00"/>
    <d v="2021-10-25T00:00:00"/>
    <s v="NGN"/>
    <n v="-8477571.5099999998"/>
    <n v="67"/>
    <s v="61-90days "/>
    <n v="2.2333333333333334"/>
    <x v="2"/>
    <x v="2"/>
    <s v="WHT"/>
    <x v="1"/>
    <s v="USD"/>
    <n v="-20656.45"/>
  </r>
  <r>
    <s v="A2310000"/>
    <x v="18"/>
    <x v="18"/>
    <n v="1800026560"/>
    <x v="0"/>
    <x v="0"/>
    <x v="2"/>
    <x v="2"/>
    <n v="0"/>
    <s v="NIG DELTA AUGUST 2021 Crude Handling"/>
    <s v="454"/>
    <s v="DR"/>
    <s v=""/>
    <d v="2021-09-14T00:00:00"/>
    <d v="2021-09-14T00:00:00"/>
    <d v="2021-10-14T00:00:00"/>
    <s v="NGN"/>
    <n v="90379205.310000002"/>
    <n v="78"/>
    <s v="61-90days "/>
    <n v="2.6"/>
    <x v="2"/>
    <x v="0"/>
    <s v="Overdue"/>
    <x v="0"/>
    <s v="USD"/>
    <n v="220443.92"/>
  </r>
  <r>
    <s v="A2310000"/>
    <x v="18"/>
    <x v="18"/>
    <n v="1800026439"/>
    <x v="0"/>
    <x v="0"/>
    <x v="2"/>
    <x v="2"/>
    <n v="0"/>
    <s v="NIG DELTA JULY 2021 Crude Handling"/>
    <s v="454"/>
    <s v="DR"/>
    <s v=""/>
    <d v="2021-08-12T00:00:00"/>
    <d v="2021-08-12T00:00:00"/>
    <d v="2021-09-11T00:00:00"/>
    <s v="NGN"/>
    <n v="75872118.579999998"/>
    <n v="111"/>
    <s v="91-180days "/>
    <n v="3.7"/>
    <x v="2"/>
    <x v="0"/>
    <s v="Overdue"/>
    <x v="0"/>
    <s v="USD"/>
    <n v="185226.6"/>
  </r>
  <r>
    <s v="A2310000"/>
    <x v="18"/>
    <x v="18"/>
    <n v="104123296"/>
    <x v="0"/>
    <x v="0"/>
    <x v="2"/>
    <x v="2"/>
    <s v="WHT Outstg"/>
    <s v="WHT on 1800025839 NIG DELTA MARCH 2021 CHA"/>
    <s v=""/>
    <s v="AB"/>
    <s v=""/>
    <d v="2021-08-31T00:00:00"/>
    <d v="2021-08-31T00:00:00"/>
    <d v="2021-08-31T00:00:00"/>
    <s v="NGN"/>
    <n v="4110351.35"/>
    <n v="122"/>
    <s v="91-180days "/>
    <n v="4.0666666666666664"/>
    <x v="2"/>
    <x v="2"/>
    <s v="WHT"/>
    <x v="1"/>
    <s v="USD"/>
    <n v="10030.49"/>
  </r>
  <r>
    <s v="A2310000"/>
    <x v="18"/>
    <x v="18"/>
    <n v="104123297"/>
    <x v="0"/>
    <x v="0"/>
    <x v="2"/>
    <x v="2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122"/>
    <s v="91-180days "/>
    <n v="4.0666666666666664"/>
    <x v="2"/>
    <x v="2"/>
    <s v="WHT"/>
    <x v="1"/>
    <s v="USD"/>
    <n v="25860.86"/>
  </r>
  <r>
    <s v="A2310000"/>
    <x v="18"/>
    <x v="18"/>
    <n v="104123298"/>
    <x v="0"/>
    <x v="0"/>
    <x v="2"/>
    <x v="2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122"/>
    <s v="91-180days "/>
    <n v="4.0666666666666664"/>
    <x v="2"/>
    <x v="2"/>
    <s v="WHT"/>
    <x v="1"/>
    <s v="USD"/>
    <n v="22213.74"/>
  </r>
  <r>
    <s v="A2310000"/>
    <x v="18"/>
    <x v="18"/>
    <n v="104123299"/>
    <x v="0"/>
    <x v="0"/>
    <x v="2"/>
    <x v="2"/>
    <s v="WHT Outstg"/>
    <s v="WHT on 1800025838 NIG DELTA MARCH 2021 CHA"/>
    <s v=""/>
    <s v="AB"/>
    <s v=""/>
    <d v="2021-08-31T00:00:00"/>
    <d v="2021-08-31T00:00:00"/>
    <d v="2021-08-31T00:00:00"/>
    <s v="USD"/>
    <n v="25272.25"/>
    <n v="122"/>
    <s v="91-180days "/>
    <n v="4.0666666666666664"/>
    <x v="2"/>
    <x v="2"/>
    <s v="WHT"/>
    <x v="1"/>
    <s v="USD"/>
    <n v="25272.25"/>
  </r>
  <r>
    <s v="A2310000"/>
    <x v="18"/>
    <x v="18"/>
    <n v="104123300"/>
    <x v="0"/>
    <x v="0"/>
    <x v="2"/>
    <x v="2"/>
    <s v="WHT Outstg"/>
    <s v="WHT on 1800025917 NDPR Excess RPC 2020 CHA"/>
    <s v=""/>
    <s v="AB"/>
    <s v=""/>
    <d v="2021-08-31T00:00:00"/>
    <d v="2021-08-31T00:00:00"/>
    <d v="2021-08-31T00:00:00"/>
    <s v="USD"/>
    <n v="6609.89"/>
    <n v="122"/>
    <s v="91-180days "/>
    <n v="4.0666666666666664"/>
    <x v="2"/>
    <x v="2"/>
    <s v="WHT"/>
    <x v="1"/>
    <s v="USD"/>
    <n v="6609.89"/>
  </r>
  <r>
    <s v="A2310000"/>
    <x v="18"/>
    <x v="18"/>
    <n v="104123300"/>
    <x v="0"/>
    <x v="0"/>
    <x v="2"/>
    <x v="2"/>
    <s v="WHT Outstg"/>
    <s v="WHT on 1800025970 NIG DELTA APR 2021 CHA"/>
    <s v=""/>
    <s v="AB"/>
    <s v=""/>
    <d v="2021-08-31T00:00:00"/>
    <d v="2021-08-31T00:00:00"/>
    <d v="2021-08-31T00:00:00"/>
    <s v="USD"/>
    <n v="24468.09"/>
    <n v="122"/>
    <s v="91-180days "/>
    <n v="4.0666666666666664"/>
    <x v="2"/>
    <x v="2"/>
    <s v="WHT"/>
    <x v="1"/>
    <s v="USD"/>
    <n v="24468.09"/>
  </r>
  <r>
    <s v="A2310000"/>
    <x v="18"/>
    <x v="18"/>
    <n v="104123301"/>
    <x v="0"/>
    <x v="0"/>
    <x v="2"/>
    <x v="2"/>
    <s v="WHT Outstg"/>
    <s v="WHT on 1800025918 NDPR Excess RPC 2020 CHA"/>
    <s v=""/>
    <s v="AB"/>
    <s v=""/>
    <d v="2021-08-31T00:00:00"/>
    <d v="2021-08-31T00:00:00"/>
    <d v="2021-08-31T00:00:00"/>
    <s v="NGN"/>
    <n v="868169.04"/>
    <n v="122"/>
    <s v="91-180days "/>
    <n v="4.0666666666666664"/>
    <x v="2"/>
    <x v="2"/>
    <s v="WHT"/>
    <x v="1"/>
    <s v="USD"/>
    <n v="2118.59"/>
  </r>
  <r>
    <s v="A2310000"/>
    <x v="18"/>
    <x v="18"/>
    <n v="104123301"/>
    <x v="0"/>
    <x v="0"/>
    <x v="2"/>
    <x v="2"/>
    <s v="WHT Outstg"/>
    <s v="WHT on 1800025971 NIG DELTA APR 2021 CHA"/>
    <s v=""/>
    <s v="AB"/>
    <s v=""/>
    <d v="2021-08-31T00:00:00"/>
    <d v="2021-08-31T00:00:00"/>
    <d v="2021-08-31T00:00:00"/>
    <s v="NGN"/>
    <n v="3979557.86"/>
    <n v="122"/>
    <s v="91-180days "/>
    <n v="4.0666666666666664"/>
    <x v="2"/>
    <x v="2"/>
    <s v="WHT"/>
    <x v="1"/>
    <s v="USD"/>
    <n v="9711.32"/>
  </r>
  <r>
    <s v="A2310000"/>
    <x v="18"/>
    <x v="18"/>
    <n v="104123302"/>
    <x v="0"/>
    <x v="0"/>
    <x v="2"/>
    <x v="2"/>
    <s v="WHT Outstg"/>
    <s v="WHT on 1800026147 NIG DELTA MAY 2021 CHA"/>
    <s v=""/>
    <s v="AB"/>
    <s v=""/>
    <d v="2021-08-31T00:00:00"/>
    <d v="2021-08-31T00:00:00"/>
    <d v="2021-08-31T00:00:00"/>
    <s v="USD"/>
    <n v="25765.14"/>
    <n v="122"/>
    <s v="91-180days "/>
    <n v="4.0666666666666664"/>
    <x v="2"/>
    <x v="2"/>
    <s v="WHT"/>
    <x v="1"/>
    <s v="USD"/>
    <n v="25765.14"/>
  </r>
  <r>
    <s v="A2310000"/>
    <x v="18"/>
    <x v="18"/>
    <n v="104123303"/>
    <x v="0"/>
    <x v="0"/>
    <x v="2"/>
    <x v="2"/>
    <s v="WHT Outstg"/>
    <s v="WHT on 1800026148 NIG DELTA MAY 2021 CHA"/>
    <s v=""/>
    <s v="AB"/>
    <s v=""/>
    <d v="2021-08-31T00:00:00"/>
    <d v="2021-08-31T00:00:00"/>
    <d v="2021-08-31T00:00:00"/>
    <s v="NGN"/>
    <n v="4385365.08"/>
    <n v="122"/>
    <s v="91-180days "/>
    <n v="4.0666666666666664"/>
    <x v="2"/>
    <x v="2"/>
    <s v="WHT"/>
    <x v="1"/>
    <s v="USD"/>
    <n v="10701.61"/>
  </r>
  <r>
    <s v="A2310000"/>
    <x v="18"/>
    <x v="18"/>
    <n v="1400015809"/>
    <x v="0"/>
    <x v="0"/>
    <x v="2"/>
    <x v="2"/>
    <n v="0"/>
    <s v="NDPR Pmt"/>
    <s v=""/>
    <s v="DZ"/>
    <s v=""/>
    <d v="2021-08-30T00:00:00"/>
    <d v="2021-08-27T00:00:00"/>
    <d v="2021-08-30T00:00:00"/>
    <s v="NGN"/>
    <n v="-71402188.939999998"/>
    <n v="123"/>
    <s v="91-180days "/>
    <n v="4.0999999999999996"/>
    <x v="2"/>
    <x v="0"/>
    <s v="Overdue"/>
    <x v="0"/>
    <s v="USD"/>
    <n v="-174278.46"/>
  </r>
  <r>
    <s v="A2310000"/>
    <x v="18"/>
    <x v="18"/>
    <n v="1800026305"/>
    <x v="0"/>
    <x v="0"/>
    <x v="2"/>
    <x v="2"/>
    <n v="0"/>
    <s v="NIG DELTA June 2021 Crude Handling"/>
    <s v="454"/>
    <s v="DR"/>
    <s v=""/>
    <d v="2021-07-14T00:00:00"/>
    <d v="2021-07-14T00:00:00"/>
    <d v="2021-08-13T00:00:00"/>
    <s v="NGN"/>
    <n v="75160198.879999995"/>
    <n v="140"/>
    <s v="91-180days "/>
    <n v="4.666666666666667"/>
    <x v="2"/>
    <x v="0"/>
    <s v="Overdue"/>
    <x v="0"/>
    <s v="USD"/>
    <n v="183488.59"/>
  </r>
  <r>
    <s v="A2310000"/>
    <x v="18"/>
    <x v="18"/>
    <n v="1800026281"/>
    <x v="0"/>
    <x v="0"/>
    <x v="2"/>
    <x v="2"/>
    <n v="0"/>
    <s v="NIG DELTA JAN-APR 2021 SUPPLEMENTARY"/>
    <s v="468"/>
    <s v="DR"/>
    <s v=""/>
    <d v="2021-07-07T00:00:00"/>
    <d v="2021-07-07T00:00:00"/>
    <d v="2021-08-06T00:00:00"/>
    <s v="USD"/>
    <n v="40854.449999999997"/>
    <n v="147"/>
    <s v="91-180days "/>
    <n v="4.9000000000000004"/>
    <x v="2"/>
    <x v="0"/>
    <s v="Overdue"/>
    <x v="0"/>
    <s v="USD"/>
    <n v="40854.449999999997"/>
  </r>
  <r>
    <s v="A2310000"/>
    <x v="18"/>
    <x v="18"/>
    <n v="1800026282"/>
    <x v="0"/>
    <x v="0"/>
    <x v="2"/>
    <x v="2"/>
    <n v="0"/>
    <s v="NIG DELTA JAN-APR 2021 SUPPLEMENTARY"/>
    <s v="454"/>
    <s v="DR"/>
    <s v=""/>
    <d v="2021-07-07T00:00:00"/>
    <d v="2021-07-07T00:00:00"/>
    <d v="2021-08-06T00:00:00"/>
    <s v="NGN"/>
    <n v="6644684.4800000004"/>
    <n v="147"/>
    <s v="91-180days "/>
    <n v="4.9000000000000004"/>
    <x v="2"/>
    <x v="0"/>
    <s v="Overdue"/>
    <x v="0"/>
    <s v="USD"/>
    <n v="16221.67"/>
  </r>
  <r>
    <s v="A2310000"/>
    <x v="18"/>
    <x v="18"/>
    <n v="104089658"/>
    <x v="0"/>
    <x v="0"/>
    <x v="2"/>
    <x v="2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204"/>
    <s v="Above 180days "/>
    <n v="6.8"/>
    <x v="3"/>
    <x v="2"/>
    <s v="WHT"/>
    <x v="1"/>
    <s v="USD"/>
    <n v="8819.4599999999991"/>
  </r>
  <r>
    <s v="A2310000"/>
    <x v="18"/>
    <x v="18"/>
    <n v="104089658"/>
    <x v="0"/>
    <x v="0"/>
    <x v="2"/>
    <x v="2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204"/>
    <s v="Above 180days "/>
    <n v="6.8"/>
    <x v="3"/>
    <x v="2"/>
    <s v="WHT"/>
    <x v="1"/>
    <s v="USD"/>
    <n v="10267.469999999999"/>
  </r>
  <r>
    <s v="A2310000"/>
    <x v="18"/>
    <x v="18"/>
    <n v="104069617"/>
    <x v="0"/>
    <x v="0"/>
    <x v="2"/>
    <x v="2"/>
    <s v="WHT Outstg"/>
    <s v="WHT on Inv 1800025251 NIG DELTA NOV 2020 CHA"/>
    <s v=""/>
    <s v="AB"/>
    <s v=""/>
    <d v="2021-04-29T00:00:00"/>
    <d v="2021-04-29T00:00:00"/>
    <d v="2021-04-29T00:00:00"/>
    <s v="USD"/>
    <n v="25001.91"/>
    <n v="246"/>
    <s v="Above 180days "/>
    <n v="8.1999999999999993"/>
    <x v="3"/>
    <x v="2"/>
    <s v="WHT"/>
    <x v="1"/>
    <s v="USD"/>
    <n v="25001.91"/>
  </r>
  <r>
    <s v="A2310000"/>
    <x v="18"/>
    <x v="18"/>
    <n v="104069617"/>
    <x v="0"/>
    <x v="0"/>
    <x v="2"/>
    <x v="2"/>
    <s v="WHT Outstg"/>
    <s v="WHT on Inv 1800025428 NIG DELTA DEC 2020 CHA"/>
    <s v=""/>
    <s v="AB"/>
    <s v=""/>
    <d v="2021-04-29T00:00:00"/>
    <d v="2021-04-29T00:00:00"/>
    <d v="2021-04-29T00:00:00"/>
    <s v="USD"/>
    <n v="27121.94"/>
    <n v="246"/>
    <s v="Above 180days "/>
    <n v="8.1999999999999993"/>
    <x v="3"/>
    <x v="2"/>
    <s v="WHT"/>
    <x v="1"/>
    <s v="USD"/>
    <n v="27121.94"/>
  </r>
  <r>
    <s v="A2310000"/>
    <x v="18"/>
    <x v="18"/>
    <n v="104069618"/>
    <x v="0"/>
    <x v="0"/>
    <x v="2"/>
    <x v="2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246"/>
    <s v="Above 180days "/>
    <n v="8.1999999999999993"/>
    <x v="3"/>
    <x v="2"/>
    <s v="WHT"/>
    <x v="1"/>
    <s v="USD"/>
    <n v="10714.92"/>
  </r>
  <r>
    <s v="A2310000"/>
    <x v="18"/>
    <x v="18"/>
    <n v="104069618"/>
    <x v="0"/>
    <x v="0"/>
    <x v="2"/>
    <x v="2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246"/>
    <s v="Above 180days "/>
    <n v="8.1999999999999993"/>
    <x v="3"/>
    <x v="2"/>
    <s v="WHT"/>
    <x v="1"/>
    <s v="USD"/>
    <n v="11623.49"/>
  </r>
  <r>
    <s v="A2310000"/>
    <x v="18"/>
    <x v="18"/>
    <n v="1600003683"/>
    <x v="0"/>
    <x v="0"/>
    <x v="2"/>
    <x v="2"/>
    <n v="0"/>
    <s v="NDPR WHT Payment- Contract"/>
    <s v="454"/>
    <s v="DG"/>
    <s v=""/>
    <d v="2021-03-24T00:00:00"/>
    <d v="2021-03-24T00:00:00"/>
    <d v="2021-03-24T00:00:00"/>
    <s v="NGN"/>
    <n v="-8708680.0800000001"/>
    <n v="282"/>
    <s v="Above 180days "/>
    <n v="9.4"/>
    <x v="3"/>
    <x v="2"/>
    <s v="Overdue"/>
    <x v="1"/>
    <s v="USD"/>
    <n v="-22947.37"/>
  </r>
  <r>
    <s v="A2310000"/>
    <x v="18"/>
    <x v="18"/>
    <n v="104052516"/>
    <x v="0"/>
    <x v="0"/>
    <x v="2"/>
    <x v="2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284"/>
    <s v="Above 180days "/>
    <n v="9.4666666666666668"/>
    <x v="3"/>
    <x v="2"/>
    <s v="WHT"/>
    <x v="1"/>
    <s v="USD"/>
    <n v="11024.76"/>
  </r>
  <r>
    <s v="A2310000"/>
    <x v="18"/>
    <x v="18"/>
    <n v="104052516"/>
    <x v="0"/>
    <x v="0"/>
    <x v="2"/>
    <x v="2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284"/>
    <s v="Above 180days "/>
    <n v="9.4666666666666668"/>
    <x v="3"/>
    <x v="2"/>
    <s v="WHT"/>
    <x v="1"/>
    <s v="USD"/>
    <n v="11922.61"/>
  </r>
  <r>
    <s v="A2310000"/>
    <x v="18"/>
    <x v="18"/>
    <n v="104052517"/>
    <x v="0"/>
    <x v="0"/>
    <x v="2"/>
    <x v="2"/>
    <s v="WHT Outstg"/>
    <s v="WHT on Inv 1800024910 NIG DELTA SEPT 2020 CHA"/>
    <s v=""/>
    <s v="AB"/>
    <s v=""/>
    <d v="2021-03-22T00:00:00"/>
    <d v="2021-03-22T00:00:00"/>
    <d v="2021-03-22T00:00:00"/>
    <s v="USD"/>
    <n v="25724.9"/>
    <n v="284"/>
    <s v="Above 180days "/>
    <n v="9.4666666666666668"/>
    <x v="3"/>
    <x v="2"/>
    <s v="WHT"/>
    <x v="1"/>
    <s v="USD"/>
    <n v="25724.9"/>
  </r>
  <r>
    <s v="A2310000"/>
    <x v="18"/>
    <x v="18"/>
    <n v="104052517"/>
    <x v="0"/>
    <x v="0"/>
    <x v="2"/>
    <x v="2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284"/>
    <s v="Above 180days "/>
    <n v="9.4666666666666668"/>
    <x v="3"/>
    <x v="2"/>
    <s v="WHT"/>
    <x v="1"/>
    <s v="USD"/>
    <n v="27809.439999999999"/>
  </r>
  <r>
    <s v="A2310000"/>
    <x v="18"/>
    <x v="18"/>
    <n v="1600003636"/>
    <x v="0"/>
    <x v="0"/>
    <x v="2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325"/>
    <s v="Above 180days "/>
    <n v="10.833333333333334"/>
    <x v="3"/>
    <x v="2"/>
    <s v="WHT"/>
    <x v="1"/>
    <s v="USD"/>
    <n v="-28392.880000000001"/>
  </r>
  <r>
    <s v="A2310000"/>
    <x v="18"/>
    <x v="18"/>
    <n v="1600003540"/>
    <x v="0"/>
    <x v="0"/>
    <x v="2"/>
    <x v="2"/>
    <s v="WHT Outstg"/>
    <s v="NDPR July Aug 2020 WHT Payments"/>
    <s v="454"/>
    <s v="DG"/>
    <s v=""/>
    <d v="2021-01-29T00:00:00"/>
    <d v="2021-01-29T00:00:00"/>
    <d v="2021-01-29T00:00:00"/>
    <s v="NGN"/>
    <n v="-23485756.100000001"/>
    <n v="336"/>
    <s v="Above 180days "/>
    <n v="11.2"/>
    <x v="3"/>
    <x v="2"/>
    <s v="WHT"/>
    <x v="1"/>
    <s v="USD"/>
    <n v="-61884.97"/>
  </r>
  <r>
    <s v="A2310000"/>
    <x v="18"/>
    <x v="18"/>
    <n v="1600003530"/>
    <x v="0"/>
    <x v="0"/>
    <x v="2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38"/>
    <s v="Above 180days "/>
    <n v="11.266666666666667"/>
    <x v="3"/>
    <x v="2"/>
    <s v="WHT"/>
    <x v="1"/>
    <s v="USD"/>
    <n v="-20225.39"/>
  </r>
  <r>
    <s v="A2310000"/>
    <x v="18"/>
    <x v="18"/>
    <n v="1600003531"/>
    <x v="0"/>
    <x v="0"/>
    <x v="2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38"/>
    <s v="Above 180days "/>
    <n v="11.266666666666667"/>
    <x v="3"/>
    <x v="2"/>
    <s v="WHT"/>
    <x v="1"/>
    <s v="USD"/>
    <n v="-29614.51"/>
  </r>
  <r>
    <s v="A2310000"/>
    <x v="18"/>
    <x v="18"/>
    <n v="1600003498"/>
    <x v="0"/>
    <x v="0"/>
    <x v="2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350"/>
    <s v="Above 180days "/>
    <n v="11.666666666666666"/>
    <x v="3"/>
    <x v="2"/>
    <s v="WHT"/>
    <x v="1"/>
    <s v="USD"/>
    <n v="-50603.33"/>
  </r>
  <r>
    <s v="A2310000"/>
    <x v="18"/>
    <x v="18"/>
    <n v="1600003499"/>
    <x v="0"/>
    <x v="0"/>
    <x v="2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350"/>
    <s v="Above 180days "/>
    <n v="11.666666666666666"/>
    <x v="3"/>
    <x v="2"/>
    <s v="WHT"/>
    <x v="1"/>
    <s v="USD"/>
    <n v="-21540.28"/>
  </r>
  <r>
    <s v="A2310000"/>
    <x v="18"/>
    <x v="18"/>
    <n v="103998593"/>
    <x v="0"/>
    <x v="0"/>
    <x v="2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403"/>
    <s v="Above 180days "/>
    <n v="13.433333333333334"/>
    <x v="4"/>
    <x v="2"/>
    <s v="WHT"/>
    <x v="1"/>
    <s v="USD"/>
    <n v="11559.18"/>
  </r>
  <r>
    <s v="A2310000"/>
    <x v="18"/>
    <x v="18"/>
    <n v="103998593"/>
    <x v="0"/>
    <x v="0"/>
    <x v="2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403"/>
    <s v="Above 180days "/>
    <n v="13.433333333333334"/>
    <x v="4"/>
    <x v="2"/>
    <s v="WHT"/>
    <x v="1"/>
    <s v="USD"/>
    <n v="9981.1"/>
  </r>
  <r>
    <s v="A2310000"/>
    <x v="18"/>
    <x v="18"/>
    <n v="103998594"/>
    <x v="0"/>
    <x v="0"/>
    <x v="2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403"/>
    <s v="Above 180days "/>
    <n v="13.433333333333334"/>
    <x v="4"/>
    <x v="2"/>
    <s v="WHT"/>
    <x v="1"/>
    <s v="USD"/>
    <n v="24517.11"/>
  </r>
  <r>
    <s v="A2310000"/>
    <x v="18"/>
    <x v="18"/>
    <n v="103998594"/>
    <x v="0"/>
    <x v="0"/>
    <x v="2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403"/>
    <s v="Above 180days "/>
    <n v="13.433333333333334"/>
    <x v="4"/>
    <x v="2"/>
    <s v="WHT"/>
    <x v="1"/>
    <s v="USD"/>
    <n v="25256.87"/>
  </r>
  <r>
    <s v="A2310000"/>
    <x v="18"/>
    <x v="18"/>
    <n v="1600003363"/>
    <x v="0"/>
    <x v="0"/>
    <x v="2"/>
    <x v="2"/>
    <n v="0"/>
    <s v="NDPR Jan - feb 2020 Crude Handling"/>
    <s v="468"/>
    <s v="DG"/>
    <s v=""/>
    <d v="2020-10-20T00:00:00"/>
    <d v="2020-10-20T00:00:00"/>
    <d v="2020-10-20T00:00:00"/>
    <s v="USD"/>
    <n v="-36516.78"/>
    <n v="437"/>
    <s v="Above 180days "/>
    <n v="14.566666666666666"/>
    <x v="4"/>
    <x v="0"/>
    <s v="Overdue"/>
    <x v="0"/>
    <s v="USD"/>
    <n v="-36516.78"/>
  </r>
  <r>
    <s v="A2310000"/>
    <x v="18"/>
    <x v="18"/>
    <n v="1600003364"/>
    <x v="0"/>
    <x v="0"/>
    <x v="2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437"/>
    <s v="Above 180days "/>
    <n v="14.566666666666666"/>
    <x v="4"/>
    <x v="0"/>
    <s v="Overdue"/>
    <x v="0"/>
    <s v="USD"/>
    <n v="-15649.77"/>
  </r>
  <r>
    <s v="A2310000"/>
    <x v="18"/>
    <x v="18"/>
    <n v="103981428"/>
    <x v="0"/>
    <x v="0"/>
    <x v="2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451"/>
    <s v="Above 180days "/>
    <n v="15.033333333333333"/>
    <x v="4"/>
    <x v="2"/>
    <s v="WHT"/>
    <x v="1"/>
    <s v="USD"/>
    <n v="13667.68"/>
  </r>
  <r>
    <s v="A2310000"/>
    <x v="18"/>
    <x v="18"/>
    <n v="104016090"/>
    <x v="0"/>
    <x v="0"/>
    <x v="2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469"/>
    <s v="Above 180days "/>
    <n v="15.633333333333333"/>
    <x v="4"/>
    <x v="2"/>
    <s v="WHT"/>
    <x v="1"/>
    <s v="USD"/>
    <n v="27383.19"/>
  </r>
  <r>
    <s v="A2310000"/>
    <x v="18"/>
    <x v="18"/>
    <n v="103962398"/>
    <x v="0"/>
    <x v="0"/>
    <x v="2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487"/>
    <s v="Above 180days "/>
    <n v="16.233333333333334"/>
    <x v="4"/>
    <x v="2"/>
    <s v="WHT"/>
    <x v="1"/>
    <s v="USD"/>
    <n v="16351.2"/>
  </r>
  <r>
    <s v="A2310000"/>
    <x v="18"/>
    <x v="18"/>
    <n v="103962406"/>
    <x v="0"/>
    <x v="0"/>
    <x v="2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487"/>
    <s v="Above 180days "/>
    <n v="16.233333333333334"/>
    <x v="4"/>
    <x v="2"/>
    <s v="WHT"/>
    <x v="1"/>
    <s v="USD"/>
    <n v="9752.34"/>
  </r>
  <r>
    <s v="A2310000"/>
    <x v="18"/>
    <x v="18"/>
    <n v="103962406"/>
    <x v="0"/>
    <x v="0"/>
    <x v="2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487"/>
    <s v="Above 180days "/>
    <n v="16.233333333333334"/>
    <x v="4"/>
    <x v="2"/>
    <s v="WHT"/>
    <x v="1"/>
    <s v="USD"/>
    <n v="6656.69"/>
  </r>
  <r>
    <s v="A2310000"/>
    <x v="18"/>
    <x v="18"/>
    <n v="103950524"/>
    <x v="0"/>
    <x v="0"/>
    <x v="2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515"/>
    <s v="Above 180days "/>
    <n v="17.166666666666668"/>
    <x v="4"/>
    <x v="2"/>
    <s v="WHT"/>
    <x v="1"/>
    <s v="USD"/>
    <n v="28177.23"/>
  </r>
  <r>
    <s v="A2310000"/>
    <x v="18"/>
    <x v="18"/>
    <n v="103922128"/>
    <x v="0"/>
    <x v="0"/>
    <x v="2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579"/>
    <s v="Above 180days "/>
    <n v="19.3"/>
    <x v="0"/>
    <x v="2"/>
    <s v="WHT"/>
    <x v="1"/>
    <s v="USD"/>
    <n v="10720.35"/>
  </r>
  <r>
    <s v="A2310000"/>
    <x v="18"/>
    <x v="18"/>
    <n v="103922128"/>
    <x v="0"/>
    <x v="0"/>
    <x v="2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579"/>
    <s v="Above 180days "/>
    <n v="19.3"/>
    <x v="0"/>
    <x v="2"/>
    <s v="WHT"/>
    <x v="1"/>
    <s v="USD"/>
    <n v="10571.18"/>
  </r>
  <r>
    <s v="A2310000"/>
    <x v="18"/>
    <x v="18"/>
    <n v="103922129"/>
    <x v="0"/>
    <x v="0"/>
    <x v="2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579"/>
    <s v="Above 180days "/>
    <n v="19.3"/>
    <x v="0"/>
    <x v="2"/>
    <s v="WHT"/>
    <x v="1"/>
    <s v="USD"/>
    <n v="29016.35"/>
  </r>
  <r>
    <s v="A2310000"/>
    <x v="18"/>
    <x v="18"/>
    <n v="1600003174"/>
    <x v="0"/>
    <x v="0"/>
    <x v="2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583"/>
    <s v="Above 180days "/>
    <n v="19.433333333333334"/>
    <x v="0"/>
    <x v="2"/>
    <s v="WHT"/>
    <x v="1"/>
    <s v="USD"/>
    <n v="-9135.4500000000007"/>
  </r>
  <r>
    <s v="A2310000"/>
    <x v="18"/>
    <x v="18"/>
    <n v="1600003136"/>
    <x v="0"/>
    <x v="0"/>
    <x v="2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616"/>
    <s v="Above 180days "/>
    <n v="20.533333333333335"/>
    <x v="0"/>
    <x v="2"/>
    <s v="WHT"/>
    <x v="1"/>
    <s v="USD"/>
    <n v="-9944.98"/>
  </r>
  <r>
    <s v="A2310000"/>
    <x v="18"/>
    <x v="18"/>
    <n v="104016090"/>
    <x v="0"/>
    <x v="0"/>
    <x v="2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633"/>
    <s v="Above 180days "/>
    <n v="21.1"/>
    <x v="0"/>
    <x v="2"/>
    <s v="WHT"/>
    <x v="1"/>
    <s v="USD"/>
    <n v="24406.21"/>
  </r>
  <r>
    <s v="A2310000"/>
    <x v="18"/>
    <x v="18"/>
    <n v="103896309"/>
    <x v="0"/>
    <x v="0"/>
    <x v="2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642"/>
    <s v="Above 180days "/>
    <n v="21.4"/>
    <x v="0"/>
    <x v="2"/>
    <s v="WHT"/>
    <x v="1"/>
    <s v="USD"/>
    <n v="29425.599999999999"/>
  </r>
  <r>
    <s v="A2310000"/>
    <x v="18"/>
    <x v="18"/>
    <n v="103896310"/>
    <x v="0"/>
    <x v="0"/>
    <x v="2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642"/>
    <s v="Above 180days "/>
    <n v="21.4"/>
    <x v="0"/>
    <x v="2"/>
    <s v="WHT"/>
    <x v="1"/>
    <s v="USD"/>
    <n v="3099.94"/>
  </r>
  <r>
    <s v="A2310000"/>
    <x v="18"/>
    <x v="18"/>
    <n v="103896310"/>
    <x v="0"/>
    <x v="0"/>
    <x v="2"/>
    <x v="2"/>
    <s v="WHT Outstg"/>
    <s v="WHT on inv 1800020474"/>
    <s v=""/>
    <s v="AB"/>
    <s v=""/>
    <d v="2020-03-29T00:00:00"/>
    <d v="2020-03-29T00:00:00"/>
    <d v="2020-03-29T00:00:00"/>
    <s v="NGN"/>
    <n v="3797758.07"/>
    <n v="642"/>
    <s v="Above 180days "/>
    <n v="21.4"/>
    <x v="0"/>
    <x v="2"/>
    <s v="WHT"/>
    <x v="1"/>
    <s v="USD"/>
    <n v="10534.6"/>
  </r>
  <r>
    <s v="A2310000"/>
    <x v="18"/>
    <x v="18"/>
    <n v="103896312"/>
    <x v="0"/>
    <x v="0"/>
    <x v="2"/>
    <x v="2"/>
    <s v="WHT Outstg"/>
    <s v="WHT on inv 1800023120"/>
    <s v=""/>
    <s v="AB"/>
    <s v=""/>
    <d v="2020-03-29T00:00:00"/>
    <d v="2020-03-29T00:00:00"/>
    <d v="2020-03-29T00:00:00"/>
    <s v="USD"/>
    <n v="24560.29"/>
    <n v="642"/>
    <s v="Above 180days "/>
    <n v="21.4"/>
    <x v="0"/>
    <x v="2"/>
    <s v="WHT"/>
    <x v="1"/>
    <s v="USD"/>
    <n v="24560.29"/>
  </r>
  <r>
    <s v="A2310000"/>
    <x v="18"/>
    <x v="18"/>
    <n v="103896313"/>
    <x v="0"/>
    <x v="0"/>
    <x v="2"/>
    <x v="2"/>
    <s v="WHT Outstg"/>
    <s v="WHT on inv 1800023360"/>
    <s v=""/>
    <s v="AB"/>
    <s v=""/>
    <d v="2020-03-29T00:00:00"/>
    <d v="2020-03-29T00:00:00"/>
    <d v="2020-03-29T00:00:00"/>
    <s v="NGN"/>
    <n v="3203698.97"/>
    <n v="642"/>
    <s v="Above 180days "/>
    <n v="21.4"/>
    <x v="0"/>
    <x v="2"/>
    <s v="WHT"/>
    <x v="1"/>
    <s v="USD"/>
    <n v="8886.74"/>
  </r>
  <r>
    <s v="A2310000"/>
    <x v="18"/>
    <x v="18"/>
    <n v="1600003046"/>
    <x v="0"/>
    <x v="0"/>
    <x v="2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672"/>
    <s v="Above 180days "/>
    <n v="22.4"/>
    <x v="0"/>
    <x v="2"/>
    <s v="WHT"/>
    <x v="1"/>
    <s v="USD"/>
    <n v="-27734.36"/>
  </r>
  <r>
    <s v="A2310000"/>
    <x v="18"/>
    <x v="18"/>
    <n v="1600003047"/>
    <x v="0"/>
    <x v="0"/>
    <x v="2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672"/>
    <s v="Above 180days "/>
    <n v="22.4"/>
    <x v="0"/>
    <x v="2"/>
    <s v="WHT"/>
    <x v="1"/>
    <s v="USD"/>
    <n v="-10187.44"/>
  </r>
  <r>
    <s v="A2310000"/>
    <x v="18"/>
    <x v="18"/>
    <n v="103868535"/>
    <x v="0"/>
    <x v="0"/>
    <x v="2"/>
    <x v="2"/>
    <s v="WHT Outstg"/>
    <s v="WHT on Inv 1800022922"/>
    <s v=""/>
    <s v="AB"/>
    <s v=""/>
    <d v="2020-01-30T00:00:00"/>
    <d v="2020-01-30T00:00:00"/>
    <d v="2020-01-30T00:00:00"/>
    <s v="NGN"/>
    <n v="3004020.92"/>
    <n v="701"/>
    <s v="Above 180days "/>
    <n v="23.366666666666667"/>
    <x v="0"/>
    <x v="2"/>
    <s v="WHT"/>
    <x v="1"/>
    <s v="USD"/>
    <n v="9800.92"/>
  </r>
  <r>
    <s v="A2310000"/>
    <x v="18"/>
    <x v="18"/>
    <n v="103868536"/>
    <x v="0"/>
    <x v="0"/>
    <x v="2"/>
    <x v="2"/>
    <s v="WHT Outstg"/>
    <s v="WHT on Inv 1800022921"/>
    <s v=""/>
    <s v="AB"/>
    <s v=""/>
    <d v="2020-01-30T00:00:00"/>
    <d v="2020-01-30T00:00:00"/>
    <d v="2020-01-30T00:00:00"/>
    <s v="USD"/>
    <n v="21647.5"/>
    <n v="701"/>
    <s v="Above 180days "/>
    <n v="23.366666666666667"/>
    <x v="0"/>
    <x v="2"/>
    <s v="WHT"/>
    <x v="1"/>
    <s v="USD"/>
    <n v="21647.5"/>
  </r>
  <r>
    <s v="A2310000"/>
    <x v="18"/>
    <x v="18"/>
    <n v="104016090"/>
    <x v="0"/>
    <x v="0"/>
    <x v="2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709"/>
    <s v="Above 180days "/>
    <n v="23.633333333333333"/>
    <x v="0"/>
    <x v="2"/>
    <s v="WHT"/>
    <x v="1"/>
    <s v="USD"/>
    <n v="24393.21"/>
  </r>
  <r>
    <s v="A2310000"/>
    <x v="18"/>
    <x v="18"/>
    <n v="104016090"/>
    <x v="0"/>
    <x v="0"/>
    <x v="2"/>
    <x v="2"/>
    <s v="WHT Outstg"/>
    <s v="Bal of inv 1800023359 NIG DELTA DEC 2019 CHA"/>
    <s v=""/>
    <s v="AB"/>
    <s v=""/>
    <d v="2021-01-01T00:00:00"/>
    <d v="2021-01-01T00:00:00"/>
    <d v="2020-01-02T00:00:00"/>
    <s v="USD"/>
    <n v="914.17"/>
    <n v="729"/>
    <s v="Above 180days "/>
    <n v="24.3"/>
    <x v="0"/>
    <x v="2"/>
    <s v="WHT"/>
    <x v="1"/>
    <s v="USD"/>
    <n v="914.17"/>
  </r>
  <r>
    <s v="A2310000"/>
    <x v="18"/>
    <x v="18"/>
    <n v="103838503"/>
    <x v="0"/>
    <x v="0"/>
    <x v="2"/>
    <x v="2"/>
    <n v="0"/>
    <s v="Balance on Pmt on A/C"/>
    <s v=""/>
    <s v="AB"/>
    <s v=""/>
    <d v="2019-11-30T00:00:00"/>
    <d v="2019-11-30T00:00:00"/>
    <d v="2019-11-30T00:00:00"/>
    <s v="NGN"/>
    <n v="-134515139.19999999"/>
    <n v="762"/>
    <s v="Above 180days "/>
    <n v="25.4"/>
    <x v="0"/>
    <x v="0"/>
    <s v="Overdue"/>
    <x v="0"/>
    <s v="USD"/>
    <n v="-438869.09"/>
  </r>
  <r>
    <s v="A2310000"/>
    <x v="18"/>
    <x v="18"/>
    <n v="103838503"/>
    <x v="0"/>
    <x v="0"/>
    <x v="2"/>
    <x v="2"/>
    <n v="0"/>
    <s v="WHT on inv 1800021646"/>
    <s v=""/>
    <s v="AB"/>
    <s v=""/>
    <d v="2019-11-30T00:00:00"/>
    <d v="2019-11-30T00:00:00"/>
    <d v="2019-11-30T00:00:00"/>
    <s v="NGN"/>
    <n v="2960544.03"/>
    <n v="762"/>
    <s v="Above 180days "/>
    <n v="25.4"/>
    <x v="0"/>
    <x v="2"/>
    <s v="WHT"/>
    <x v="1"/>
    <s v="USD"/>
    <n v="9659.07"/>
  </r>
  <r>
    <s v="A2310000"/>
    <x v="18"/>
    <x v="18"/>
    <n v="103838503"/>
    <x v="0"/>
    <x v="0"/>
    <x v="2"/>
    <x v="2"/>
    <n v="0"/>
    <s v="WHT on inv 1800021756"/>
    <s v=""/>
    <s v="AB"/>
    <s v=""/>
    <d v="2019-11-30T00:00:00"/>
    <d v="2019-11-30T00:00:00"/>
    <d v="2019-11-30T00:00:00"/>
    <s v="NGN"/>
    <n v="328905.19"/>
    <n v="762"/>
    <s v="Above 180days "/>
    <n v="25.4"/>
    <x v="0"/>
    <x v="2"/>
    <s v="WHT"/>
    <x v="1"/>
    <s v="USD"/>
    <n v="1073.0899999999999"/>
  </r>
  <r>
    <s v="A2310000"/>
    <x v="18"/>
    <x v="18"/>
    <n v="103838503"/>
    <x v="0"/>
    <x v="0"/>
    <x v="2"/>
    <x v="2"/>
    <n v="0"/>
    <s v="WHT on inv 1800022147"/>
    <s v=""/>
    <s v="AB"/>
    <s v=""/>
    <d v="2019-11-30T00:00:00"/>
    <d v="2019-11-30T00:00:00"/>
    <d v="2019-11-30T00:00:00"/>
    <s v="NGN"/>
    <n v="3301248.4"/>
    <n v="762"/>
    <s v="Above 180days "/>
    <n v="25.4"/>
    <x v="0"/>
    <x v="2"/>
    <s v="WHT"/>
    <x v="1"/>
    <s v="USD"/>
    <n v="10770.65"/>
  </r>
  <r>
    <s v="A2310000"/>
    <x v="18"/>
    <x v="18"/>
    <n v="103838503"/>
    <x v="0"/>
    <x v="0"/>
    <x v="2"/>
    <x v="2"/>
    <n v="0"/>
    <s v="WHT on inv 1800022334"/>
    <s v=""/>
    <s v="AB"/>
    <s v=""/>
    <d v="2019-11-30T00:00:00"/>
    <d v="2019-11-30T00:00:00"/>
    <d v="2019-11-30T00:00:00"/>
    <s v="NGN"/>
    <n v="49857.72"/>
    <n v="762"/>
    <s v="Above 180days "/>
    <n v="25.4"/>
    <x v="0"/>
    <x v="2"/>
    <s v="WHT"/>
    <x v="1"/>
    <s v="USD"/>
    <n v="162.66999999999999"/>
  </r>
  <r>
    <s v="A2310000"/>
    <x v="18"/>
    <x v="18"/>
    <n v="103838503"/>
    <x v="0"/>
    <x v="0"/>
    <x v="2"/>
    <x v="2"/>
    <n v="0"/>
    <s v="WHT on inv 1800022344"/>
    <s v=""/>
    <s v="AB"/>
    <s v=""/>
    <d v="2019-11-30T00:00:00"/>
    <d v="2019-11-30T00:00:00"/>
    <d v="2019-11-30T00:00:00"/>
    <s v="NGN"/>
    <n v="158859.97"/>
    <n v="762"/>
    <s v="Above 180days "/>
    <n v="25.4"/>
    <x v="0"/>
    <x v="2"/>
    <s v="WHT"/>
    <x v="1"/>
    <s v="USD"/>
    <n v="518.29999999999995"/>
  </r>
  <r>
    <s v="A2310000"/>
    <x v="18"/>
    <x v="18"/>
    <n v="103838503"/>
    <x v="0"/>
    <x v="0"/>
    <x v="2"/>
    <x v="2"/>
    <n v="0"/>
    <s v="WHT on inv 1800022405"/>
    <s v=""/>
    <s v="AB"/>
    <s v=""/>
    <d v="2019-11-30T00:00:00"/>
    <d v="2019-11-30T00:00:00"/>
    <d v="2019-11-30T00:00:00"/>
    <s v="NGN"/>
    <n v="2987665"/>
    <n v="762"/>
    <s v="Above 180days "/>
    <n v="25.4"/>
    <x v="0"/>
    <x v="2"/>
    <s v="WHT"/>
    <x v="1"/>
    <s v="USD"/>
    <n v="9747.56"/>
  </r>
  <r>
    <s v="A2310000"/>
    <x v="18"/>
    <x v="18"/>
    <n v="103838503"/>
    <x v="0"/>
    <x v="0"/>
    <x v="2"/>
    <x v="2"/>
    <n v="0"/>
    <s v="WHT on inv 1800022532"/>
    <s v=""/>
    <s v="AB"/>
    <s v=""/>
    <d v="2019-11-30T00:00:00"/>
    <d v="2019-11-30T00:00:00"/>
    <d v="2019-11-30T00:00:00"/>
    <s v="NGN"/>
    <n v="3541304.5"/>
    <n v="762"/>
    <s v="Above 180days "/>
    <n v="25.4"/>
    <x v="0"/>
    <x v="2"/>
    <s v="WHT"/>
    <x v="1"/>
    <s v="USD"/>
    <n v="11553.86"/>
  </r>
  <r>
    <s v="A2310000"/>
    <x v="18"/>
    <x v="18"/>
    <n v="103838503"/>
    <x v="0"/>
    <x v="0"/>
    <x v="2"/>
    <x v="2"/>
    <n v="0"/>
    <s v="WHT on inv1800021795"/>
    <s v=""/>
    <s v="AB"/>
    <s v=""/>
    <d v="2019-11-30T00:00:00"/>
    <d v="2019-11-30T00:00:00"/>
    <d v="2019-11-30T00:00:00"/>
    <s v="NGN"/>
    <n v="2601598.64"/>
    <n v="762"/>
    <s v="Above 180days "/>
    <n v="25.4"/>
    <x v="0"/>
    <x v="2"/>
    <s v="WHT"/>
    <x v="1"/>
    <s v="USD"/>
    <n v="8487.98"/>
  </r>
  <r>
    <s v="A2310000"/>
    <x v="18"/>
    <x v="18"/>
    <n v="103838503"/>
    <x v="0"/>
    <x v="0"/>
    <x v="2"/>
    <x v="2"/>
    <n v="0"/>
    <s v="WHT on inv1800021938"/>
    <s v=""/>
    <s v="AB"/>
    <s v=""/>
    <d v="2019-11-30T00:00:00"/>
    <d v="2019-11-30T00:00:00"/>
    <d v="2019-11-30T00:00:00"/>
    <s v="NGN"/>
    <n v="3298746.56"/>
    <n v="762"/>
    <s v="Above 180days "/>
    <n v="25.4"/>
    <x v="0"/>
    <x v="2"/>
    <s v="WHT"/>
    <x v="1"/>
    <s v="USD"/>
    <n v="10762.49"/>
  </r>
  <r>
    <s v="A2310000"/>
    <x v="18"/>
    <x v="18"/>
    <n v="103838503"/>
    <x v="0"/>
    <x v="0"/>
    <x v="2"/>
    <x v="2"/>
    <n v="0"/>
    <s v="WHT on inv1800022776"/>
    <s v=""/>
    <s v="AB"/>
    <s v=""/>
    <d v="2019-11-30T00:00:00"/>
    <d v="2019-11-30T00:00:00"/>
    <d v="2019-11-30T00:00:00"/>
    <s v="NGN"/>
    <n v="3298076.97"/>
    <n v="762"/>
    <s v="Above 180days "/>
    <n v="25.4"/>
    <x v="0"/>
    <x v="2"/>
    <s v="WHT"/>
    <x v="1"/>
    <s v="USD"/>
    <n v="10760.31"/>
  </r>
  <r>
    <s v="A2310000"/>
    <x v="18"/>
    <x v="18"/>
    <n v="103838504"/>
    <x v="0"/>
    <x v="0"/>
    <x v="2"/>
    <x v="2"/>
    <s v="WHT Outstg"/>
    <s v="WHT on inv 1800021645"/>
    <s v=""/>
    <s v="AB"/>
    <s v=""/>
    <d v="2019-11-30T00:00:00"/>
    <d v="2019-11-30T00:00:00"/>
    <d v="2019-11-30T00:00:00"/>
    <s v="USD"/>
    <n v="21641.98"/>
    <n v="762"/>
    <s v="Above 180days "/>
    <n v="25.4"/>
    <x v="0"/>
    <x v="2"/>
    <s v="WHT"/>
    <x v="1"/>
    <s v="USD"/>
    <n v="21641.98"/>
  </r>
  <r>
    <s v="A2310000"/>
    <x v="18"/>
    <x v="18"/>
    <n v="103838504"/>
    <x v="0"/>
    <x v="0"/>
    <x v="2"/>
    <x v="2"/>
    <s v="WHT Outstg"/>
    <s v="WHT on inv1800021794"/>
    <s v=""/>
    <s v="AB"/>
    <s v=""/>
    <d v="2019-11-30T00:00:00"/>
    <d v="2019-11-30T00:00:00"/>
    <d v="2019-11-30T00:00:00"/>
    <s v="USD"/>
    <n v="19015.64"/>
    <n v="762"/>
    <s v="Above 180days "/>
    <n v="25.4"/>
    <x v="0"/>
    <x v="2"/>
    <s v="WHT"/>
    <x v="1"/>
    <s v="USD"/>
    <n v="19015.64"/>
  </r>
  <r>
    <s v="A2310000"/>
    <x v="18"/>
    <x v="18"/>
    <n v="103838504"/>
    <x v="0"/>
    <x v="0"/>
    <x v="2"/>
    <x v="2"/>
    <s v="WHT Outstg"/>
    <s v="WHT on inv1800021937"/>
    <s v=""/>
    <s v="AB"/>
    <s v=""/>
    <d v="2019-11-30T00:00:00"/>
    <d v="2019-11-30T00:00:00"/>
    <d v="2019-11-30T00:00:00"/>
    <s v="USD"/>
    <n v="30140.53"/>
    <n v="762"/>
    <s v="Above 180days "/>
    <n v="25.4"/>
    <x v="0"/>
    <x v="2"/>
    <s v="WHT"/>
    <x v="1"/>
    <s v="USD"/>
    <n v="30140.53"/>
  </r>
  <r>
    <s v="A2310000"/>
    <x v="18"/>
    <x v="18"/>
    <n v="103838504"/>
    <x v="0"/>
    <x v="0"/>
    <x v="2"/>
    <x v="2"/>
    <s v="WHT Outstg"/>
    <s v="WHT on inv 1800022146"/>
    <s v=""/>
    <s v="AB"/>
    <s v=""/>
    <d v="2019-11-30T00:00:00"/>
    <d v="2019-11-30T00:00:00"/>
    <d v="2019-11-30T00:00:00"/>
    <s v="USD"/>
    <n v="24131.3"/>
    <n v="762"/>
    <s v="Above 180days "/>
    <n v="25.4"/>
    <x v="0"/>
    <x v="2"/>
    <s v="WHT"/>
    <x v="1"/>
    <s v="USD"/>
    <n v="24131.3"/>
  </r>
  <r>
    <s v="A2310000"/>
    <x v="18"/>
    <x v="18"/>
    <n v="103838504"/>
    <x v="0"/>
    <x v="0"/>
    <x v="2"/>
    <x v="2"/>
    <s v="WHT Outstg"/>
    <s v="WHT on inv 1800022404"/>
    <s v=""/>
    <s v="AB"/>
    <s v=""/>
    <d v="2019-11-30T00:00:00"/>
    <d v="2019-11-30T00:00:00"/>
    <d v="2019-11-30T00:00:00"/>
    <s v="USD"/>
    <n v="21839.41"/>
    <n v="762"/>
    <s v="Above 180days "/>
    <n v="25.4"/>
    <x v="0"/>
    <x v="2"/>
    <s v="WHT"/>
    <x v="1"/>
    <s v="USD"/>
    <n v="21839.41"/>
  </r>
  <r>
    <s v="A2310000"/>
    <x v="18"/>
    <x v="18"/>
    <n v="103838504"/>
    <x v="0"/>
    <x v="0"/>
    <x v="2"/>
    <x v="2"/>
    <s v="WHT Outstg"/>
    <s v="WHT on inv1800022531"/>
    <s v=""/>
    <s v="AB"/>
    <s v=""/>
    <d v="2019-11-30T00:00:00"/>
    <d v="2019-11-30T00:00:00"/>
    <d v="2019-11-30T00:00:00"/>
    <s v="USD"/>
    <n v="25886.32"/>
    <n v="762"/>
    <s v="Above 180days "/>
    <n v="25.4"/>
    <x v="0"/>
    <x v="2"/>
    <s v="WHT"/>
    <x v="1"/>
    <s v="USD"/>
    <n v="25886.32"/>
  </r>
  <r>
    <s v="A2310000"/>
    <x v="18"/>
    <x v="18"/>
    <n v="103838504"/>
    <x v="0"/>
    <x v="0"/>
    <x v="2"/>
    <x v="2"/>
    <s v="WHT Outstg"/>
    <s v="WHT on inv 1800022775"/>
    <s v=""/>
    <s v="AB"/>
    <s v=""/>
    <d v="2019-11-30T00:00:00"/>
    <d v="2019-11-30T00:00:00"/>
    <d v="2019-11-30T00:00:00"/>
    <s v="USD"/>
    <n v="24109.77"/>
    <n v="762"/>
    <s v="Above 180days "/>
    <n v="25.4"/>
    <x v="0"/>
    <x v="2"/>
    <s v="WHT"/>
    <x v="1"/>
    <s v="USD"/>
    <n v="24109.77"/>
  </r>
  <r>
    <s v="A2310000"/>
    <x v="18"/>
    <x v="18"/>
    <n v="180002233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846"/>
    <s v="Above 180days "/>
    <n v="28.2"/>
    <x v="0"/>
    <x v="0"/>
    <s v="Overdue"/>
    <x v="0"/>
    <s v="USD"/>
    <n v="9114"/>
  </r>
  <r>
    <s v="A2310000"/>
    <x v="18"/>
    <x v="18"/>
    <n v="180002234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846"/>
    <s v="Above 180days "/>
    <n v="28.2"/>
    <x v="0"/>
    <x v="0"/>
    <s v="Overdue"/>
    <x v="0"/>
    <s v="USD"/>
    <n v="29039.63"/>
  </r>
  <r>
    <s v="A2310000"/>
    <x v="18"/>
    <x v="18"/>
    <n v="103771415"/>
    <x v="0"/>
    <x v="0"/>
    <x v="2"/>
    <x v="2"/>
    <s v="WHT Outstg"/>
    <s v="WHT 1800013244"/>
    <s v=""/>
    <s v="AB"/>
    <s v=""/>
    <d v="2019-07-18T00:00:00"/>
    <d v="2019-07-18T00:00:00"/>
    <d v="2019-07-18T00:00:00"/>
    <s v="NGN"/>
    <n v="83582.759999999995"/>
    <n v="897"/>
    <s v="Above 180days "/>
    <n v="29.9"/>
    <x v="0"/>
    <x v="2"/>
    <s v="WHT"/>
    <x v="1"/>
    <s v="USD"/>
    <n v="272.75"/>
  </r>
  <r>
    <s v="A2310000"/>
    <x v="18"/>
    <x v="18"/>
    <n v="1800021755"/>
    <x v="0"/>
    <x v="0"/>
    <x v="2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938"/>
    <s v="Above 180days "/>
    <n v="31.266666666666666"/>
    <x v="0"/>
    <x v="0"/>
    <s v="Overdue"/>
    <x v="0"/>
    <s v="USD"/>
    <n v="60329.31"/>
  </r>
  <r>
    <s v="A2310000"/>
    <x v="18"/>
    <x v="18"/>
    <n v="1600002781"/>
    <x v="0"/>
    <x v="0"/>
    <x v="2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948"/>
    <s v="Above 180days "/>
    <n v="31.6"/>
    <x v="0"/>
    <x v="2"/>
    <s v="WHT"/>
    <x v="1"/>
    <s v="USD"/>
    <n v="-125581.24"/>
  </r>
  <r>
    <s v="A2310000"/>
    <x v="18"/>
    <x v="18"/>
    <n v="1600002757"/>
    <x v="0"/>
    <x v="0"/>
    <x v="2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976"/>
    <s v="Above 180days "/>
    <n v="32.533333333333331"/>
    <x v="0"/>
    <x v="0"/>
    <s v="Overdue"/>
    <x v="0"/>
    <s v="USD"/>
    <n v="-1153767.72"/>
  </r>
  <r>
    <s v="A2310000"/>
    <x v="18"/>
    <x v="18"/>
    <n v="103731776"/>
    <x v="0"/>
    <x v="0"/>
    <x v="2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976"/>
    <s v="Above 180days "/>
    <n v="32.533333333333331"/>
    <x v="0"/>
    <x v="2"/>
    <s v="WHT"/>
    <x v="1"/>
    <s v="USD"/>
    <n v="79187.649999999994"/>
  </r>
  <r>
    <s v="A2310000"/>
    <x v="18"/>
    <x v="18"/>
    <n v="103705174"/>
    <x v="0"/>
    <x v="0"/>
    <x v="2"/>
    <x v="2"/>
    <s v="WHT Outstg"/>
    <s v="WHT on 1800020040/1800020198"/>
    <s v=""/>
    <s v="AB"/>
    <s v=""/>
    <d v="2019-03-04T00:00:00"/>
    <d v="2019-03-04T00:00:00"/>
    <d v="2019-03-04T00:00:00"/>
    <s v="USD"/>
    <n v="44920.78"/>
    <n v="1033"/>
    <s v="Above 180days "/>
    <n v="34.43333333333333"/>
    <x v="0"/>
    <x v="2"/>
    <s v="WHT"/>
    <x v="1"/>
    <s v="USD"/>
    <n v="44920.78"/>
  </r>
  <r>
    <s v="A2310000"/>
    <x v="18"/>
    <x v="18"/>
    <n v="103705175"/>
    <x v="0"/>
    <x v="0"/>
    <x v="2"/>
    <x v="2"/>
    <s v="WHT Outstg"/>
    <s v="WHT on 1800020344"/>
    <s v=""/>
    <s v="AB"/>
    <s v=""/>
    <d v="2019-03-04T00:00:00"/>
    <d v="2019-03-04T00:00:00"/>
    <d v="2019-03-04T00:00:00"/>
    <s v="USD"/>
    <n v="8540.8700000000008"/>
    <n v="1033"/>
    <s v="Above 180days "/>
    <n v="34.43333333333333"/>
    <x v="0"/>
    <x v="2"/>
    <s v="WHT"/>
    <x v="1"/>
    <s v="USD"/>
    <n v="8540.8700000000008"/>
  </r>
  <r>
    <s v="A2310000"/>
    <x v="18"/>
    <x v="18"/>
    <n v="103705176"/>
    <x v="0"/>
    <x v="0"/>
    <x v="2"/>
    <x v="2"/>
    <s v="WHT Outstg"/>
    <s v="WHT on 1800020473"/>
    <s v=""/>
    <s v="AB"/>
    <s v=""/>
    <d v="2019-03-04T00:00:00"/>
    <d v="2019-03-04T00:00:00"/>
    <d v="2019-03-04T00:00:00"/>
    <s v="USD"/>
    <n v="30761.759999999998"/>
    <n v="1033"/>
    <s v="Above 180days "/>
    <n v="34.43333333333333"/>
    <x v="0"/>
    <x v="2"/>
    <s v="WHT"/>
    <x v="1"/>
    <s v="USD"/>
    <n v="30761.759999999998"/>
  </r>
  <r>
    <s v="A2310000"/>
    <x v="18"/>
    <x v="18"/>
    <n v="103705177"/>
    <x v="0"/>
    <x v="0"/>
    <x v="2"/>
    <x v="2"/>
    <s v="WHT Outstg"/>
    <s v="WHT on 1800020639"/>
    <s v=""/>
    <s v="AB"/>
    <s v=""/>
    <d v="2019-03-04T00:00:00"/>
    <d v="2019-03-04T00:00:00"/>
    <d v="2019-03-04T00:00:00"/>
    <s v="USD"/>
    <n v="22305.93"/>
    <n v="1033"/>
    <s v="Above 180days "/>
    <n v="34.43333333333333"/>
    <x v="0"/>
    <x v="2"/>
    <s v="WHT"/>
    <x v="1"/>
    <s v="USD"/>
    <n v="22305.93"/>
  </r>
  <r>
    <s v="A2310000"/>
    <x v="18"/>
    <x v="18"/>
    <n v="103705179"/>
    <x v="0"/>
    <x v="0"/>
    <x v="2"/>
    <x v="2"/>
    <s v="WHT Outstg"/>
    <s v="WHT on 1800020791/1800020976"/>
    <s v=""/>
    <s v="AB"/>
    <s v=""/>
    <d v="2019-03-04T00:00:00"/>
    <d v="2019-03-04T00:00:00"/>
    <d v="2019-03-04T00:00:00"/>
    <s v="USD"/>
    <n v="47062.43"/>
    <n v="1033"/>
    <s v="Above 180days "/>
    <n v="34.43333333333333"/>
    <x v="0"/>
    <x v="2"/>
    <s v="WHT"/>
    <x v="1"/>
    <s v="USD"/>
    <n v="47062.43"/>
  </r>
  <r>
    <s v="A2310000"/>
    <x v="18"/>
    <x v="18"/>
    <n v="1400012992"/>
    <x v="0"/>
    <x v="0"/>
    <x v="2"/>
    <x v="2"/>
    <n v="0"/>
    <s v="NDPR pmt"/>
    <s v=""/>
    <s v="DZ"/>
    <s v=""/>
    <d v="2018-12-05T00:00:00"/>
    <d v="2018-12-04T00:00:00"/>
    <d v="2018-12-05T00:00:00"/>
    <s v="NGN"/>
    <n v="-50678887.729999997"/>
    <n v="1122"/>
    <s v="Above 180days "/>
    <n v="37.4"/>
    <x v="0"/>
    <x v="0"/>
    <s v="Overdue"/>
    <x v="0"/>
    <s v="USD"/>
    <n v="-165426.04"/>
  </r>
  <r>
    <s v="A2310000"/>
    <x v="18"/>
    <x v="18"/>
    <n v="1800020640"/>
    <x v="0"/>
    <x v="0"/>
    <x v="2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1143"/>
    <s v="Above 180days "/>
    <n v="38.1"/>
    <x v="0"/>
    <x v="0"/>
    <s v="Overdue"/>
    <x v="0"/>
    <s v="USD"/>
    <n v="191001.07"/>
  </r>
  <r>
    <s v="A2310000"/>
    <x v="18"/>
    <x v="18"/>
    <n v="1600002613"/>
    <x v="0"/>
    <x v="0"/>
    <x v="2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1199"/>
    <s v="Above 180days "/>
    <n v="39.966666666666669"/>
    <x v="0"/>
    <x v="0"/>
    <s v="Overdue"/>
    <x v="0"/>
    <s v="USD"/>
    <n v="-15061.72"/>
  </r>
  <r>
    <s v="A2310000"/>
    <x v="18"/>
    <x v="18"/>
    <n v="103586526"/>
    <x v="0"/>
    <x v="0"/>
    <x v="2"/>
    <x v="2"/>
    <s v="WHT Outstg"/>
    <s v="WHT on inv 1800019746"/>
    <s v=""/>
    <s v="AB"/>
    <s v=""/>
    <d v="2018-07-16T00:00:00"/>
    <d v="2018-07-16T00:00:00"/>
    <d v="2018-07-16T00:00:00"/>
    <s v="USD"/>
    <n v="17165.21"/>
    <n v="1264"/>
    <s v="Above 180days "/>
    <n v="42.133333333333333"/>
    <x v="0"/>
    <x v="2"/>
    <s v="WHT"/>
    <x v="1"/>
    <s v="USD"/>
    <n v="17165.21"/>
  </r>
  <r>
    <s v="A2310000"/>
    <x v="18"/>
    <x v="18"/>
    <n v="103586528"/>
    <x v="0"/>
    <x v="0"/>
    <x v="2"/>
    <x v="2"/>
    <s v="WHT Outstg"/>
    <s v="WHT on inv 1800019906"/>
    <s v=""/>
    <s v="AB"/>
    <s v=""/>
    <d v="2018-07-16T00:00:00"/>
    <d v="2018-07-16T00:00:00"/>
    <d v="2018-07-16T00:00:00"/>
    <s v="USD"/>
    <n v="22630.1"/>
    <n v="1264"/>
    <s v="Above 180days "/>
    <n v="42.133333333333333"/>
    <x v="0"/>
    <x v="2"/>
    <s v="WHT"/>
    <x v="1"/>
    <s v="USD"/>
    <n v="22630.1"/>
  </r>
  <r>
    <s v="A2310000"/>
    <x v="18"/>
    <x v="18"/>
    <n v="1600002522"/>
    <x v="0"/>
    <x v="0"/>
    <x v="2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309"/>
    <s v="Above 180days "/>
    <n v="43.633333333333333"/>
    <x v="0"/>
    <x v="2"/>
    <s v="WHT"/>
    <x v="1"/>
    <s v="USD"/>
    <n v="-40700.879999999997"/>
  </r>
  <r>
    <s v="A2310000"/>
    <x v="18"/>
    <x v="18"/>
    <n v="1800019816"/>
    <x v="0"/>
    <x v="0"/>
    <x v="2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320"/>
    <s v="Above 180days "/>
    <n v="44"/>
    <x v="0"/>
    <x v="0"/>
    <s v="Overdue"/>
    <x v="0"/>
    <s v="USD"/>
    <n v="8137.55"/>
  </r>
  <r>
    <s v="A2310000"/>
    <x v="18"/>
    <x v="18"/>
    <n v="1800019817"/>
    <x v="0"/>
    <x v="0"/>
    <x v="2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320"/>
    <s v="Above 180days "/>
    <n v="44"/>
    <x v="0"/>
    <x v="0"/>
    <s v="Overdue"/>
    <x v="0"/>
    <s v="USD"/>
    <n v="18976.68"/>
  </r>
  <r>
    <s v="A2310000"/>
    <x v="18"/>
    <x v="18"/>
    <n v="103554458"/>
    <x v="0"/>
    <x v="0"/>
    <x v="2"/>
    <x v="2"/>
    <s v="WHT Outstg"/>
    <s v="WHT on inv 1800019440"/>
    <s v=""/>
    <s v="AB"/>
    <s v=""/>
    <d v="2018-04-30T00:00:00"/>
    <d v="2018-04-30T00:00:00"/>
    <d v="2018-04-30T00:00:00"/>
    <s v="USD"/>
    <n v="25172.21"/>
    <n v="1341"/>
    <s v="Above 180days "/>
    <n v="44.7"/>
    <x v="0"/>
    <x v="2"/>
    <s v="WHT"/>
    <x v="1"/>
    <s v="USD"/>
    <n v="25172.21"/>
  </r>
  <r>
    <s v="A2310000"/>
    <x v="18"/>
    <x v="18"/>
    <n v="103554703"/>
    <x v="0"/>
    <x v="0"/>
    <x v="2"/>
    <x v="2"/>
    <s v="WHT Outstg"/>
    <s v="WHT on inv 1800019553"/>
    <s v=""/>
    <s v="AB"/>
    <s v=""/>
    <d v="2018-04-30T00:00:00"/>
    <d v="2018-04-30T00:00:00"/>
    <d v="2018-04-30T00:00:00"/>
    <s v="USD"/>
    <n v="19421.11"/>
    <n v="1341"/>
    <s v="Above 180days "/>
    <n v="44.7"/>
    <x v="0"/>
    <x v="2"/>
    <s v="WHT"/>
    <x v="1"/>
    <s v="USD"/>
    <n v="19421.11"/>
  </r>
  <r>
    <s v="A2310000"/>
    <x v="18"/>
    <x v="18"/>
    <n v="103543514"/>
    <x v="0"/>
    <x v="0"/>
    <x v="2"/>
    <x v="2"/>
    <s v="WHT Outstg"/>
    <s v="WHT on inv 1800018943"/>
    <s v=""/>
    <s v="AB"/>
    <s v=""/>
    <d v="2018-03-29T00:00:00"/>
    <d v="2018-03-29T00:00:00"/>
    <d v="2018-03-29T00:00:00"/>
    <s v="USD"/>
    <n v="27986.3"/>
    <n v="1373"/>
    <s v="Above 180days "/>
    <n v="45.766666666666666"/>
    <x v="0"/>
    <x v="2"/>
    <s v="WHT"/>
    <x v="1"/>
    <s v="USD"/>
    <n v="27986.3"/>
  </r>
  <r>
    <s v="A2310000"/>
    <x v="18"/>
    <x v="18"/>
    <n v="103543515"/>
    <x v="0"/>
    <x v="0"/>
    <x v="2"/>
    <x v="2"/>
    <s v="WHT Outstg"/>
    <s v="WHT on invs 1800019182/19265"/>
    <s v=""/>
    <s v="AB"/>
    <s v=""/>
    <d v="2018-03-29T00:00:00"/>
    <d v="2018-03-29T00:00:00"/>
    <d v="2018-03-29T00:00:00"/>
    <s v="USD"/>
    <n v="47988.62"/>
    <n v="1373"/>
    <s v="Above 180days "/>
    <n v="45.766666666666666"/>
    <x v="0"/>
    <x v="2"/>
    <s v="WHT"/>
    <x v="1"/>
    <s v="USD"/>
    <n v="47988.62"/>
  </r>
  <r>
    <s v="A2310000"/>
    <x v="18"/>
    <x v="18"/>
    <n v="103543516"/>
    <x v="0"/>
    <x v="0"/>
    <x v="2"/>
    <x v="2"/>
    <s v="WHT Outstg"/>
    <s v="WHT on inv 1800018634"/>
    <s v=""/>
    <s v="AB"/>
    <s v=""/>
    <d v="2018-03-29T00:00:00"/>
    <d v="2018-03-29T00:00:00"/>
    <d v="2018-03-29T00:00:00"/>
    <s v="USD"/>
    <n v="20097.89"/>
    <n v="1373"/>
    <s v="Above 180days "/>
    <n v="45.766666666666666"/>
    <x v="0"/>
    <x v="2"/>
    <s v="WHT"/>
    <x v="1"/>
    <s v="USD"/>
    <n v="20097.89"/>
  </r>
  <r>
    <s v="A2310000"/>
    <x v="18"/>
    <x v="18"/>
    <n v="103543517"/>
    <x v="0"/>
    <x v="0"/>
    <x v="2"/>
    <x v="2"/>
    <s v="WHT Outstg"/>
    <s v="WHT on inv 1800018816"/>
    <s v=""/>
    <s v="AB"/>
    <s v=""/>
    <d v="2018-03-29T00:00:00"/>
    <d v="2018-03-29T00:00:00"/>
    <d v="2018-03-29T00:00:00"/>
    <s v="USD"/>
    <n v="24334.18"/>
    <n v="1373"/>
    <s v="Above 180days "/>
    <n v="45.766666666666666"/>
    <x v="0"/>
    <x v="2"/>
    <s v="WHT"/>
    <x v="1"/>
    <s v="USD"/>
    <n v="24334.18"/>
  </r>
  <r>
    <s v="A2310000"/>
    <x v="18"/>
    <x v="18"/>
    <n v="103480480"/>
    <x v="0"/>
    <x v="0"/>
    <x v="2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512"/>
    <s v="Above 180days "/>
    <n v="50.4"/>
    <x v="0"/>
    <x v="2"/>
    <s v="WHT"/>
    <x v="1"/>
    <s v="USD"/>
    <n v="19100.189999999999"/>
  </r>
  <r>
    <s v="A2310000"/>
    <x v="18"/>
    <x v="18"/>
    <n v="103480483"/>
    <x v="0"/>
    <x v="0"/>
    <x v="2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512"/>
    <s v="Above 180days "/>
    <n v="50.4"/>
    <x v="0"/>
    <x v="2"/>
    <s v="WHT"/>
    <x v="1"/>
    <s v="USD"/>
    <n v="61280.9"/>
  </r>
  <r>
    <s v="A2310000"/>
    <x v="18"/>
    <x v="18"/>
    <n v="103445971"/>
    <x v="0"/>
    <x v="0"/>
    <x v="2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591"/>
    <s v="Above 180days "/>
    <n v="53.033333333333331"/>
    <x v="0"/>
    <x v="2"/>
    <s v="WHT"/>
    <x v="1"/>
    <s v="USD"/>
    <n v="44208.81"/>
  </r>
  <r>
    <s v="A2310000"/>
    <x v="18"/>
    <x v="18"/>
    <n v="103445972"/>
    <x v="0"/>
    <x v="0"/>
    <x v="2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591"/>
    <s v="Above 180days "/>
    <n v="53.033333333333331"/>
    <x v="0"/>
    <x v="2"/>
    <s v="WHT"/>
    <x v="1"/>
    <s v="USD"/>
    <n v="62547.3"/>
  </r>
  <r>
    <s v="A2310000"/>
    <x v="18"/>
    <x v="18"/>
    <n v="103426739"/>
    <x v="0"/>
    <x v="0"/>
    <x v="2"/>
    <x v="2"/>
    <s v="WHT Outstg"/>
    <s v="WHT on inv 1800002775"/>
    <s v=""/>
    <s v="AB"/>
    <s v=""/>
    <d v="2017-07-13T00:00:00"/>
    <d v="2017-07-13T00:00:00"/>
    <d v="2017-07-13T00:00:00"/>
    <s v="USD"/>
    <n v="10073.9"/>
    <n v="1632"/>
    <s v="Above 180days "/>
    <n v="54.4"/>
    <x v="0"/>
    <x v="2"/>
    <s v="WHT"/>
    <x v="1"/>
    <s v="USD"/>
    <n v="10073.9"/>
  </r>
  <r>
    <s v="A2310000"/>
    <x v="18"/>
    <x v="18"/>
    <n v="103426741"/>
    <x v="0"/>
    <x v="0"/>
    <x v="2"/>
    <x v="2"/>
    <s v="WHT Outstg"/>
    <s v="WHT on Inv 1800018076"/>
    <s v=""/>
    <s v="AB"/>
    <s v=""/>
    <d v="2017-07-13T00:00:00"/>
    <d v="2017-07-13T00:00:00"/>
    <d v="2017-07-13T00:00:00"/>
    <s v="USD"/>
    <n v="42305.84"/>
    <n v="1632"/>
    <s v="Above 180days "/>
    <n v="54.4"/>
    <x v="0"/>
    <x v="2"/>
    <s v="WHT"/>
    <x v="1"/>
    <s v="USD"/>
    <n v="42305.84"/>
  </r>
  <r>
    <s v="A2310000"/>
    <x v="18"/>
    <x v="18"/>
    <n v="103416931"/>
    <x v="0"/>
    <x v="0"/>
    <x v="2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653"/>
    <s v="Above 180days "/>
    <n v="55.1"/>
    <x v="0"/>
    <x v="2"/>
    <s v="WHT"/>
    <x v="1"/>
    <s v="USD"/>
    <n v="34674.620000000003"/>
  </r>
  <r>
    <s v="A2310000"/>
    <x v="18"/>
    <x v="18"/>
    <n v="103416934"/>
    <x v="0"/>
    <x v="0"/>
    <x v="2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653"/>
    <s v="Above 180days "/>
    <n v="55.1"/>
    <x v="0"/>
    <x v="2"/>
    <s v="WHT"/>
    <x v="1"/>
    <s v="USD"/>
    <n v="57153.42"/>
  </r>
  <r>
    <s v="A2310000"/>
    <x v="18"/>
    <x v="18"/>
    <n v="103416775"/>
    <x v="0"/>
    <x v="0"/>
    <x v="2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654"/>
    <s v="Above 180days "/>
    <n v="55.133333333333333"/>
    <x v="0"/>
    <x v="2"/>
    <s v="WHT"/>
    <x v="1"/>
    <s v="USD"/>
    <n v="38901.019999999997"/>
  </r>
  <r>
    <s v="A2310000"/>
    <x v="18"/>
    <x v="18"/>
    <n v="103416787"/>
    <x v="0"/>
    <x v="0"/>
    <x v="2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654"/>
    <s v="Above 180days "/>
    <n v="55.133333333333333"/>
    <x v="0"/>
    <x v="2"/>
    <s v="WHT"/>
    <x v="1"/>
    <s v="USD"/>
    <n v="38032.550000000003"/>
  </r>
  <r>
    <s v="A2310000"/>
    <x v="18"/>
    <x v="18"/>
    <n v="103362311"/>
    <x v="0"/>
    <x v="0"/>
    <x v="2"/>
    <x v="2"/>
    <s v="WHT Outstg"/>
    <s v="WHT on inv 1800017329"/>
    <s v=""/>
    <s v="AB"/>
    <s v=""/>
    <d v="2017-03-06T00:00:00"/>
    <d v="2017-03-06T00:00:00"/>
    <d v="2017-03-06T00:00:00"/>
    <s v="USD"/>
    <n v="22123.4"/>
    <n v="1761"/>
    <s v="Above 180days "/>
    <n v="58.7"/>
    <x v="0"/>
    <x v="2"/>
    <s v="WHT"/>
    <x v="1"/>
    <s v="USD"/>
    <n v="22123.4"/>
  </r>
  <r>
    <s v="A2310000"/>
    <x v="18"/>
    <x v="18"/>
    <n v="103353856"/>
    <x v="0"/>
    <x v="0"/>
    <x v="2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794"/>
    <s v="Above 180days "/>
    <n v="59.8"/>
    <x v="0"/>
    <x v="2"/>
    <s v="WHT"/>
    <x v="1"/>
    <s v="USD"/>
    <n v="32589.85"/>
  </r>
  <r>
    <s v="A2310000"/>
    <x v="18"/>
    <x v="18"/>
    <n v="103343423"/>
    <x v="0"/>
    <x v="0"/>
    <x v="2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809"/>
    <s v="Above 180days "/>
    <n v="60.3"/>
    <x v="0"/>
    <x v="2"/>
    <s v="WHT"/>
    <x v="1"/>
    <s v="USD"/>
    <n v="54276.98"/>
  </r>
  <r>
    <s v="A2310000"/>
    <x v="18"/>
    <x v="18"/>
    <n v="103343424"/>
    <x v="0"/>
    <x v="0"/>
    <x v="2"/>
    <x v="2"/>
    <s v="WHT Outstg"/>
    <s v="WHT on 1800016913 (10%)"/>
    <s v=""/>
    <s v="AB"/>
    <s v=""/>
    <d v="2017-01-17T00:00:00"/>
    <d v="2017-01-17T00:00:00"/>
    <d v="2017-01-17T00:00:00"/>
    <s v="USD"/>
    <n v="18293.38"/>
    <n v="1809"/>
    <s v="Above 180days "/>
    <n v="60.3"/>
    <x v="0"/>
    <x v="2"/>
    <s v="WHT"/>
    <x v="1"/>
    <s v="USD"/>
    <n v="18293.38"/>
  </r>
  <r>
    <s v="A2310000"/>
    <x v="18"/>
    <x v="18"/>
    <n v="103330291"/>
    <x v="0"/>
    <x v="0"/>
    <x v="2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826"/>
    <s v="Above 180days "/>
    <n v="60.866666666666667"/>
    <x v="0"/>
    <x v="2"/>
    <s v="WHT"/>
    <x v="1"/>
    <s v="USD"/>
    <n v="66801.679999999993"/>
  </r>
  <r>
    <s v="A2310000"/>
    <x v="18"/>
    <x v="18"/>
    <n v="103177015"/>
    <x v="0"/>
    <x v="0"/>
    <x v="2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2093"/>
    <s v="Above 180days "/>
    <n v="69.766666666666666"/>
    <x v="0"/>
    <x v="2"/>
    <s v="WHT"/>
    <x v="1"/>
    <s v="USD"/>
    <n v="18795.47"/>
  </r>
  <r>
    <s v="A2310000"/>
    <x v="18"/>
    <x v="18"/>
    <n v="103150195"/>
    <x v="0"/>
    <x v="0"/>
    <x v="2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2153"/>
    <s v="Above 180days "/>
    <n v="71.766666666666666"/>
    <x v="0"/>
    <x v="2"/>
    <s v="WHT"/>
    <x v="1"/>
    <s v="USD"/>
    <n v="27008.31"/>
  </r>
  <r>
    <s v="A2310000"/>
    <x v="18"/>
    <x v="18"/>
    <n v="103050873"/>
    <x v="0"/>
    <x v="0"/>
    <x v="2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346"/>
    <s v="Above 180days "/>
    <n v="78.2"/>
    <x v="0"/>
    <x v="2"/>
    <s v="WHT"/>
    <x v="1"/>
    <s v="USD"/>
    <n v="13566.57"/>
  </r>
  <r>
    <s v="A2310000"/>
    <x v="18"/>
    <x v="18"/>
    <n v="103027954"/>
    <x v="0"/>
    <x v="0"/>
    <x v="2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382"/>
    <s v="Above 180days "/>
    <n v="79.400000000000006"/>
    <x v="0"/>
    <x v="2"/>
    <s v="WHT"/>
    <x v="1"/>
    <s v="USD"/>
    <n v="12752.63"/>
  </r>
  <r>
    <s v="A2310000"/>
    <x v="18"/>
    <x v="18"/>
    <n v="103027955"/>
    <x v="0"/>
    <x v="0"/>
    <x v="2"/>
    <x v="2"/>
    <s v="WHT Outstg"/>
    <s v="WHT 1800013825/13787"/>
    <s v=""/>
    <s v="AB"/>
    <s v=""/>
    <d v="2015-06-24T00:00:00"/>
    <d v="2015-06-24T00:00:00"/>
    <d v="2015-06-24T00:00:00"/>
    <s v="USD"/>
    <n v="16917.75"/>
    <n v="2382"/>
    <s v="Above 180days "/>
    <n v="79.400000000000006"/>
    <x v="0"/>
    <x v="2"/>
    <s v="WHT"/>
    <x v="1"/>
    <s v="USD"/>
    <n v="16917.75"/>
  </r>
  <r>
    <s v="A2310000"/>
    <x v="18"/>
    <x v="18"/>
    <n v="102861181"/>
    <x v="0"/>
    <x v="0"/>
    <x v="2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680"/>
    <s v="Above 180days "/>
    <n v="89.333333333333329"/>
    <x v="0"/>
    <x v="2"/>
    <s v="WHT"/>
    <x v="1"/>
    <s v="USD"/>
    <n v="11062.46"/>
  </r>
  <r>
    <s v="A2310000"/>
    <x v="18"/>
    <x v="18"/>
    <n v="102861045"/>
    <x v="0"/>
    <x v="0"/>
    <x v="2"/>
    <x v="2"/>
    <s v="WHT Outstg"/>
    <s v="Short pmt 1800012311/12455"/>
    <s v=""/>
    <s v="AB"/>
    <s v=""/>
    <d v="2014-08-15T00:00:00"/>
    <d v="2014-08-15T00:00:00"/>
    <d v="2014-08-15T00:00:00"/>
    <s v="USD"/>
    <n v="16877.18"/>
    <n v="2695"/>
    <s v="Above 180days "/>
    <n v="89.833333333333329"/>
    <x v="0"/>
    <x v="2"/>
    <s v="WHT"/>
    <x v="1"/>
    <s v="USD"/>
    <n v="16877.18"/>
  </r>
  <r>
    <s v="A2310000"/>
    <x v="18"/>
    <x v="18"/>
    <n v="102752666"/>
    <x v="0"/>
    <x v="0"/>
    <x v="2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846"/>
    <s v="Above 180days "/>
    <n v="94.86666666666666"/>
    <x v="0"/>
    <x v="2"/>
    <s v="WHT"/>
    <x v="1"/>
    <s v="USD"/>
    <n v="10268.870000000001"/>
  </r>
  <r>
    <s v="A2310000"/>
    <x v="18"/>
    <x v="18"/>
    <n v="102718645"/>
    <x v="0"/>
    <x v="0"/>
    <x v="2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891"/>
    <s v="Above 180days "/>
    <n v="96.36666666666666"/>
    <x v="0"/>
    <x v="2"/>
    <s v="WHT"/>
    <x v="1"/>
    <s v="USD"/>
    <n v="10052.41"/>
  </r>
  <r>
    <s v="A2310000"/>
    <x v="18"/>
    <x v="18"/>
    <n v="102660655"/>
    <x v="0"/>
    <x v="0"/>
    <x v="2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982"/>
    <s v="Above 180days "/>
    <n v="99.4"/>
    <x v="0"/>
    <x v="2"/>
    <s v="WHT"/>
    <x v="1"/>
    <s v="USD"/>
    <n v="19096.41"/>
  </r>
  <r>
    <s v="A2310000"/>
    <x v="18"/>
    <x v="18"/>
    <n v="102469557"/>
    <x v="0"/>
    <x v="0"/>
    <x v="2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3256"/>
    <s v="Above 180days "/>
    <n v="108.53333333333333"/>
    <x v="0"/>
    <x v="2"/>
    <s v="WHT"/>
    <x v="1"/>
    <s v="USD"/>
    <n v="10103.799999999999"/>
  </r>
  <r>
    <s v="A2650000"/>
    <x v="19"/>
    <x v="19"/>
    <n v="1600003919"/>
    <x v="0"/>
    <x v="0"/>
    <x v="4"/>
    <x v="5"/>
    <s v="WHT Outstg"/>
    <s v="WHT JULIUS BERGER NIG PLC  -421145689432"/>
    <s v="454"/>
    <s v="DG"/>
    <s v=""/>
    <d v="2021-10-25T00:00:00"/>
    <d v="2021-10-25T00:00:00"/>
    <d v="2021-10-25T00:00:00"/>
    <s v="NGN"/>
    <n v="-867242.65"/>
    <n v="67"/>
    <s v="Above 180days "/>
    <n v="2.2333333333333334"/>
    <x v="0"/>
    <x v="2"/>
    <s v="WHT"/>
    <x v="1"/>
    <s v="USD"/>
    <n v="-2113.12"/>
  </r>
  <r>
    <s v="A2650000"/>
    <x v="19"/>
    <x v="19"/>
    <n v="1400015147"/>
    <x v="0"/>
    <x v="0"/>
    <x v="4"/>
    <x v="5"/>
    <n v="0"/>
    <s v="Julius Berger pmt"/>
    <s v=""/>
    <s v="DZ"/>
    <s v=""/>
    <d v="2021-01-21T00:00:00"/>
    <d v="2021-01-20T00:00:00"/>
    <d v="2021-01-21T00:00:00"/>
    <s v="NGN"/>
    <n v="-16477610.300000001"/>
    <n v="344"/>
    <s v="Above 180days "/>
    <n v="11.466666666666667"/>
    <x v="3"/>
    <x v="0"/>
    <s v="Overdue"/>
    <x v="0"/>
    <s v="USD"/>
    <n v="-43418.5"/>
  </r>
  <r>
    <s v="A2650000"/>
    <x v="19"/>
    <x v="19"/>
    <n v="1800025294"/>
    <x v="0"/>
    <x v="0"/>
    <x v="4"/>
    <x v="5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348"/>
    <s v="Above 180days "/>
    <n v="11.6"/>
    <x v="3"/>
    <x v="0"/>
    <s v="Overdue"/>
    <x v="0"/>
    <s v="USD"/>
    <n v="45703.69"/>
  </r>
  <r>
    <s v="A2650000"/>
    <x v="19"/>
    <x v="19"/>
    <n v="1400013867"/>
    <x v="0"/>
    <x v="0"/>
    <x v="4"/>
    <x v="5"/>
    <n v="0"/>
    <s v="Julius Berger Pmt"/>
    <s v=""/>
    <s v="DZ"/>
    <s v=""/>
    <d v="2019-10-17T00:00:00"/>
    <d v="2019-10-15T00:00:00"/>
    <d v="2019-10-17T00:00:00"/>
    <s v="NGN"/>
    <n v="-350000"/>
    <n v="806"/>
    <s v="Above 180days "/>
    <n v="26.866666666666667"/>
    <x v="0"/>
    <x v="0"/>
    <s v="Overdue"/>
    <x v="0"/>
    <s v="USD"/>
    <n v="-1142.1199999999999"/>
  </r>
  <r>
    <s v="A2650000"/>
    <x v="19"/>
    <x v="19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847"/>
    <s v="Above 180days "/>
    <n v="28.233333333333334"/>
    <x v="0"/>
    <x v="2"/>
    <s v="WHT"/>
    <x v="1"/>
    <s v="USD"/>
    <n v="28720.560000000001"/>
  </r>
  <r>
    <s v="A2310000"/>
    <x v="20"/>
    <x v="20"/>
    <n v="1800027049"/>
    <x v="0"/>
    <x v="0"/>
    <x v="2"/>
    <x v="2"/>
    <n v="0"/>
    <s v="WSPOL NOV 2021 Crude Handling"/>
    <s v="468"/>
    <s v="DR"/>
    <s v=""/>
    <d v="2021-12-13T00:00:00"/>
    <d v="2021-12-13T00:00:00"/>
    <d v="2022-01-12T00:00:00"/>
    <s v="USD"/>
    <n v="417589.19"/>
    <n v="-12"/>
    <s v="Not Overdue"/>
    <n v="-0.4"/>
    <x v="1"/>
    <x v="1"/>
    <s v="Not Overdue"/>
    <x v="0"/>
    <s v="USD"/>
    <n v="417589.19"/>
  </r>
  <r>
    <s v="A2310000"/>
    <x v="20"/>
    <x v="20"/>
    <n v="1800027050"/>
    <x v="0"/>
    <x v="0"/>
    <x v="2"/>
    <x v="2"/>
    <n v="0"/>
    <s v="WSPOL NOV 2021 Crude Handling"/>
    <s v="454"/>
    <s v="DR"/>
    <s v=""/>
    <d v="2021-12-13T00:00:00"/>
    <d v="2021-12-13T00:00:00"/>
    <d v="2022-01-12T00:00:00"/>
    <s v="NGN"/>
    <n v="42886979.600000001"/>
    <n v="-12"/>
    <s v="Not Overdue"/>
    <n v="-0.4"/>
    <x v="1"/>
    <x v="1"/>
    <s v="Not Overdue"/>
    <x v="0"/>
    <s v="USD"/>
    <n v="104412.64"/>
  </r>
  <r>
    <s v="A2310000"/>
    <x v="20"/>
    <x v="20"/>
    <n v="1800026847"/>
    <x v="0"/>
    <x v="0"/>
    <x v="2"/>
    <x v="2"/>
    <n v="0"/>
    <s v="WSPOL OCTOBER 2021 Crude Handling"/>
    <s v="468"/>
    <s v="DR"/>
    <s v=""/>
    <d v="2021-11-11T00:00:00"/>
    <d v="2021-11-11T00:00:00"/>
    <d v="2021-12-11T00:00:00"/>
    <s v="USD"/>
    <n v="567071.1"/>
    <n v="20"/>
    <s v="1-30days"/>
    <n v="0.66666666666666663"/>
    <x v="2"/>
    <x v="0"/>
    <s v="Overdue"/>
    <x v="0"/>
    <s v="USD"/>
    <n v="567071.1"/>
  </r>
  <r>
    <s v="A2310000"/>
    <x v="20"/>
    <x v="20"/>
    <n v="1800026848"/>
    <x v="0"/>
    <x v="0"/>
    <x v="2"/>
    <x v="2"/>
    <n v="0"/>
    <s v="WSPOL OCTOBER 2021 Crude Handling"/>
    <s v="454"/>
    <s v="DR"/>
    <s v=""/>
    <d v="2021-11-11T00:00:00"/>
    <d v="2021-11-11T00:00:00"/>
    <d v="2021-12-11T00:00:00"/>
    <s v="NGN"/>
    <n v="58183285.659999996"/>
    <n v="20"/>
    <s v="1-30days"/>
    <n v="0.66666666666666663"/>
    <x v="2"/>
    <x v="0"/>
    <s v="Overdue"/>
    <x v="0"/>
    <s v="USD"/>
    <n v="141612.29999999999"/>
  </r>
  <r>
    <s v="A2310000"/>
    <x v="20"/>
    <x v="20"/>
    <n v="1400016180"/>
    <x v="0"/>
    <x v="0"/>
    <x v="2"/>
    <x v="2"/>
    <n v="0"/>
    <s v="Walter Smith Pmt"/>
    <s v=""/>
    <s v="DZ"/>
    <s v=""/>
    <d v="2021-12-09T00:00:00"/>
    <d v="2021-12-08T00:00:00"/>
    <d v="2021-12-09T00:00:00"/>
    <s v="USD"/>
    <n v="-485656.94"/>
    <n v="22"/>
    <s v="1-30days"/>
    <n v="0.73333333333333328"/>
    <x v="2"/>
    <x v="0"/>
    <s v="Overdue"/>
    <x v="0"/>
    <s v="USD"/>
    <n v="-485656.94"/>
  </r>
  <r>
    <s v="A2310000"/>
    <x v="20"/>
    <x v="20"/>
    <n v="1400016166"/>
    <x v="0"/>
    <x v="0"/>
    <x v="2"/>
    <x v="2"/>
    <n v="0"/>
    <s v="Walter Smith Pmt"/>
    <s v=""/>
    <s v="DZ"/>
    <s v=""/>
    <d v="2021-11-30T00:00:00"/>
    <d v="2021-11-30T00:00:00"/>
    <d v="2021-11-30T00:00:00"/>
    <s v="USD"/>
    <n v="-400000"/>
    <n v="31"/>
    <s v="31-60days"/>
    <n v="1.0333333333333334"/>
    <x v="2"/>
    <x v="0"/>
    <s v="Overdue"/>
    <x v="0"/>
    <s v="USD"/>
    <n v="-400000"/>
  </r>
  <r>
    <s v="A2310000"/>
    <x v="20"/>
    <x v="20"/>
    <n v="104166747"/>
    <x v="0"/>
    <x v="0"/>
    <x v="2"/>
    <x v="2"/>
    <n v="0"/>
    <s v="Bal_1800026458 WSPOL JULY 2021 CHA(94%)"/>
    <s v=""/>
    <s v="AB"/>
    <s v=""/>
    <d v="2021-11-29T00:00:00"/>
    <d v="2021-11-29T00:00:00"/>
    <d v="2021-11-29T00:00:00"/>
    <s v="USD"/>
    <n v="237287.47"/>
    <n v="32"/>
    <s v="31-60days"/>
    <n v="1.0666666666666667"/>
    <x v="2"/>
    <x v="0"/>
    <s v="Overdue"/>
    <x v="0"/>
    <s v="USD"/>
    <n v="237287.47"/>
  </r>
  <r>
    <s v="A2310000"/>
    <x v="20"/>
    <x v="20"/>
    <n v="104166747"/>
    <x v="0"/>
    <x v="0"/>
    <x v="2"/>
    <x v="2"/>
    <n v="0"/>
    <s v="WHT_1800025717 WSPOL FEB 2021 Crude Handling"/>
    <s v=""/>
    <s v="AB"/>
    <s v=""/>
    <d v="2021-11-29T00:00:00"/>
    <d v="2021-11-29T00:00:00"/>
    <d v="2021-11-29T00:00:00"/>
    <s v="USD"/>
    <n v="34833.449999999997"/>
    <n v="32"/>
    <s v="31-60days"/>
    <n v="1.0666666666666667"/>
    <x v="2"/>
    <x v="2"/>
    <s v="WHT"/>
    <x v="1"/>
    <s v="USD"/>
    <n v="34833.449999999997"/>
  </r>
  <r>
    <s v="A2310000"/>
    <x v="20"/>
    <x v="20"/>
    <n v="104166747"/>
    <x v="0"/>
    <x v="0"/>
    <x v="2"/>
    <x v="2"/>
    <n v="0"/>
    <s v="WHT_1800025858 WSPOL MARCH 2021 Crude Handling"/>
    <s v=""/>
    <s v="AB"/>
    <s v=""/>
    <d v="2021-11-29T00:00:00"/>
    <d v="2021-11-29T00:00:00"/>
    <d v="2021-11-29T00:00:00"/>
    <s v="USD"/>
    <n v="40930.9"/>
    <n v="32"/>
    <s v="31-60days"/>
    <n v="1.0666666666666667"/>
    <x v="2"/>
    <x v="2"/>
    <s v="WHT"/>
    <x v="1"/>
    <s v="USD"/>
    <n v="40930.9"/>
  </r>
  <r>
    <s v="A2310000"/>
    <x v="20"/>
    <x v="20"/>
    <n v="104166747"/>
    <x v="0"/>
    <x v="0"/>
    <x v="2"/>
    <x v="2"/>
    <n v="0"/>
    <s v="WHT_1800025990 WSPOL APR 2021 Crude Handling"/>
    <s v=""/>
    <s v="AB"/>
    <s v=""/>
    <d v="2021-11-29T00:00:00"/>
    <d v="2021-11-29T00:00:00"/>
    <d v="2021-11-29T00:00:00"/>
    <s v="USD"/>
    <n v="35940.29"/>
    <n v="32"/>
    <s v="31-60days"/>
    <n v="1.0666666666666667"/>
    <x v="2"/>
    <x v="2"/>
    <s v="WHT"/>
    <x v="1"/>
    <s v="USD"/>
    <n v="35940.29"/>
  </r>
  <r>
    <s v="A2310000"/>
    <x v="20"/>
    <x v="20"/>
    <n v="104166747"/>
    <x v="0"/>
    <x v="0"/>
    <x v="2"/>
    <x v="2"/>
    <n v="0"/>
    <s v="WHT_1800026167 WSPOL MAY 2021 Crude Handling"/>
    <s v=""/>
    <s v="AB"/>
    <s v=""/>
    <d v="2021-11-29T00:00:00"/>
    <d v="2021-11-29T00:00:00"/>
    <d v="2021-11-29T00:00:00"/>
    <s v="USD"/>
    <n v="23350.89"/>
    <n v="32"/>
    <s v="31-60days"/>
    <n v="1.0666666666666667"/>
    <x v="2"/>
    <x v="2"/>
    <s v="WHT"/>
    <x v="1"/>
    <s v="USD"/>
    <n v="23350.89"/>
  </r>
  <r>
    <s v="A2310000"/>
    <x v="20"/>
    <x v="20"/>
    <n v="104166747"/>
    <x v="0"/>
    <x v="0"/>
    <x v="2"/>
    <x v="2"/>
    <n v="0"/>
    <s v="WHT_1800026285 WSPOL JAN-APR 2021 SUPPLEM CHA"/>
    <s v=""/>
    <s v="AB"/>
    <s v=""/>
    <d v="2021-11-29T00:00:00"/>
    <d v="2021-11-29T00:00:00"/>
    <d v="2021-11-29T00:00:00"/>
    <s v="USD"/>
    <n v="10204.6"/>
    <n v="32"/>
    <s v="31-60days"/>
    <n v="1.0666666666666667"/>
    <x v="2"/>
    <x v="2"/>
    <s v="WHT"/>
    <x v="1"/>
    <s v="USD"/>
    <n v="10204.6"/>
  </r>
  <r>
    <s v="A2310000"/>
    <x v="20"/>
    <x v="20"/>
    <n v="104166747"/>
    <x v="0"/>
    <x v="0"/>
    <x v="2"/>
    <x v="2"/>
    <n v="0"/>
    <s v="WHT_1800026324 WSPOL June 2021 Crude Handling"/>
    <s v=""/>
    <s v="AB"/>
    <s v=""/>
    <d v="2021-11-29T00:00:00"/>
    <d v="2021-11-29T00:00:00"/>
    <d v="2021-11-29T00:00:00"/>
    <s v="USD"/>
    <n v="31346.17"/>
    <n v="32"/>
    <s v="31-60days"/>
    <n v="1.0666666666666667"/>
    <x v="2"/>
    <x v="2"/>
    <s v="WHT"/>
    <x v="1"/>
    <s v="USD"/>
    <n v="31346.17"/>
  </r>
  <r>
    <s v="A2310000"/>
    <x v="20"/>
    <x v="20"/>
    <n v="104166747"/>
    <x v="0"/>
    <x v="0"/>
    <x v="2"/>
    <x v="2"/>
    <n v="0"/>
    <s v="WHt_1800026458 WSPOL JULY 2021 Crude Handling"/>
    <s v=""/>
    <s v="AB"/>
    <s v=""/>
    <d v="2021-11-29T00:00:00"/>
    <d v="2021-11-29T00:00:00"/>
    <d v="2021-11-29T00:00:00"/>
    <s v="USD"/>
    <n v="39649.56"/>
    <n v="32"/>
    <s v="31-60days"/>
    <n v="1.0666666666666667"/>
    <x v="2"/>
    <x v="2"/>
    <s v="WHT"/>
    <x v="1"/>
    <s v="USD"/>
    <n v="39649.56"/>
  </r>
  <r>
    <s v="A2310000"/>
    <x v="20"/>
    <x v="20"/>
    <n v="104166745"/>
    <x v="0"/>
    <x v="0"/>
    <x v="2"/>
    <x v="2"/>
    <s v="WHT Outstg"/>
    <s v="WHT on 1600003362 WSPOL Jan - feb 2020 CHA"/>
    <s v=""/>
    <s v="AB"/>
    <s v=""/>
    <d v="2021-11-29T00:00:00"/>
    <d v="2021-11-29T00:00:00"/>
    <d v="2021-11-29T00:00:00"/>
    <s v="NGN"/>
    <n v="-259527.22"/>
    <n v="32"/>
    <s v="31-60days"/>
    <n v="1.0666666666666667"/>
    <x v="2"/>
    <x v="2"/>
    <s v="WHT"/>
    <x v="1"/>
    <s v="USD"/>
    <n v="-632"/>
  </r>
  <r>
    <s v="A2310000"/>
    <x v="20"/>
    <x v="20"/>
    <n v="104166745"/>
    <x v="0"/>
    <x v="0"/>
    <x v="2"/>
    <x v="2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2"/>
    <s v="31-60days"/>
    <n v="1.0666666666666667"/>
    <x v="2"/>
    <x v="2"/>
    <s v="WHT"/>
    <x v="1"/>
    <s v="USD"/>
    <n v="8047.91"/>
  </r>
  <r>
    <s v="A2310000"/>
    <x v="20"/>
    <x v="20"/>
    <n v="104166745"/>
    <x v="0"/>
    <x v="0"/>
    <x v="2"/>
    <x v="2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2"/>
    <s v="31-60days"/>
    <n v="1.0666666666666667"/>
    <x v="2"/>
    <x v="2"/>
    <s v="WHT"/>
    <x v="1"/>
    <s v="USD"/>
    <n v="9456.66"/>
  </r>
  <r>
    <s v="A2310000"/>
    <x v="20"/>
    <x v="20"/>
    <n v="104166745"/>
    <x v="0"/>
    <x v="0"/>
    <x v="2"/>
    <x v="2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2"/>
    <s v="31-60days"/>
    <n v="1.0666666666666667"/>
    <x v="2"/>
    <x v="2"/>
    <s v="WHT"/>
    <x v="1"/>
    <s v="USD"/>
    <n v="8303.6299999999992"/>
  </r>
  <r>
    <s v="A2310000"/>
    <x v="20"/>
    <x v="20"/>
    <n v="104166745"/>
    <x v="0"/>
    <x v="0"/>
    <x v="2"/>
    <x v="2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2"/>
    <s v="31-60days"/>
    <n v="1.0666666666666667"/>
    <x v="2"/>
    <x v="2"/>
    <s v="WHT"/>
    <x v="1"/>
    <s v="USD"/>
    <n v="5645.83"/>
  </r>
  <r>
    <s v="A2310000"/>
    <x v="20"/>
    <x v="20"/>
    <n v="104166745"/>
    <x v="0"/>
    <x v="0"/>
    <x v="2"/>
    <x v="2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2"/>
    <s v="31-60days"/>
    <n v="1.0666666666666667"/>
    <x v="2"/>
    <x v="2"/>
    <s v="WHT"/>
    <x v="1"/>
    <s v="USD"/>
    <n v="2357.67"/>
  </r>
  <r>
    <s v="A2310000"/>
    <x v="20"/>
    <x v="20"/>
    <n v="104166745"/>
    <x v="0"/>
    <x v="0"/>
    <x v="2"/>
    <x v="2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2"/>
    <s v="31-60days"/>
    <n v="1.0666666666666667"/>
    <x v="2"/>
    <x v="2"/>
    <s v="WHT"/>
    <x v="1"/>
    <s v="USD"/>
    <n v="7817.86"/>
  </r>
  <r>
    <s v="A2310000"/>
    <x v="20"/>
    <x v="20"/>
    <n v="104166745"/>
    <x v="0"/>
    <x v="0"/>
    <x v="2"/>
    <x v="2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2"/>
    <s v="31-60days"/>
    <n v="1.0666666666666667"/>
    <x v="2"/>
    <x v="2"/>
    <s v="WHT"/>
    <x v="1"/>
    <s v="USD"/>
    <n v="9887.98"/>
  </r>
  <r>
    <s v="A2310000"/>
    <x v="20"/>
    <x v="20"/>
    <n v="104166745"/>
    <x v="0"/>
    <x v="0"/>
    <x v="2"/>
    <x v="2"/>
    <s v="WHT Outstg"/>
    <s v="WHT_1800026580 WSPOL AUGUST 2021 CHA"/>
    <s v=""/>
    <s v="AB"/>
    <s v=""/>
    <d v="2021-11-29T00:00:00"/>
    <d v="2021-11-29T00:00:00"/>
    <d v="2021-11-29T00:00:00"/>
    <s v="NGN"/>
    <n v="3532002.88"/>
    <n v="32"/>
    <s v="31-60days"/>
    <n v="1.0666666666666667"/>
    <x v="2"/>
    <x v="2"/>
    <s v="WHT"/>
    <x v="1"/>
    <s v="USD"/>
    <n v="8601.1299999999992"/>
  </r>
  <r>
    <s v="A2310000"/>
    <x v="20"/>
    <x v="20"/>
    <n v="1400016135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5353391.87"/>
    <n v="35"/>
    <s v="31-60days"/>
    <n v="1.1666666666666667"/>
    <x v="2"/>
    <x v="0"/>
    <s v="Overdue"/>
    <x v="0"/>
    <s v="USD"/>
    <n v="-13037.13"/>
  </r>
  <r>
    <s v="A2310000"/>
    <x v="20"/>
    <x v="20"/>
    <n v="1400016157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63000000"/>
    <n v="35"/>
    <s v="31-60days"/>
    <n v="1.1666666666666667"/>
    <x v="2"/>
    <x v="0"/>
    <s v="Overdue"/>
    <x v="0"/>
    <s v="USD"/>
    <n v="-153423.9"/>
  </r>
  <r>
    <s v="A2310000"/>
    <x v="20"/>
    <x v="20"/>
    <n v="1800026707"/>
    <x v="0"/>
    <x v="0"/>
    <x v="2"/>
    <x v="2"/>
    <n v="0"/>
    <s v="WSPOL SEPTEMBER 2021 Crude Handling"/>
    <s v="468"/>
    <s v="DR"/>
    <s v=""/>
    <d v="2021-10-13T00:00:00"/>
    <d v="2021-10-13T00:00:00"/>
    <d v="2021-11-12T00:00:00"/>
    <s v="USD"/>
    <n v="709398.94"/>
    <n v="49"/>
    <s v="31-60days"/>
    <n v="1.6333333333333333"/>
    <x v="2"/>
    <x v="0"/>
    <s v="Overdue"/>
    <x v="0"/>
    <s v="USD"/>
    <n v="709398.94"/>
  </r>
  <r>
    <s v="A2310000"/>
    <x v="20"/>
    <x v="20"/>
    <n v="1800026708"/>
    <x v="0"/>
    <x v="0"/>
    <x v="2"/>
    <x v="2"/>
    <n v="0"/>
    <s v="WSPOL SEPTEMBER 2021 Crude Handling"/>
    <s v="454"/>
    <s v="DR"/>
    <s v=""/>
    <d v="2021-10-13T00:00:00"/>
    <d v="2021-10-13T00:00:00"/>
    <d v="2021-11-12T00:00:00"/>
    <s v="NGN"/>
    <n v="72716374.329999998"/>
    <n v="49"/>
    <s v="31-60days"/>
    <n v="1.6333333333333333"/>
    <x v="2"/>
    <x v="0"/>
    <s v="Overdue"/>
    <x v="0"/>
    <s v="USD"/>
    <n v="177195.26"/>
  </r>
  <r>
    <s v="A2310000"/>
    <x v="20"/>
    <x v="20"/>
    <n v="1800026579"/>
    <x v="0"/>
    <x v="0"/>
    <x v="2"/>
    <x v="2"/>
    <n v="0"/>
    <s v="WSPOL AUGUST 2021 Crude Handling"/>
    <s v="468"/>
    <s v="DR"/>
    <s v=""/>
    <d v="2021-09-14T00:00:00"/>
    <d v="2021-09-14T00:00:00"/>
    <d v="2021-10-14T00:00:00"/>
    <s v="USD"/>
    <n v="689754.76"/>
    <n v="78"/>
    <s v="61-90days "/>
    <n v="2.6"/>
    <x v="2"/>
    <x v="0"/>
    <s v="Overdue"/>
    <x v="0"/>
    <s v="USD"/>
    <n v="689754.76"/>
  </r>
  <r>
    <s v="A2310000"/>
    <x v="20"/>
    <x v="20"/>
    <n v="104090004"/>
    <x v="0"/>
    <x v="0"/>
    <x v="2"/>
    <x v="2"/>
    <s v="WHT Outstg"/>
    <s v="WHT on Inv 1800025446 WSPOL DEC 2020 CHA"/>
    <s v=""/>
    <s v="AB"/>
    <s v=""/>
    <d v="2021-06-11T00:00:00"/>
    <d v="2021-06-11T00:00:00"/>
    <d v="2021-06-11T00:00:00"/>
    <s v="USD"/>
    <n v="53903.12"/>
    <n v="203"/>
    <s v="Above 180days "/>
    <n v="6.7666666666666666"/>
    <x v="3"/>
    <x v="2"/>
    <s v="WHT"/>
    <x v="1"/>
    <s v="USD"/>
    <n v="53903.12"/>
  </r>
  <r>
    <s v="A2310000"/>
    <x v="20"/>
    <x v="20"/>
    <n v="104090004"/>
    <x v="0"/>
    <x v="0"/>
    <x v="2"/>
    <x v="2"/>
    <s v="WHT Outstg"/>
    <s v="WHT on CN 1600003361 WSPOL Jan - feb 2020 CHA"/>
    <s v=""/>
    <s v="AB"/>
    <s v=""/>
    <d v="2021-06-11T00:00:00"/>
    <d v="2021-06-11T00:00:00"/>
    <d v="2021-06-11T00:00:00"/>
    <s v="USD"/>
    <n v="-2735.46"/>
    <n v="203"/>
    <s v="Above 180days "/>
    <n v="6.7666666666666666"/>
    <x v="3"/>
    <x v="2"/>
    <s v="WHT"/>
    <x v="1"/>
    <s v="USD"/>
    <n v="-2735.46"/>
  </r>
  <r>
    <s v="A2310000"/>
    <x v="20"/>
    <x v="20"/>
    <n v="104089659"/>
    <x v="0"/>
    <x v="0"/>
    <x v="2"/>
    <x v="2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204"/>
    <s v="Above 180days "/>
    <n v="6.8"/>
    <x v="3"/>
    <x v="2"/>
    <s v="WHT"/>
    <x v="1"/>
    <s v="USD"/>
    <n v="11724.34"/>
  </r>
  <r>
    <s v="A2310000"/>
    <x v="20"/>
    <x v="20"/>
    <n v="104089659"/>
    <x v="0"/>
    <x v="0"/>
    <x v="2"/>
    <x v="2"/>
    <s v="WHT Outstg"/>
    <s v="WHT on Inv 1800025447 WSPOL DEC 2020 CHA"/>
    <s v=""/>
    <s v="AB"/>
    <s v=""/>
    <d v="2021-06-10T00:00:00"/>
    <d v="2021-06-10T00:00:00"/>
    <d v="2021-06-10T00:00:00"/>
    <s v="NGN"/>
    <n v="5114058.13"/>
    <n v="204"/>
    <s v="Above 180days "/>
    <n v="6.8"/>
    <x v="3"/>
    <x v="2"/>
    <s v="WHT"/>
    <x v="1"/>
    <s v="USD"/>
    <n v="12483.93"/>
  </r>
  <r>
    <s v="A2310000"/>
    <x v="20"/>
    <x v="20"/>
    <n v="104089659"/>
    <x v="0"/>
    <x v="0"/>
    <x v="2"/>
    <x v="2"/>
    <s v="WHT Outstg"/>
    <s v="WHT on Inv 1800025564 WSPOL JAN 2021 CHA"/>
    <s v=""/>
    <s v="AB"/>
    <s v=""/>
    <d v="2021-06-10T00:00:00"/>
    <d v="2021-06-10T00:00:00"/>
    <d v="2021-06-10T00:00:00"/>
    <s v="NGN"/>
    <n v="3341933.06"/>
    <n v="204"/>
    <s v="Above 180days "/>
    <n v="6.8"/>
    <x v="3"/>
    <x v="2"/>
    <s v="WHT"/>
    <x v="1"/>
    <s v="USD"/>
    <n v="8157.99"/>
  </r>
  <r>
    <s v="A2310000"/>
    <x v="20"/>
    <x v="20"/>
    <n v="104089660"/>
    <x v="0"/>
    <x v="0"/>
    <x v="2"/>
    <x v="2"/>
    <s v="WHT Outstg"/>
    <s v="WHT on Inv 1800025269 WSPOL NOV 2020 CHA"/>
    <s v=""/>
    <s v="AB"/>
    <s v=""/>
    <d v="2021-06-10T00:00:00"/>
    <d v="2021-06-10T00:00:00"/>
    <d v="2021-06-10T00:00:00"/>
    <s v="USD"/>
    <n v="50623.37"/>
    <n v="204"/>
    <s v="Above 180days "/>
    <n v="6.8"/>
    <x v="3"/>
    <x v="2"/>
    <s v="WHT"/>
    <x v="1"/>
    <s v="USD"/>
    <n v="50623.37"/>
  </r>
  <r>
    <s v="A2310000"/>
    <x v="20"/>
    <x v="20"/>
    <n v="104089660"/>
    <x v="0"/>
    <x v="0"/>
    <x v="2"/>
    <x v="2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204"/>
    <s v="Above 180days "/>
    <n v="6.8"/>
    <x v="3"/>
    <x v="2"/>
    <s v="WHT"/>
    <x v="1"/>
    <s v="USD"/>
    <n v="35224.589999999997"/>
  </r>
  <r>
    <s v="A2310000"/>
    <x v="20"/>
    <x v="20"/>
    <n v="1800025923"/>
    <x v="0"/>
    <x v="0"/>
    <x v="2"/>
    <x v="2"/>
    <n v="0"/>
    <s v="WSPOL Excess RPC 2020 Crudehandling"/>
    <s v="468"/>
    <s v="DR"/>
    <s v=""/>
    <d v="2021-04-22T00:00:00"/>
    <d v="2021-04-22T00:00:00"/>
    <d v="2021-05-22T00:00:00"/>
    <s v="USD"/>
    <n v="49566.47"/>
    <n v="223"/>
    <s v="Above 180days "/>
    <n v="7.4333333333333336"/>
    <x v="3"/>
    <x v="0"/>
    <s v="Overdue"/>
    <x v="0"/>
    <s v="USD"/>
    <n v="49566.47"/>
  </r>
  <r>
    <s v="A2310000"/>
    <x v="20"/>
    <x v="20"/>
    <n v="1800025924"/>
    <x v="0"/>
    <x v="0"/>
    <x v="2"/>
    <x v="2"/>
    <n v="0"/>
    <s v="WSPOL Excess RPC 2020 Crudehandling"/>
    <s v="454"/>
    <s v="DR"/>
    <s v=""/>
    <d v="2021-04-22T00:00:00"/>
    <d v="2021-04-22T00:00:00"/>
    <d v="2021-05-22T00:00:00"/>
    <s v="NGN"/>
    <n v="4467178.3"/>
    <n v="223"/>
    <s v="Above 180days "/>
    <n v="7.4333333333333336"/>
    <x v="3"/>
    <x v="0"/>
    <s v="Overdue"/>
    <x v="0"/>
    <s v="USD"/>
    <n v="11771.01"/>
  </r>
  <r>
    <s v="A2310000"/>
    <x v="20"/>
    <x v="20"/>
    <n v="104053908"/>
    <x v="0"/>
    <x v="0"/>
    <x v="2"/>
    <x v="2"/>
    <s v="WHT Outstg"/>
    <s v="WHT on inv 1800024928 WSPOL SEPT 2020 CHA"/>
    <s v=""/>
    <s v="AB"/>
    <s v=""/>
    <d v="2021-03-23T00:00:00"/>
    <d v="2021-03-23T00:00:00"/>
    <d v="2021-03-23T00:00:00"/>
    <s v="USD"/>
    <n v="53467.519999999997"/>
    <n v="283"/>
    <s v="Above 180days "/>
    <n v="9.4333333333333336"/>
    <x v="3"/>
    <x v="2"/>
    <s v="WHT"/>
    <x v="1"/>
    <s v="USD"/>
    <n v="53467.519999999997"/>
  </r>
  <r>
    <s v="A2310000"/>
    <x v="20"/>
    <x v="20"/>
    <n v="104053908"/>
    <x v="0"/>
    <x v="0"/>
    <x v="2"/>
    <x v="2"/>
    <s v="WHT Outstg"/>
    <s v="WHT on inv 1800025066 WSPOL OCT 2020 CHA"/>
    <s v=""/>
    <s v="AB"/>
    <s v=""/>
    <d v="2021-03-23T00:00:00"/>
    <d v="2021-03-23T00:00:00"/>
    <d v="2021-03-23T00:00:00"/>
    <s v="USD"/>
    <n v="60163.02"/>
    <n v="283"/>
    <s v="Above 180days "/>
    <n v="9.4333333333333336"/>
    <x v="3"/>
    <x v="2"/>
    <s v="WHT"/>
    <x v="1"/>
    <s v="USD"/>
    <n v="60163.02"/>
  </r>
  <r>
    <s v="A2310000"/>
    <x v="20"/>
    <x v="20"/>
    <n v="103998588"/>
    <x v="0"/>
    <x v="0"/>
    <x v="2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403"/>
    <s v="Above 180days "/>
    <n v="13.433333333333334"/>
    <x v="4"/>
    <x v="2"/>
    <s v="WHT"/>
    <x v="1"/>
    <s v="USD"/>
    <n v="13366.64"/>
  </r>
  <r>
    <s v="A2310000"/>
    <x v="20"/>
    <x v="20"/>
    <n v="103998591"/>
    <x v="0"/>
    <x v="0"/>
    <x v="2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403"/>
    <s v="Above 180days "/>
    <n v="13.433333333333334"/>
    <x v="4"/>
    <x v="2"/>
    <s v="WHT"/>
    <x v="1"/>
    <s v="USD"/>
    <n v="13803.21"/>
  </r>
  <r>
    <s v="A2310000"/>
    <x v="20"/>
    <x v="20"/>
    <n v="103998591"/>
    <x v="0"/>
    <x v="0"/>
    <x v="2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403"/>
    <s v="Above 180days "/>
    <n v="13.433333333333334"/>
    <x v="4"/>
    <x v="2"/>
    <s v="WHT"/>
    <x v="1"/>
    <s v="USD"/>
    <n v="12696.99"/>
  </r>
  <r>
    <s v="A2310000"/>
    <x v="20"/>
    <x v="20"/>
    <n v="103998592"/>
    <x v="0"/>
    <x v="0"/>
    <x v="2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403"/>
    <s v="Above 180days "/>
    <n v="13.433333333333334"/>
    <x v="4"/>
    <x v="2"/>
    <s v="WHT"/>
    <x v="1"/>
    <s v="USD"/>
    <n v="61722.64"/>
  </r>
  <r>
    <s v="A2310000"/>
    <x v="20"/>
    <x v="20"/>
    <n v="103975436"/>
    <x v="0"/>
    <x v="0"/>
    <x v="2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458"/>
    <s v="Above 180days "/>
    <n v="15.266666666666667"/>
    <x v="4"/>
    <x v="2"/>
    <s v="WHT"/>
    <x v="1"/>
    <s v="USD"/>
    <n v="11862.28"/>
  </r>
  <r>
    <s v="A2310000"/>
    <x v="20"/>
    <x v="20"/>
    <n v="103975437"/>
    <x v="0"/>
    <x v="0"/>
    <x v="2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458"/>
    <s v="Above 180days "/>
    <n v="15.266666666666667"/>
    <x v="4"/>
    <x v="2"/>
    <s v="WHT"/>
    <x v="1"/>
    <s v="USD"/>
    <n v="11969.03"/>
  </r>
  <r>
    <s v="A2310000"/>
    <x v="20"/>
    <x v="20"/>
    <n v="103975439"/>
    <x v="0"/>
    <x v="0"/>
    <x v="2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458"/>
    <s v="Above 180days "/>
    <n v="15.266666666666667"/>
    <x v="4"/>
    <x v="2"/>
    <s v="WHT"/>
    <x v="1"/>
    <s v="USD"/>
    <n v="12099.72"/>
  </r>
  <r>
    <s v="A2310000"/>
    <x v="20"/>
    <x v="20"/>
    <n v="103975439"/>
    <x v="0"/>
    <x v="0"/>
    <x v="2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458"/>
    <s v="Above 180days "/>
    <n v="15.266666666666667"/>
    <x v="4"/>
    <x v="2"/>
    <s v="WHT"/>
    <x v="1"/>
    <s v="USD"/>
    <n v="15435.04"/>
  </r>
  <r>
    <s v="A2310000"/>
    <x v="20"/>
    <x v="20"/>
    <n v="103975442"/>
    <x v="0"/>
    <x v="0"/>
    <x v="2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458"/>
    <s v="Above 180days "/>
    <n v="15.266666666666667"/>
    <x v="4"/>
    <x v="2"/>
    <s v="WHT"/>
    <x v="1"/>
    <s v="USD"/>
    <n v="58759.89"/>
  </r>
  <r>
    <s v="A2310000"/>
    <x v="20"/>
    <x v="20"/>
    <n v="103975442"/>
    <x v="0"/>
    <x v="0"/>
    <x v="2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458"/>
    <s v="Above 180days "/>
    <n v="15.266666666666667"/>
    <x v="4"/>
    <x v="2"/>
    <s v="WHT"/>
    <x v="1"/>
    <s v="USD"/>
    <n v="59283.18"/>
  </r>
  <r>
    <s v="A2310000"/>
    <x v="20"/>
    <x v="20"/>
    <n v="103975456"/>
    <x v="0"/>
    <x v="0"/>
    <x v="2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458"/>
    <s v="Above 180days "/>
    <n v="15.266666666666667"/>
    <x v="4"/>
    <x v="2"/>
    <s v="WHT"/>
    <x v="1"/>
    <s v="USD"/>
    <n v="50950.6"/>
  </r>
  <r>
    <s v="A2310000"/>
    <x v="20"/>
    <x v="20"/>
    <n v="103975456"/>
    <x v="0"/>
    <x v="0"/>
    <x v="2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458"/>
    <s v="Above 180days "/>
    <n v="15.266666666666667"/>
    <x v="4"/>
    <x v="2"/>
    <s v="WHT"/>
    <x v="1"/>
    <s v="USD"/>
    <n v="64995.31"/>
  </r>
  <r>
    <s v="A2310000"/>
    <x v="20"/>
    <x v="20"/>
    <n v="104016092"/>
    <x v="0"/>
    <x v="0"/>
    <x v="2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469"/>
    <s v="Above 180days "/>
    <n v="15.633333333333333"/>
    <x v="4"/>
    <x v="2"/>
    <s v="WHT"/>
    <x v="1"/>
    <s v="USD"/>
    <n v="56055.73"/>
  </r>
  <r>
    <s v="A2310000"/>
    <x v="20"/>
    <x v="20"/>
    <n v="104016092"/>
    <x v="0"/>
    <x v="0"/>
    <x v="2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500"/>
    <s v="Above 180days "/>
    <n v="16.666666666666668"/>
    <x v="4"/>
    <x v="2"/>
    <s v="WHT"/>
    <x v="1"/>
    <s v="USD"/>
    <n v="53465.64"/>
  </r>
  <r>
    <s v="A2310000"/>
    <x v="20"/>
    <x v="20"/>
    <n v="103950522"/>
    <x v="0"/>
    <x v="0"/>
    <x v="2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515"/>
    <s v="Above 180days "/>
    <n v="17.166666666666668"/>
    <x v="4"/>
    <x v="2"/>
    <s v="WHT"/>
    <x v="1"/>
    <s v="USD"/>
    <n v="13175.45"/>
  </r>
  <r>
    <s v="A2310000"/>
    <x v="20"/>
    <x v="20"/>
    <n v="103950523"/>
    <x v="0"/>
    <x v="0"/>
    <x v="2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515"/>
    <s v="Above 180days "/>
    <n v="17.166666666666668"/>
    <x v="4"/>
    <x v="2"/>
    <s v="WHT"/>
    <x v="1"/>
    <s v="USD"/>
    <n v="61996.19"/>
  </r>
  <r>
    <s v="A2310000"/>
    <x v="20"/>
    <x v="20"/>
    <n v="103934343"/>
    <x v="0"/>
    <x v="0"/>
    <x v="2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554"/>
    <s v="Above 180days "/>
    <n v="18.466666666666665"/>
    <x v="0"/>
    <x v="2"/>
    <s v="WHT"/>
    <x v="1"/>
    <s v="USD"/>
    <n v="57759.38"/>
  </r>
  <r>
    <s v="A2310000"/>
    <x v="20"/>
    <x v="20"/>
    <n v="103931817"/>
    <x v="0"/>
    <x v="0"/>
    <x v="2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560"/>
    <s v="Above 180days "/>
    <n v="18.666666666666668"/>
    <x v="0"/>
    <x v="2"/>
    <s v="WHT"/>
    <x v="1"/>
    <s v="USD"/>
    <n v="57430.73"/>
  </r>
  <r>
    <s v="A2310000"/>
    <x v="20"/>
    <x v="20"/>
    <n v="103931818"/>
    <x v="0"/>
    <x v="0"/>
    <x v="2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560"/>
    <s v="Above 180days "/>
    <n v="18.666666666666668"/>
    <x v="0"/>
    <x v="2"/>
    <s v="WHT"/>
    <x v="1"/>
    <s v="USD"/>
    <n v="12274.76"/>
  </r>
  <r>
    <s v="A2310000"/>
    <x v="20"/>
    <x v="20"/>
    <n v="103924217"/>
    <x v="0"/>
    <x v="0"/>
    <x v="2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571"/>
    <s v="Above 180days "/>
    <n v="19.033333333333335"/>
    <x v="0"/>
    <x v="2"/>
    <s v="WHT"/>
    <x v="1"/>
    <s v="USD"/>
    <n v="10947.03"/>
  </r>
  <r>
    <s v="A2310000"/>
    <x v="20"/>
    <x v="20"/>
    <n v="103925546"/>
    <x v="0"/>
    <x v="0"/>
    <x v="2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571"/>
    <s v="Above 180days "/>
    <n v="19.033333333333335"/>
    <x v="0"/>
    <x v="2"/>
    <s v="WHT"/>
    <x v="1"/>
    <s v="USD"/>
    <n v="5930.5"/>
  </r>
  <r>
    <s v="A2310000"/>
    <x v="20"/>
    <x v="20"/>
    <n v="103925549"/>
    <x v="0"/>
    <x v="0"/>
    <x v="2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571"/>
    <s v="Above 180days "/>
    <n v="19.033333333333335"/>
    <x v="0"/>
    <x v="2"/>
    <s v="WHT"/>
    <x v="1"/>
    <s v="USD"/>
    <n v="333.98"/>
  </r>
  <r>
    <s v="A2310000"/>
    <x v="20"/>
    <x v="20"/>
    <n v="104167268"/>
    <x v="0"/>
    <x v="0"/>
    <x v="2"/>
    <x v="2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578"/>
    <s v="Above 180days "/>
    <n v="19.266666666666666"/>
    <x v="0"/>
    <x v="2"/>
    <s v="WHT"/>
    <x v="1"/>
    <s v="USD"/>
    <n v="258.33999999999997"/>
  </r>
  <r>
    <s v="A2310000"/>
    <x v="20"/>
    <x v="20"/>
    <n v="103921771"/>
    <x v="0"/>
    <x v="0"/>
    <x v="2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581"/>
    <s v="Above 180days "/>
    <n v="19.366666666666667"/>
    <x v="0"/>
    <x v="2"/>
    <s v="WHT"/>
    <x v="1"/>
    <s v="USD"/>
    <n v="3037.83"/>
  </r>
  <r>
    <s v="A2310000"/>
    <x v="20"/>
    <x v="20"/>
    <n v="103921783"/>
    <x v="0"/>
    <x v="0"/>
    <x v="2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581"/>
    <s v="Above 180days "/>
    <n v="19.366666666666667"/>
    <x v="0"/>
    <x v="2"/>
    <s v="WHT"/>
    <x v="1"/>
    <s v="USD"/>
    <n v="4683.84"/>
  </r>
  <r>
    <s v="A2310000"/>
    <x v="20"/>
    <x v="20"/>
    <n v="1400014242"/>
    <x v="0"/>
    <x v="0"/>
    <x v="2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673"/>
    <s v="Above 180days "/>
    <n v="22.433333333333334"/>
    <x v="0"/>
    <x v="2"/>
    <s v="WHT"/>
    <x v="1"/>
    <s v="USD"/>
    <n v="14357.67"/>
  </r>
  <r>
    <s v="A2310000"/>
    <x v="20"/>
    <x v="20"/>
    <n v="103868329"/>
    <x v="0"/>
    <x v="0"/>
    <x v="2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701"/>
    <s v="Above 180days "/>
    <n v="23.366666666666667"/>
    <x v="0"/>
    <x v="2"/>
    <s v="WHT"/>
    <x v="1"/>
    <s v="USD"/>
    <n v="15606.03"/>
  </r>
  <r>
    <s v="A2310000"/>
    <x v="20"/>
    <x v="20"/>
    <n v="103868329"/>
    <x v="0"/>
    <x v="0"/>
    <x v="2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701"/>
    <s v="Above 180days "/>
    <n v="23.366666666666667"/>
    <x v="0"/>
    <x v="2"/>
    <s v="WHT"/>
    <x v="1"/>
    <s v="USD"/>
    <n v="15578.45"/>
  </r>
  <r>
    <s v="A2310000"/>
    <x v="20"/>
    <x v="20"/>
    <n v="103868330"/>
    <x v="0"/>
    <x v="0"/>
    <x v="2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701"/>
    <s v="Above 180days "/>
    <n v="23.366666666666667"/>
    <x v="0"/>
    <x v="2"/>
    <s v="WHT"/>
    <x v="1"/>
    <s v="USD"/>
    <n v="62441.45"/>
  </r>
  <r>
    <s v="A2310000"/>
    <x v="20"/>
    <x v="20"/>
    <n v="103868330"/>
    <x v="0"/>
    <x v="0"/>
    <x v="2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701"/>
    <s v="Above 180days "/>
    <n v="23.366666666666667"/>
    <x v="0"/>
    <x v="2"/>
    <s v="WHT"/>
    <x v="1"/>
    <s v="USD"/>
    <n v="62321.99"/>
  </r>
  <r>
    <s v="A2310000"/>
    <x v="20"/>
    <x v="20"/>
    <n v="103838500"/>
    <x v="0"/>
    <x v="0"/>
    <x v="2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762"/>
    <s v="Above 180days "/>
    <n v="25.4"/>
    <x v="0"/>
    <x v="2"/>
    <s v="WHT"/>
    <x v="1"/>
    <s v="USD"/>
    <n v="59451.28"/>
  </r>
  <r>
    <s v="A2310000"/>
    <x v="20"/>
    <x v="20"/>
    <n v="103830122"/>
    <x v="0"/>
    <x v="0"/>
    <x v="2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778"/>
    <s v="Above 180days "/>
    <n v="25.933333333333334"/>
    <x v="0"/>
    <x v="2"/>
    <s v="WHT"/>
    <x v="1"/>
    <s v="USD"/>
    <n v="14864.57"/>
  </r>
  <r>
    <s v="A2310000"/>
    <x v="20"/>
    <x v="20"/>
    <n v="103815858"/>
    <x v="0"/>
    <x v="0"/>
    <x v="2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802"/>
    <s v="Above 180days "/>
    <n v="26.733333333333334"/>
    <x v="0"/>
    <x v="2"/>
    <s v="WHT"/>
    <x v="1"/>
    <s v="USD"/>
    <n v="55069.73"/>
  </r>
  <r>
    <s v="A2310000"/>
    <x v="20"/>
    <x v="20"/>
    <n v="103815863"/>
    <x v="0"/>
    <x v="0"/>
    <x v="2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802"/>
    <s v="Above 180days "/>
    <n v="26.733333333333334"/>
    <x v="0"/>
    <x v="2"/>
    <s v="WHT"/>
    <x v="1"/>
    <s v="USD"/>
    <n v="13768.99"/>
  </r>
  <r>
    <s v="A2310000"/>
    <x v="20"/>
    <x v="20"/>
    <n v="103815865"/>
    <x v="0"/>
    <x v="0"/>
    <x v="2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802"/>
    <s v="Above 180days "/>
    <n v="26.733333333333334"/>
    <x v="0"/>
    <x v="2"/>
    <s v="WHT"/>
    <x v="1"/>
    <s v="USD"/>
    <n v="10665.56"/>
  </r>
  <r>
    <s v="A2310000"/>
    <x v="20"/>
    <x v="20"/>
    <n v="180002232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846"/>
    <s v="Above 180days "/>
    <n v="28.2"/>
    <x v="0"/>
    <x v="0"/>
    <s v="Overdue"/>
    <x v="0"/>
    <s v="USD"/>
    <n v="12152"/>
  </r>
  <r>
    <s v="A2310000"/>
    <x v="20"/>
    <x v="20"/>
    <n v="180002233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846"/>
    <s v="Above 180days "/>
    <n v="28.2"/>
    <x v="0"/>
    <x v="0"/>
    <s v="Overdue"/>
    <x v="0"/>
    <s v="USD"/>
    <n v="3037.45"/>
  </r>
  <r>
    <s v="A2310000"/>
    <x v="20"/>
    <x v="20"/>
    <n v="180002233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846"/>
    <s v="Above 180days "/>
    <n v="28.2"/>
    <x v="0"/>
    <x v="0"/>
    <s v="Overdue"/>
    <x v="0"/>
    <s v="USD"/>
    <n v="31491.24"/>
  </r>
  <r>
    <s v="A2310000"/>
    <x v="20"/>
    <x v="20"/>
    <n v="180002234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846"/>
    <s v="Above 180days "/>
    <n v="28.2"/>
    <x v="0"/>
    <x v="0"/>
    <s v="Overdue"/>
    <x v="0"/>
    <s v="USD"/>
    <n v="7871.39"/>
  </r>
  <r>
    <s v="A2310000"/>
    <x v="20"/>
    <x v="20"/>
    <n v="103791869"/>
    <x v="0"/>
    <x v="0"/>
    <x v="2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854"/>
    <s v="Above 180days "/>
    <n v="28.466666666666665"/>
    <x v="0"/>
    <x v="2"/>
    <s v="WHT"/>
    <x v="1"/>
    <s v="USD"/>
    <n v="42656.78"/>
  </r>
  <r>
    <s v="A2310000"/>
    <x v="20"/>
    <x v="20"/>
    <n v="103779207"/>
    <x v="0"/>
    <x v="0"/>
    <x v="2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884"/>
    <s v="Above 180days "/>
    <n v="29.466666666666665"/>
    <x v="0"/>
    <x v="0"/>
    <s v="Overdue"/>
    <x v="0"/>
    <s v="USD"/>
    <n v="-14227.52"/>
  </r>
  <r>
    <s v="A2310000"/>
    <x v="20"/>
    <x v="20"/>
    <n v="103779210"/>
    <x v="0"/>
    <x v="0"/>
    <x v="2"/>
    <x v="2"/>
    <n v="0"/>
    <s v="Balance on Payment on Account"/>
    <s v=""/>
    <s v="AB"/>
    <s v=""/>
    <d v="2019-07-31T00:00:00"/>
    <d v="2019-07-31T00:00:00"/>
    <d v="2019-07-31T00:00:00"/>
    <s v="USD"/>
    <n v="-57048.85"/>
    <n v="884"/>
    <s v="Above 180days "/>
    <n v="29.466666666666665"/>
    <x v="0"/>
    <x v="0"/>
    <s v="Overdue"/>
    <x v="0"/>
    <s v="USD"/>
    <n v="-57048.85"/>
  </r>
  <r>
    <s v="A2310000"/>
    <x v="20"/>
    <x v="20"/>
    <n v="103917068"/>
    <x v="0"/>
    <x v="0"/>
    <x v="2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884"/>
    <s v="Above 180days "/>
    <n v="29.466666666666665"/>
    <x v="0"/>
    <x v="2"/>
    <s v="WHT"/>
    <x v="1"/>
    <s v="USD"/>
    <n v="6259.12"/>
  </r>
  <r>
    <s v="A2310000"/>
    <x v="20"/>
    <x v="20"/>
    <n v="103917068"/>
    <x v="0"/>
    <x v="0"/>
    <x v="2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884"/>
    <s v="Above 180days "/>
    <n v="29.466666666666665"/>
    <x v="0"/>
    <x v="2"/>
    <s v="WHT"/>
    <x v="1"/>
    <s v="USD"/>
    <n v="3208.88"/>
  </r>
  <r>
    <s v="A2310000"/>
    <x v="20"/>
    <x v="20"/>
    <n v="103917068"/>
    <x v="0"/>
    <x v="0"/>
    <x v="2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884"/>
    <s v="Above 180days "/>
    <n v="29.466666666666665"/>
    <x v="0"/>
    <x v="2"/>
    <s v="WHT"/>
    <x v="1"/>
    <s v="USD"/>
    <n v="5940.44"/>
  </r>
  <r>
    <s v="A2310000"/>
    <x v="20"/>
    <x v="20"/>
    <n v="103917068"/>
    <x v="0"/>
    <x v="0"/>
    <x v="2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884"/>
    <s v="Above 180days "/>
    <n v="29.466666666666665"/>
    <x v="0"/>
    <x v="2"/>
    <s v="WHT"/>
    <x v="1"/>
    <s v="USD"/>
    <n v="11300.95"/>
  </r>
  <r>
    <s v="A2310000"/>
    <x v="20"/>
    <x v="20"/>
    <n v="103922301"/>
    <x v="0"/>
    <x v="0"/>
    <x v="2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884"/>
    <s v="Above 180days "/>
    <n v="29.466666666666665"/>
    <x v="0"/>
    <x v="2"/>
    <s v="WHT"/>
    <x v="1"/>
    <s v="USD"/>
    <n v="29455.08"/>
  </r>
  <r>
    <s v="A2310000"/>
    <x v="20"/>
    <x v="20"/>
    <n v="103922301"/>
    <x v="0"/>
    <x v="0"/>
    <x v="2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884"/>
    <s v="Above 180days "/>
    <n v="29.466666666666665"/>
    <x v="0"/>
    <x v="2"/>
    <s v="WHT"/>
    <x v="1"/>
    <s v="USD"/>
    <n v="15155.13"/>
  </r>
  <r>
    <s v="A2310000"/>
    <x v="20"/>
    <x v="20"/>
    <n v="103922301"/>
    <x v="0"/>
    <x v="0"/>
    <x v="2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884"/>
    <s v="Above 180days "/>
    <n v="29.466666666666665"/>
    <x v="0"/>
    <x v="2"/>
    <s v="WHT"/>
    <x v="1"/>
    <s v="USD"/>
    <n v="27951.82"/>
  </r>
  <r>
    <s v="A2310000"/>
    <x v="20"/>
    <x v="20"/>
    <n v="103922301"/>
    <x v="0"/>
    <x v="0"/>
    <x v="2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884"/>
    <s v="Above 180days "/>
    <n v="29.466666666666665"/>
    <x v="0"/>
    <x v="2"/>
    <s v="WHT"/>
    <x v="1"/>
    <s v="USD"/>
    <n v="53177.52"/>
  </r>
  <r>
    <s v="A2310000"/>
    <x v="20"/>
    <x v="20"/>
    <n v="103918323"/>
    <x v="0"/>
    <x v="0"/>
    <x v="2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948"/>
    <s v="Above 180days "/>
    <n v="31.6"/>
    <x v="0"/>
    <x v="2"/>
    <s v="WHT"/>
    <x v="1"/>
    <s v="USD"/>
    <n v="-123092.9"/>
  </r>
  <r>
    <s v="A2310000"/>
    <x v="20"/>
    <x v="20"/>
    <n v="103918323"/>
    <x v="0"/>
    <x v="0"/>
    <x v="2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948"/>
    <s v="Above 180days "/>
    <n v="31.6"/>
    <x v="0"/>
    <x v="2"/>
    <s v="WHT"/>
    <x v="1"/>
    <s v="USD"/>
    <n v="-29342.06"/>
  </r>
  <r>
    <s v="A2310000"/>
    <x v="20"/>
    <x v="20"/>
    <n v="103918323"/>
    <x v="0"/>
    <x v="0"/>
    <x v="2"/>
    <x v="2"/>
    <s v="WHT Outstg"/>
    <s v="WHT RECEIPT NO 00EF3F44"/>
    <s v=""/>
    <s v="AB"/>
    <s v=""/>
    <d v="2020-05-18T00:00:00"/>
    <d v="2020-05-18T00:00:00"/>
    <d v="2019-05-28T00:00:00"/>
    <s v="NGN"/>
    <n v="-265171.62"/>
    <n v="948"/>
    <s v="Above 180days "/>
    <n v="31.6"/>
    <x v="0"/>
    <x v="2"/>
    <s v="WHT"/>
    <x v="1"/>
    <s v="USD"/>
    <n v="-735.56"/>
  </r>
  <r>
    <s v="A2310000"/>
    <x v="20"/>
    <x v="20"/>
    <n v="103918323"/>
    <x v="0"/>
    <x v="0"/>
    <x v="2"/>
    <x v="2"/>
    <s v="WHT Outstg"/>
    <s v="WHT RECEIPT NO 00EC622E"/>
    <s v=""/>
    <s v="AB"/>
    <s v=""/>
    <d v="2020-05-18T00:00:00"/>
    <d v="2020-05-18T00:00:00"/>
    <d v="2019-05-28T00:00:00"/>
    <s v="NGN"/>
    <n v="-466389.77"/>
    <n v="948"/>
    <s v="Above 180days "/>
    <n v="31.6"/>
    <x v="0"/>
    <x v="2"/>
    <s v="WHT"/>
    <x v="1"/>
    <s v="USD"/>
    <n v="-1293.72"/>
  </r>
  <r>
    <s v="A2310000"/>
    <x v="20"/>
    <x v="20"/>
    <n v="103918323"/>
    <x v="0"/>
    <x v="0"/>
    <x v="2"/>
    <x v="2"/>
    <s v="WHT Outstg"/>
    <s v="WHT RECEIPT NO 00D5B494"/>
    <s v=""/>
    <s v="AB"/>
    <s v=""/>
    <d v="2020-05-18T00:00:00"/>
    <d v="2020-05-18T00:00:00"/>
    <d v="2019-05-28T00:00:00"/>
    <s v="NGN"/>
    <n v="-14500"/>
    <n v="948"/>
    <s v="Above 180days "/>
    <n v="31.6"/>
    <x v="0"/>
    <x v="2"/>
    <s v="WHT"/>
    <x v="1"/>
    <s v="USD"/>
    <n v="-40.22"/>
  </r>
  <r>
    <s v="A2310000"/>
    <x v="20"/>
    <x v="20"/>
    <n v="103918323"/>
    <x v="0"/>
    <x v="0"/>
    <x v="2"/>
    <x v="2"/>
    <s v="WHT Outstg"/>
    <s v="WHT RECEIPT NO 00D5B49A"/>
    <s v=""/>
    <s v="AB"/>
    <s v=""/>
    <d v="2020-05-18T00:00:00"/>
    <d v="2020-05-18T00:00:00"/>
    <d v="2019-05-28T00:00:00"/>
    <s v="NGN"/>
    <n v="-661790.25"/>
    <n v="948"/>
    <s v="Above 180days "/>
    <n v="31.6"/>
    <x v="0"/>
    <x v="2"/>
    <s v="WHT"/>
    <x v="1"/>
    <s v="USD"/>
    <n v="-1835.74"/>
  </r>
  <r>
    <s v="A2310000"/>
    <x v="20"/>
    <x v="20"/>
    <n v="103918323"/>
    <x v="0"/>
    <x v="0"/>
    <x v="2"/>
    <x v="2"/>
    <s v="WHT Outstg"/>
    <s v="WHT RECEIPT NO OOC5CB97"/>
    <s v=""/>
    <s v="AB"/>
    <s v=""/>
    <d v="2020-05-18T00:00:00"/>
    <d v="2020-05-18T00:00:00"/>
    <d v="2019-05-28T00:00:00"/>
    <s v="NGN"/>
    <n v="-559966.84"/>
    <n v="948"/>
    <s v="Above 180days "/>
    <n v="31.6"/>
    <x v="0"/>
    <x v="2"/>
    <s v="WHT"/>
    <x v="1"/>
    <s v="USD"/>
    <n v="-1553.29"/>
  </r>
  <r>
    <s v="A2310000"/>
    <x v="20"/>
    <x v="20"/>
    <n v="103918323"/>
    <x v="0"/>
    <x v="0"/>
    <x v="2"/>
    <x v="2"/>
    <s v="WHT Outstg"/>
    <s v="WHT RECEIPT NO 00C06F16"/>
    <s v=""/>
    <s v="AB"/>
    <s v=""/>
    <d v="2020-05-18T00:00:00"/>
    <d v="2020-05-18T00:00:00"/>
    <d v="2019-05-28T00:00:00"/>
    <s v="NGN"/>
    <n v="-385386.74"/>
    <n v="948"/>
    <s v="Above 180days "/>
    <n v="31.6"/>
    <x v="0"/>
    <x v="2"/>
    <s v="WHT"/>
    <x v="1"/>
    <s v="USD"/>
    <n v="-1069.02"/>
  </r>
  <r>
    <s v="A2310000"/>
    <x v="20"/>
    <x v="20"/>
    <n v="103917066"/>
    <x v="0"/>
    <x v="0"/>
    <x v="2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949"/>
    <s v="Above 180days "/>
    <n v="31.633333333333333"/>
    <x v="0"/>
    <x v="2"/>
    <s v="WHT"/>
    <x v="1"/>
    <s v="USD"/>
    <n v="1338.27"/>
  </r>
  <r>
    <s v="A2310000"/>
    <x v="20"/>
    <x v="20"/>
    <n v="103917066"/>
    <x v="0"/>
    <x v="0"/>
    <x v="2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949"/>
    <s v="Above 180days "/>
    <n v="31.633333333333333"/>
    <x v="0"/>
    <x v="2"/>
    <s v="WHT"/>
    <x v="1"/>
    <s v="USD"/>
    <n v="475.09"/>
  </r>
  <r>
    <s v="A2310000"/>
    <x v="20"/>
    <x v="20"/>
    <n v="103917066"/>
    <x v="0"/>
    <x v="0"/>
    <x v="2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949"/>
    <s v="Above 180days "/>
    <n v="31.633333333333333"/>
    <x v="0"/>
    <x v="2"/>
    <s v="WHT"/>
    <x v="1"/>
    <s v="USD"/>
    <n v="314.49"/>
  </r>
  <r>
    <s v="A2310000"/>
    <x v="20"/>
    <x v="20"/>
    <n v="103917066"/>
    <x v="0"/>
    <x v="0"/>
    <x v="2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949"/>
    <s v="Above 180days "/>
    <n v="31.633333333333333"/>
    <x v="0"/>
    <x v="2"/>
    <s v="WHT"/>
    <x v="1"/>
    <s v="USD"/>
    <n v="6860.65"/>
  </r>
  <r>
    <s v="A2310000"/>
    <x v="20"/>
    <x v="20"/>
    <n v="103917067"/>
    <x v="0"/>
    <x v="0"/>
    <x v="2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949"/>
    <s v="Above 180days "/>
    <n v="31.633333333333333"/>
    <x v="0"/>
    <x v="2"/>
    <s v="WHT"/>
    <x v="1"/>
    <s v="USD"/>
    <n v="17014.37"/>
  </r>
  <r>
    <s v="A2310000"/>
    <x v="20"/>
    <x v="20"/>
    <n v="103917067"/>
    <x v="0"/>
    <x v="0"/>
    <x v="2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949"/>
    <s v="Above 180days "/>
    <n v="31.633333333333333"/>
    <x v="0"/>
    <x v="2"/>
    <s v="WHT"/>
    <x v="1"/>
    <s v="USD"/>
    <n v="8789.16"/>
  </r>
  <r>
    <s v="A2310000"/>
    <x v="20"/>
    <x v="20"/>
    <n v="103917067"/>
    <x v="0"/>
    <x v="0"/>
    <x v="2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949"/>
    <s v="Above 180days "/>
    <n v="31.633333333333333"/>
    <x v="0"/>
    <x v="2"/>
    <s v="WHT"/>
    <x v="1"/>
    <s v="USD"/>
    <n v="7961.67"/>
  </r>
  <r>
    <s v="A2310000"/>
    <x v="20"/>
    <x v="20"/>
    <n v="103917067"/>
    <x v="0"/>
    <x v="0"/>
    <x v="2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949"/>
    <s v="Above 180days "/>
    <n v="31.633333333333333"/>
    <x v="0"/>
    <x v="2"/>
    <s v="WHT"/>
    <x v="1"/>
    <s v="USD"/>
    <n v="59.59"/>
  </r>
  <r>
    <s v="A2310000"/>
    <x v="20"/>
    <x v="20"/>
    <n v="103917067"/>
    <x v="0"/>
    <x v="0"/>
    <x v="2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949"/>
    <s v="Above 180days "/>
    <n v="31.633333333333333"/>
    <x v="0"/>
    <x v="2"/>
    <s v="WHT"/>
    <x v="1"/>
    <s v="USD"/>
    <n v="7450.29"/>
  </r>
  <r>
    <s v="A2310000"/>
    <x v="20"/>
    <x v="20"/>
    <n v="103917067"/>
    <x v="0"/>
    <x v="0"/>
    <x v="2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949"/>
    <s v="Above 180days "/>
    <n v="31.633333333333333"/>
    <x v="0"/>
    <x v="2"/>
    <s v="WHT"/>
    <x v="1"/>
    <s v="USD"/>
    <n v="2770.91"/>
  </r>
  <r>
    <s v="A2310000"/>
    <x v="20"/>
    <x v="20"/>
    <n v="103917067"/>
    <x v="0"/>
    <x v="0"/>
    <x v="2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949"/>
    <s v="Above 180days "/>
    <n v="31.633333333333333"/>
    <x v="0"/>
    <x v="2"/>
    <s v="WHT"/>
    <x v="1"/>
    <s v="USD"/>
    <n v="9809.0300000000007"/>
  </r>
  <r>
    <s v="A2310000"/>
    <x v="20"/>
    <x v="20"/>
    <n v="103917067"/>
    <x v="0"/>
    <x v="0"/>
    <x v="2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949"/>
    <s v="Above 180days "/>
    <n v="31.633333333333333"/>
    <x v="0"/>
    <x v="2"/>
    <s v="WHT"/>
    <x v="1"/>
    <s v="USD"/>
    <n v="6913.49"/>
  </r>
  <r>
    <s v="A2310000"/>
    <x v="20"/>
    <x v="20"/>
    <n v="103922292"/>
    <x v="0"/>
    <x v="0"/>
    <x v="2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949"/>
    <s v="Above 180days "/>
    <n v="31.633333333333333"/>
    <x v="0"/>
    <x v="2"/>
    <s v="WHT"/>
    <x v="1"/>
    <s v="USD"/>
    <n v="6315.86"/>
  </r>
  <r>
    <s v="A2310000"/>
    <x v="20"/>
    <x v="20"/>
    <n v="103922292"/>
    <x v="0"/>
    <x v="0"/>
    <x v="2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949"/>
    <s v="Above 180days "/>
    <n v="31.633333333333333"/>
    <x v="0"/>
    <x v="2"/>
    <s v="WHT"/>
    <x v="1"/>
    <s v="USD"/>
    <n v="2242.13"/>
  </r>
  <r>
    <s v="A2310000"/>
    <x v="20"/>
    <x v="20"/>
    <n v="103922292"/>
    <x v="0"/>
    <x v="0"/>
    <x v="2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949"/>
    <s v="Above 180days "/>
    <n v="31.633333333333333"/>
    <x v="0"/>
    <x v="2"/>
    <s v="WHT"/>
    <x v="1"/>
    <s v="USD"/>
    <n v="1484.23"/>
  </r>
  <r>
    <s v="A2310000"/>
    <x v="20"/>
    <x v="20"/>
    <n v="103922292"/>
    <x v="0"/>
    <x v="0"/>
    <x v="2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949"/>
    <s v="Above 180days "/>
    <n v="31.633333333333333"/>
    <x v="0"/>
    <x v="2"/>
    <s v="WHT"/>
    <x v="1"/>
    <s v="USD"/>
    <n v="41558.699999999997"/>
  </r>
  <r>
    <s v="A2310000"/>
    <x v="20"/>
    <x v="20"/>
    <n v="103922292"/>
    <x v="0"/>
    <x v="0"/>
    <x v="2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949"/>
    <s v="Above 180days "/>
    <n v="31.633333333333333"/>
    <x v="0"/>
    <x v="2"/>
    <s v="WHT"/>
    <x v="1"/>
    <s v="USD"/>
    <n v="32302.01"/>
  </r>
  <r>
    <s v="A2310000"/>
    <x v="20"/>
    <x v="20"/>
    <n v="103922296"/>
    <x v="0"/>
    <x v="0"/>
    <x v="2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949"/>
    <s v="Above 180days "/>
    <n v="31.633333333333333"/>
    <x v="0"/>
    <x v="2"/>
    <s v="WHT"/>
    <x v="1"/>
    <s v="USD"/>
    <n v="46291.67"/>
  </r>
  <r>
    <s v="A2310000"/>
    <x v="20"/>
    <x v="20"/>
    <n v="103917065"/>
    <x v="0"/>
    <x v="0"/>
    <x v="2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976"/>
    <s v="Above 180days "/>
    <n v="32.533333333333331"/>
    <x v="0"/>
    <x v="2"/>
    <s v="WHT"/>
    <x v="1"/>
    <s v="USD"/>
    <n v="7724.5"/>
  </r>
  <r>
    <s v="A2310000"/>
    <x v="20"/>
    <x v="20"/>
    <n v="103917065"/>
    <x v="0"/>
    <x v="0"/>
    <x v="2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976"/>
    <s v="Above 180days "/>
    <n v="32.533333333333331"/>
    <x v="0"/>
    <x v="2"/>
    <s v="WHT"/>
    <x v="1"/>
    <s v="USD"/>
    <n v="6642.78"/>
  </r>
  <r>
    <s v="A2310000"/>
    <x v="20"/>
    <x v="20"/>
    <n v="103917065"/>
    <x v="0"/>
    <x v="0"/>
    <x v="2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976"/>
    <s v="Above 180days "/>
    <n v="32.533333333333331"/>
    <x v="0"/>
    <x v="2"/>
    <s v="WHT"/>
    <x v="1"/>
    <s v="USD"/>
    <n v="8828.85"/>
  </r>
  <r>
    <s v="A2310000"/>
    <x v="20"/>
    <x v="20"/>
    <n v="103917069"/>
    <x v="0"/>
    <x v="0"/>
    <x v="2"/>
    <x v="2"/>
    <s v="WHT Outstg"/>
    <s v="WHT RECEIPT NO 0097195A"/>
    <s v=""/>
    <s v="AB"/>
    <s v=""/>
    <d v="2020-05-13T00:00:00"/>
    <d v="2020-05-13T00:00:00"/>
    <d v="2018-12-27T00:00:00"/>
    <s v="NGN"/>
    <n v="-1409809"/>
    <n v="1100"/>
    <s v="Above 180days "/>
    <n v="36.666666666666664"/>
    <x v="0"/>
    <x v="2"/>
    <s v="WHT"/>
    <x v="1"/>
    <s v="USD"/>
    <n v="-3910.67"/>
  </r>
  <r>
    <s v="A2310000"/>
    <x v="20"/>
    <x v="20"/>
    <n v="103917069"/>
    <x v="0"/>
    <x v="0"/>
    <x v="2"/>
    <x v="2"/>
    <s v="WHT Outstg"/>
    <s v="WHT RECEIPT NO 00B8DAAA13"/>
    <s v=""/>
    <s v="AB"/>
    <s v=""/>
    <d v="2020-05-13T00:00:00"/>
    <d v="2020-05-13T00:00:00"/>
    <d v="2018-12-27T00:00:00"/>
    <s v="NGN"/>
    <n v="-521577.73"/>
    <n v="1100"/>
    <s v="Above 180days "/>
    <n v="36.666666666666664"/>
    <x v="0"/>
    <x v="2"/>
    <s v="WHT"/>
    <x v="1"/>
    <s v="USD"/>
    <n v="-1446.8"/>
  </r>
  <r>
    <s v="A2310000"/>
    <x v="20"/>
    <x v="20"/>
    <n v="103917069"/>
    <x v="0"/>
    <x v="0"/>
    <x v="2"/>
    <x v="2"/>
    <s v="WHT Outstg"/>
    <s v="WHT RECEIPT NO 00D7FD76"/>
    <s v=""/>
    <s v="AB"/>
    <s v=""/>
    <d v="2020-05-13T00:00:00"/>
    <d v="2020-05-13T00:00:00"/>
    <d v="2018-12-27T00:00:00"/>
    <s v="NGN"/>
    <n v="-176334.37"/>
    <n v="1100"/>
    <s v="Above 180days "/>
    <n v="36.666666666666664"/>
    <x v="0"/>
    <x v="2"/>
    <s v="WHT"/>
    <x v="1"/>
    <s v="USD"/>
    <n v="-489.13"/>
  </r>
  <r>
    <s v="A2310000"/>
    <x v="20"/>
    <x v="20"/>
    <n v="103917069"/>
    <x v="0"/>
    <x v="0"/>
    <x v="2"/>
    <x v="2"/>
    <s v="WHT Outstg"/>
    <s v="WHT RECEIPT NO 00DACF5F"/>
    <s v=""/>
    <s v="AB"/>
    <s v=""/>
    <d v="2020-05-13T00:00:00"/>
    <d v="2020-05-13T00:00:00"/>
    <d v="2018-12-27T00:00:00"/>
    <s v="NGN"/>
    <n v="-176688.98"/>
    <n v="1100"/>
    <s v="Above 180days "/>
    <n v="36.666666666666664"/>
    <x v="0"/>
    <x v="2"/>
    <s v="WHT"/>
    <x v="1"/>
    <s v="USD"/>
    <n v="-490.12"/>
  </r>
  <r>
    <s v="A2310000"/>
    <x v="20"/>
    <x v="20"/>
    <n v="103917069"/>
    <x v="0"/>
    <x v="0"/>
    <x v="2"/>
    <x v="2"/>
    <s v="WHT Outstg"/>
    <s v="WHT RECEIPT NO 00DDA069"/>
    <s v=""/>
    <s v="AB"/>
    <s v=""/>
    <d v="2020-05-13T00:00:00"/>
    <d v="2020-05-13T00:00:00"/>
    <d v="2018-12-27T00:00:00"/>
    <s v="NGN"/>
    <n v="-566491.14"/>
    <n v="1100"/>
    <s v="Above 180days "/>
    <n v="36.666666666666664"/>
    <x v="0"/>
    <x v="2"/>
    <s v="WHT"/>
    <x v="1"/>
    <s v="USD"/>
    <n v="-1571.39"/>
  </r>
  <r>
    <s v="A2310000"/>
    <x v="20"/>
    <x v="20"/>
    <n v="103917069"/>
    <x v="0"/>
    <x v="0"/>
    <x v="2"/>
    <x v="2"/>
    <s v="WHT Outstg"/>
    <s v="WHT RECEIPT NO 00E18CA1"/>
    <s v=""/>
    <s v="AB"/>
    <s v=""/>
    <d v="2020-05-13T00:00:00"/>
    <d v="2020-05-13T00:00:00"/>
    <d v="2018-12-27T00:00:00"/>
    <s v="NGN"/>
    <n v="-536028.15"/>
    <n v="1100"/>
    <s v="Above 180days "/>
    <n v="36.666666666666664"/>
    <x v="0"/>
    <x v="2"/>
    <s v="WHT"/>
    <x v="1"/>
    <s v="USD"/>
    <n v="-1486.89"/>
  </r>
  <r>
    <s v="A2310000"/>
    <x v="20"/>
    <x v="20"/>
    <n v="103917069"/>
    <x v="0"/>
    <x v="0"/>
    <x v="2"/>
    <x v="2"/>
    <s v="WHT Outstg"/>
    <s v="WHT RECEIPT NO 00E1E38D"/>
    <s v=""/>
    <s v="AB"/>
    <s v=""/>
    <d v="2020-05-13T00:00:00"/>
    <d v="2020-05-13T00:00:00"/>
    <d v="2018-12-27T00:00:00"/>
    <s v="NGN"/>
    <n v="-135294"/>
    <n v="1100"/>
    <s v="Above 180days "/>
    <n v="36.666666666666664"/>
    <x v="0"/>
    <x v="2"/>
    <s v="WHT"/>
    <x v="1"/>
    <s v="USD"/>
    <n v="-375.29"/>
  </r>
  <r>
    <s v="A2310000"/>
    <x v="20"/>
    <x v="20"/>
    <n v="103917069"/>
    <x v="0"/>
    <x v="0"/>
    <x v="2"/>
    <x v="2"/>
    <s v="WHT Outstg"/>
    <s v="WHT RECEIPT NO 00E34A8B"/>
    <s v=""/>
    <s v="AB"/>
    <s v=""/>
    <d v="2020-05-13T00:00:00"/>
    <d v="2020-05-13T00:00:00"/>
    <d v="2018-12-27T00:00:00"/>
    <s v="NGN"/>
    <n v="-347280.01"/>
    <n v="1100"/>
    <s v="Above 180days "/>
    <n v="36.666666666666664"/>
    <x v="0"/>
    <x v="2"/>
    <s v="WHT"/>
    <x v="1"/>
    <s v="USD"/>
    <n v="-963.32"/>
  </r>
  <r>
    <s v="A2310000"/>
    <x v="20"/>
    <x v="20"/>
    <n v="103917069"/>
    <x v="0"/>
    <x v="0"/>
    <x v="2"/>
    <x v="2"/>
    <s v="WHT Outstg"/>
    <s v="WHT RECEIPT NO009736EF"/>
    <s v=""/>
    <s v="AB"/>
    <s v=""/>
    <d v="2020-05-13T00:00:00"/>
    <d v="2020-05-13T00:00:00"/>
    <d v="2018-12-27T00:00:00"/>
    <s v="NGN"/>
    <n v="-1689256.17"/>
    <n v="1100"/>
    <s v="Above 180days "/>
    <n v="36.666666666666664"/>
    <x v="0"/>
    <x v="2"/>
    <s v="WHT"/>
    <x v="1"/>
    <s v="USD"/>
    <n v="-4685.83"/>
  </r>
  <r>
    <s v="A2310000"/>
    <x v="20"/>
    <x v="20"/>
    <n v="103536537"/>
    <x v="0"/>
    <x v="0"/>
    <x v="2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389"/>
    <s v="Above 180days "/>
    <n v="46.3"/>
    <x v="0"/>
    <x v="2"/>
    <s v="WHT"/>
    <x v="1"/>
    <s v="USD"/>
    <n v="5687.3"/>
  </r>
  <r>
    <s v="A2310000"/>
    <x v="20"/>
    <x v="20"/>
    <n v="103536540"/>
    <x v="0"/>
    <x v="0"/>
    <x v="2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389"/>
    <s v="Above 180days "/>
    <n v="46.3"/>
    <x v="0"/>
    <x v="2"/>
    <s v="WHT"/>
    <x v="1"/>
    <s v="USD"/>
    <n v="16642.87"/>
  </r>
  <r>
    <s v="A2310000"/>
    <x v="20"/>
    <x v="20"/>
    <n v="103525939"/>
    <x v="0"/>
    <x v="0"/>
    <x v="2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414"/>
    <s v="Above 180days "/>
    <n v="47.133333333333333"/>
    <x v="0"/>
    <x v="2"/>
    <s v="WHT"/>
    <x v="1"/>
    <s v="USD"/>
    <n v="16300.92"/>
  </r>
  <r>
    <s v="A2310000"/>
    <x v="20"/>
    <x v="20"/>
    <n v="103917064"/>
    <x v="0"/>
    <x v="0"/>
    <x v="2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654"/>
    <s v="Above 180days "/>
    <n v="55.133333333333333"/>
    <x v="0"/>
    <x v="2"/>
    <s v="WHT"/>
    <x v="1"/>
    <s v="USD"/>
    <n v="7606.22"/>
  </r>
  <r>
    <s v="A2310000"/>
    <x v="20"/>
    <x v="20"/>
    <n v="103917064"/>
    <x v="0"/>
    <x v="0"/>
    <x v="2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654"/>
    <s v="Above 180days "/>
    <n v="55.133333333333333"/>
    <x v="0"/>
    <x v="2"/>
    <s v="WHT"/>
    <x v="1"/>
    <s v="USD"/>
    <n v="7803.84"/>
  </r>
  <r>
    <s v="A2310000"/>
    <x v="20"/>
    <x v="20"/>
    <n v="103917064"/>
    <x v="0"/>
    <x v="0"/>
    <x v="2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654"/>
    <s v="Above 180days "/>
    <n v="55.133333333333333"/>
    <x v="0"/>
    <x v="2"/>
    <s v="WHT"/>
    <x v="1"/>
    <s v="USD"/>
    <n v="7721.08"/>
  </r>
  <r>
    <s v="A2310000"/>
    <x v="20"/>
    <x v="20"/>
    <n v="103917063"/>
    <x v="0"/>
    <x v="0"/>
    <x v="2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697"/>
    <s v="Above 180days "/>
    <n v="56.56666666666667"/>
    <x v="0"/>
    <x v="2"/>
    <s v="WHT"/>
    <x v="1"/>
    <s v="USD"/>
    <n v="567.73"/>
  </r>
  <r>
    <s v="A2310000"/>
    <x v="20"/>
    <x v="20"/>
    <n v="103917063"/>
    <x v="0"/>
    <x v="0"/>
    <x v="2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697"/>
    <s v="Above 180days "/>
    <n v="56.56666666666667"/>
    <x v="0"/>
    <x v="2"/>
    <s v="WHT"/>
    <x v="1"/>
    <s v="USD"/>
    <n v="265.37"/>
  </r>
  <r>
    <s v="A2310000"/>
    <x v="20"/>
    <x v="20"/>
    <n v="103917063"/>
    <x v="0"/>
    <x v="0"/>
    <x v="2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697"/>
    <s v="Above 180days "/>
    <n v="56.56666666666667"/>
    <x v="0"/>
    <x v="2"/>
    <s v="WHT"/>
    <x v="1"/>
    <s v="USD"/>
    <n v="2317.33"/>
  </r>
  <r>
    <s v="A2310000"/>
    <x v="20"/>
    <x v="20"/>
    <n v="103917063"/>
    <x v="0"/>
    <x v="0"/>
    <x v="2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697"/>
    <s v="Above 180days "/>
    <n v="56.56666666666667"/>
    <x v="0"/>
    <x v="2"/>
    <s v="WHT"/>
    <x v="1"/>
    <s v="USD"/>
    <n v="716.25"/>
  </r>
  <r>
    <s v="A2310000"/>
    <x v="20"/>
    <x v="20"/>
    <n v="103917063"/>
    <x v="0"/>
    <x v="0"/>
    <x v="2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697"/>
    <s v="Above 180days "/>
    <n v="56.56666666666667"/>
    <x v="0"/>
    <x v="2"/>
    <s v="WHT"/>
    <x v="1"/>
    <s v="USD"/>
    <n v="1740.75"/>
  </r>
  <r>
    <s v="A2310000"/>
    <x v="20"/>
    <x v="20"/>
    <n v="103917063"/>
    <x v="0"/>
    <x v="0"/>
    <x v="2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697"/>
    <s v="Above 180days "/>
    <n v="56.56666666666667"/>
    <x v="0"/>
    <x v="2"/>
    <s v="WHT"/>
    <x v="1"/>
    <s v="USD"/>
    <n v="2831.94"/>
  </r>
  <r>
    <s v="A2310000"/>
    <x v="20"/>
    <x v="20"/>
    <n v="103917063"/>
    <x v="0"/>
    <x v="0"/>
    <x v="2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697"/>
    <s v="Above 180days "/>
    <n v="56.56666666666667"/>
    <x v="0"/>
    <x v="2"/>
    <s v="WHT"/>
    <x v="1"/>
    <s v="USD"/>
    <n v="3252.07"/>
  </r>
  <r>
    <s v="A2310000"/>
    <x v="20"/>
    <x v="20"/>
    <n v="103917063"/>
    <x v="0"/>
    <x v="0"/>
    <x v="2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697"/>
    <s v="Above 180days "/>
    <n v="56.56666666666667"/>
    <x v="0"/>
    <x v="2"/>
    <s v="WHT"/>
    <x v="1"/>
    <s v="USD"/>
    <n v="4380.66"/>
  </r>
  <r>
    <s v="A2310000"/>
    <x v="20"/>
    <x v="20"/>
    <n v="103917063"/>
    <x v="0"/>
    <x v="0"/>
    <x v="2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697"/>
    <s v="Above 180days "/>
    <n v="56.56666666666667"/>
    <x v="0"/>
    <x v="2"/>
    <s v="WHT"/>
    <x v="1"/>
    <s v="USD"/>
    <n v="1599.83"/>
  </r>
  <r>
    <s v="A2310000"/>
    <x v="20"/>
    <x v="20"/>
    <n v="103917063"/>
    <x v="0"/>
    <x v="0"/>
    <x v="2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697"/>
    <s v="Above 180days "/>
    <n v="56.56666666666667"/>
    <x v="0"/>
    <x v="2"/>
    <s v="WHT"/>
    <x v="1"/>
    <s v="USD"/>
    <n v="1375.19"/>
  </r>
  <r>
    <s v="A2310000"/>
    <x v="20"/>
    <x v="20"/>
    <n v="103917063"/>
    <x v="0"/>
    <x v="0"/>
    <x v="2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697"/>
    <s v="Above 180days "/>
    <n v="56.56666666666667"/>
    <x v="0"/>
    <x v="2"/>
    <s v="WHT"/>
    <x v="1"/>
    <s v="USD"/>
    <n v="1434.07"/>
  </r>
  <r>
    <s v="A2310000"/>
    <x v="20"/>
    <x v="20"/>
    <n v="103917063"/>
    <x v="0"/>
    <x v="0"/>
    <x v="2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697"/>
    <s v="Above 180days "/>
    <n v="56.56666666666667"/>
    <x v="0"/>
    <x v="2"/>
    <s v="WHT"/>
    <x v="1"/>
    <s v="USD"/>
    <n v="4116.72"/>
  </r>
  <r>
    <s v="A2310000"/>
    <x v="20"/>
    <x v="20"/>
    <n v="103922287"/>
    <x v="0"/>
    <x v="0"/>
    <x v="2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697"/>
    <s v="Above 180days "/>
    <n v="56.56666666666667"/>
    <x v="0"/>
    <x v="2"/>
    <s v="WHT"/>
    <x v="1"/>
    <s v="USD"/>
    <n v="36381.14"/>
  </r>
  <r>
    <s v="A2310000"/>
    <x v="20"/>
    <x v="20"/>
    <n v="103921783"/>
    <x v="0"/>
    <x v="0"/>
    <x v="2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157"/>
    <s v="Above 180days "/>
    <n v="71.900000000000006"/>
    <x v="0"/>
    <x v="2"/>
    <s v="WHT"/>
    <x v="1"/>
    <s v="USD"/>
    <n v="4594.7299999999996"/>
  </r>
  <r>
    <s v="A2310000"/>
    <x v="20"/>
    <x v="20"/>
    <n v="103921783"/>
    <x v="0"/>
    <x v="0"/>
    <x v="2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157"/>
    <s v="Above 180days "/>
    <n v="71.900000000000006"/>
    <x v="0"/>
    <x v="2"/>
    <s v="WHT"/>
    <x v="1"/>
    <s v="USD"/>
    <n v="5242.18"/>
  </r>
  <r>
    <s v="A2310000"/>
    <x v="20"/>
    <x v="20"/>
    <n v="103922244"/>
    <x v="0"/>
    <x v="0"/>
    <x v="2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2157"/>
    <s v="Above 180days "/>
    <n v="71.900000000000006"/>
    <x v="0"/>
    <x v="2"/>
    <s v="WHT"/>
    <x v="1"/>
    <s v="USD"/>
    <n v="5807.94"/>
  </r>
  <r>
    <s v="A2310000"/>
    <x v="20"/>
    <x v="20"/>
    <n v="103922244"/>
    <x v="0"/>
    <x v="0"/>
    <x v="2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2157"/>
    <s v="Above 180days "/>
    <n v="71.900000000000006"/>
    <x v="0"/>
    <x v="2"/>
    <s v="WHT"/>
    <x v="1"/>
    <s v="USD"/>
    <n v="5346.11"/>
  </r>
  <r>
    <s v="A2310000"/>
    <x v="20"/>
    <x v="20"/>
    <n v="103925548"/>
    <x v="0"/>
    <x v="0"/>
    <x v="2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157"/>
    <s v="Above 180days "/>
    <n v="71.900000000000006"/>
    <x v="0"/>
    <x v="2"/>
    <s v="WHT"/>
    <x v="1"/>
    <s v="USD"/>
    <n v="6030.89"/>
  </r>
  <r>
    <s v="A2310000"/>
    <x v="20"/>
    <x v="20"/>
    <n v="103925548"/>
    <x v="0"/>
    <x v="0"/>
    <x v="2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157"/>
    <s v="Above 180days "/>
    <n v="71.900000000000006"/>
    <x v="0"/>
    <x v="2"/>
    <s v="WHT"/>
    <x v="1"/>
    <s v="USD"/>
    <n v="5269.35"/>
  </r>
  <r>
    <s v="A2310000"/>
    <x v="20"/>
    <x v="20"/>
    <n v="103925548"/>
    <x v="0"/>
    <x v="0"/>
    <x v="2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157"/>
    <s v="Above 180days "/>
    <n v="71.900000000000006"/>
    <x v="0"/>
    <x v="2"/>
    <s v="WHT"/>
    <x v="1"/>
    <s v="USD"/>
    <n v="4987.63"/>
  </r>
  <r>
    <s v="A2310000"/>
    <x v="20"/>
    <x v="20"/>
    <n v="103925548"/>
    <x v="0"/>
    <x v="0"/>
    <x v="2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157"/>
    <s v="Above 180days "/>
    <n v="71.900000000000006"/>
    <x v="0"/>
    <x v="2"/>
    <s v="WHT"/>
    <x v="1"/>
    <s v="USD"/>
    <n v="5707.84"/>
  </r>
  <r>
    <s v="A2310000"/>
    <x v="20"/>
    <x v="20"/>
    <n v="103925548"/>
    <x v="0"/>
    <x v="0"/>
    <x v="2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157"/>
    <s v="Above 180days "/>
    <n v="71.900000000000006"/>
    <x v="0"/>
    <x v="2"/>
    <s v="WHT"/>
    <x v="1"/>
    <s v="USD"/>
    <n v="3659.78"/>
  </r>
  <r>
    <s v="A2310000"/>
    <x v="20"/>
    <x v="20"/>
    <n v="103917060"/>
    <x v="0"/>
    <x v="0"/>
    <x v="2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174"/>
    <s v="Above 180days "/>
    <n v="72.466666666666669"/>
    <x v="0"/>
    <x v="2"/>
    <s v="WHT"/>
    <x v="1"/>
    <s v="USD"/>
    <n v="3111.96"/>
  </r>
  <r>
    <s v="A2310000"/>
    <x v="20"/>
    <x v="20"/>
    <n v="103917060"/>
    <x v="0"/>
    <x v="0"/>
    <x v="2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174"/>
    <s v="Above 180days "/>
    <n v="72.466666666666669"/>
    <x v="0"/>
    <x v="2"/>
    <s v="WHT"/>
    <x v="1"/>
    <s v="USD"/>
    <n v="3999.05"/>
  </r>
  <r>
    <s v="A2310000"/>
    <x v="20"/>
    <x v="20"/>
    <n v="102718643"/>
    <x v="0"/>
    <x v="0"/>
    <x v="2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891"/>
    <s v="Above 180days "/>
    <n v="96.36666666666666"/>
    <x v="0"/>
    <x v="2"/>
    <s v="WHT"/>
    <x v="1"/>
    <s v="USD"/>
    <n v="14045.65"/>
  </r>
  <r>
    <s v="A2310000"/>
    <x v="20"/>
    <x v="20"/>
    <n v="102718644"/>
    <x v="0"/>
    <x v="0"/>
    <x v="2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891"/>
    <s v="Above 180days "/>
    <n v="96.36666666666666"/>
    <x v="0"/>
    <x v="2"/>
    <s v="WHT"/>
    <x v="1"/>
    <s v="USD"/>
    <n v="13489.62"/>
  </r>
  <r>
    <s v="A2310000"/>
    <x v="20"/>
    <x v="20"/>
    <n v="102679566"/>
    <x v="0"/>
    <x v="0"/>
    <x v="2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956"/>
    <s v="Above 180days "/>
    <n v="98.533333333333331"/>
    <x v="0"/>
    <x v="2"/>
    <s v="WHT"/>
    <x v="1"/>
    <s v="USD"/>
    <n v="3040.55"/>
  </r>
  <r>
    <s v="A2310000"/>
    <x v="20"/>
    <x v="20"/>
    <n v="103921772"/>
    <x v="0"/>
    <x v="0"/>
    <x v="2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991"/>
    <s v="Above 180days "/>
    <n v="99.7"/>
    <x v="0"/>
    <x v="2"/>
    <s v="WHT"/>
    <x v="1"/>
    <s v="USD"/>
    <n v="6263.54"/>
  </r>
  <r>
    <s v="A2310000"/>
    <x v="20"/>
    <x v="20"/>
    <n v="103921772"/>
    <x v="0"/>
    <x v="0"/>
    <x v="2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991"/>
    <s v="Above 180days "/>
    <n v="99.7"/>
    <x v="0"/>
    <x v="2"/>
    <s v="WHT"/>
    <x v="1"/>
    <s v="USD"/>
    <n v="9710.41"/>
  </r>
  <r>
    <s v="A2310000"/>
    <x v="20"/>
    <x v="20"/>
    <n v="103921771"/>
    <x v="0"/>
    <x v="0"/>
    <x v="2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3026"/>
    <s v="Above 180days "/>
    <n v="100.86666666666666"/>
    <x v="0"/>
    <x v="2"/>
    <s v="WHT"/>
    <x v="1"/>
    <s v="USD"/>
    <n v="6586.12"/>
  </r>
  <r>
    <s v="A2310000"/>
    <x v="20"/>
    <x v="20"/>
    <n v="103925546"/>
    <x v="0"/>
    <x v="0"/>
    <x v="2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081"/>
    <s v="Above 180days "/>
    <n v="102.7"/>
    <x v="0"/>
    <x v="2"/>
    <s v="WHT"/>
    <x v="1"/>
    <s v="USD"/>
    <n v="7829.2"/>
  </r>
  <r>
    <s v="A2310000"/>
    <x v="20"/>
    <x v="20"/>
    <n v="103925546"/>
    <x v="0"/>
    <x v="0"/>
    <x v="2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081"/>
    <s v="Above 180days "/>
    <n v="102.7"/>
    <x v="0"/>
    <x v="2"/>
    <s v="WHT"/>
    <x v="1"/>
    <s v="USD"/>
    <n v="8693.93"/>
  </r>
  <r>
    <s v="A2310000"/>
    <x v="20"/>
    <x v="20"/>
    <n v="102528292"/>
    <x v="0"/>
    <x v="0"/>
    <x v="2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171"/>
    <s v="Above 180days "/>
    <n v="105.7"/>
    <x v="0"/>
    <x v="2"/>
    <s v="WHT"/>
    <x v="1"/>
    <s v="USD"/>
    <n v="8228.8700000000008"/>
  </r>
  <r>
    <s v="A2310000"/>
    <x v="20"/>
    <x v="20"/>
    <n v="103925544"/>
    <x v="0"/>
    <x v="0"/>
    <x v="2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178"/>
    <s v="Above 180days "/>
    <n v="105.93333333333334"/>
    <x v="0"/>
    <x v="2"/>
    <s v="WHT"/>
    <x v="1"/>
    <s v="USD"/>
    <n v="2376.92"/>
  </r>
  <r>
    <s v="A2310000"/>
    <x v="20"/>
    <x v="20"/>
    <n v="103925544"/>
    <x v="0"/>
    <x v="0"/>
    <x v="2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178"/>
    <s v="Above 180days "/>
    <n v="105.93333333333334"/>
    <x v="0"/>
    <x v="2"/>
    <s v="WHT"/>
    <x v="1"/>
    <s v="USD"/>
    <n v="10651.12"/>
  </r>
  <r>
    <s v="A2310000"/>
    <x v="20"/>
    <x v="20"/>
    <n v="103921769"/>
    <x v="0"/>
    <x v="0"/>
    <x v="2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412"/>
    <s v="Above 180days "/>
    <n v="113.73333333333333"/>
    <x v="0"/>
    <x v="2"/>
    <s v="WHT"/>
    <x v="1"/>
    <s v="USD"/>
    <n v="5106.21"/>
  </r>
  <r>
    <s v="A2310000"/>
    <x v="20"/>
    <x v="20"/>
    <n v="103921769"/>
    <x v="0"/>
    <x v="0"/>
    <x v="2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412"/>
    <s v="Above 180days "/>
    <n v="113.73333333333333"/>
    <x v="0"/>
    <x v="2"/>
    <s v="WHT"/>
    <x v="1"/>
    <s v="USD"/>
    <n v="5434.26"/>
  </r>
  <r>
    <s v="A2310000"/>
    <x v="20"/>
    <x v="20"/>
    <n v="103921769"/>
    <x v="0"/>
    <x v="0"/>
    <x v="2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412"/>
    <s v="Above 180days "/>
    <n v="113.73333333333333"/>
    <x v="0"/>
    <x v="2"/>
    <s v="WHT"/>
    <x v="1"/>
    <s v="USD"/>
    <n v="4659.95"/>
  </r>
  <r>
    <s v="A2450000"/>
    <x v="21"/>
    <x v="21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458"/>
    <s v="Above 180days "/>
    <n v="81.933333333333337"/>
    <x v="0"/>
    <x v="0"/>
    <s v="Overdue"/>
    <x v="0"/>
    <s v="USD"/>
    <n v="7308114.79"/>
  </r>
  <r>
    <s v="A2450000"/>
    <x v="21"/>
    <x v="21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916"/>
    <s v="Above 180days "/>
    <n v="97.2"/>
    <x v="0"/>
    <x v="0"/>
    <s v="Overdue"/>
    <x v="0"/>
    <s v="USD"/>
    <n v="79944777.299999997"/>
  </r>
  <r>
    <s v="A2650000"/>
    <x v="22"/>
    <x v="22"/>
    <n v="1800026891"/>
    <x v="0"/>
    <x v="0"/>
    <x v="4"/>
    <x v="8"/>
    <n v="0"/>
    <s v="CPTL JETTY OPERATIONS FOR JULY 2021"/>
    <s v="468"/>
    <s v="DR"/>
    <s v=""/>
    <d v="2021-11-18T00:00:00"/>
    <d v="2021-11-18T00:00:00"/>
    <d v="2021-12-18T00:00:00"/>
    <s v="USD"/>
    <n v="33775.800000000003"/>
    <n v="13"/>
    <s v="1-30days"/>
    <n v="0.43333333333333335"/>
    <x v="2"/>
    <x v="0"/>
    <s v="Overdue"/>
    <x v="0"/>
    <s v="USD"/>
    <n v="33775.800000000003"/>
  </r>
  <r>
    <s v="A2650000"/>
    <x v="22"/>
    <x v="22"/>
    <n v="1800026876"/>
    <x v="0"/>
    <x v="0"/>
    <x v="4"/>
    <x v="8"/>
    <n v="0"/>
    <s v="CPTL JETTY OPERATIONS  AUGUST 2021"/>
    <s v="468"/>
    <s v="DR"/>
    <s v=""/>
    <d v="2021-11-17T00:00:00"/>
    <d v="2021-11-17T00:00:00"/>
    <d v="2021-12-17T00:00:00"/>
    <s v="USD"/>
    <n v="36449.4"/>
    <n v="14"/>
    <s v="1-30days"/>
    <n v="0.46666666666666667"/>
    <x v="2"/>
    <x v="0"/>
    <s v="Overdue"/>
    <x v="0"/>
    <s v="USD"/>
    <n v="36449.4"/>
  </r>
  <r>
    <s v="A2650000"/>
    <x v="22"/>
    <x v="22"/>
    <n v="1800026878"/>
    <x v="0"/>
    <x v="0"/>
    <x v="4"/>
    <x v="8"/>
    <n v="0"/>
    <s v="CPTL JETTY OPERATIONS  FEBRUARY 2021"/>
    <s v="468"/>
    <s v="DR"/>
    <s v=""/>
    <d v="2021-11-17T00:00:00"/>
    <d v="2021-11-17T00:00:00"/>
    <d v="2021-12-17T00:00:00"/>
    <s v="USD"/>
    <n v="12314.4"/>
    <n v="14"/>
    <s v="1-30days"/>
    <n v="0.46666666666666667"/>
    <x v="2"/>
    <x v="0"/>
    <s v="Overdue"/>
    <x v="0"/>
    <s v="USD"/>
    <n v="12314.4"/>
  </r>
  <r>
    <s v="A2650000"/>
    <x v="22"/>
    <x v="22"/>
    <n v="1800026877"/>
    <x v="0"/>
    <x v="0"/>
    <x v="4"/>
    <x v="8"/>
    <n v="0"/>
    <s v="CPTL JETTY OPERATIONS  JANUARY 2021"/>
    <s v="468"/>
    <s v="DR"/>
    <s v=""/>
    <d v="2021-11-17T00:00:00"/>
    <d v="2021-11-17T00:00:00"/>
    <d v="2021-12-17T00:00:00"/>
    <s v="USD"/>
    <n v="11579.4"/>
    <n v="14"/>
    <s v="1-30days"/>
    <n v="0.46666666666666667"/>
    <x v="2"/>
    <x v="0"/>
    <s v="Overdue"/>
    <x v="0"/>
    <s v="USD"/>
    <n v="11579.4"/>
  </r>
  <r>
    <s v="A2650000"/>
    <x v="22"/>
    <x v="22"/>
    <n v="1800026880"/>
    <x v="0"/>
    <x v="0"/>
    <x v="4"/>
    <x v="8"/>
    <n v="0"/>
    <s v="CPTL JETTY OPERATIONS  OCTOBER 2021"/>
    <s v="468"/>
    <s v="DR"/>
    <s v=""/>
    <d v="2021-11-17T00:00:00"/>
    <d v="2021-11-17T00:00:00"/>
    <d v="2021-12-17T00:00:00"/>
    <s v="USD"/>
    <n v="17407.8"/>
    <n v="14"/>
    <s v="1-30days"/>
    <n v="0.46666666666666667"/>
    <x v="2"/>
    <x v="0"/>
    <s v="Overdue"/>
    <x v="0"/>
    <s v="USD"/>
    <n v="17407.8"/>
  </r>
  <r>
    <s v="A2650000"/>
    <x v="22"/>
    <x v="22"/>
    <n v="1800026879"/>
    <x v="0"/>
    <x v="0"/>
    <x v="4"/>
    <x v="8"/>
    <n v="0"/>
    <s v="CPTL JETTY OPERATIONS  SEPTEMBER 2021"/>
    <s v="468"/>
    <s v="DR"/>
    <s v=""/>
    <d v="2021-11-17T00:00:00"/>
    <d v="2021-11-17T00:00:00"/>
    <d v="2021-12-17T00:00:00"/>
    <s v="USD"/>
    <n v="6254.4"/>
    <n v="14"/>
    <s v="1-30days"/>
    <n v="0.46666666666666667"/>
    <x v="2"/>
    <x v="0"/>
    <s v="Overdue"/>
    <x v="0"/>
    <s v="USD"/>
    <n v="6254.4"/>
  </r>
  <r>
    <s v="A2650000"/>
    <x v="22"/>
    <x v="22"/>
    <n v="1800026510"/>
    <x v="0"/>
    <x v="0"/>
    <x v="4"/>
    <x v="8"/>
    <n v="0"/>
    <s v="CPTL JETTY OPERATIONS  APRIL 2021"/>
    <s v="468"/>
    <s v="DR"/>
    <s v=""/>
    <d v="2021-08-24T00:00:00"/>
    <d v="2021-08-24T00:00:00"/>
    <d v="2021-09-23T00:00:00"/>
    <s v="USD"/>
    <n v="21441"/>
    <n v="99"/>
    <s v="91-180days "/>
    <n v="3.3"/>
    <x v="2"/>
    <x v="0"/>
    <s v="Overdue"/>
    <x v="0"/>
    <s v="USD"/>
    <n v="21441"/>
  </r>
  <r>
    <s v="A2650000"/>
    <x v="22"/>
    <x v="22"/>
    <n v="1800026509"/>
    <x v="0"/>
    <x v="0"/>
    <x v="4"/>
    <x v="8"/>
    <n v="0"/>
    <s v="CPTL JETTY OPERATIONS  MARCH 2021"/>
    <s v="468"/>
    <s v="DR"/>
    <s v=""/>
    <d v="2021-08-24T00:00:00"/>
    <d v="2021-08-24T00:00:00"/>
    <d v="2021-09-23T00:00:00"/>
    <s v="USD"/>
    <n v="15219.6"/>
    <n v="99"/>
    <s v="91-180days "/>
    <n v="3.3"/>
    <x v="2"/>
    <x v="0"/>
    <s v="Overdue"/>
    <x v="0"/>
    <s v="USD"/>
    <n v="15219.6"/>
  </r>
  <r>
    <s v="A2650000"/>
    <x v="22"/>
    <x v="22"/>
    <n v="1800026511"/>
    <x v="0"/>
    <x v="0"/>
    <x v="4"/>
    <x v="8"/>
    <n v="0"/>
    <s v="CPTL JETTY OPERATIONS  MAY 2021"/>
    <s v="468"/>
    <s v="DR"/>
    <s v=""/>
    <d v="2021-08-24T00:00:00"/>
    <d v="2021-08-24T00:00:00"/>
    <d v="2021-09-23T00:00:00"/>
    <s v="USD"/>
    <n v="23983.8"/>
    <n v="99"/>
    <s v="91-180days "/>
    <n v="3.3"/>
    <x v="2"/>
    <x v="0"/>
    <s v="Overdue"/>
    <x v="0"/>
    <s v="USD"/>
    <n v="23983.8"/>
  </r>
  <r>
    <s v="A2650000"/>
    <x v="22"/>
    <x v="22"/>
    <n v="1800026512"/>
    <x v="0"/>
    <x v="0"/>
    <x v="4"/>
    <x v="8"/>
    <n v="0"/>
    <s v="CPTL JETTY OPERATIONS -JUNE 2021"/>
    <s v="468"/>
    <s v="DR"/>
    <s v=""/>
    <d v="2021-08-24T00:00:00"/>
    <d v="2021-08-24T00:00:00"/>
    <d v="2021-09-23T00:00:00"/>
    <s v="USD"/>
    <n v="35746.800000000003"/>
    <n v="99"/>
    <s v="91-180days "/>
    <n v="3.3"/>
    <x v="2"/>
    <x v="0"/>
    <s v="Overdue"/>
    <x v="0"/>
    <s v="USD"/>
    <n v="35746.800000000003"/>
  </r>
  <r>
    <s v="A2650000"/>
    <x v="22"/>
    <x v="22"/>
    <n v="1800026187"/>
    <x v="0"/>
    <x v="0"/>
    <x v="4"/>
    <x v="8"/>
    <n v="0"/>
    <s v="CPTL ANNUAL LICENCE AND RENTAL  FEE JAN-DEC  2021"/>
    <s v="468"/>
    <s v="DR"/>
    <s v=""/>
    <d v="2021-06-14T00:00:00"/>
    <d v="2021-06-14T00:00:00"/>
    <d v="2021-07-14T00:00:00"/>
    <s v="USD"/>
    <n v="244709.65"/>
    <n v="170"/>
    <s v="91-180days "/>
    <n v="5.666666666666667"/>
    <x v="2"/>
    <x v="0"/>
    <s v="Overdue"/>
    <x v="0"/>
    <s v="USD"/>
    <n v="244709.65"/>
  </r>
  <r>
    <s v="A2650000"/>
    <x v="22"/>
    <x v="22"/>
    <n v="1800026186"/>
    <x v="0"/>
    <x v="0"/>
    <x v="4"/>
    <x v="8"/>
    <n v="0"/>
    <s v="CPTL ANNUAL LICENCE AND RENTAL FEE JAN-DEC 2020"/>
    <s v="468"/>
    <s v="DR"/>
    <s v=""/>
    <d v="2021-06-14T00:00:00"/>
    <d v="2021-06-14T00:00:00"/>
    <d v="2021-07-14T00:00:00"/>
    <s v="USD"/>
    <n v="323437.33"/>
    <n v="170"/>
    <s v="91-180days "/>
    <n v="5.666666666666667"/>
    <x v="2"/>
    <x v="0"/>
    <s v="Overdue"/>
    <x v="0"/>
    <s v="USD"/>
    <n v="323437.33"/>
  </r>
  <r>
    <s v="A2650000"/>
    <x v="22"/>
    <x v="22"/>
    <n v="1400015671"/>
    <x v="0"/>
    <x v="0"/>
    <x v="4"/>
    <x v="8"/>
    <n v="0"/>
    <s v="Century Energy Pmt"/>
    <s v=""/>
    <s v="DZ"/>
    <s v=""/>
    <d v="2021-07-08T00:00:00"/>
    <d v="2021-07-07T00:00:00"/>
    <d v="2021-07-08T00:00:00"/>
    <s v="NGN"/>
    <n v="-196605115.55000001"/>
    <n v="176"/>
    <s v="91-180days "/>
    <n v="5.8666666666666663"/>
    <x v="2"/>
    <x v="0"/>
    <s v="Overdue"/>
    <x v="0"/>
    <s v="USD"/>
    <n v="-479972.07"/>
  </r>
  <r>
    <s v="A2650000"/>
    <x v="22"/>
    <x v="22"/>
    <n v="1800025406"/>
    <x v="0"/>
    <x v="0"/>
    <x v="4"/>
    <x v="8"/>
    <n v="0"/>
    <s v="CPTL JETTY OPERATIONS  DECEMBER 2020"/>
    <s v="468"/>
    <s v="DR"/>
    <s v=""/>
    <d v="2021-01-13T00:00:00"/>
    <d v="2021-01-13T00:00:00"/>
    <d v="2021-02-12T00:00:00"/>
    <s v="USD"/>
    <n v="20473.2"/>
    <n v="322"/>
    <s v="Above 180days "/>
    <n v="10.733333333333333"/>
    <x v="3"/>
    <x v="0"/>
    <s v="Overdue"/>
    <x v="0"/>
    <s v="USD"/>
    <n v="20473.2"/>
  </r>
  <r>
    <s v="A2650000"/>
    <x v="22"/>
    <x v="22"/>
    <n v="1800025405"/>
    <x v="0"/>
    <x v="0"/>
    <x v="4"/>
    <x v="8"/>
    <n v="0"/>
    <s v="CPTL JETTY OPERATIONS  NOVEMBER 2020"/>
    <s v="468"/>
    <s v="DR"/>
    <s v=""/>
    <d v="2021-01-13T00:00:00"/>
    <d v="2021-01-13T00:00:00"/>
    <d v="2021-02-12T00:00:00"/>
    <s v="USD"/>
    <n v="10947"/>
    <n v="322"/>
    <s v="Above 180days "/>
    <n v="10.733333333333333"/>
    <x v="3"/>
    <x v="0"/>
    <s v="Overdue"/>
    <x v="0"/>
    <s v="USD"/>
    <n v="10947"/>
  </r>
  <r>
    <s v="A2650000"/>
    <x v="22"/>
    <x v="22"/>
    <n v="1800025407"/>
    <x v="0"/>
    <x v="0"/>
    <x v="4"/>
    <x v="8"/>
    <n v="0"/>
    <s v="CPTL JETTY OPERATIONS  OCTOBER 2020"/>
    <s v="468"/>
    <s v="DR"/>
    <s v=""/>
    <d v="2021-01-13T00:00:00"/>
    <d v="2021-01-13T00:00:00"/>
    <d v="2021-02-12T00:00:00"/>
    <s v="USD"/>
    <n v="11014.2"/>
    <n v="322"/>
    <s v="Above 180days "/>
    <n v="10.733333333333333"/>
    <x v="3"/>
    <x v="0"/>
    <s v="Overdue"/>
    <x v="0"/>
    <s v="USD"/>
    <n v="11014.2"/>
  </r>
  <r>
    <s v="A2650000"/>
    <x v="22"/>
    <x v="22"/>
    <n v="1400015169"/>
    <x v="0"/>
    <x v="0"/>
    <x v="4"/>
    <x v="8"/>
    <n v="0"/>
    <s v="Century Energy pmt"/>
    <s v=""/>
    <s v="DZ"/>
    <s v=""/>
    <d v="2021-01-23T00:00:00"/>
    <d v="2021-01-21T00:00:00"/>
    <d v="2021-01-23T00:00:00"/>
    <s v="NGN"/>
    <n v="-192674067.22999999"/>
    <n v="342"/>
    <s v="Above 180days "/>
    <n v="11.4"/>
    <x v="4"/>
    <x v="0"/>
    <s v="Overdue"/>
    <x v="0"/>
    <s v="USD"/>
    <n v="-507696.17"/>
  </r>
  <r>
    <s v="A2650000"/>
    <x v="22"/>
    <x v="22"/>
    <n v="103998597"/>
    <x v="0"/>
    <x v="0"/>
    <x v="4"/>
    <x v="8"/>
    <n v="0"/>
    <s v="Bal of 1nv 1800022506 CPTL JETTY OP.  JULY  2019"/>
    <s v=""/>
    <s v="AB"/>
    <s v=""/>
    <d v="2020-11-23T00:00:00"/>
    <d v="2020-11-23T00:00:00"/>
    <d v="2020-11-23T00:00:00"/>
    <s v="USD"/>
    <n v="5290.14"/>
    <n v="403"/>
    <s v="Above 180days "/>
    <n v="13.433333333333334"/>
    <x v="4"/>
    <x v="0"/>
    <s v="Overdue"/>
    <x v="0"/>
    <s v="USD"/>
    <n v="5290.14"/>
  </r>
  <r>
    <s v="A2650000"/>
    <x v="22"/>
    <x v="22"/>
    <n v="1800024958"/>
    <x v="0"/>
    <x v="0"/>
    <x v="4"/>
    <x v="8"/>
    <n v="0"/>
    <s v="CPTL JETTY OPERATIONS  SEPTEMBER 2020"/>
    <s v="468"/>
    <s v="DR"/>
    <s v=""/>
    <d v="2020-10-21T00:00:00"/>
    <d v="2020-10-21T00:00:00"/>
    <d v="2020-11-20T00:00:00"/>
    <s v="USD"/>
    <n v="5480.4"/>
    <n v="406"/>
    <s v="Above 180days "/>
    <n v="13.533333333333333"/>
    <x v="4"/>
    <x v="0"/>
    <s v="Overdue"/>
    <x v="0"/>
    <s v="USD"/>
    <n v="5480.4"/>
  </r>
  <r>
    <s v="A2650000"/>
    <x v="22"/>
    <x v="22"/>
    <n v="1800024905"/>
    <x v="0"/>
    <x v="0"/>
    <x v="4"/>
    <x v="8"/>
    <n v="0"/>
    <s v="CPTL JETTY OPERATIONS  FEBRUARY 2020"/>
    <s v="468"/>
    <s v="DR"/>
    <s v=""/>
    <d v="2020-10-16T00:00:00"/>
    <d v="2020-10-16T00:00:00"/>
    <d v="2020-11-15T00:00:00"/>
    <s v="USD"/>
    <n v="79649.399999999994"/>
    <n v="411"/>
    <s v="Above 180days "/>
    <n v="13.7"/>
    <x v="4"/>
    <x v="0"/>
    <s v="Overdue"/>
    <x v="0"/>
    <s v="USD"/>
    <n v="79649.399999999994"/>
  </r>
  <r>
    <s v="A2650000"/>
    <x v="22"/>
    <x v="22"/>
    <n v="1800024891"/>
    <x v="0"/>
    <x v="0"/>
    <x v="4"/>
    <x v="8"/>
    <n v="0"/>
    <s v="CPTL JETTY OPERATIONS  APRIL 2020"/>
    <s v="468"/>
    <s v="DR"/>
    <s v=""/>
    <d v="2020-10-14T00:00:00"/>
    <d v="2020-10-14T00:00:00"/>
    <d v="2020-11-13T00:00:00"/>
    <s v="USD"/>
    <n v="36477"/>
    <n v="413"/>
    <s v="Above 180days "/>
    <n v="13.766666666666667"/>
    <x v="4"/>
    <x v="0"/>
    <s v="Overdue"/>
    <x v="0"/>
    <s v="USD"/>
    <n v="36477"/>
  </r>
  <r>
    <s v="A2650000"/>
    <x v="22"/>
    <x v="22"/>
    <n v="1800024895"/>
    <x v="0"/>
    <x v="0"/>
    <x v="4"/>
    <x v="8"/>
    <n v="0"/>
    <s v="CPTL JETTY OPERATIONS  AUGUST 2020"/>
    <s v="468"/>
    <s v="DR"/>
    <s v=""/>
    <d v="2020-10-14T00:00:00"/>
    <d v="2020-10-14T00:00:00"/>
    <d v="2020-11-13T00:00:00"/>
    <s v="USD"/>
    <n v="7522.2"/>
    <n v="413"/>
    <s v="Above 180days "/>
    <n v="13.766666666666667"/>
    <x v="4"/>
    <x v="0"/>
    <s v="Overdue"/>
    <x v="0"/>
    <s v="USD"/>
    <n v="7522.2"/>
  </r>
  <r>
    <s v="A2650000"/>
    <x v="22"/>
    <x v="22"/>
    <n v="1800024894"/>
    <x v="0"/>
    <x v="0"/>
    <x v="4"/>
    <x v="8"/>
    <n v="0"/>
    <s v="CPTL JETTY OPERATIONS  JULY 2020"/>
    <s v="468"/>
    <s v="DR"/>
    <s v=""/>
    <d v="2020-10-14T00:00:00"/>
    <d v="2020-10-14T00:00:00"/>
    <d v="2020-11-13T00:00:00"/>
    <s v="USD"/>
    <n v="33923.4"/>
    <n v="413"/>
    <s v="Above 180days "/>
    <n v="13.766666666666667"/>
    <x v="4"/>
    <x v="0"/>
    <s v="Overdue"/>
    <x v="0"/>
    <s v="USD"/>
    <n v="33923.4"/>
  </r>
  <r>
    <s v="A2650000"/>
    <x v="22"/>
    <x v="22"/>
    <n v="1800024893"/>
    <x v="0"/>
    <x v="0"/>
    <x v="4"/>
    <x v="8"/>
    <n v="0"/>
    <s v="CPTL JETTY OPERATIONS  JUNE 2020"/>
    <s v="468"/>
    <s v="DR"/>
    <s v=""/>
    <d v="2020-10-14T00:00:00"/>
    <d v="2020-10-14T00:00:00"/>
    <d v="2020-11-13T00:00:00"/>
    <s v="USD"/>
    <n v="24838.2"/>
    <n v="413"/>
    <s v="Above 180days "/>
    <n v="13.766666666666667"/>
    <x v="4"/>
    <x v="0"/>
    <s v="Overdue"/>
    <x v="0"/>
    <s v="USD"/>
    <n v="24838.2"/>
  </r>
  <r>
    <s v="A2650000"/>
    <x v="22"/>
    <x v="22"/>
    <n v="1800024890"/>
    <x v="0"/>
    <x v="0"/>
    <x v="4"/>
    <x v="8"/>
    <n v="0"/>
    <s v="CPTL JETTY OPERATIONS  MARCH 2020"/>
    <s v="468"/>
    <s v="DR"/>
    <s v=""/>
    <d v="2020-10-14T00:00:00"/>
    <d v="2020-10-14T00:00:00"/>
    <d v="2020-11-13T00:00:00"/>
    <s v="USD"/>
    <n v="41314.800000000003"/>
    <n v="413"/>
    <s v="Above 180days "/>
    <n v="13.766666666666667"/>
    <x v="4"/>
    <x v="0"/>
    <s v="Overdue"/>
    <x v="0"/>
    <s v="USD"/>
    <n v="41314.800000000003"/>
  </r>
  <r>
    <s v="A2650000"/>
    <x v="22"/>
    <x v="22"/>
    <n v="1800024892"/>
    <x v="0"/>
    <x v="0"/>
    <x v="4"/>
    <x v="8"/>
    <n v="0"/>
    <s v="CPTL JETTY OPERATIONS  MAY 2020"/>
    <s v="468"/>
    <s v="DR"/>
    <s v=""/>
    <d v="2020-10-14T00:00:00"/>
    <d v="2020-10-14T00:00:00"/>
    <d v="2020-11-13T00:00:00"/>
    <s v="USD"/>
    <n v="23733"/>
    <n v="413"/>
    <s v="Above 180days "/>
    <n v="13.766666666666667"/>
    <x v="4"/>
    <x v="0"/>
    <s v="Overdue"/>
    <x v="0"/>
    <s v="USD"/>
    <n v="23733"/>
  </r>
  <r>
    <s v="A2650000"/>
    <x v="22"/>
    <x v="22"/>
    <n v="1800023468"/>
    <x v="0"/>
    <x v="0"/>
    <x v="4"/>
    <x v="8"/>
    <n v="0"/>
    <s v="CPTL JETTY OPERATIONS  DECEMBER 2019"/>
    <s v="468"/>
    <s v="DR"/>
    <s v=""/>
    <d v="2020-02-13T00:00:00"/>
    <d v="2020-02-13T00:00:00"/>
    <d v="2020-03-14T00:00:00"/>
    <s v="USD"/>
    <n v="55512"/>
    <n v="657"/>
    <s v="Above 180days "/>
    <n v="21.9"/>
    <x v="4"/>
    <x v="0"/>
    <s v="Overdue"/>
    <x v="0"/>
    <s v="USD"/>
    <n v="55512"/>
  </r>
  <r>
    <s v="A2650000"/>
    <x v="22"/>
    <x v="22"/>
    <n v="1800023469"/>
    <x v="0"/>
    <x v="0"/>
    <x v="4"/>
    <x v="8"/>
    <n v="0"/>
    <s v="CPTL JETTY OPERATIONS  JANUARY 2020"/>
    <s v="468"/>
    <s v="DR"/>
    <s v=""/>
    <d v="2020-02-13T00:00:00"/>
    <d v="2020-02-13T00:00:00"/>
    <d v="2020-03-14T00:00:00"/>
    <s v="USD"/>
    <n v="68057.759999999995"/>
    <n v="657"/>
    <s v="Above 180days "/>
    <n v="21.9"/>
    <x v="4"/>
    <x v="0"/>
    <s v="Overdue"/>
    <x v="0"/>
    <s v="USD"/>
    <n v="68057.759999999995"/>
  </r>
  <r>
    <s v="A2650000"/>
    <x v="22"/>
    <x v="22"/>
    <n v="1800023467"/>
    <x v="0"/>
    <x v="0"/>
    <x v="4"/>
    <x v="8"/>
    <n v="0"/>
    <s v="CPTL JETTY OPERATIONS  NOVEMBER 2019"/>
    <s v="468"/>
    <s v="DR"/>
    <s v=""/>
    <d v="2020-02-13T00:00:00"/>
    <d v="2020-02-13T00:00:00"/>
    <d v="2020-03-14T00:00:00"/>
    <s v="USD"/>
    <n v="33235.800000000003"/>
    <n v="657"/>
    <s v="Above 180days "/>
    <n v="21.9"/>
    <x v="4"/>
    <x v="0"/>
    <s v="Overdue"/>
    <x v="0"/>
    <s v="USD"/>
    <n v="33235.800000000003"/>
  </r>
  <r>
    <s v="A2650000"/>
    <x v="22"/>
    <x v="22"/>
    <n v="1800023466"/>
    <x v="0"/>
    <x v="0"/>
    <x v="4"/>
    <x v="8"/>
    <n v="0"/>
    <s v="CPTL JETTY OPERATIONS  OCTOBER 2019"/>
    <s v="468"/>
    <s v="DR"/>
    <s v=""/>
    <d v="2020-02-13T00:00:00"/>
    <d v="2020-02-13T00:00:00"/>
    <d v="2020-03-14T00:00:00"/>
    <s v="USD"/>
    <n v="48624"/>
    <n v="657"/>
    <s v="Above 180days "/>
    <n v="21.9"/>
    <x v="4"/>
    <x v="0"/>
    <s v="Overdue"/>
    <x v="0"/>
    <s v="USD"/>
    <n v="48624"/>
  </r>
  <r>
    <s v="A2650000"/>
    <x v="22"/>
    <x v="22"/>
    <n v="1800022239"/>
    <x v="0"/>
    <x v="0"/>
    <x v="4"/>
    <x v="8"/>
    <n v="0"/>
    <s v="CPTL ANNUAL LICENCE FEE"/>
    <s v="468"/>
    <s v="DR"/>
    <s v=""/>
    <d v="2019-07-30T00:00:00"/>
    <d v="2019-07-30T00:00:00"/>
    <d v="2019-08-29T00:00:00"/>
    <s v="USD"/>
    <n v="269168.71999999997"/>
    <n v="855"/>
    <s v="Above 180days "/>
    <n v="28.5"/>
    <x v="4"/>
    <x v="0"/>
    <s v="Overdue"/>
    <x v="0"/>
    <s v="USD"/>
    <n v="269168.71999999997"/>
  </r>
  <r>
    <s v="A2650000"/>
    <x v="22"/>
    <x v="22"/>
    <n v="102610887"/>
    <x v="0"/>
    <x v="0"/>
    <x v="4"/>
    <x v="8"/>
    <s v="WHT Outstg"/>
    <s v="5% WHT on invs: 180008772/8853"/>
    <s v=""/>
    <s v="AB"/>
    <s v=""/>
    <d v="2013-08-27T00:00:00"/>
    <d v="2013-08-27T00:00:00"/>
    <d v="2013-08-27T00:00:00"/>
    <s v="USD"/>
    <n v="8362.39"/>
    <n v="3048"/>
    <s v="Above 180days "/>
    <n v="101.6"/>
    <x v="4"/>
    <x v="2"/>
    <s v="WHT"/>
    <x v="1"/>
    <s v="USD"/>
    <n v="8362.39"/>
  </r>
  <r>
    <s v="A2680005"/>
    <x v="23"/>
    <x v="23"/>
    <n v="1800027152"/>
    <x v="0"/>
    <x v="1"/>
    <x v="3"/>
    <x v="9"/>
    <n v="0"/>
    <s v="OPTS - 149336 Dec 2021 SALARY"/>
    <s v="473"/>
    <s v="DR"/>
    <s v=""/>
    <d v="2021-12-29T00:00:00"/>
    <d v="2021-12-29T00:00:00"/>
    <d v="2022-01-28T00:00:00"/>
    <s v="NGN"/>
    <n v="8524326.7899999991"/>
    <n v="-28"/>
    <s v="Not Overdue"/>
    <n v="-0.93333333333333335"/>
    <x v="1"/>
    <x v="1"/>
    <s v="Not Overdue"/>
    <x v="0"/>
    <s v="USD"/>
    <n v="20753.330000000002"/>
  </r>
  <r>
    <s v="A2680005"/>
    <x v="23"/>
    <x v="23"/>
    <n v="1800027151"/>
    <x v="0"/>
    <x v="1"/>
    <x v="3"/>
    <x v="9"/>
    <n v="0"/>
    <s v="OPTS - 69718 Dec 2021 SALARY"/>
    <s v="473"/>
    <s v="DR"/>
    <s v=""/>
    <d v="2021-12-29T00:00:00"/>
    <d v="2021-12-29T00:00:00"/>
    <d v="2022-01-28T00:00:00"/>
    <s v="NGN"/>
    <n v="5745388.4100000001"/>
    <n v="-28"/>
    <s v="Not Overdue"/>
    <n v="-0.93333333333333335"/>
    <x v="1"/>
    <x v="1"/>
    <s v="Not Overdue"/>
    <x v="0"/>
    <s v="USD"/>
    <n v="13987.72"/>
  </r>
  <r>
    <s v="A2680005"/>
    <x v="23"/>
    <x v="23"/>
    <n v="1800027110"/>
    <x v="0"/>
    <x v="1"/>
    <x v="3"/>
    <x v="9"/>
    <n v="0"/>
    <s v="OPTS GCC CARD RECOVERY COST YTD DEC 2021"/>
    <s v="473"/>
    <s v="DR"/>
    <s v=""/>
    <d v="2021-12-17T00:00:00"/>
    <d v="2021-12-17T00:00:00"/>
    <d v="2022-01-16T00:00:00"/>
    <s v="NGN"/>
    <n v="6804953.8399999999"/>
    <n v="-16"/>
    <s v="Not Overdue"/>
    <n v="-0.53333333333333333"/>
    <x v="1"/>
    <x v="1"/>
    <s v="Not Overdue"/>
    <x v="0"/>
    <s v="USD"/>
    <n v="16560.54"/>
  </r>
  <r>
    <s v="A2310000"/>
    <x v="24"/>
    <x v="24"/>
    <n v="1800026994"/>
    <x v="0"/>
    <x v="0"/>
    <x v="2"/>
    <x v="2"/>
    <n v="0"/>
    <s v="SEPLAT January 2022 CrudedHandling"/>
    <s v="468"/>
    <s v="DR"/>
    <s v=""/>
    <d v="2021-12-03T00:00:00"/>
    <d v="2021-12-03T00:00:00"/>
    <d v="2022-01-02T00:00:00"/>
    <s v="USD"/>
    <n v="1516439.57"/>
    <n v="-2"/>
    <s v="Not Overdue"/>
    <n v="-6.6666666666666666E-2"/>
    <x v="1"/>
    <x v="1"/>
    <s v="Not Overdue"/>
    <x v="0"/>
    <s v="USD"/>
    <n v="1516439.57"/>
  </r>
  <r>
    <s v="A2310000"/>
    <x v="24"/>
    <x v="24"/>
    <n v="1800026995"/>
    <x v="0"/>
    <x v="0"/>
    <x v="2"/>
    <x v="2"/>
    <n v="0"/>
    <s v="SEPLAT January 2022 CrudedHandling"/>
    <s v="454"/>
    <s v="DR"/>
    <s v=""/>
    <d v="2021-12-03T00:00:00"/>
    <d v="2021-12-03T00:00:00"/>
    <d v="2022-01-02T00:00:00"/>
    <s v="NGN"/>
    <n v="624309258.78999996"/>
    <n v="-2"/>
    <s v="Not Overdue"/>
    <n v="-6.6666666666666666E-2"/>
    <x v="1"/>
    <x v="1"/>
    <s v="Not Overdue"/>
    <x v="0"/>
    <s v="USD"/>
    <n v="1520130.61"/>
  </r>
  <r>
    <s v="A2310000"/>
    <x v="24"/>
    <x v="24"/>
    <n v="104182190"/>
    <x v="0"/>
    <x v="0"/>
    <x v="2"/>
    <x v="2"/>
    <n v="0"/>
    <s v="Bal_1800026841 SEPLAT OCTOBER 2021 Crude Handling"/>
    <s v=""/>
    <s v="AB"/>
    <s v=""/>
    <d v="2021-12-28T00:00:00"/>
    <d v="2021-12-28T00:00:00"/>
    <d v="2021-12-28T00:00:00"/>
    <s v="NGN"/>
    <n v="-43640964.369999997"/>
    <n v="3"/>
    <s v="1-30days"/>
    <n v="0.1"/>
    <x v="2"/>
    <x v="0"/>
    <s v="Overdue"/>
    <x v="0"/>
    <s v="USD"/>
    <n v="-106065"/>
  </r>
  <r>
    <s v="A2310000"/>
    <x v="24"/>
    <x v="24"/>
    <n v="104182191"/>
    <x v="0"/>
    <x v="0"/>
    <x v="2"/>
    <x v="2"/>
    <n v="0"/>
    <s v="Bal_1800027042 SEPLAT NOV 2021 Crude Handling"/>
    <s v=""/>
    <s v="AB"/>
    <s v=""/>
    <d v="2021-12-28T00:00:00"/>
    <d v="2021-12-28T00:00:00"/>
    <d v="2021-12-28T00:00:00"/>
    <s v="USD"/>
    <n v="159407.81"/>
    <n v="3"/>
    <s v="1-30days"/>
    <n v="0.1"/>
    <x v="2"/>
    <x v="0"/>
    <s v="Overdue"/>
    <x v="0"/>
    <s v="USD"/>
    <n v="159407.81"/>
  </r>
  <r>
    <s v="A2310000"/>
    <x v="24"/>
    <x v="24"/>
    <n v="104182192"/>
    <x v="0"/>
    <x v="0"/>
    <x v="2"/>
    <x v="2"/>
    <n v="0"/>
    <s v="Bal_SEPLAT Pmt_Sep21/Nov21_1800026701/1800027043"/>
    <s v=""/>
    <s v="AB"/>
    <s v=""/>
    <d v="2021-12-28T00:00:00"/>
    <d v="2021-12-28T00:00:00"/>
    <d v="2021-12-28T00:00:00"/>
    <s v="NGN"/>
    <n v="308052956.02999997"/>
    <n v="3"/>
    <s v="1-30days"/>
    <n v="0.1"/>
    <x v="2"/>
    <x v="0"/>
    <s v="Overdue"/>
    <x v="0"/>
    <s v="USD"/>
    <n v="748691.9"/>
  </r>
  <r>
    <s v="A2310000"/>
    <x v="24"/>
    <x v="24"/>
    <n v="104182192"/>
    <x v="0"/>
    <x v="0"/>
    <x v="2"/>
    <x v="2"/>
    <n v="0"/>
    <s v="WHT_1800026701 SEPLAT SEPTEMBER 2021 CHA"/>
    <s v=""/>
    <s v="AB"/>
    <s v=""/>
    <d v="2021-12-28T00:00:00"/>
    <d v="2021-12-28T00:00:00"/>
    <d v="2021-12-28T00:00:00"/>
    <s v="NGN"/>
    <n v="25797852.620000001"/>
    <n v="3"/>
    <s v="1-30days"/>
    <n v="0.1"/>
    <x v="1"/>
    <x v="1"/>
    <s v="Not Overdue"/>
    <x v="1"/>
    <s v="USD"/>
    <n v="62699.1"/>
  </r>
  <r>
    <s v="A2310000"/>
    <x v="24"/>
    <x v="24"/>
    <n v="104182190"/>
    <x v="0"/>
    <x v="0"/>
    <x v="2"/>
    <x v="2"/>
    <n v="0"/>
    <s v="WHT_1800026841 SEPLAT OCTOBER 2021 Crude Handling"/>
    <s v=""/>
    <s v="AB"/>
    <s v=""/>
    <d v="2021-12-28T00:00:00"/>
    <d v="2021-12-28T00:00:00"/>
    <d v="2021-12-28T00:00:00"/>
    <s v="NGN"/>
    <n v="31118297.739999998"/>
    <n v="3"/>
    <s v="1-30days"/>
    <n v="0.1"/>
    <x v="1"/>
    <x v="1"/>
    <s v="Not Overdue"/>
    <x v="1"/>
    <s v="USD"/>
    <n v="75629.91"/>
  </r>
  <r>
    <s v="A2310000"/>
    <x v="24"/>
    <x v="24"/>
    <n v="104182191"/>
    <x v="0"/>
    <x v="0"/>
    <x v="2"/>
    <x v="2"/>
    <n v="0"/>
    <s v="WHT_1800027042 SEPLAT NOV 2021 Crude Handling"/>
    <s v=""/>
    <s v="AB"/>
    <s v=""/>
    <d v="2021-12-28T00:00:00"/>
    <d v="2021-12-28T00:00:00"/>
    <d v="2021-12-28T00:00:00"/>
    <s v="USD"/>
    <n v="88716.2"/>
    <n v="3"/>
    <s v="1-30days"/>
    <n v="0.1"/>
    <x v="1"/>
    <x v="1"/>
    <s v="Not Overdue"/>
    <x v="1"/>
    <s v="USD"/>
    <n v="88716.2"/>
  </r>
  <r>
    <s v="A2310000"/>
    <x v="24"/>
    <x v="24"/>
    <n v="104182192"/>
    <x v="0"/>
    <x v="0"/>
    <x v="2"/>
    <x v="2"/>
    <n v="0"/>
    <s v="WHT_1800027043 SEPLAT NOV 2021 Crude Handling"/>
    <s v=""/>
    <s v="AB"/>
    <s v=""/>
    <d v="2021-12-28T00:00:00"/>
    <d v="2021-12-28T00:00:00"/>
    <d v="2021-12-28T00:00:00"/>
    <s v="NGN"/>
    <n v="36445100.380000003"/>
    <n v="3"/>
    <s v="1-30days"/>
    <n v="0.1"/>
    <x v="1"/>
    <x v="1"/>
    <s v="Not Overdue"/>
    <x v="1"/>
    <s v="USD"/>
    <n v="88576.17"/>
  </r>
  <r>
    <s v="A2310000"/>
    <x v="24"/>
    <x v="24"/>
    <n v="1400016191"/>
    <x v="0"/>
    <x v="0"/>
    <x v="2"/>
    <x v="2"/>
    <n v="0"/>
    <s v="SEPLAT  Pmt_Dec 2021 Invoice"/>
    <s v=""/>
    <s v="DZ"/>
    <s v=""/>
    <d v="2021-12-14T00:00:00"/>
    <d v="2021-12-13T00:00:00"/>
    <d v="2021-12-14T00:00:00"/>
    <s v="USD"/>
    <n v="-1182877.4099999999"/>
    <n v="17"/>
    <s v="1-30days"/>
    <n v="0.56666666666666665"/>
    <x v="2"/>
    <x v="0"/>
    <s v="Overdue"/>
    <x v="0"/>
    <s v="USD"/>
    <n v="-1182877.4099999999"/>
  </r>
  <r>
    <s v="A2310000"/>
    <x v="24"/>
    <x v="24"/>
    <n v="1600003952"/>
    <x v="0"/>
    <x v="0"/>
    <x v="2"/>
    <x v="2"/>
    <n v="0"/>
    <s v="SEPLAT Jan22  PREPAYMENT REF 1800026994"/>
    <s v="468"/>
    <s v="DG"/>
    <s v=""/>
    <d v="2021-12-03T00:00:00"/>
    <d v="2021-12-03T00:00:00"/>
    <d v="2021-12-03T00:00:00"/>
    <s v="USD"/>
    <n v="-1516439.57"/>
    <n v="28"/>
    <s v="Not Overdue"/>
    <n v="-6.6666666666666666E-2"/>
    <x v="1"/>
    <x v="1"/>
    <s v="Not Overdue"/>
    <x v="0"/>
    <s v="USD"/>
    <n v="-1516439.57"/>
  </r>
  <r>
    <s v="A2310000"/>
    <x v="24"/>
    <x v="24"/>
    <n v="1600003953"/>
    <x v="0"/>
    <x v="0"/>
    <x v="2"/>
    <x v="2"/>
    <n v="0"/>
    <s v="SEPLAT Jan22  PREPAYMENT REF 1800026995"/>
    <s v="454"/>
    <s v="DG"/>
    <s v=""/>
    <d v="2021-12-03T00:00:00"/>
    <d v="2021-12-03T00:00:00"/>
    <d v="2021-12-03T00:00:00"/>
    <s v="NGN"/>
    <n v="-624309258.78999996"/>
    <n v="28"/>
    <s v="Not Overdue"/>
    <n v="-6.6666666666666666E-2"/>
    <x v="1"/>
    <x v="1"/>
    <s v="Not Overdue"/>
    <x v="0"/>
    <s v="USD"/>
    <n v="-1520130.61"/>
  </r>
  <r>
    <s v="A2310000"/>
    <x v="24"/>
    <x v="24"/>
    <n v="1800026801"/>
    <x v="0"/>
    <x v="0"/>
    <x v="2"/>
    <x v="2"/>
    <n v="0"/>
    <s v="SEPLAT December 2021 PREPAYMENT CrdHandling"/>
    <s v="468"/>
    <s v="DR"/>
    <s v=""/>
    <d v="2021-11-02T00:00:00"/>
    <d v="2021-11-02T00:00:00"/>
    <d v="2021-12-02T00:00:00"/>
    <s v="USD"/>
    <n v="1258380.22"/>
    <n v="29"/>
    <s v="1-30days"/>
    <n v="0.96666666666666667"/>
    <x v="2"/>
    <x v="0"/>
    <s v="Overdue"/>
    <x v="0"/>
    <s v="USD"/>
    <n v="1258380.22"/>
  </r>
  <r>
    <s v="A2310000"/>
    <x v="24"/>
    <x v="24"/>
    <n v="1800026802"/>
    <x v="0"/>
    <x v="0"/>
    <x v="2"/>
    <x v="2"/>
    <n v="0"/>
    <s v="SEPLAT December 2021 PREPAYMENT CrdHandling"/>
    <s v="454"/>
    <s v="DR"/>
    <s v=""/>
    <d v="2021-11-02T00:00:00"/>
    <d v="2021-11-02T00:00:00"/>
    <d v="2021-12-02T00:00:00"/>
    <s v="NGN"/>
    <n v="517272488.57999998"/>
    <n v="29"/>
    <s v="1-30days"/>
    <n v="0.96666666666666667"/>
    <x v="2"/>
    <x v="0"/>
    <s v="Overdue"/>
    <x v="0"/>
    <s v="USD"/>
    <n v="1259558.51"/>
  </r>
  <r>
    <s v="A2310000"/>
    <x v="24"/>
    <x v="24"/>
    <n v="104167538"/>
    <x v="0"/>
    <x v="0"/>
    <x v="2"/>
    <x v="2"/>
    <n v="0"/>
    <s v="Bal_1800026572 SEPLAT AUGUST 2021 CHA"/>
    <s v=""/>
    <s v="AB"/>
    <s v=""/>
    <d v="2021-11-30T00:00:00"/>
    <d v="2021-11-30T00:00:00"/>
    <d v="2021-11-30T00:00:00"/>
    <s v="USD"/>
    <n v="-785472.76"/>
    <n v="31"/>
    <s v="31-60days"/>
    <n v="1.0333333333333334"/>
    <x v="2"/>
    <x v="0"/>
    <s v="Overdue"/>
    <x v="0"/>
    <s v="USD"/>
    <n v="-785472.76"/>
  </r>
  <r>
    <s v="A2310000"/>
    <x v="24"/>
    <x v="24"/>
    <n v="104167541"/>
    <x v="0"/>
    <x v="0"/>
    <x v="2"/>
    <x v="2"/>
    <n v="0"/>
    <s v="Bal_1800026573 SEPLAT AUGUST 2021 Crude Handling"/>
    <s v=""/>
    <s v="AB"/>
    <s v=""/>
    <d v="2021-11-30T00:00:00"/>
    <d v="2021-11-30T00:00:00"/>
    <d v="2021-11-30T00:00:00"/>
    <s v="NGN"/>
    <n v="-352787928.58999997"/>
    <n v="31"/>
    <s v="31-60days"/>
    <n v="1.0333333333333334"/>
    <x v="2"/>
    <x v="0"/>
    <s v="Overdue"/>
    <x v="0"/>
    <s v="USD"/>
    <n v="-859109.16"/>
  </r>
  <r>
    <s v="A2310000"/>
    <x v="24"/>
    <x v="24"/>
    <n v="104167539"/>
    <x v="0"/>
    <x v="0"/>
    <x v="2"/>
    <x v="2"/>
    <n v="0"/>
    <s v="Bal_1800026700  SEPLAT SEPTEMBER 2021 CHA"/>
    <s v=""/>
    <s v="AB"/>
    <s v=""/>
    <d v="2021-11-30T00:00:00"/>
    <d v="2021-11-30T00:00:00"/>
    <d v="2021-11-30T00:00:00"/>
    <s v="USD"/>
    <n v="-245649.16"/>
    <n v="31"/>
    <s v="31-60days"/>
    <n v="1.0333333333333334"/>
    <x v="2"/>
    <x v="0"/>
    <s v="Overdue"/>
    <x v="0"/>
    <s v="USD"/>
    <n v="-245649.16"/>
  </r>
  <r>
    <s v="A2310000"/>
    <x v="24"/>
    <x v="24"/>
    <n v="104167540"/>
    <x v="0"/>
    <x v="0"/>
    <x v="2"/>
    <x v="2"/>
    <n v="0"/>
    <s v="Bal_1800026840 SEPLAT OCTOBER 2021 CHA"/>
    <s v=""/>
    <s v="AB"/>
    <s v=""/>
    <d v="2021-11-30T00:00:00"/>
    <d v="2021-11-30T00:00:00"/>
    <d v="2021-11-30T00:00:00"/>
    <s v="USD"/>
    <n v="-60847.74"/>
    <n v="31"/>
    <s v="31-60days"/>
    <n v="1.0333333333333334"/>
    <x v="2"/>
    <x v="0"/>
    <s v="Overdue"/>
    <x v="0"/>
    <s v="USD"/>
    <n v="-60847.74"/>
  </r>
  <r>
    <s v="A2310000"/>
    <x v="24"/>
    <x v="24"/>
    <n v="104167540"/>
    <x v="0"/>
    <x v="0"/>
    <x v="2"/>
    <x v="2"/>
    <n v="0"/>
    <s v="Ref_1400015997_Pmt on A/C"/>
    <s v=""/>
    <s v="AB"/>
    <s v=""/>
    <d v="2021-11-30T00:00:00"/>
    <d v="2021-11-30T00:00:00"/>
    <d v="2021-11-30T00:00:00"/>
    <s v="USD"/>
    <n v="-1000000"/>
    <n v="31"/>
    <s v="91-180days "/>
    <n v="1.0333333333333334"/>
    <x v="2"/>
    <x v="0"/>
    <s v="Overdue"/>
    <x v="0"/>
    <s v="USD"/>
    <n v="-1000000"/>
  </r>
  <r>
    <s v="A2310000"/>
    <x v="24"/>
    <x v="24"/>
    <n v="104167538"/>
    <x v="0"/>
    <x v="0"/>
    <x v="2"/>
    <x v="2"/>
    <n v="0"/>
    <s v="WHT_1800026572 SEPLAT AUGUST 2021 CHA"/>
    <s v=""/>
    <s v="AB"/>
    <s v=""/>
    <d v="2021-11-30T00:00:00"/>
    <d v="2021-11-30T00:00:00"/>
    <d v="2021-11-30T00:00:00"/>
    <s v="USD"/>
    <n v="29678.87"/>
    <n v="31"/>
    <s v="31-60days"/>
    <n v="1.0333333333333334"/>
    <x v="1"/>
    <x v="1"/>
    <s v="Not Overdue"/>
    <x v="1"/>
    <s v="USD"/>
    <n v="29678.87"/>
  </r>
  <r>
    <s v="A2310000"/>
    <x v="24"/>
    <x v="24"/>
    <n v="104167541"/>
    <x v="0"/>
    <x v="0"/>
    <x v="2"/>
    <x v="2"/>
    <n v="0"/>
    <s v="WHT_1800026573 SEPLAT AUGUST 2021 Crude Handling"/>
    <s v=""/>
    <s v="AB"/>
    <s v=""/>
    <d v="2021-11-30T00:00:00"/>
    <d v="2021-11-30T00:00:00"/>
    <d v="2021-11-30T00:00:00"/>
    <s v="NGN"/>
    <n v="12158042.359999999"/>
    <n v="31"/>
    <s v="31-60days"/>
    <n v="1.0333333333333334"/>
    <x v="1"/>
    <x v="1"/>
    <s v="Not Overdue"/>
    <x v="1"/>
    <s v="USD"/>
    <n v="29607.26"/>
  </r>
  <r>
    <s v="A2310000"/>
    <x v="24"/>
    <x v="24"/>
    <n v="104167539"/>
    <x v="0"/>
    <x v="0"/>
    <x v="2"/>
    <x v="2"/>
    <n v="0"/>
    <s v="WHT_1800026700  SEPLAT SEPTEMBER 2021 CHA"/>
    <s v=""/>
    <s v="AB"/>
    <s v=""/>
    <d v="2021-11-30T00:00:00"/>
    <d v="2021-11-30T00:00:00"/>
    <d v="2021-11-30T00:00:00"/>
    <s v="USD"/>
    <n v="62919.01"/>
    <n v="31"/>
    <s v="31-60days"/>
    <n v="1.0333333333333334"/>
    <x v="1"/>
    <x v="1"/>
    <s v="Not Overdue"/>
    <x v="1"/>
    <s v="USD"/>
    <n v="62919.01"/>
  </r>
  <r>
    <s v="A2310000"/>
    <x v="24"/>
    <x v="24"/>
    <n v="104167540"/>
    <x v="0"/>
    <x v="0"/>
    <x v="2"/>
    <x v="2"/>
    <n v="0"/>
    <s v="WHT_1800026840 SEPLAT OCTOBER 2021 CHA"/>
    <s v=""/>
    <s v="AB"/>
    <s v=""/>
    <d v="2021-11-30T00:00:00"/>
    <d v="2021-11-30T00:00:00"/>
    <d v="2021-11-30T00:00:00"/>
    <s v="USD"/>
    <n v="75821.98"/>
    <n v="31"/>
    <s v="31-60days"/>
    <n v="1.0333333333333334"/>
    <x v="1"/>
    <x v="1"/>
    <s v="Not Overdue"/>
    <x v="1"/>
    <s v="USD"/>
    <n v="75821.98"/>
  </r>
  <r>
    <s v="A2310000"/>
    <x v="24"/>
    <x v="24"/>
    <n v="1600003933"/>
    <x v="0"/>
    <x v="0"/>
    <x v="2"/>
    <x v="2"/>
    <n v="0"/>
    <s v="SEPLAT Dec 2021  PREPAYMENT REF 1800026801"/>
    <s v="468"/>
    <s v="DG"/>
    <s v=""/>
    <d v="2021-11-02T00:00:00"/>
    <d v="2021-11-02T00:00:00"/>
    <d v="2021-11-02T00:00:00"/>
    <s v="USD"/>
    <n v="-1258380.22"/>
    <n v="59"/>
    <s v="31-60days"/>
    <n v="1.9666666666666666"/>
    <x v="2"/>
    <x v="0"/>
    <s v="Overdue"/>
    <x v="0"/>
    <s v="USD"/>
    <n v="-1258380.22"/>
  </r>
  <r>
    <s v="A2310000"/>
    <x v="24"/>
    <x v="24"/>
    <n v="1600003934"/>
    <x v="0"/>
    <x v="0"/>
    <x v="2"/>
    <x v="2"/>
    <n v="0"/>
    <s v="SEPLAT Dec 2021  PREPAYMENT REF 1800026802"/>
    <s v="454"/>
    <s v="DG"/>
    <s v=""/>
    <d v="2021-11-02T00:00:00"/>
    <d v="2021-11-02T00:00:00"/>
    <d v="2021-11-02T00:00:00"/>
    <s v="NGN"/>
    <n v="-517272488.57999998"/>
    <n v="59"/>
    <s v="31-60days"/>
    <n v="1.9666666666666666"/>
    <x v="2"/>
    <x v="0"/>
    <s v="Overdue"/>
    <x v="0"/>
    <s v="USD"/>
    <n v="-1259558.51"/>
  </r>
  <r>
    <s v="A2310000"/>
    <x v="24"/>
    <x v="24"/>
    <n v="1600003912"/>
    <x v="0"/>
    <x v="0"/>
    <x v="2"/>
    <x v="2"/>
    <s v="WHT Outstg"/>
    <s v="WHT SEPLAT WEST LIMITED Apr/2021 -421378217432"/>
    <s v="454"/>
    <s v="DG"/>
    <s v=""/>
    <d v="2021-10-25T00:00:00"/>
    <d v="2021-10-25T00:00:00"/>
    <d v="2021-10-25T00:00:00"/>
    <s v="NGN"/>
    <n v="-9973956.6699999999"/>
    <n v="67"/>
    <s v="61-90days "/>
    <n v="2.2333333333333334"/>
    <x v="2"/>
    <x v="2"/>
    <s v="WHT"/>
    <x v="1"/>
    <s v="USD"/>
    <n v="-24302.54"/>
  </r>
  <r>
    <s v="A2310000"/>
    <x v="24"/>
    <x v="24"/>
    <n v="1600003913"/>
    <x v="0"/>
    <x v="0"/>
    <x v="2"/>
    <x v="2"/>
    <s v="WHT Outstg"/>
    <s v="WHT SEPLAT WEST LIMITED Apr/2021 -421212087432"/>
    <s v="454"/>
    <s v="DG"/>
    <s v=""/>
    <d v="2021-10-25T00:00:00"/>
    <d v="2021-10-25T00:00:00"/>
    <d v="2021-10-25T00:00:00"/>
    <s v="NGN"/>
    <n v="-22214073.18"/>
    <n v="67"/>
    <s v="61-90days "/>
    <n v="2.2333333333333334"/>
    <x v="2"/>
    <x v="2"/>
    <s v="WHT"/>
    <x v="1"/>
    <s v="USD"/>
    <n v="-54126.81"/>
  </r>
  <r>
    <s v="A2310000"/>
    <x v="24"/>
    <x v="24"/>
    <n v="1600003914"/>
    <x v="0"/>
    <x v="0"/>
    <x v="2"/>
    <x v="2"/>
    <s v="WHT Outstg"/>
    <s v="WHT SEPLAT WEST LIMITED Apr/2021 -421258889432"/>
    <s v="454"/>
    <s v="DG"/>
    <s v=""/>
    <d v="2021-10-25T00:00:00"/>
    <d v="2021-10-25T00:00:00"/>
    <d v="2021-10-25T00:00:00"/>
    <s v="NGN"/>
    <n v="-26422242.899999999"/>
    <n v="67"/>
    <s v="61-90days "/>
    <n v="2.2333333333333334"/>
    <x v="2"/>
    <x v="2"/>
    <s v="WHT"/>
    <x v="1"/>
    <s v="USD"/>
    <n v="-64380.44"/>
  </r>
  <r>
    <s v="A2310000"/>
    <x v="24"/>
    <x v="24"/>
    <n v="1600003915"/>
    <x v="0"/>
    <x v="0"/>
    <x v="2"/>
    <x v="2"/>
    <s v="WHT Outstg"/>
    <s v="WHT SEPLAT WEST LIMITED Apr/2021 -421509944432"/>
    <s v="454"/>
    <s v="DG"/>
    <s v=""/>
    <d v="2021-10-25T00:00:00"/>
    <d v="2021-10-25T00:00:00"/>
    <d v="2021-10-25T00:00:00"/>
    <s v="NGN"/>
    <n v="-2507460.9700000002"/>
    <n v="67"/>
    <s v="61-90days "/>
    <n v="2.2333333333333334"/>
    <x v="2"/>
    <x v="2"/>
    <s v="WHT"/>
    <x v="1"/>
    <s v="USD"/>
    <n v="-6109.68"/>
  </r>
  <r>
    <s v="A2310000"/>
    <x v="24"/>
    <x v="24"/>
    <n v="1600003893"/>
    <x v="0"/>
    <x v="0"/>
    <x v="2"/>
    <x v="2"/>
    <s v="WHT Outstg"/>
    <s v="WHT SEPLAT WEST LIMITED May/2021 -421436311432"/>
    <s v="454"/>
    <s v="DG"/>
    <s v=""/>
    <d v="2021-09-27T00:00:00"/>
    <d v="2021-09-27T00:00:00"/>
    <d v="2021-09-27T00:00:00"/>
    <s v="NGN"/>
    <n v="-24031561.030000001"/>
    <n v="95"/>
    <s v="91-180days "/>
    <n v="3.1666666666666665"/>
    <x v="2"/>
    <x v="2"/>
    <s v="WHT"/>
    <x v="1"/>
    <s v="USD"/>
    <n v="-58584.14"/>
  </r>
  <r>
    <s v="A2310000"/>
    <x v="24"/>
    <x v="24"/>
    <n v="104120425"/>
    <x v="0"/>
    <x v="0"/>
    <x v="2"/>
    <x v="2"/>
    <s v="WHT Outstg"/>
    <s v="WHT on inv 1800020484 Aug18"/>
    <s v=""/>
    <s v="AB"/>
    <s v=""/>
    <d v="2021-08-26T00:00:00"/>
    <d v="2021-08-26T00:00:00"/>
    <d v="2021-08-26T00:00:00"/>
    <s v="USD"/>
    <n v="221473.01"/>
    <n v="127"/>
    <s v="91-180days "/>
    <n v="4.2333333333333334"/>
    <x v="2"/>
    <x v="2"/>
    <s v="WHT"/>
    <x v="1"/>
    <s v="USD"/>
    <n v="221473.01"/>
  </r>
  <r>
    <s v="A2310000"/>
    <x v="24"/>
    <x v="24"/>
    <n v="104120425"/>
    <x v="0"/>
    <x v="0"/>
    <x v="2"/>
    <x v="2"/>
    <s v="WHT Outstg"/>
    <s v="WHT on bal of Dec17 Inv"/>
    <s v=""/>
    <s v="AB"/>
    <s v=""/>
    <d v="2021-08-26T00:00:00"/>
    <d v="2021-08-26T00:00:00"/>
    <d v="2021-08-26T00:00:00"/>
    <s v="USD"/>
    <n v="52044.07"/>
    <n v="127"/>
    <s v="91-180days "/>
    <n v="4.2333333333333334"/>
    <x v="2"/>
    <x v="2"/>
    <s v="WHT"/>
    <x v="1"/>
    <s v="USD"/>
    <n v="52044.07"/>
  </r>
  <r>
    <s v="A2310000"/>
    <x v="24"/>
    <x v="24"/>
    <n v="104121373"/>
    <x v="0"/>
    <x v="0"/>
    <x v="2"/>
    <x v="2"/>
    <s v="WHT Outstg"/>
    <s v="WHT on inv 1800023726 SEPLAT FEB 2020 CHA"/>
    <s v=""/>
    <s v="AB"/>
    <s v=""/>
    <d v="2021-08-26T00:00:00"/>
    <d v="2021-08-26T00:00:00"/>
    <d v="2021-08-26T00:00:00"/>
    <s v="USD"/>
    <n v="122606.81"/>
    <n v="127"/>
    <s v="91-180days "/>
    <n v="4.2333333333333334"/>
    <x v="2"/>
    <x v="2"/>
    <s v="WHT"/>
    <x v="1"/>
    <s v="USD"/>
    <n v="122606.81"/>
  </r>
  <r>
    <s v="A2310000"/>
    <x v="24"/>
    <x v="24"/>
    <n v="104121376"/>
    <x v="0"/>
    <x v="0"/>
    <x v="2"/>
    <x v="2"/>
    <s v="WHT Outstg"/>
    <s v="WHT on Inv 1800023934 SEPLAT MAR 2020 CHA"/>
    <s v=""/>
    <s v="AB"/>
    <s v=""/>
    <d v="2021-08-26T00:00:00"/>
    <d v="2021-08-26T00:00:00"/>
    <d v="2021-08-26T00:00:00"/>
    <s v="USD"/>
    <n v="66404.58"/>
    <n v="127"/>
    <s v="91-180days "/>
    <n v="4.2333333333333334"/>
    <x v="2"/>
    <x v="2"/>
    <s v="WHT"/>
    <x v="1"/>
    <s v="USD"/>
    <n v="66404.58"/>
  </r>
  <r>
    <s v="A2310000"/>
    <x v="24"/>
    <x v="24"/>
    <n v="104121379"/>
    <x v="0"/>
    <x v="0"/>
    <x v="2"/>
    <x v="2"/>
    <s v="WHT Outstg"/>
    <s v="WHT on Inv 1800024061 SEPLAT APR 2020 CHA"/>
    <s v=""/>
    <s v="AB"/>
    <s v=""/>
    <d v="2021-08-26T00:00:00"/>
    <d v="2021-08-26T00:00:00"/>
    <d v="2021-08-26T00:00:00"/>
    <s v="USD"/>
    <n v="75108.13"/>
    <n v="127"/>
    <s v="91-180days "/>
    <n v="4.2333333333333334"/>
    <x v="2"/>
    <x v="2"/>
    <s v="WHT"/>
    <x v="1"/>
    <s v="USD"/>
    <n v="75108.13"/>
  </r>
  <r>
    <s v="A2310000"/>
    <x v="24"/>
    <x v="24"/>
    <n v="104121382"/>
    <x v="0"/>
    <x v="0"/>
    <x v="2"/>
    <x v="2"/>
    <s v="WHT Outstg"/>
    <s v="WHT on Inv 1800024260 SEPLAT MAY 2020 CHA"/>
    <s v=""/>
    <s v="AB"/>
    <s v=""/>
    <d v="2021-08-26T00:00:00"/>
    <d v="2021-08-26T00:00:00"/>
    <d v="2021-08-26T00:00:00"/>
    <s v="USD"/>
    <n v="94830.03"/>
    <n v="127"/>
    <s v="91-180days "/>
    <n v="4.2333333333333334"/>
    <x v="2"/>
    <x v="2"/>
    <s v="WHT"/>
    <x v="1"/>
    <s v="USD"/>
    <n v="94830.03"/>
  </r>
  <r>
    <s v="A2310000"/>
    <x v="24"/>
    <x v="24"/>
    <n v="104121382"/>
    <x v="0"/>
    <x v="0"/>
    <x v="2"/>
    <x v="2"/>
    <s v="WHT Outstg"/>
    <s v="WHT on Inv 1800024449 SEPLAT JUN 2020 CHA"/>
    <s v=""/>
    <s v="AB"/>
    <s v=""/>
    <d v="2021-08-26T00:00:00"/>
    <d v="2021-08-26T00:00:00"/>
    <d v="2021-08-26T00:00:00"/>
    <s v="USD"/>
    <n v="71010.5"/>
    <n v="127"/>
    <s v="91-180days "/>
    <n v="4.2333333333333334"/>
    <x v="2"/>
    <x v="2"/>
    <s v="WHT"/>
    <x v="1"/>
    <s v="USD"/>
    <n v="71010.5"/>
  </r>
  <r>
    <s v="A2310000"/>
    <x v="24"/>
    <x v="24"/>
    <n v="104121383"/>
    <x v="0"/>
    <x v="0"/>
    <x v="2"/>
    <x v="2"/>
    <s v="WHT Outstg"/>
    <s v="WHT C/N FX"/>
    <s v=""/>
    <s v="AB"/>
    <s v=""/>
    <d v="2021-08-26T00:00:00"/>
    <d v="2021-08-26T00:00:00"/>
    <d v="2021-08-26T00:00:00"/>
    <s v="USD"/>
    <n v="-71872.2"/>
    <n v="127"/>
    <s v="91-180days "/>
    <n v="4.2333333333333334"/>
    <x v="2"/>
    <x v="2"/>
    <s v="WHT"/>
    <x v="1"/>
    <s v="USD"/>
    <n v="-71872.2"/>
  </r>
  <r>
    <s v="A2310000"/>
    <x v="24"/>
    <x v="24"/>
    <n v="104120406"/>
    <x v="0"/>
    <x v="0"/>
    <x v="2"/>
    <x v="2"/>
    <s v="WHT Outstg"/>
    <s v="WHT on 1800022156 SEPLAT JUN 2019 CHA"/>
    <s v=""/>
    <s v="AB"/>
    <s v=""/>
    <d v="2021-08-25T00:00:00"/>
    <d v="2021-08-25T00:00:00"/>
    <d v="2021-08-25T00:00:00"/>
    <s v="USD"/>
    <n v="132684.13"/>
    <n v="128"/>
    <s v="91-180days "/>
    <n v="4.2666666666666666"/>
    <x v="2"/>
    <x v="2"/>
    <s v="WHT"/>
    <x v="1"/>
    <s v="USD"/>
    <n v="132684.13"/>
  </r>
  <r>
    <s v="A2310000"/>
    <x v="24"/>
    <x v="24"/>
    <n v="104120409"/>
    <x v="0"/>
    <x v="0"/>
    <x v="2"/>
    <x v="2"/>
    <s v="WHT Outstg"/>
    <s v="WHT on 1800022760 SEPLAT JUL 2019 CHA"/>
    <s v=""/>
    <s v="AB"/>
    <s v=""/>
    <d v="2021-08-25T00:00:00"/>
    <d v="2021-08-25T00:00:00"/>
    <d v="2021-08-25T00:00:00"/>
    <s v="USD"/>
    <n v="136039.04999999999"/>
    <n v="128"/>
    <s v="91-180days "/>
    <n v="4.2666666666666666"/>
    <x v="2"/>
    <x v="2"/>
    <s v="WHT"/>
    <x v="1"/>
    <s v="USD"/>
    <n v="136039.04999999999"/>
  </r>
  <r>
    <s v="A2310000"/>
    <x v="24"/>
    <x v="24"/>
    <n v="104120412"/>
    <x v="0"/>
    <x v="0"/>
    <x v="2"/>
    <x v="2"/>
    <s v="WHT Outstg"/>
    <s v="WHT on 1800022541 SEPLAT AUG 2019 CHA"/>
    <s v=""/>
    <s v="AB"/>
    <s v=""/>
    <d v="2021-08-25T00:00:00"/>
    <d v="2021-08-25T00:00:00"/>
    <d v="2021-08-25T00:00:00"/>
    <s v="USD"/>
    <n v="156638.79999999999"/>
    <n v="128"/>
    <s v="91-180days "/>
    <n v="4.2666666666666666"/>
    <x v="2"/>
    <x v="2"/>
    <s v="WHT"/>
    <x v="1"/>
    <s v="USD"/>
    <n v="156638.79999999999"/>
  </r>
  <r>
    <s v="A2310000"/>
    <x v="24"/>
    <x v="24"/>
    <n v="104120415"/>
    <x v="0"/>
    <x v="0"/>
    <x v="2"/>
    <x v="2"/>
    <s v="WHT Outstg"/>
    <s v="WHT on 1800022785 SEPLAT SEP 2019 CHA"/>
    <s v=""/>
    <s v="AB"/>
    <s v=""/>
    <d v="2021-08-25T00:00:00"/>
    <d v="2021-08-25T00:00:00"/>
    <d v="2021-08-25T00:00:00"/>
    <s v="USD"/>
    <n v="129940.2"/>
    <n v="128"/>
    <s v="91-180days "/>
    <n v="4.2666666666666666"/>
    <x v="2"/>
    <x v="2"/>
    <s v="WHT"/>
    <x v="1"/>
    <s v="USD"/>
    <n v="129940.2"/>
  </r>
  <r>
    <s v="A2310000"/>
    <x v="24"/>
    <x v="24"/>
    <n v="104120421"/>
    <x v="0"/>
    <x v="0"/>
    <x v="2"/>
    <x v="2"/>
    <s v="WHT Outstg"/>
    <s v="WHT on 1800023130 SEPLAT NOV 2019 CHA"/>
    <s v=""/>
    <s v="AB"/>
    <s v=""/>
    <d v="2021-08-25T00:00:00"/>
    <d v="2021-08-25T00:00:00"/>
    <d v="2021-08-25T00:00:00"/>
    <s v="USD"/>
    <n v="155291.69"/>
    <n v="128"/>
    <s v="91-180days "/>
    <n v="4.2666666666666666"/>
    <x v="2"/>
    <x v="2"/>
    <s v="WHT"/>
    <x v="1"/>
    <s v="USD"/>
    <n v="155291.69"/>
  </r>
  <r>
    <s v="A2310000"/>
    <x v="24"/>
    <x v="24"/>
    <n v="104120424"/>
    <x v="0"/>
    <x v="0"/>
    <x v="2"/>
    <x v="2"/>
    <s v="WHT Outstg"/>
    <s v="WHT on 1800023369 SEPLAT DEC 2019 CHA"/>
    <s v=""/>
    <s v="AB"/>
    <s v=""/>
    <d v="2021-08-25T00:00:00"/>
    <d v="2021-08-25T00:00:00"/>
    <d v="2021-08-25T00:00:00"/>
    <s v="USD"/>
    <n v="172796.75"/>
    <n v="128"/>
    <s v="91-180days "/>
    <n v="4.2666666666666666"/>
    <x v="2"/>
    <x v="2"/>
    <s v="WHT"/>
    <x v="1"/>
    <s v="USD"/>
    <n v="172796.75"/>
  </r>
  <r>
    <s v="A2310000"/>
    <x v="24"/>
    <x v="24"/>
    <n v="104120424"/>
    <x v="0"/>
    <x v="0"/>
    <x v="2"/>
    <x v="2"/>
    <s v="WHT Outstg"/>
    <s v="WHT on 1800023599 SEPLAT JAN 2020 CHA"/>
    <s v=""/>
    <s v="AB"/>
    <s v=""/>
    <d v="2021-08-25T00:00:00"/>
    <d v="2021-08-25T00:00:00"/>
    <d v="2021-08-25T00:00:00"/>
    <s v="USD"/>
    <n v="114058.94"/>
    <n v="128"/>
    <s v="91-180days "/>
    <n v="4.2666666666666666"/>
    <x v="2"/>
    <x v="2"/>
    <s v="WHT"/>
    <x v="1"/>
    <s v="USD"/>
    <n v="114058.94"/>
  </r>
  <r>
    <s v="A2310000"/>
    <x v="24"/>
    <x v="24"/>
    <n v="104120014"/>
    <x v="0"/>
    <x v="0"/>
    <x v="2"/>
    <x v="2"/>
    <s v="WHT Outstg"/>
    <s v="WHT on 1800018643 SEPLAT AUG 2017 CHA"/>
    <s v=""/>
    <s v="AB"/>
    <s v=""/>
    <d v="2021-08-23T00:00:00"/>
    <d v="2021-08-23T00:00:00"/>
    <d v="2021-08-23T00:00:00"/>
    <s v="USD"/>
    <n v="168547.63"/>
    <n v="130"/>
    <s v="91-180days "/>
    <n v="4.333333333333333"/>
    <x v="2"/>
    <x v="2"/>
    <s v="WHT"/>
    <x v="1"/>
    <s v="USD"/>
    <n v="168547.63"/>
  </r>
  <r>
    <s v="A2310000"/>
    <x v="24"/>
    <x v="24"/>
    <n v="104120014"/>
    <x v="0"/>
    <x v="0"/>
    <x v="2"/>
    <x v="2"/>
    <s v="WHT Outstg"/>
    <s v="WHT on 1800018825 SEPLAT SEP 2017 CHA"/>
    <s v=""/>
    <s v="AB"/>
    <s v=""/>
    <d v="2021-08-23T00:00:00"/>
    <d v="2021-08-23T00:00:00"/>
    <d v="2021-08-23T00:00:00"/>
    <s v="USD"/>
    <n v="142795.34"/>
    <n v="130"/>
    <s v="91-180days "/>
    <n v="4.333333333333333"/>
    <x v="2"/>
    <x v="2"/>
    <s v="WHT"/>
    <x v="1"/>
    <s v="USD"/>
    <n v="142795.34"/>
  </r>
  <r>
    <s v="A2310000"/>
    <x v="24"/>
    <x v="24"/>
    <n v="104120014"/>
    <x v="0"/>
    <x v="0"/>
    <x v="2"/>
    <x v="2"/>
    <s v="WHT Outstg"/>
    <s v="WHT on 1800018953 SEPLAT OCT 2017 CHA"/>
    <s v=""/>
    <s v="AB"/>
    <s v=""/>
    <d v="2021-08-23T00:00:00"/>
    <d v="2021-08-23T00:00:00"/>
    <d v="2021-08-23T00:00:00"/>
    <s v="USD"/>
    <n v="143100.91"/>
    <n v="130"/>
    <s v="91-180days "/>
    <n v="4.333333333333333"/>
    <x v="2"/>
    <x v="2"/>
    <s v="WHT"/>
    <x v="1"/>
    <s v="USD"/>
    <n v="143100.91"/>
  </r>
  <r>
    <s v="A2310000"/>
    <x v="24"/>
    <x v="24"/>
    <n v="104120014"/>
    <x v="0"/>
    <x v="0"/>
    <x v="2"/>
    <x v="2"/>
    <s v="WHT Outstg"/>
    <s v="WHT on 1800019062 Seplat Jul17 CHA"/>
    <s v=""/>
    <s v="AB"/>
    <s v=""/>
    <d v="2021-08-23T00:00:00"/>
    <d v="2021-08-23T00:00:00"/>
    <d v="2021-08-23T00:00:00"/>
    <s v="USD"/>
    <n v="151162.59"/>
    <n v="130"/>
    <s v="91-180days "/>
    <n v="4.333333333333333"/>
    <x v="0"/>
    <x v="2"/>
    <s v="WHT"/>
    <x v="1"/>
    <s v="USD"/>
    <n v="151162.59"/>
  </r>
  <r>
    <s v="A2310000"/>
    <x v="24"/>
    <x v="24"/>
    <n v="104120014"/>
    <x v="0"/>
    <x v="0"/>
    <x v="2"/>
    <x v="2"/>
    <s v="WHT Outstg"/>
    <s v="WHT on 1800019194 SEPLAT NOV 2017 CHA"/>
    <s v=""/>
    <s v="AB"/>
    <s v=""/>
    <d v="2021-08-23T00:00:00"/>
    <d v="2021-08-23T00:00:00"/>
    <d v="2021-08-23T00:00:00"/>
    <s v="USD"/>
    <n v="148107.85999999999"/>
    <n v="130"/>
    <s v="91-180days "/>
    <n v="4.333333333333333"/>
    <x v="0"/>
    <x v="2"/>
    <s v="WHT"/>
    <x v="1"/>
    <s v="USD"/>
    <n v="148107.85999999999"/>
  </r>
  <r>
    <s v="A2310000"/>
    <x v="24"/>
    <x v="24"/>
    <n v="104120014"/>
    <x v="0"/>
    <x v="0"/>
    <x v="2"/>
    <x v="2"/>
    <s v="WHT Outstg"/>
    <s v="WHT on 1800019450 SEPLAT JAN 2018 CHA"/>
    <s v=""/>
    <s v="AB"/>
    <s v=""/>
    <d v="2021-08-23T00:00:00"/>
    <d v="2021-08-23T00:00:00"/>
    <d v="2021-08-23T00:00:00"/>
    <s v="USD"/>
    <n v="159780.53"/>
    <n v="130"/>
    <s v="91-180days "/>
    <n v="4.333333333333333"/>
    <x v="0"/>
    <x v="2"/>
    <s v="WHT"/>
    <x v="1"/>
    <s v="USD"/>
    <n v="159780.53"/>
  </r>
  <r>
    <s v="A2310000"/>
    <x v="24"/>
    <x v="24"/>
    <n v="104120014"/>
    <x v="0"/>
    <x v="0"/>
    <x v="2"/>
    <x v="2"/>
    <s v="WHT Outstg"/>
    <s v="WHT on 1800019490 Excess RPC Penalty June -Dec17"/>
    <s v=""/>
    <s v="AB"/>
    <s v=""/>
    <d v="2021-08-23T00:00:00"/>
    <d v="2021-08-23T00:00:00"/>
    <d v="2021-08-23T00:00:00"/>
    <s v="USD"/>
    <n v="8575.7999999999993"/>
    <n v="130"/>
    <s v="91-180days "/>
    <n v="4.333333333333333"/>
    <x v="0"/>
    <x v="2"/>
    <s v="WHT"/>
    <x v="1"/>
    <s v="USD"/>
    <n v="8575.7999999999993"/>
  </r>
  <r>
    <s v="A2310000"/>
    <x v="24"/>
    <x v="24"/>
    <n v="104120014"/>
    <x v="0"/>
    <x v="0"/>
    <x v="2"/>
    <x v="2"/>
    <s v="WHT Outstg"/>
    <s v="WHT on 1800019563 SEPLAT FEB 2018 CHA"/>
    <s v=""/>
    <s v="AB"/>
    <s v=""/>
    <d v="2021-08-23T00:00:00"/>
    <d v="2021-08-23T00:00:00"/>
    <d v="2021-08-23T00:00:00"/>
    <s v="USD"/>
    <n v="167019.31"/>
    <n v="130"/>
    <s v="91-180days "/>
    <n v="4.333333333333333"/>
    <x v="0"/>
    <x v="2"/>
    <s v="WHT"/>
    <x v="1"/>
    <s v="USD"/>
    <n v="167019.31"/>
  </r>
  <r>
    <s v="A2310000"/>
    <x v="24"/>
    <x v="24"/>
    <n v="104120014"/>
    <x v="0"/>
    <x v="0"/>
    <x v="2"/>
    <x v="2"/>
    <s v="WHT Outstg"/>
    <s v="WHT on 1800019756 SEPLAT MAR 2018 CHA"/>
    <s v=""/>
    <s v="AB"/>
    <s v=""/>
    <d v="2021-08-23T00:00:00"/>
    <d v="2021-08-23T00:00:00"/>
    <d v="2021-08-23T00:00:00"/>
    <s v="USD"/>
    <n v="146836.56"/>
    <n v="130"/>
    <s v="91-180days "/>
    <n v="4.333333333333333"/>
    <x v="0"/>
    <x v="2"/>
    <s v="WHT"/>
    <x v="1"/>
    <s v="USD"/>
    <n v="146836.56"/>
  </r>
  <r>
    <s v="A2310000"/>
    <x v="24"/>
    <x v="24"/>
    <n v="104120014"/>
    <x v="0"/>
    <x v="0"/>
    <x v="2"/>
    <x v="2"/>
    <s v="WHT Outstg"/>
    <s v="WHT on 1800020649 SEPLAT SEPTEMBER 2018 CHA"/>
    <s v=""/>
    <s v="AB"/>
    <s v=""/>
    <d v="2021-08-23T00:00:00"/>
    <d v="2021-08-23T00:00:00"/>
    <d v="2021-08-23T00:00:00"/>
    <s v="USD"/>
    <n v="191105.14"/>
    <n v="130"/>
    <s v="91-180days "/>
    <n v="4.333333333333333"/>
    <x v="0"/>
    <x v="2"/>
    <s v="WHT"/>
    <x v="1"/>
    <s v="USD"/>
    <n v="191105.14"/>
  </r>
  <r>
    <s v="A2310000"/>
    <x v="24"/>
    <x v="24"/>
    <n v="104120014"/>
    <x v="0"/>
    <x v="0"/>
    <x v="2"/>
    <x v="2"/>
    <s v="WHT Outstg"/>
    <s v="WHT on 1800020650 SEPLAT SEPTEMBER 2018 CHA"/>
    <s v=""/>
    <s v="AB"/>
    <s v=""/>
    <d v="2021-08-23T00:00:00"/>
    <d v="2021-08-23T00:00:00"/>
    <d v="2021-08-23T00:00:00"/>
    <s v="USD"/>
    <n v="190912.6"/>
    <n v="130"/>
    <s v="91-180days "/>
    <n v="4.333333333333333"/>
    <x v="0"/>
    <x v="2"/>
    <s v="WHT"/>
    <x v="1"/>
    <s v="USD"/>
    <n v="190912.6"/>
  </r>
  <r>
    <s v="A2310000"/>
    <x v="24"/>
    <x v="24"/>
    <n v="104120018"/>
    <x v="0"/>
    <x v="0"/>
    <x v="2"/>
    <x v="2"/>
    <s v="WHT Outstg"/>
    <s v="WHT on 1800026317 SEPLAT June 2021 CHA"/>
    <s v=""/>
    <s v="AB"/>
    <s v=""/>
    <d v="2021-08-23T00:00:00"/>
    <d v="2021-08-23T00:00:00"/>
    <d v="2021-08-23T00:00:00"/>
    <s v="USD"/>
    <n v="75985.460000000006"/>
    <n v="130"/>
    <s v="91-180days "/>
    <n v="4.333333333333333"/>
    <x v="2"/>
    <x v="2"/>
    <s v="WHT"/>
    <x v="1"/>
    <s v="USD"/>
    <n v="75985.460000000006"/>
  </r>
  <r>
    <s v="A2310000"/>
    <x v="24"/>
    <x v="24"/>
    <n v="104120018"/>
    <x v="0"/>
    <x v="0"/>
    <x v="2"/>
    <x v="2"/>
    <s v="WHT Outstg"/>
    <s v="WHT on 1800026451 SEPLAT JULY 2021 CHA"/>
    <s v=""/>
    <s v="AB"/>
    <s v=""/>
    <d v="2021-08-23T00:00:00"/>
    <d v="2021-08-23T00:00:00"/>
    <d v="2021-08-23T00:00:00"/>
    <s v="USD"/>
    <n v="79058.559999999998"/>
    <n v="130"/>
    <s v="91-180days "/>
    <n v="4.333333333333333"/>
    <x v="2"/>
    <x v="2"/>
    <s v="WHT"/>
    <x v="1"/>
    <s v="USD"/>
    <n v="79058.559999999998"/>
  </r>
  <r>
    <s v="A2310000"/>
    <x v="24"/>
    <x v="24"/>
    <n v="104120019"/>
    <x v="0"/>
    <x v="0"/>
    <x v="2"/>
    <x v="2"/>
    <s v="WHT Outstg"/>
    <s v="WHT on 1800026318 SEPLAT June 2021 CHA"/>
    <s v=""/>
    <s v="AB"/>
    <s v=""/>
    <d v="2021-08-23T00:00:00"/>
    <d v="2021-08-23T00:00:00"/>
    <d v="2021-08-23T00:00:00"/>
    <s v="NGN"/>
    <n v="31128566.41"/>
    <n v="130"/>
    <s v="91-180days "/>
    <n v="4.333333333333333"/>
    <x v="2"/>
    <x v="2"/>
    <s v="WHT"/>
    <x v="1"/>
    <s v="USD"/>
    <n v="75991.06"/>
  </r>
  <r>
    <s v="A2310000"/>
    <x v="24"/>
    <x v="24"/>
    <n v="104182189"/>
    <x v="0"/>
    <x v="0"/>
    <x v="2"/>
    <x v="2"/>
    <n v="0"/>
    <s v="Reconciled Bal July 21 invs inclusive."/>
    <s v=""/>
    <s v="AB"/>
    <s v=""/>
    <d v="2021-12-28T00:00:00"/>
    <d v="2021-12-28T00:00:00"/>
    <d v="2021-08-12T00:00:00"/>
    <s v="USD"/>
    <n v="1957972.64"/>
    <n v="141"/>
    <s v="91-180days "/>
    <n v="4.7"/>
    <x v="2"/>
    <x v="0"/>
    <s v="Overdue"/>
    <x v="0"/>
    <s v="USD"/>
    <n v="1957972.64"/>
  </r>
  <r>
    <s v="A2310000"/>
    <x v="24"/>
    <x v="24"/>
    <n v="104115662"/>
    <x v="0"/>
    <x v="0"/>
    <x v="2"/>
    <x v="2"/>
    <s v="WHT Outstg"/>
    <s v="WHT on 1800023816 SEPLAT Excess RPC 2019"/>
    <s v=""/>
    <s v="AB"/>
    <s v=""/>
    <d v="2021-08-10T00:00:00"/>
    <d v="2021-08-10T00:00:00"/>
    <d v="2021-08-10T00:00:00"/>
    <s v="USD"/>
    <n v="269174.98"/>
    <n v="143"/>
    <s v="91-180days "/>
    <n v="4.7666666666666666"/>
    <x v="2"/>
    <x v="2"/>
    <s v="WHT"/>
    <x v="1"/>
    <s v="USD"/>
    <n v="269174.98"/>
  </r>
  <r>
    <s v="A2310000"/>
    <x v="24"/>
    <x v="24"/>
    <n v="104115662"/>
    <x v="0"/>
    <x v="0"/>
    <x v="2"/>
    <x v="2"/>
    <s v="WHT Outstg"/>
    <s v="WHT on 1800025262 SEPLAT NOV 2020 CHA"/>
    <s v=""/>
    <s v="AB"/>
    <s v=""/>
    <d v="2021-08-10T00:00:00"/>
    <d v="2021-08-10T00:00:00"/>
    <d v="2021-08-10T00:00:00"/>
    <s v="USD"/>
    <n v="94804.84"/>
    <n v="143"/>
    <s v="91-180days "/>
    <n v="4.7666666666666666"/>
    <x v="2"/>
    <x v="2"/>
    <s v="WHT"/>
    <x v="1"/>
    <s v="USD"/>
    <n v="94804.84"/>
  </r>
  <r>
    <s v="A2310000"/>
    <x v="24"/>
    <x v="24"/>
    <n v="104115641"/>
    <x v="0"/>
    <x v="0"/>
    <x v="2"/>
    <x v="2"/>
    <s v="WHT Outstg"/>
    <s v="WHT on 1800021516 SEPLAT FEB 2019 CHA"/>
    <s v=""/>
    <s v="AB"/>
    <s v=""/>
    <d v="2021-08-09T00:00:00"/>
    <d v="2021-08-09T00:00:00"/>
    <d v="2021-08-09T00:00:00"/>
    <s v="NGN"/>
    <n v="33958253.619999997"/>
    <n v="144"/>
    <s v="91-180days "/>
    <n v="4.8"/>
    <x v="2"/>
    <x v="2"/>
    <s v="WHT"/>
    <x v="1"/>
    <s v="USD"/>
    <n v="82902.28"/>
  </r>
  <r>
    <s v="A2310000"/>
    <x v="24"/>
    <x v="24"/>
    <n v="104115642"/>
    <x v="0"/>
    <x v="0"/>
    <x v="2"/>
    <x v="2"/>
    <s v="WHT Outstg"/>
    <s v="WHT on 1800021515 SEPLAT FEB 2019 Crude Handling"/>
    <s v=""/>
    <s v="AB"/>
    <s v=""/>
    <d v="2021-08-09T00:00:00"/>
    <d v="2021-08-09T00:00:00"/>
    <d v="2021-08-09T00:00:00"/>
    <s v="USD"/>
    <n v="110876.85"/>
    <n v="144"/>
    <s v="91-180days "/>
    <n v="4.8"/>
    <x v="2"/>
    <x v="2"/>
    <s v="WHT"/>
    <x v="1"/>
    <s v="USD"/>
    <n v="110876.85"/>
  </r>
  <r>
    <s v="A2310000"/>
    <x v="24"/>
    <x v="24"/>
    <n v="104115643"/>
    <x v="0"/>
    <x v="0"/>
    <x v="2"/>
    <x v="2"/>
    <s v="WHT Outstg"/>
    <s v="WHT on 1800021286 SEPLAT 2018 Excess RPC"/>
    <s v=""/>
    <s v="AB"/>
    <s v=""/>
    <d v="2021-08-09T00:00:00"/>
    <d v="2021-08-09T00:00:00"/>
    <d v="2021-08-09T00:00:00"/>
    <s v="USD"/>
    <n v="362562.32"/>
    <n v="144"/>
    <s v="91-180days "/>
    <n v="4.8"/>
    <x v="0"/>
    <x v="2"/>
    <s v="WHT"/>
    <x v="1"/>
    <s v="USD"/>
    <n v="362562.32"/>
  </r>
  <r>
    <s v="A2310000"/>
    <x v="24"/>
    <x v="24"/>
    <n v="104115644"/>
    <x v="0"/>
    <x v="0"/>
    <x v="2"/>
    <x v="2"/>
    <s v="WHT Outstg"/>
    <s v="WHT on 1800021656 SEPLAT MARCH 2019 CHA"/>
    <s v=""/>
    <s v="AB"/>
    <s v=""/>
    <d v="2021-08-09T00:00:00"/>
    <d v="2021-08-09T00:00:00"/>
    <d v="2021-08-09T00:00:00"/>
    <s v="NGN"/>
    <n v="34185736.409999996"/>
    <n v="144"/>
    <s v="91-180days "/>
    <n v="4.8"/>
    <x v="2"/>
    <x v="2"/>
    <s v="WHT"/>
    <x v="1"/>
    <s v="USD"/>
    <n v="83457.64"/>
  </r>
  <r>
    <s v="A2310000"/>
    <x v="24"/>
    <x v="24"/>
    <n v="104115646"/>
    <x v="0"/>
    <x v="0"/>
    <x v="2"/>
    <x v="2"/>
    <s v="WHT Outstg"/>
    <s v="WHT on 1800021804 SEPLAT APR 2019 CHA"/>
    <s v=""/>
    <s v="AB"/>
    <s v=""/>
    <d v="2021-08-09T00:00:00"/>
    <d v="2021-08-09T00:00:00"/>
    <d v="2021-08-09T00:00:00"/>
    <s v="USD"/>
    <n v="127404.3"/>
    <n v="144"/>
    <s v="91-180days "/>
    <n v="4.8"/>
    <x v="2"/>
    <x v="2"/>
    <s v="WHT"/>
    <x v="1"/>
    <s v="USD"/>
    <n v="127404.3"/>
  </r>
  <r>
    <s v="A2310000"/>
    <x v="24"/>
    <x v="24"/>
    <n v="104115649"/>
    <x v="0"/>
    <x v="0"/>
    <x v="2"/>
    <x v="2"/>
    <s v="WHT Outstg"/>
    <s v="WHT on 1800021948 SEPLAT MAY 2019 CHA"/>
    <s v=""/>
    <s v="AB"/>
    <s v=""/>
    <d v="2021-08-09T00:00:00"/>
    <d v="2021-08-09T00:00:00"/>
    <d v="2021-08-09T00:00:00"/>
    <s v="NGN"/>
    <n v="37986435.420000002"/>
    <n v="144"/>
    <s v="91-180days "/>
    <n v="4.8"/>
    <x v="2"/>
    <x v="2"/>
    <s v="WHT"/>
    <x v="1"/>
    <s v="USD"/>
    <n v="92736.28"/>
  </r>
  <r>
    <s v="A2310000"/>
    <x v="24"/>
    <x v="24"/>
    <n v="104115650"/>
    <x v="0"/>
    <x v="0"/>
    <x v="2"/>
    <x v="2"/>
    <s v="WHT Outstg"/>
    <s v="WHT on 1800021947 SEPLAT MAY 2019 CHA"/>
    <s v=""/>
    <s v="AB"/>
    <s v=""/>
    <d v="2021-08-09T00:00:00"/>
    <d v="2021-08-09T00:00:00"/>
    <d v="2021-08-09T00:00:00"/>
    <s v="USD"/>
    <n v="123957.4"/>
    <n v="144"/>
    <s v="91-180days "/>
    <n v="4.8"/>
    <x v="2"/>
    <x v="2"/>
    <s v="WHT"/>
    <x v="1"/>
    <s v="USD"/>
    <n v="123957.4"/>
  </r>
  <r>
    <s v="A2310000"/>
    <x v="24"/>
    <x v="24"/>
    <n v="104115651"/>
    <x v="0"/>
    <x v="0"/>
    <x v="2"/>
    <x v="2"/>
    <s v="WHT Outstg"/>
    <s v="WHT on 1800023370 SEPLAT DEC 2019 CHA"/>
    <s v=""/>
    <s v="AB"/>
    <s v=""/>
    <d v="2021-08-09T00:00:00"/>
    <d v="2021-08-09T00:00:00"/>
    <d v="2021-08-09T00:00:00"/>
    <s v="NGN"/>
    <n v="52953565.329999998"/>
    <n v="144"/>
    <s v="91-180days "/>
    <n v="4.8"/>
    <x v="2"/>
    <x v="2"/>
    <s v="WHT"/>
    <x v="1"/>
    <s v="USD"/>
    <n v="129275.54"/>
  </r>
  <r>
    <s v="A2310000"/>
    <x v="24"/>
    <x v="24"/>
    <n v="104115652"/>
    <x v="0"/>
    <x v="0"/>
    <x v="2"/>
    <x v="2"/>
    <s v="WHT Outstg"/>
    <s v="WHT on 1800023727 SEPLAT FEB 2020 CHA"/>
    <s v=""/>
    <s v="AB"/>
    <s v=""/>
    <d v="2021-08-09T00:00:00"/>
    <d v="2021-08-09T00:00:00"/>
    <d v="2021-08-09T00:00:00"/>
    <s v="NGN"/>
    <n v="37573469.57"/>
    <n v="144"/>
    <s v="91-180days "/>
    <n v="4.8"/>
    <x v="2"/>
    <x v="2"/>
    <s v="WHT"/>
    <x v="1"/>
    <s v="USD"/>
    <n v="91728.11"/>
  </r>
  <r>
    <s v="A2310000"/>
    <x v="24"/>
    <x v="24"/>
    <n v="104108234"/>
    <x v="0"/>
    <x v="0"/>
    <x v="2"/>
    <x v="2"/>
    <s v="WHT Outstg"/>
    <s v="WHT on 1800022786 SEPLAT SEP 2019 CHA"/>
    <s v=""/>
    <s v="AB"/>
    <s v=""/>
    <d v="2021-07-28T00:00:00"/>
    <d v="2021-07-28T00:00:00"/>
    <d v="2021-07-28T00:00:00"/>
    <s v="NGN"/>
    <n v="39816145.119999997"/>
    <n v="156"/>
    <s v="91-180days "/>
    <n v="5.2"/>
    <x v="0"/>
    <x v="2"/>
    <s v="WHT"/>
    <x v="1"/>
    <s v="USD"/>
    <n v="97195.19"/>
  </r>
  <r>
    <s v="A2310000"/>
    <x v="24"/>
    <x v="24"/>
    <n v="104106207"/>
    <x v="0"/>
    <x v="0"/>
    <x v="2"/>
    <x v="2"/>
    <s v="WHT Outstg"/>
    <s v="WHT on 1800025439 SEPLAT DEC 2020 CHA"/>
    <s v=""/>
    <s v="AB"/>
    <s v=""/>
    <d v="2021-07-23T00:00:00"/>
    <d v="2021-07-23T00:00:00"/>
    <d v="2021-07-23T00:00:00"/>
    <s v="USD"/>
    <n v="97252.6"/>
    <n v="161"/>
    <s v="91-180days "/>
    <n v="5.3666666666666663"/>
    <x v="2"/>
    <x v="2"/>
    <s v="WHT"/>
    <x v="1"/>
    <s v="USD"/>
    <n v="97252.6"/>
  </r>
  <r>
    <s v="A2310000"/>
    <x v="24"/>
    <x v="24"/>
    <n v="104106208"/>
    <x v="0"/>
    <x v="0"/>
    <x v="2"/>
    <x v="2"/>
    <s v="WHT Outstg"/>
    <s v="WHT on 1800025556 SEPLAT JAN 2021 CHA"/>
    <s v=""/>
    <s v="AB"/>
    <s v=""/>
    <d v="2021-07-23T00:00:00"/>
    <d v="2021-07-23T00:00:00"/>
    <d v="2021-07-23T00:00:00"/>
    <s v="USD"/>
    <n v="81158.12"/>
    <n v="161"/>
    <s v="91-180days "/>
    <n v="5.3666666666666663"/>
    <x v="2"/>
    <x v="2"/>
    <s v="WHT"/>
    <x v="1"/>
    <s v="USD"/>
    <n v="81158.12"/>
  </r>
  <r>
    <s v="A2310000"/>
    <x v="24"/>
    <x v="24"/>
    <n v="104106209"/>
    <x v="0"/>
    <x v="0"/>
    <x v="2"/>
    <x v="2"/>
    <s v="WHT Outstg"/>
    <s v="WHT on 1800025710 SEPLAT FEB 2021 CHA"/>
    <s v=""/>
    <s v="AB"/>
    <s v=""/>
    <d v="2021-07-23T00:00:00"/>
    <d v="2021-07-23T00:00:00"/>
    <d v="2021-07-23T00:00:00"/>
    <s v="USD"/>
    <n v="66211.86"/>
    <n v="161"/>
    <s v="91-180days "/>
    <n v="5.3666666666666663"/>
    <x v="2"/>
    <x v="2"/>
    <s v="WHT"/>
    <x v="1"/>
    <s v="USD"/>
    <n v="66211.86"/>
  </r>
  <r>
    <s v="A2310000"/>
    <x v="24"/>
    <x v="24"/>
    <n v="104106210"/>
    <x v="0"/>
    <x v="0"/>
    <x v="2"/>
    <x v="2"/>
    <s v="WHT Outstg"/>
    <s v="WHT on 1800025851 SEPLAT MARCH 2021 CHA"/>
    <s v=""/>
    <s v="AB"/>
    <s v=""/>
    <d v="2021-07-23T00:00:00"/>
    <d v="2021-07-23T00:00:00"/>
    <d v="2021-07-23T00:00:00"/>
    <s v="USD"/>
    <n v="87709.54"/>
    <n v="161"/>
    <s v="91-180days "/>
    <n v="5.3666666666666663"/>
    <x v="2"/>
    <x v="2"/>
    <s v="WHT"/>
    <x v="1"/>
    <s v="USD"/>
    <n v="87709.54"/>
  </r>
  <r>
    <s v="A2310000"/>
    <x v="24"/>
    <x v="24"/>
    <n v="104106212"/>
    <x v="0"/>
    <x v="0"/>
    <x v="2"/>
    <x v="2"/>
    <s v="WHT Outstg"/>
    <s v="WHT on 1800025711 SEPLAT FEB 2021 CHA"/>
    <s v=""/>
    <s v="AB"/>
    <s v=""/>
    <d v="2021-07-23T00:00:00"/>
    <d v="2021-07-23T00:00:00"/>
    <d v="2021-07-23T00:00:00"/>
    <s v="NGN"/>
    <n v="25127401.629999999"/>
    <n v="161"/>
    <s v="91-180days "/>
    <n v="5.3666666666666663"/>
    <x v="2"/>
    <x v="2"/>
    <s v="WHT"/>
    <x v="1"/>
    <s v="USD"/>
    <n v="61341.01"/>
  </r>
  <r>
    <s v="A2310000"/>
    <x v="24"/>
    <x v="24"/>
    <n v="104106213"/>
    <x v="0"/>
    <x v="0"/>
    <x v="2"/>
    <x v="2"/>
    <s v="WHT Outstg"/>
    <s v="WHT on 1800025983 SEPLAT APR 2021 CHA"/>
    <s v=""/>
    <s v="AB"/>
    <s v=""/>
    <d v="2021-07-23T00:00:00"/>
    <d v="2021-07-23T00:00:00"/>
    <d v="2021-07-23T00:00:00"/>
    <s v="USD"/>
    <n v="83748.23"/>
    <n v="161"/>
    <s v="91-180days "/>
    <n v="5.3666666666666663"/>
    <x v="2"/>
    <x v="2"/>
    <s v="WHT"/>
    <x v="1"/>
    <s v="USD"/>
    <n v="83748.23"/>
  </r>
  <r>
    <s v="A2310000"/>
    <x v="24"/>
    <x v="24"/>
    <n v="104106214"/>
    <x v="0"/>
    <x v="0"/>
    <x v="2"/>
    <x v="2"/>
    <s v="WHT Outstg"/>
    <s v="WHT on 1800026160 SEPLAT MAY 2021 CHA"/>
    <s v=""/>
    <s v="AB"/>
    <s v=""/>
    <d v="2021-07-23T00:00:00"/>
    <d v="2021-07-23T00:00:00"/>
    <d v="2021-07-23T00:00:00"/>
    <s v="USD"/>
    <n v="71459.33"/>
    <n v="161"/>
    <s v="91-180days "/>
    <n v="5.3666666666666663"/>
    <x v="2"/>
    <x v="2"/>
    <s v="WHT"/>
    <x v="1"/>
    <s v="USD"/>
    <n v="71459.33"/>
  </r>
  <r>
    <s v="A2310000"/>
    <x v="24"/>
    <x v="24"/>
    <n v="104106215"/>
    <x v="0"/>
    <x v="0"/>
    <x v="2"/>
    <x v="2"/>
    <s v="WHT Outstg"/>
    <s v="WHT on 1800025984 SEPLAT APR 2021 CHA"/>
    <s v=""/>
    <s v="AB"/>
    <s v=""/>
    <d v="2021-07-23T00:00:00"/>
    <d v="2021-07-23T00:00:00"/>
    <d v="2021-07-23T00:00:00"/>
    <s v="NGN"/>
    <n v="31782453.59"/>
    <n v="161"/>
    <s v="91-180days "/>
    <n v="5.3666666666666663"/>
    <x v="2"/>
    <x v="2"/>
    <s v="WHT"/>
    <x v="1"/>
    <s v="USD"/>
    <n v="77587.33"/>
  </r>
  <r>
    <s v="A2310000"/>
    <x v="24"/>
    <x v="24"/>
    <n v="1600003799"/>
    <x v="0"/>
    <x v="0"/>
    <x v="2"/>
    <x v="2"/>
    <s v="WHT Outstg"/>
    <s v="WHT SEPLAT USD ANLYS -CREDIT RECEIPTS"/>
    <s v="468"/>
    <s v="DG"/>
    <s v=""/>
    <d v="2021-06-28T00:00:00"/>
    <d v="2021-06-28T00:00:00"/>
    <d v="2021-06-28T00:00:00"/>
    <s v="USD"/>
    <n v="-2972743.3"/>
    <n v="186"/>
    <s v="Above 180days "/>
    <n v="6.2"/>
    <x v="0"/>
    <x v="2"/>
    <s v="WHT"/>
    <x v="1"/>
    <s v="USD"/>
    <n v="-2972743.3"/>
  </r>
  <r>
    <s v="A2310000"/>
    <x v="24"/>
    <x v="24"/>
    <n v="1800025786"/>
    <x v="0"/>
    <x v="0"/>
    <x v="4"/>
    <x v="10"/>
    <n v="0"/>
    <s v="2nd Flr WestWing SPDC Building Abuja Apr'21-Mar'22"/>
    <s v="473"/>
    <s v="DR"/>
    <s v=""/>
    <d v="2021-03-29T00:00:00"/>
    <d v="2021-03-29T00:00:00"/>
    <d v="2021-04-28T00:00:00"/>
    <s v="NGN"/>
    <n v="9787050"/>
    <n v="247"/>
    <s v="Above 180days "/>
    <n v="8.2333333333333325"/>
    <x v="3"/>
    <x v="0"/>
    <s v="Overdue"/>
    <x v="0"/>
    <s v="USD"/>
    <n v="25788.880000000001"/>
  </r>
  <r>
    <s v="A2310000"/>
    <x v="24"/>
    <x v="24"/>
    <n v="1600003710"/>
    <x v="0"/>
    <x v="0"/>
    <x v="2"/>
    <x v="2"/>
    <n v="0"/>
    <s v="March 2021 WHT payments- 421034454432"/>
    <s v="454"/>
    <s v="DG"/>
    <s v=""/>
    <d v="2021-04-20T00:00:00"/>
    <d v="2021-04-20T00:00:00"/>
    <d v="2021-04-20T00:00:00"/>
    <s v="NGN"/>
    <n v="-2002752.39"/>
    <n v="255"/>
    <s v="Above 180days "/>
    <n v="8.5"/>
    <x v="3"/>
    <x v="2"/>
    <s v="Overdue"/>
    <x v="1"/>
    <s v="USD"/>
    <n v="-5277.25"/>
  </r>
  <r>
    <s v="A2310000"/>
    <x v="24"/>
    <x v="24"/>
    <n v="1600003713"/>
    <x v="0"/>
    <x v="0"/>
    <x v="2"/>
    <x v="2"/>
    <n v="0"/>
    <s v="March 2021 WHT payments- 421572265432"/>
    <s v="454"/>
    <s v="DG"/>
    <s v=""/>
    <d v="2021-04-20T00:00:00"/>
    <d v="2021-04-20T00:00:00"/>
    <d v="2021-04-20T00:00:00"/>
    <s v="NGN"/>
    <n v="-246810.18"/>
    <n v="255"/>
    <s v="Above 180days "/>
    <n v="8.5"/>
    <x v="3"/>
    <x v="2"/>
    <s v="Overdue"/>
    <x v="1"/>
    <s v="USD"/>
    <n v="-650.34"/>
  </r>
  <r>
    <s v="A2310000"/>
    <x v="24"/>
    <x v="24"/>
    <n v="104064993"/>
    <x v="0"/>
    <x v="0"/>
    <x v="4"/>
    <x v="3"/>
    <s v="WHT Outstg"/>
    <s v="WHT_1800013676 COST OF WASTE MGT SERVICES"/>
    <s v=""/>
    <s v="AB"/>
    <s v=""/>
    <d v="2021-04-15T00:00:00"/>
    <d v="2021-04-15T00:00:00"/>
    <d v="2021-04-15T00:00:00"/>
    <s v="USD"/>
    <n v="2771"/>
    <n v="260"/>
    <s v="Above 180days "/>
    <n v="8.6666666666666661"/>
    <x v="3"/>
    <x v="2"/>
    <s v="WHT"/>
    <x v="1"/>
    <s v="USD"/>
    <n v="2771"/>
  </r>
  <r>
    <s v="A2310000"/>
    <x v="24"/>
    <x v="24"/>
    <n v="104064993"/>
    <x v="0"/>
    <x v="0"/>
    <x v="4"/>
    <x v="3"/>
    <s v="WHT Outstg"/>
    <s v="WHT_1800013674 COST OF WASTE MGT SERVICES"/>
    <s v=""/>
    <s v="AB"/>
    <s v=""/>
    <d v="2021-04-15T00:00:00"/>
    <d v="2021-04-15T00:00:00"/>
    <d v="2021-04-15T00:00:00"/>
    <s v="USD"/>
    <n v="2724.25"/>
    <n v="260"/>
    <s v="Above 180days "/>
    <n v="8.6666666666666661"/>
    <x v="3"/>
    <x v="2"/>
    <s v="WHT"/>
    <x v="1"/>
    <s v="USD"/>
    <n v="2724.25"/>
  </r>
  <r>
    <s v="A2310000"/>
    <x v="24"/>
    <x v="24"/>
    <n v="104064993"/>
    <x v="0"/>
    <x v="0"/>
    <x v="4"/>
    <x v="3"/>
    <s v="WHT Outstg"/>
    <s v="WHT_1800013672 COST OF WASTE MGT SERVICES"/>
    <s v=""/>
    <s v="AB"/>
    <s v=""/>
    <d v="2021-04-15T00:00:00"/>
    <d v="2021-04-15T00:00:00"/>
    <d v="2021-04-15T00:00:00"/>
    <s v="USD"/>
    <n v="3310.75"/>
    <n v="260"/>
    <s v="Above 180days "/>
    <n v="8.6666666666666661"/>
    <x v="3"/>
    <x v="2"/>
    <s v="WHT"/>
    <x v="1"/>
    <s v="USD"/>
    <n v="3310.75"/>
  </r>
  <r>
    <s v="A2310000"/>
    <x v="24"/>
    <x v="24"/>
    <n v="104064993"/>
    <x v="0"/>
    <x v="0"/>
    <x v="4"/>
    <x v="3"/>
    <s v="WHT Outstg"/>
    <s v="WHT_1800013670 COST OF WASTE MGT SERVICES"/>
    <s v=""/>
    <s v="AB"/>
    <s v=""/>
    <d v="2021-04-15T00:00:00"/>
    <d v="2021-04-15T00:00:00"/>
    <d v="2021-04-15T00:00:00"/>
    <s v="USD"/>
    <n v="3544.5"/>
    <n v="260"/>
    <s v="Above 180days "/>
    <n v="8.6666666666666661"/>
    <x v="3"/>
    <x v="2"/>
    <s v="WHT"/>
    <x v="1"/>
    <s v="USD"/>
    <n v="3544.5"/>
  </r>
  <r>
    <s v="A2310000"/>
    <x v="24"/>
    <x v="24"/>
    <n v="104064993"/>
    <x v="0"/>
    <x v="0"/>
    <x v="4"/>
    <x v="3"/>
    <s v="WHT Outstg"/>
    <s v="WHT_1800014835 Q4 2014 - WASTE MGT SERVICES"/>
    <s v=""/>
    <s v="AB"/>
    <s v=""/>
    <d v="2021-04-15T00:00:00"/>
    <d v="2021-04-15T00:00:00"/>
    <d v="2021-04-15T00:00:00"/>
    <s v="USD"/>
    <n v="2448"/>
    <n v="260"/>
    <s v="Above 180days "/>
    <n v="8.6666666666666661"/>
    <x v="3"/>
    <x v="2"/>
    <s v="WHT"/>
    <x v="1"/>
    <s v="USD"/>
    <n v="2448"/>
  </r>
  <r>
    <s v="A2310000"/>
    <x v="24"/>
    <x v="24"/>
    <n v="104064993"/>
    <x v="0"/>
    <x v="0"/>
    <x v="4"/>
    <x v="3"/>
    <s v="WHT Outstg"/>
    <s v="WHT_1800014840 Q2 2015 - WASTE MGT SERVICES"/>
    <s v=""/>
    <s v="AB"/>
    <s v=""/>
    <d v="2021-04-15T00:00:00"/>
    <d v="2021-04-15T00:00:00"/>
    <d v="2021-04-15T00:00:00"/>
    <s v="USD"/>
    <n v="5091.51"/>
    <n v="260"/>
    <s v="Above 180days "/>
    <n v="8.6666666666666661"/>
    <x v="3"/>
    <x v="2"/>
    <s v="WHT"/>
    <x v="1"/>
    <s v="USD"/>
    <n v="5091.51"/>
  </r>
  <r>
    <s v="A2310000"/>
    <x v="24"/>
    <x v="24"/>
    <n v="104064993"/>
    <x v="0"/>
    <x v="0"/>
    <x v="4"/>
    <x v="3"/>
    <s v="WHT Outstg"/>
    <s v="WHT_1800014838 Q1 2015 - WASTE MGT SERVICES"/>
    <s v=""/>
    <s v="AB"/>
    <s v=""/>
    <d v="2021-04-15T00:00:00"/>
    <d v="2021-04-15T00:00:00"/>
    <d v="2021-04-15T00:00:00"/>
    <s v="USD"/>
    <n v="3961"/>
    <n v="260"/>
    <s v="Above 180days "/>
    <n v="8.6666666666666661"/>
    <x v="3"/>
    <x v="2"/>
    <s v="WHT"/>
    <x v="1"/>
    <s v="USD"/>
    <n v="3961"/>
  </r>
  <r>
    <s v="A2310000"/>
    <x v="24"/>
    <x v="24"/>
    <n v="104064993"/>
    <x v="0"/>
    <x v="0"/>
    <x v="4"/>
    <x v="3"/>
    <s v="WHT Outstg"/>
    <s v="WHT_1800015313 WASTE TREATMENT"/>
    <s v=""/>
    <s v="AB"/>
    <s v=""/>
    <d v="2021-04-15T00:00:00"/>
    <d v="2021-04-15T00:00:00"/>
    <d v="2021-04-15T00:00:00"/>
    <s v="USD"/>
    <n v="2975"/>
    <n v="260"/>
    <s v="Above 180days "/>
    <n v="8.6666666666666661"/>
    <x v="3"/>
    <x v="2"/>
    <s v="WHT"/>
    <x v="1"/>
    <s v="USD"/>
    <n v="2975"/>
  </r>
  <r>
    <s v="A2310000"/>
    <x v="24"/>
    <x v="24"/>
    <n v="104064993"/>
    <x v="0"/>
    <x v="0"/>
    <x v="4"/>
    <x v="3"/>
    <s v="WHT Outstg"/>
    <s v="WHT_1800015320 Q3'15 WASTE TREATMENT"/>
    <s v=""/>
    <s v="AB"/>
    <s v=""/>
    <d v="2021-04-15T00:00:00"/>
    <d v="2021-04-15T00:00:00"/>
    <d v="2021-04-15T00:00:00"/>
    <s v="USD"/>
    <n v="1394"/>
    <n v="260"/>
    <s v="Above 180days "/>
    <n v="8.6666666666666661"/>
    <x v="3"/>
    <x v="2"/>
    <s v="WHT"/>
    <x v="1"/>
    <s v="USD"/>
    <n v="1394"/>
  </r>
  <r>
    <s v="A2310000"/>
    <x v="24"/>
    <x v="24"/>
    <n v="104064993"/>
    <x v="0"/>
    <x v="0"/>
    <x v="4"/>
    <x v="3"/>
    <s v="WHT Outstg"/>
    <s v="WHT_1800015837 Q4 2015 - WASTE MGT SERVICES"/>
    <s v=""/>
    <s v="AB"/>
    <s v=""/>
    <d v="2021-04-15T00:00:00"/>
    <d v="2021-04-15T00:00:00"/>
    <d v="2021-04-15T00:00:00"/>
    <s v="USD"/>
    <n v="1353.63"/>
    <n v="260"/>
    <s v="Above 180days "/>
    <n v="8.6666666666666661"/>
    <x v="3"/>
    <x v="2"/>
    <s v="WHT"/>
    <x v="1"/>
    <s v="USD"/>
    <n v="1353.63"/>
  </r>
  <r>
    <s v="A2310000"/>
    <x v="24"/>
    <x v="24"/>
    <n v="104064993"/>
    <x v="0"/>
    <x v="0"/>
    <x v="4"/>
    <x v="3"/>
    <s v="WHT Outstg"/>
    <s v="WHT_1800015835 Q4 2015 - WASTE MGT SERVICES"/>
    <s v=""/>
    <s v="AB"/>
    <s v=""/>
    <d v="2021-04-15T00:00:00"/>
    <d v="2021-04-15T00:00:00"/>
    <d v="2021-04-15T00:00:00"/>
    <s v="USD"/>
    <n v="416.5"/>
    <n v="260"/>
    <s v="Above 180days "/>
    <n v="8.6666666666666661"/>
    <x v="3"/>
    <x v="2"/>
    <s v="WHT"/>
    <x v="1"/>
    <s v="USD"/>
    <n v="416.5"/>
  </r>
  <r>
    <s v="A2310000"/>
    <x v="24"/>
    <x v="24"/>
    <n v="1600003686"/>
    <x v="0"/>
    <x v="0"/>
    <x v="2"/>
    <x v="2"/>
    <n v="0"/>
    <s v="SEPLAT WHT Payment- 421379885432"/>
    <s v="454"/>
    <s v="DG"/>
    <s v=""/>
    <d v="2021-03-24T00:00:00"/>
    <d v="2021-03-24T00:00:00"/>
    <d v="2021-03-24T00:00:00"/>
    <s v="NGN"/>
    <n v="-33069020.920000002"/>
    <n v="282"/>
    <s v="Above 180days "/>
    <n v="9.4"/>
    <x v="3"/>
    <x v="2"/>
    <s v="Overdue"/>
    <x v="1"/>
    <s v="USD"/>
    <n v="-87136.87"/>
  </r>
  <r>
    <s v="A2310000"/>
    <x v="24"/>
    <x v="24"/>
    <n v="104115663"/>
    <x v="0"/>
    <x v="0"/>
    <x v="2"/>
    <x v="2"/>
    <s v="WHT Outstg"/>
    <s v="WHT on 1800025440 SEPLAT DEC 2020 CHA"/>
    <s v=""/>
    <s v="AB"/>
    <s v=""/>
    <d v="2021-08-10T00:00:00"/>
    <d v="2021-08-10T00:00:00"/>
    <d v="2021-02-02T00:00:00"/>
    <s v="NGN"/>
    <n v="36907360.399999999"/>
    <n v="332"/>
    <s v="Above 180days "/>
    <n v="11.066666666666666"/>
    <x v="3"/>
    <x v="2"/>
    <s v="WHT"/>
    <x v="1"/>
    <s v="USD"/>
    <n v="90101.94"/>
  </r>
  <r>
    <s v="A2310000"/>
    <x v="24"/>
    <x v="24"/>
    <n v="1600003542"/>
    <x v="0"/>
    <x v="0"/>
    <x v="2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36"/>
    <s v="Above 180days "/>
    <n v="11.2"/>
    <x v="3"/>
    <x v="2"/>
    <s v="Overdue"/>
    <x v="1"/>
    <s v="USD"/>
    <n v="-221805.73"/>
  </r>
  <r>
    <s v="A2310000"/>
    <x v="24"/>
    <x v="24"/>
    <n v="1600003533"/>
    <x v="0"/>
    <x v="0"/>
    <x v="2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38"/>
    <s v="Above 180days "/>
    <n v="11.266666666666667"/>
    <x v="3"/>
    <x v="2"/>
    <s v="WHT"/>
    <x v="1"/>
    <s v="USD"/>
    <n v="-24118.29"/>
  </r>
  <r>
    <s v="A2310000"/>
    <x v="24"/>
    <x v="24"/>
    <n v="1600003511"/>
    <x v="0"/>
    <x v="0"/>
    <x v="2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44"/>
    <s v="Above 180days "/>
    <n v="11.466666666666667"/>
    <x v="3"/>
    <x v="2"/>
    <s v="WHT"/>
    <x v="1"/>
    <s v="USD"/>
    <n v="-19610.900000000001"/>
  </r>
  <r>
    <s v="A2310000"/>
    <x v="24"/>
    <x v="24"/>
    <n v="1600003512"/>
    <x v="0"/>
    <x v="0"/>
    <x v="2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44"/>
    <s v="Above 180days "/>
    <n v="11.466666666666667"/>
    <x v="3"/>
    <x v="2"/>
    <s v="WHT"/>
    <x v="1"/>
    <s v="USD"/>
    <n v="-103631.1"/>
  </r>
  <r>
    <s v="A2310000"/>
    <x v="24"/>
    <x v="24"/>
    <n v="1600003513"/>
    <x v="0"/>
    <x v="0"/>
    <x v="2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44"/>
    <s v="Above 180days "/>
    <n v="11.466666666666667"/>
    <x v="3"/>
    <x v="2"/>
    <s v="WHT"/>
    <x v="1"/>
    <s v="USD"/>
    <n v="-62670.21"/>
  </r>
  <r>
    <s v="A2310000"/>
    <x v="24"/>
    <x v="24"/>
    <n v="1600003515"/>
    <x v="0"/>
    <x v="0"/>
    <x v="2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44"/>
    <s v="Above 180days "/>
    <n v="11.466666666666667"/>
    <x v="3"/>
    <x v="2"/>
    <s v="WHT"/>
    <x v="1"/>
    <s v="USD"/>
    <n v="-19945.23"/>
  </r>
  <r>
    <s v="A2310000"/>
    <x v="24"/>
    <x v="24"/>
    <n v="104015822"/>
    <x v="0"/>
    <x v="0"/>
    <x v="2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413"/>
    <s v="Above 180days "/>
    <n v="13.766666666666667"/>
    <x v="4"/>
    <x v="2"/>
    <s v="WHT"/>
    <x v="1"/>
    <s v="USD"/>
    <n v="85962.62"/>
  </r>
  <r>
    <s v="A2310000"/>
    <x v="24"/>
    <x v="24"/>
    <n v="104015829"/>
    <x v="0"/>
    <x v="0"/>
    <x v="2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413"/>
    <s v="Above 180days "/>
    <n v="13.766666666666667"/>
    <x v="4"/>
    <x v="2"/>
    <s v="WHT"/>
    <x v="1"/>
    <s v="USD"/>
    <n v="85931.78"/>
  </r>
  <r>
    <s v="A2310000"/>
    <x v="24"/>
    <x v="24"/>
    <n v="104015821"/>
    <x v="0"/>
    <x v="0"/>
    <x v="2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438"/>
    <s v="Above 180days "/>
    <n v="14.6"/>
    <x v="4"/>
    <x v="2"/>
    <s v="WHT"/>
    <x v="1"/>
    <s v="USD"/>
    <n v="92139.67"/>
  </r>
  <r>
    <s v="A2310000"/>
    <x v="24"/>
    <x v="24"/>
    <n v="104015825"/>
    <x v="0"/>
    <x v="0"/>
    <x v="2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438"/>
    <s v="Above 180days "/>
    <n v="14.6"/>
    <x v="4"/>
    <x v="2"/>
    <s v="WHT"/>
    <x v="1"/>
    <s v="USD"/>
    <n v="92141.28"/>
  </r>
  <r>
    <s v="A2310000"/>
    <x v="24"/>
    <x v="24"/>
    <n v="1800024716"/>
    <x v="0"/>
    <x v="0"/>
    <x v="4"/>
    <x v="10"/>
    <n v="0"/>
    <s v="One Yr - 2nd Floor West Wing Shell Building Abuja"/>
    <s v="473"/>
    <s v="DR"/>
    <s v=""/>
    <d v="2020-09-15T00:00:00"/>
    <d v="2020-09-15T00:00:00"/>
    <d v="2020-10-15T00:00:00"/>
    <s v="NGN"/>
    <n v="9787050"/>
    <n v="442"/>
    <s v="Above 180days "/>
    <n v="14.733333333333333"/>
    <x v="4"/>
    <x v="0"/>
    <s v="Overdue"/>
    <x v="0"/>
    <s v="USD"/>
    <n v="25788.880000000001"/>
  </r>
  <r>
    <s v="A2310000"/>
    <x v="24"/>
    <x v="24"/>
    <n v="104015797"/>
    <x v="0"/>
    <x v="0"/>
    <x v="2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469"/>
    <s v="Above 180days "/>
    <n v="15.633333333333333"/>
    <x v="4"/>
    <x v="2"/>
    <s v="WHT"/>
    <x v="1"/>
    <s v="USD"/>
    <n v="97110.22"/>
  </r>
  <r>
    <s v="A2310000"/>
    <x v="24"/>
    <x v="24"/>
    <n v="104109397"/>
    <x v="0"/>
    <x v="0"/>
    <x v="2"/>
    <x v="2"/>
    <s v="WHT Outstg"/>
    <s v="WHT on 1800024587 SEPLAT JULY 2020 Crude Handling"/>
    <s v=""/>
    <s v="AB"/>
    <s v=""/>
    <d v="2021-07-31T00:00:00"/>
    <d v="2021-07-31T00:00:00"/>
    <d v="2020-08-21T00:00:00"/>
    <s v="USD"/>
    <n v="91474.91"/>
    <n v="497"/>
    <s v="Above 180days "/>
    <n v="16.566666666666666"/>
    <x v="4"/>
    <x v="2"/>
    <s v="WHT"/>
    <x v="1"/>
    <s v="USD"/>
    <n v="91474.91"/>
  </r>
  <r>
    <s v="A2310000"/>
    <x v="24"/>
    <x v="24"/>
    <n v="104109397"/>
    <x v="0"/>
    <x v="0"/>
    <x v="2"/>
    <x v="2"/>
    <s v="WHT Outstg"/>
    <s v="WHT on 1800024747 SEPLAT AUGUST 2020 CHA"/>
    <s v=""/>
    <s v="AB"/>
    <s v=""/>
    <d v="2021-07-31T00:00:00"/>
    <d v="2021-07-31T00:00:00"/>
    <d v="2020-08-21T00:00:00"/>
    <s v="USD"/>
    <n v="98592.76"/>
    <n v="497"/>
    <s v="Above 180days "/>
    <n v="16.566666666666666"/>
    <x v="4"/>
    <x v="2"/>
    <s v="WHT"/>
    <x v="1"/>
    <s v="USD"/>
    <n v="98592.76"/>
  </r>
  <r>
    <s v="A2310000"/>
    <x v="24"/>
    <x v="24"/>
    <n v="1600003298"/>
    <x v="0"/>
    <x v="0"/>
    <x v="2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520"/>
    <s v="Above 180days "/>
    <n v="17.333333333333332"/>
    <x v="0"/>
    <x v="2"/>
    <s v="WHT"/>
    <x v="1"/>
    <s v="USD"/>
    <n v="-337452.97"/>
  </r>
  <r>
    <s v="A2310000"/>
    <x v="24"/>
    <x v="24"/>
    <n v="1600003299"/>
    <x v="0"/>
    <x v="0"/>
    <x v="2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520"/>
    <s v="Above 180days "/>
    <n v="17.333333333333332"/>
    <x v="0"/>
    <x v="2"/>
    <s v="WHT"/>
    <x v="1"/>
    <s v="USD"/>
    <n v="-128094.83"/>
  </r>
  <r>
    <s v="A2310000"/>
    <x v="24"/>
    <x v="24"/>
    <n v="1600003249"/>
    <x v="0"/>
    <x v="0"/>
    <x v="2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549"/>
    <s v="Above 180days "/>
    <n v="18.3"/>
    <x v="0"/>
    <x v="2"/>
    <s v="WHT"/>
    <x v="1"/>
    <s v="USD"/>
    <n v="-1016000.4"/>
  </r>
  <r>
    <s v="A2310000"/>
    <x v="24"/>
    <x v="24"/>
    <n v="1600003250"/>
    <x v="0"/>
    <x v="0"/>
    <x v="2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549"/>
    <s v="Above 180days "/>
    <n v="18.3"/>
    <x v="0"/>
    <x v="2"/>
    <s v="WHT"/>
    <x v="1"/>
    <s v="USD"/>
    <n v="-396387.85"/>
  </r>
  <r>
    <s v="A2310000"/>
    <x v="24"/>
    <x v="24"/>
    <n v="1600003251"/>
    <x v="0"/>
    <x v="0"/>
    <x v="2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549"/>
    <s v="Above 180days "/>
    <n v="18.3"/>
    <x v="0"/>
    <x v="2"/>
    <s v="WHT"/>
    <x v="1"/>
    <s v="USD"/>
    <n v="-388306.79"/>
  </r>
  <r>
    <s v="A2310000"/>
    <x v="24"/>
    <x v="24"/>
    <n v="1600003252"/>
    <x v="0"/>
    <x v="0"/>
    <x v="2"/>
    <x v="2"/>
    <s v="WHT Outstg"/>
    <s v="WHT CN FOR SEPLAT FEB_2019"/>
    <s v="468"/>
    <s v="DG"/>
    <s v=""/>
    <d v="2020-06-30T00:00:00"/>
    <d v="2020-06-30T00:00:00"/>
    <d v="2020-06-30T00:00:00"/>
    <s v="USD"/>
    <n v="-202854"/>
    <n v="549"/>
    <s v="Above 180days "/>
    <n v="18.3"/>
    <x v="0"/>
    <x v="2"/>
    <s v="WHT"/>
    <x v="1"/>
    <s v="USD"/>
    <n v="-202854"/>
  </r>
  <r>
    <s v="A2310000"/>
    <x v="24"/>
    <x v="24"/>
    <n v="1600003253"/>
    <x v="0"/>
    <x v="0"/>
    <x v="2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549"/>
    <s v="Above 180days "/>
    <n v="18.3"/>
    <x v="0"/>
    <x v="2"/>
    <s v="WHT"/>
    <x v="1"/>
    <s v="USD"/>
    <n v="-449882.41"/>
  </r>
  <r>
    <s v="A2310000"/>
    <x v="24"/>
    <x v="24"/>
    <n v="1600003254"/>
    <x v="0"/>
    <x v="0"/>
    <x v="2"/>
    <x v="2"/>
    <s v="WHT Outstg"/>
    <s v="WHT CN FOR SEPLAT APR_2019"/>
    <s v="468"/>
    <s v="DG"/>
    <s v=""/>
    <d v="2020-06-30T00:00:00"/>
    <d v="2020-06-30T00:00:00"/>
    <d v="2020-06-30T00:00:00"/>
    <s v="USD"/>
    <n v="-14204.8"/>
    <n v="549"/>
    <s v="Above 180days "/>
    <n v="18.3"/>
    <x v="0"/>
    <x v="2"/>
    <s v="WHT"/>
    <x v="1"/>
    <s v="USD"/>
    <n v="-14204.8"/>
  </r>
  <r>
    <s v="A2310000"/>
    <x v="24"/>
    <x v="24"/>
    <n v="103933737"/>
    <x v="0"/>
    <x v="0"/>
    <x v="4"/>
    <x v="3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556"/>
    <s v="Above 180days "/>
    <n v="18.533333333333335"/>
    <x v="0"/>
    <x v="2"/>
    <s v="WHT"/>
    <x v="1"/>
    <s v="USD"/>
    <n v="1342.16"/>
  </r>
  <r>
    <s v="A2310000"/>
    <x v="24"/>
    <x v="24"/>
    <n v="103921892"/>
    <x v="0"/>
    <x v="0"/>
    <x v="2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580"/>
    <s v="Above 180days "/>
    <n v="19.333333333333332"/>
    <x v="0"/>
    <x v="2"/>
    <s v="WHT"/>
    <x v="1"/>
    <s v="USD"/>
    <n v="75107.45"/>
  </r>
  <r>
    <s v="A2310000"/>
    <x v="24"/>
    <x v="24"/>
    <n v="1600003172"/>
    <x v="0"/>
    <x v="0"/>
    <x v="2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583"/>
    <s v="Above 180days "/>
    <n v="19.433333333333334"/>
    <x v="0"/>
    <x v="2"/>
    <s v="WHT"/>
    <x v="1"/>
    <s v="USD"/>
    <n v="-133642.63"/>
  </r>
  <r>
    <s v="A2310000"/>
    <x v="24"/>
    <x v="24"/>
    <n v="1600003140"/>
    <x v="0"/>
    <x v="0"/>
    <x v="2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605"/>
    <s v="Above 180days "/>
    <n v="20.166666666666668"/>
    <x v="0"/>
    <x v="2"/>
    <s v="WHT"/>
    <x v="1"/>
    <s v="USD"/>
    <n v="-55067.88"/>
  </r>
  <r>
    <s v="A2310000"/>
    <x v="24"/>
    <x v="24"/>
    <n v="103909323"/>
    <x v="0"/>
    <x v="0"/>
    <x v="2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611"/>
    <s v="Above 180days "/>
    <n v="20.366666666666667"/>
    <x v="0"/>
    <x v="2"/>
    <s v="WHT"/>
    <x v="1"/>
    <s v="USD"/>
    <n v="307245.57"/>
  </r>
  <r>
    <s v="A2310000"/>
    <x v="24"/>
    <x v="24"/>
    <n v="104015795"/>
    <x v="0"/>
    <x v="0"/>
    <x v="2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611"/>
    <s v="Above 180days "/>
    <n v="20.366666666666667"/>
    <x v="0"/>
    <x v="2"/>
    <s v="WHT"/>
    <x v="1"/>
    <s v="USD"/>
    <n v="53627.25"/>
  </r>
  <r>
    <s v="A2310000"/>
    <x v="24"/>
    <x v="24"/>
    <n v="1600003099"/>
    <x v="0"/>
    <x v="0"/>
    <x v="2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620"/>
    <s v="Above 180days "/>
    <n v="20.666666666666668"/>
    <x v="0"/>
    <x v="2"/>
    <s v="WHT"/>
    <x v="1"/>
    <s v="USD"/>
    <n v="-330"/>
  </r>
  <r>
    <s v="A2310000"/>
    <x v="24"/>
    <x v="24"/>
    <n v="1600003102"/>
    <x v="0"/>
    <x v="0"/>
    <x v="2"/>
    <x v="2"/>
    <s v="WHT Outstg"/>
    <s v="21/03/2016- 611285254"/>
    <s v="468"/>
    <s v="DG"/>
    <s v=""/>
    <d v="2020-04-20T00:00:00"/>
    <d v="2020-04-20T00:00:00"/>
    <d v="2020-04-20T00:00:00"/>
    <s v="USD"/>
    <n v="-158743.5"/>
    <n v="620"/>
    <s v="Above 180days "/>
    <n v="20.666666666666668"/>
    <x v="0"/>
    <x v="2"/>
    <s v="WHT"/>
    <x v="1"/>
    <s v="USD"/>
    <n v="-158743.5"/>
  </r>
  <r>
    <s v="A2310000"/>
    <x v="24"/>
    <x v="24"/>
    <n v="1600003104"/>
    <x v="0"/>
    <x v="0"/>
    <x v="2"/>
    <x v="2"/>
    <s v="WHT Outstg"/>
    <s v="21/09/2015-609532487"/>
    <s v="468"/>
    <s v="DG"/>
    <s v=""/>
    <d v="2020-04-20T00:00:00"/>
    <d v="2020-04-20T00:00:00"/>
    <d v="2020-04-20T00:00:00"/>
    <s v="USD"/>
    <n v="-2098.11"/>
    <n v="620"/>
    <s v="Above 180days "/>
    <n v="20.666666666666668"/>
    <x v="0"/>
    <x v="2"/>
    <s v="WHT"/>
    <x v="1"/>
    <s v="USD"/>
    <n v="-2098.11"/>
  </r>
  <r>
    <s v="A2310000"/>
    <x v="24"/>
    <x v="24"/>
    <n v="1600003105"/>
    <x v="0"/>
    <x v="0"/>
    <x v="2"/>
    <x v="2"/>
    <s v="WHT Outstg"/>
    <s v="21/09/2015- 609532486"/>
    <s v="468"/>
    <s v="DG"/>
    <s v=""/>
    <d v="2020-04-20T00:00:00"/>
    <d v="2020-04-20T00:00:00"/>
    <d v="2020-04-20T00:00:00"/>
    <s v="USD"/>
    <n v="-1824.11"/>
    <n v="620"/>
    <s v="Above 180days "/>
    <n v="20.666666666666668"/>
    <x v="0"/>
    <x v="2"/>
    <s v="WHT"/>
    <x v="1"/>
    <s v="USD"/>
    <n v="-1824.11"/>
  </r>
  <r>
    <s v="A2310000"/>
    <x v="24"/>
    <x v="24"/>
    <n v="1600003106"/>
    <x v="0"/>
    <x v="0"/>
    <x v="2"/>
    <x v="2"/>
    <s v="WHT Outstg"/>
    <s v="21/09/2015- 609532485"/>
    <s v="468"/>
    <s v="DG"/>
    <s v=""/>
    <d v="2020-04-20T00:00:00"/>
    <d v="2020-04-20T00:00:00"/>
    <d v="2020-04-20T00:00:00"/>
    <s v="USD"/>
    <n v="-748.86"/>
    <n v="620"/>
    <s v="Above 180days "/>
    <n v="20.666666666666668"/>
    <x v="0"/>
    <x v="2"/>
    <s v="WHT"/>
    <x v="1"/>
    <s v="USD"/>
    <n v="-748.86"/>
  </r>
  <r>
    <s v="A2310000"/>
    <x v="24"/>
    <x v="24"/>
    <n v="1600003107"/>
    <x v="0"/>
    <x v="0"/>
    <x v="2"/>
    <x v="2"/>
    <s v="WHT Outstg"/>
    <s v="21/09/2015-609532488"/>
    <s v="468"/>
    <s v="DG"/>
    <s v=""/>
    <d v="2020-04-20T00:00:00"/>
    <d v="2020-04-20T00:00:00"/>
    <d v="2020-04-20T00:00:00"/>
    <s v="USD"/>
    <n v="-323.01"/>
    <n v="620"/>
    <s v="Above 180days "/>
    <n v="20.666666666666668"/>
    <x v="0"/>
    <x v="2"/>
    <s v="WHT"/>
    <x v="1"/>
    <s v="USD"/>
    <n v="-323.01"/>
  </r>
  <r>
    <s v="A2310000"/>
    <x v="24"/>
    <x v="24"/>
    <n v="1600003108"/>
    <x v="0"/>
    <x v="0"/>
    <x v="2"/>
    <x v="2"/>
    <s v="WHT Outstg"/>
    <s v="21/09/2015-609532490"/>
    <s v="468"/>
    <s v="DG"/>
    <s v=""/>
    <d v="2020-04-20T00:00:00"/>
    <d v="2020-04-20T00:00:00"/>
    <d v="2020-04-20T00:00:00"/>
    <s v="USD"/>
    <n v="-426"/>
    <n v="620"/>
    <s v="Above 180days "/>
    <n v="20.666666666666668"/>
    <x v="0"/>
    <x v="2"/>
    <s v="WHT"/>
    <x v="1"/>
    <s v="USD"/>
    <n v="-426"/>
  </r>
  <r>
    <s v="A2310000"/>
    <x v="24"/>
    <x v="24"/>
    <n v="1600003087"/>
    <x v="0"/>
    <x v="0"/>
    <x v="2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631"/>
    <s v="Above 180days "/>
    <n v="21.033333333333335"/>
    <x v="0"/>
    <x v="2"/>
    <s v="WHT"/>
    <x v="1"/>
    <s v="USD"/>
    <n v="-39930.160000000003"/>
  </r>
  <r>
    <s v="A2310000"/>
    <x v="24"/>
    <x v="24"/>
    <n v="104015798"/>
    <x v="0"/>
    <x v="0"/>
    <x v="2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633"/>
    <s v="Above 180days "/>
    <n v="21.1"/>
    <x v="0"/>
    <x v="2"/>
    <s v="WHT"/>
    <x v="1"/>
    <s v="USD"/>
    <n v="217343.63"/>
  </r>
  <r>
    <s v="A2310000"/>
    <x v="24"/>
    <x v="24"/>
    <n v="1600003037"/>
    <x v="0"/>
    <x v="0"/>
    <x v="2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672"/>
    <s v="Above 180days "/>
    <n v="22.4"/>
    <x v="0"/>
    <x v="2"/>
    <s v="WHT"/>
    <x v="1"/>
    <s v="USD"/>
    <n v="-2761.93"/>
  </r>
  <r>
    <s v="A2310000"/>
    <x v="24"/>
    <x v="24"/>
    <n v="1600003038"/>
    <x v="0"/>
    <x v="0"/>
    <x v="2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672"/>
    <s v="Above 180days "/>
    <n v="22.4"/>
    <x v="0"/>
    <x v="2"/>
    <s v="WHT"/>
    <x v="1"/>
    <s v="USD"/>
    <n v="-120145.99"/>
  </r>
  <r>
    <s v="A2310000"/>
    <x v="24"/>
    <x v="24"/>
    <n v="1600003039"/>
    <x v="0"/>
    <x v="0"/>
    <x v="2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672"/>
    <s v="Above 180days "/>
    <n v="22.4"/>
    <x v="0"/>
    <x v="2"/>
    <s v="WHT"/>
    <x v="1"/>
    <s v="USD"/>
    <n v="-113857.17"/>
  </r>
  <r>
    <s v="A2310000"/>
    <x v="24"/>
    <x v="24"/>
    <n v="1600003040"/>
    <x v="0"/>
    <x v="0"/>
    <x v="2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672"/>
    <s v="Above 180days "/>
    <n v="22.4"/>
    <x v="0"/>
    <x v="2"/>
    <s v="WHT"/>
    <x v="1"/>
    <s v="USD"/>
    <n v="-37.82"/>
  </r>
  <r>
    <s v="A2310000"/>
    <x v="24"/>
    <x v="24"/>
    <n v="1600003041"/>
    <x v="0"/>
    <x v="0"/>
    <x v="2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672"/>
    <s v="Above 180days "/>
    <n v="22.4"/>
    <x v="0"/>
    <x v="2"/>
    <s v="WHT"/>
    <x v="1"/>
    <s v="USD"/>
    <n v="-2169.2800000000002"/>
  </r>
  <r>
    <s v="A2310000"/>
    <x v="24"/>
    <x v="24"/>
    <n v="1600003042"/>
    <x v="0"/>
    <x v="0"/>
    <x v="2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672"/>
    <s v="Above 180days "/>
    <n v="22.4"/>
    <x v="0"/>
    <x v="2"/>
    <s v="WHT"/>
    <x v="1"/>
    <s v="USD"/>
    <n v="-473.86"/>
  </r>
  <r>
    <s v="A2310000"/>
    <x v="24"/>
    <x v="24"/>
    <n v="1600003043"/>
    <x v="0"/>
    <x v="0"/>
    <x v="2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672"/>
    <s v="Above 180days "/>
    <n v="22.4"/>
    <x v="0"/>
    <x v="2"/>
    <s v="WHT"/>
    <x v="1"/>
    <s v="USD"/>
    <n v="-122957.54"/>
  </r>
  <r>
    <s v="A2310000"/>
    <x v="24"/>
    <x v="24"/>
    <n v="1600003044"/>
    <x v="0"/>
    <x v="0"/>
    <x v="2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672"/>
    <s v="Above 180days "/>
    <n v="22.4"/>
    <x v="0"/>
    <x v="2"/>
    <s v="WHT"/>
    <x v="1"/>
    <s v="USD"/>
    <n v="-14140.9"/>
  </r>
  <r>
    <s v="A2310000"/>
    <x v="24"/>
    <x v="24"/>
    <n v="1600003013"/>
    <x v="0"/>
    <x v="0"/>
    <x v="2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700"/>
    <s v="Above 180days "/>
    <n v="23.333333333333332"/>
    <x v="0"/>
    <x v="2"/>
    <s v="WHT"/>
    <x v="1"/>
    <s v="USD"/>
    <n v="-203036.03"/>
  </r>
  <r>
    <s v="A2310000"/>
    <x v="24"/>
    <x v="24"/>
    <n v="103961151"/>
    <x v="0"/>
    <x v="0"/>
    <x v="2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701"/>
    <s v="Above 180days "/>
    <n v="23.366666666666667"/>
    <x v="0"/>
    <x v="2"/>
    <s v="WHT"/>
    <x v="1"/>
    <s v="USD"/>
    <n v="-101601.95"/>
  </r>
  <r>
    <s v="A2310000"/>
    <x v="24"/>
    <x v="24"/>
    <n v="103961151"/>
    <x v="0"/>
    <x v="0"/>
    <x v="2"/>
    <x v="2"/>
    <s v="WHT Outstg"/>
    <s v="WHT RECEIPT NO 24793544"/>
    <s v=""/>
    <s v="AB"/>
    <s v=""/>
    <d v="2020-08-25T00:00:00"/>
    <d v="2020-08-25T00:00:00"/>
    <d v="2020-01-30T00:00:00"/>
    <s v="NGN"/>
    <n v="-2435565.69"/>
    <n v="701"/>
    <s v="Above 180days "/>
    <n v="23.366666666666667"/>
    <x v="0"/>
    <x v="2"/>
    <s v="WHT"/>
    <x v="1"/>
    <s v="USD"/>
    <n v="-6417.72"/>
  </r>
  <r>
    <s v="A2310000"/>
    <x v="24"/>
    <x v="24"/>
    <n v="103961140"/>
    <x v="0"/>
    <x v="0"/>
    <x v="2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795"/>
    <s v="Above 180days "/>
    <n v="26.5"/>
    <x v="0"/>
    <x v="2"/>
    <s v="WHT"/>
    <x v="1"/>
    <s v="USD"/>
    <n v="-90053.36"/>
  </r>
  <r>
    <s v="A2310000"/>
    <x v="24"/>
    <x v="24"/>
    <n v="103961140"/>
    <x v="0"/>
    <x v="0"/>
    <x v="2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795"/>
    <s v="Above 180days "/>
    <n v="26.5"/>
    <x v="0"/>
    <x v="2"/>
    <s v="WHT"/>
    <x v="1"/>
    <s v="USD"/>
    <n v="-167700.72"/>
  </r>
  <r>
    <s v="A2310000"/>
    <x v="24"/>
    <x v="24"/>
    <n v="103961140"/>
    <x v="0"/>
    <x v="0"/>
    <x v="2"/>
    <x v="2"/>
    <s v="WHT Outstg"/>
    <s v="WHT RECEIPT NO - 21730929"/>
    <s v=""/>
    <s v="AB"/>
    <s v=""/>
    <d v="2020-08-25T00:00:00"/>
    <d v="2020-08-25T00:00:00"/>
    <d v="2019-10-28T00:00:00"/>
    <s v="NGN"/>
    <n v="-4799.96"/>
    <n v="795"/>
    <s v="Above 180days "/>
    <n v="26.5"/>
    <x v="0"/>
    <x v="2"/>
    <s v="WHT"/>
    <x v="1"/>
    <s v="USD"/>
    <n v="-12.65"/>
  </r>
  <r>
    <s v="A2310000"/>
    <x v="24"/>
    <x v="24"/>
    <n v="104108244"/>
    <x v="0"/>
    <x v="0"/>
    <x v="2"/>
    <x v="2"/>
    <s v="WHT Outstg"/>
    <s v="WHT on 1800022918 SEPLAT OCT 2019 CHA"/>
    <s v=""/>
    <s v="AB"/>
    <s v=""/>
    <d v="2021-07-28T00:00:00"/>
    <d v="2021-07-28T00:00:00"/>
    <d v="2019-10-17T00:00:00"/>
    <s v="NGN"/>
    <n v="40586136.979999997"/>
    <n v="806"/>
    <s v="Above 180days "/>
    <n v="26.866666666666667"/>
    <x v="0"/>
    <x v="2"/>
    <s v="WHT"/>
    <x v="1"/>
    <s v="USD"/>
    <n v="99074.82"/>
  </r>
  <r>
    <s v="A2310000"/>
    <x v="24"/>
    <x v="24"/>
    <n v="104120418"/>
    <x v="0"/>
    <x v="0"/>
    <x v="2"/>
    <x v="2"/>
    <s v="WHT Outstg"/>
    <s v="WHT on 1800022917 SEPLAT OCT 2019 CHA"/>
    <s v=""/>
    <s v="AB"/>
    <s v=""/>
    <d v="2021-08-25T00:00:00"/>
    <d v="2021-08-25T00:00:00"/>
    <d v="2019-10-17T00:00:00"/>
    <s v="USD"/>
    <n v="132433.78"/>
    <n v="806"/>
    <s v="Above 180days "/>
    <n v="26.866666666666667"/>
    <x v="0"/>
    <x v="2"/>
    <s v="WHT"/>
    <x v="1"/>
    <s v="USD"/>
    <n v="132433.78"/>
  </r>
  <r>
    <s v="A2310000"/>
    <x v="24"/>
    <x v="24"/>
    <n v="104108229"/>
    <x v="0"/>
    <x v="0"/>
    <x v="2"/>
    <x v="2"/>
    <s v="WHT Outstg"/>
    <s v="WHT on 1800022542 SEPLAT AUG 2019 CHA"/>
    <s v=""/>
    <s v="AB"/>
    <s v=""/>
    <d v="2021-07-28T00:00:00"/>
    <d v="2021-07-28T00:00:00"/>
    <d v="2019-08-19T00:00:00"/>
    <s v="NGN"/>
    <n v="47999898.210000001"/>
    <n v="865"/>
    <s v="Above 180days "/>
    <n v="28.833333333333332"/>
    <x v="0"/>
    <x v="2"/>
    <s v="WHT"/>
    <x v="1"/>
    <s v="USD"/>
    <n v="117172.55"/>
  </r>
  <r>
    <s v="A2310000"/>
    <x v="24"/>
    <x v="24"/>
    <n v="104116012"/>
    <x v="0"/>
    <x v="0"/>
    <x v="2"/>
    <x v="2"/>
    <s v="WHT Outstg"/>
    <s v="WHT on 1800019277 SEPLAT DEC 2017 CHA"/>
    <s v=""/>
    <s v="AB"/>
    <s v=""/>
    <d v="2021-08-10T00:00:00"/>
    <d v="2021-08-10T00:00:00"/>
    <d v="2019-07-31T00:00:00"/>
    <s v="USD"/>
    <n v="164812.10999999999"/>
    <n v="884"/>
    <s v="Above 180days "/>
    <n v="29.466666666666665"/>
    <x v="0"/>
    <x v="2"/>
    <s v="WHT"/>
    <x v="1"/>
    <s v="USD"/>
    <n v="164812.10999999999"/>
  </r>
  <r>
    <s v="A2310000"/>
    <x v="24"/>
    <x v="24"/>
    <n v="104108221"/>
    <x v="0"/>
    <x v="0"/>
    <x v="2"/>
    <x v="2"/>
    <s v="WHT Outstg"/>
    <s v="WHT on 1800022761 SEPLAT JUL 2019 CHA"/>
    <s v=""/>
    <s v="AB"/>
    <s v=""/>
    <d v="2021-07-28T00:00:00"/>
    <d v="2021-07-28T00:00:00"/>
    <d v="2019-07-12T00:00:00"/>
    <s v="NGN"/>
    <n v="41687181.82"/>
    <n v="903"/>
    <s v="Above 180days "/>
    <n v="30.1"/>
    <x v="0"/>
    <x v="2"/>
    <s v="WHT"/>
    <x v="1"/>
    <s v="USD"/>
    <n v="101762.58"/>
  </r>
  <r>
    <s v="A2310000"/>
    <x v="24"/>
    <x v="24"/>
    <n v="104108217"/>
    <x v="0"/>
    <x v="0"/>
    <x v="2"/>
    <x v="2"/>
    <s v="WHT Outstg"/>
    <s v="WHT on 1800022157 SEPLAT JUN 2019 CHA"/>
    <s v=""/>
    <s v="AB"/>
    <s v=""/>
    <d v="2021-07-28T00:00:00"/>
    <d v="2021-07-28T00:00:00"/>
    <d v="2019-06-14T00:00:00"/>
    <s v="NGN"/>
    <n v="40659724.899999999"/>
    <n v="931"/>
    <s v="Above 180days "/>
    <n v="31.033333333333335"/>
    <x v="0"/>
    <x v="2"/>
    <s v="WHT"/>
    <x v="1"/>
    <s v="USD"/>
    <n v="99254.45"/>
  </r>
  <r>
    <s v="A2310000"/>
    <x v="24"/>
    <x v="24"/>
    <n v="103960675"/>
    <x v="0"/>
    <x v="0"/>
    <x v="2"/>
    <x v="2"/>
    <s v="WHT Outstg"/>
    <s v="WHT RECEIPT NO -013C5524"/>
    <s v=""/>
    <s v="AB"/>
    <s v=""/>
    <d v="2020-08-25T00:00:00"/>
    <d v="2020-08-25T00:00:00"/>
    <d v="2019-05-30T00:00:00"/>
    <s v="NGN"/>
    <n v="-62294313.5"/>
    <n v="946"/>
    <s v="Above 180days "/>
    <n v="31.533333333333335"/>
    <x v="0"/>
    <x v="2"/>
    <s v="WHT"/>
    <x v="1"/>
    <s v="USD"/>
    <n v="-164145.51999999999"/>
  </r>
  <r>
    <s v="A2310000"/>
    <x v="24"/>
    <x v="24"/>
    <n v="103960675"/>
    <x v="0"/>
    <x v="0"/>
    <x v="2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946"/>
    <s v="Above 180days "/>
    <n v="31.533333333333335"/>
    <x v="0"/>
    <x v="2"/>
    <s v="WHT"/>
    <x v="1"/>
    <s v="USD"/>
    <n v="-362048.5"/>
  </r>
  <r>
    <s v="A2310000"/>
    <x v="24"/>
    <x v="24"/>
    <n v="103961193"/>
    <x v="0"/>
    <x v="0"/>
    <x v="2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948"/>
    <s v="Above 180days "/>
    <n v="31.6"/>
    <x v="0"/>
    <x v="2"/>
    <s v="WHT"/>
    <x v="1"/>
    <s v="USD"/>
    <n v="-12349.67"/>
  </r>
  <r>
    <s v="A2310000"/>
    <x v="24"/>
    <x v="24"/>
    <n v="103961193"/>
    <x v="0"/>
    <x v="0"/>
    <x v="2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948"/>
    <s v="Above 180days "/>
    <n v="31.6"/>
    <x v="0"/>
    <x v="2"/>
    <s v="WHT"/>
    <x v="1"/>
    <s v="USD"/>
    <n v="-8844.9599999999991"/>
  </r>
  <r>
    <s v="A2310000"/>
    <x v="24"/>
    <x v="24"/>
    <n v="103961193"/>
    <x v="0"/>
    <x v="0"/>
    <x v="2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948"/>
    <s v="Above 180days "/>
    <n v="31.6"/>
    <x v="0"/>
    <x v="2"/>
    <s v="WHT"/>
    <x v="1"/>
    <s v="USD"/>
    <n v="-11246.31"/>
  </r>
  <r>
    <s v="A2310000"/>
    <x v="24"/>
    <x v="24"/>
    <n v="103961193"/>
    <x v="0"/>
    <x v="0"/>
    <x v="2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948"/>
    <s v="Above 180days "/>
    <n v="31.6"/>
    <x v="0"/>
    <x v="2"/>
    <s v="WHT"/>
    <x v="1"/>
    <s v="USD"/>
    <n v="-1190.19"/>
  </r>
  <r>
    <s v="A2310000"/>
    <x v="24"/>
    <x v="24"/>
    <n v="103961193"/>
    <x v="0"/>
    <x v="0"/>
    <x v="2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948"/>
    <s v="Above 180days "/>
    <n v="31.6"/>
    <x v="0"/>
    <x v="2"/>
    <s v="WHT"/>
    <x v="1"/>
    <s v="USD"/>
    <n v="-10823.28"/>
  </r>
  <r>
    <s v="A2310000"/>
    <x v="24"/>
    <x v="24"/>
    <n v="103961193"/>
    <x v="0"/>
    <x v="0"/>
    <x v="2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948"/>
    <s v="Above 180days "/>
    <n v="31.6"/>
    <x v="0"/>
    <x v="2"/>
    <s v="WHT"/>
    <x v="1"/>
    <s v="USD"/>
    <n v="-11982.65"/>
  </r>
  <r>
    <s v="A2310000"/>
    <x v="24"/>
    <x v="24"/>
    <n v="103961193"/>
    <x v="0"/>
    <x v="0"/>
    <x v="2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948"/>
    <s v="Above 180days "/>
    <n v="31.6"/>
    <x v="0"/>
    <x v="2"/>
    <s v="WHT"/>
    <x v="1"/>
    <s v="USD"/>
    <n v="-353.12"/>
  </r>
  <r>
    <s v="A2310000"/>
    <x v="24"/>
    <x v="24"/>
    <n v="103961193"/>
    <x v="0"/>
    <x v="0"/>
    <x v="2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948"/>
    <s v="Above 180days "/>
    <n v="31.6"/>
    <x v="0"/>
    <x v="2"/>
    <s v="WHT"/>
    <x v="1"/>
    <s v="USD"/>
    <n v="-24688.02"/>
  </r>
  <r>
    <s v="A2310000"/>
    <x v="24"/>
    <x v="24"/>
    <n v="103961193"/>
    <x v="0"/>
    <x v="0"/>
    <x v="2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948"/>
    <s v="Above 180days "/>
    <n v="31.6"/>
    <x v="0"/>
    <x v="2"/>
    <s v="WHT"/>
    <x v="1"/>
    <s v="USD"/>
    <n v="-20546.97"/>
  </r>
  <r>
    <s v="A2310000"/>
    <x v="24"/>
    <x v="24"/>
    <n v="103961193"/>
    <x v="0"/>
    <x v="0"/>
    <x v="2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948"/>
    <s v="Above 180days "/>
    <n v="31.6"/>
    <x v="0"/>
    <x v="2"/>
    <s v="WHT"/>
    <x v="1"/>
    <s v="USD"/>
    <n v="-476.68"/>
  </r>
  <r>
    <s v="A2310000"/>
    <x v="24"/>
    <x v="24"/>
    <n v="103961193"/>
    <x v="0"/>
    <x v="0"/>
    <x v="2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948"/>
    <s v="Above 180days "/>
    <n v="31.6"/>
    <x v="0"/>
    <x v="2"/>
    <s v="WHT"/>
    <x v="1"/>
    <s v="USD"/>
    <n v="-9185.23"/>
  </r>
  <r>
    <s v="A2310000"/>
    <x v="24"/>
    <x v="24"/>
    <n v="103961193"/>
    <x v="0"/>
    <x v="0"/>
    <x v="2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948"/>
    <s v="Above 180days "/>
    <n v="31.6"/>
    <x v="0"/>
    <x v="2"/>
    <s v="WHT"/>
    <x v="1"/>
    <s v="USD"/>
    <n v="-57027.88"/>
  </r>
  <r>
    <s v="A2310000"/>
    <x v="24"/>
    <x v="24"/>
    <n v="103961193"/>
    <x v="0"/>
    <x v="0"/>
    <x v="2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948"/>
    <s v="Above 180days "/>
    <n v="31.6"/>
    <x v="0"/>
    <x v="2"/>
    <s v="WHT"/>
    <x v="1"/>
    <s v="USD"/>
    <n v="-19596.830000000002"/>
  </r>
  <r>
    <s v="A2310000"/>
    <x v="24"/>
    <x v="24"/>
    <n v="103961193"/>
    <x v="0"/>
    <x v="0"/>
    <x v="2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948"/>
    <s v="Above 180days "/>
    <n v="31.6"/>
    <x v="0"/>
    <x v="2"/>
    <s v="WHT"/>
    <x v="1"/>
    <s v="USD"/>
    <n v="-18279.330000000002"/>
  </r>
  <r>
    <s v="A2310000"/>
    <x v="24"/>
    <x v="24"/>
    <n v="103961193"/>
    <x v="0"/>
    <x v="0"/>
    <x v="2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948"/>
    <s v="Above 180days "/>
    <n v="31.6"/>
    <x v="0"/>
    <x v="2"/>
    <s v="WHT"/>
    <x v="1"/>
    <s v="USD"/>
    <n v="-99160.08"/>
  </r>
  <r>
    <s v="A2310000"/>
    <x v="24"/>
    <x v="24"/>
    <n v="103961193"/>
    <x v="0"/>
    <x v="0"/>
    <x v="2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948"/>
    <s v="Above 180days "/>
    <n v="31.6"/>
    <x v="0"/>
    <x v="2"/>
    <s v="WHT"/>
    <x v="1"/>
    <s v="USD"/>
    <n v="-100477.58"/>
  </r>
  <r>
    <s v="A2310000"/>
    <x v="24"/>
    <x v="24"/>
    <n v="103961193"/>
    <x v="0"/>
    <x v="0"/>
    <x v="2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948"/>
    <s v="Above 180days "/>
    <n v="31.6"/>
    <x v="0"/>
    <x v="2"/>
    <s v="WHT"/>
    <x v="1"/>
    <s v="USD"/>
    <n v="-366134.71"/>
  </r>
  <r>
    <s v="A2310000"/>
    <x v="24"/>
    <x v="24"/>
    <n v="103961193"/>
    <x v="0"/>
    <x v="0"/>
    <x v="2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948"/>
    <s v="Above 180days "/>
    <n v="31.6"/>
    <x v="0"/>
    <x v="2"/>
    <s v="WHT"/>
    <x v="1"/>
    <s v="USD"/>
    <n v="-115887.65"/>
  </r>
  <r>
    <s v="A2310000"/>
    <x v="24"/>
    <x v="24"/>
    <n v="103961193"/>
    <x v="0"/>
    <x v="0"/>
    <x v="2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948"/>
    <s v="Above 180days "/>
    <n v="31.6"/>
    <x v="0"/>
    <x v="2"/>
    <s v="WHT"/>
    <x v="1"/>
    <s v="USD"/>
    <n v="-178432.51"/>
  </r>
  <r>
    <s v="A2310000"/>
    <x v="24"/>
    <x v="24"/>
    <n v="103961193"/>
    <x v="0"/>
    <x v="0"/>
    <x v="2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948"/>
    <s v="Above 180days "/>
    <n v="31.6"/>
    <x v="0"/>
    <x v="2"/>
    <s v="WHT"/>
    <x v="1"/>
    <s v="USD"/>
    <n v="-11368.76"/>
  </r>
  <r>
    <s v="A2310000"/>
    <x v="24"/>
    <x v="24"/>
    <n v="103961193"/>
    <x v="0"/>
    <x v="0"/>
    <x v="2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948"/>
    <s v="Above 180days "/>
    <n v="31.6"/>
    <x v="0"/>
    <x v="2"/>
    <s v="WHT"/>
    <x v="1"/>
    <s v="USD"/>
    <n v="-12211.7"/>
  </r>
  <r>
    <s v="A2310000"/>
    <x v="24"/>
    <x v="24"/>
    <n v="104115647"/>
    <x v="0"/>
    <x v="0"/>
    <x v="2"/>
    <x v="2"/>
    <s v="WHT Outstg"/>
    <s v="WHT on 1800021805 SEPLAT APR 2019 CHA"/>
    <s v=""/>
    <s v="AB"/>
    <s v=""/>
    <d v="2021-08-09T00:00:00"/>
    <d v="2021-08-09T00:00:00"/>
    <d v="2019-04-10T00:00:00"/>
    <s v="NGN"/>
    <n v="39044641.560000002"/>
    <n v="996"/>
    <s v="Above 180days "/>
    <n v="33.200000000000003"/>
    <x v="0"/>
    <x v="2"/>
    <s v="WHT"/>
    <x v="1"/>
    <s v="USD"/>
    <n v="95319.679999999993"/>
  </r>
  <r>
    <s v="A2310000"/>
    <x v="24"/>
    <x v="24"/>
    <n v="103909323"/>
    <x v="0"/>
    <x v="0"/>
    <x v="2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1002"/>
    <s v="Above 180days "/>
    <n v="33.4"/>
    <x v="0"/>
    <x v="2"/>
    <s v="WHT"/>
    <x v="1"/>
    <s v="USD"/>
    <n v="49777.22"/>
  </r>
  <r>
    <s v="A2310000"/>
    <x v="24"/>
    <x v="24"/>
    <n v="104115976"/>
    <x v="0"/>
    <x v="0"/>
    <x v="2"/>
    <x v="2"/>
    <s v="WHT Outstg"/>
    <s v="WHT on 1800021332 SEPLAT JAN 2019 CHA"/>
    <s v=""/>
    <s v="AB"/>
    <s v=""/>
    <d v="2021-08-10T00:00:00"/>
    <d v="2021-08-10T00:00:00"/>
    <d v="2019-01-16T00:00:00"/>
    <s v="USD"/>
    <n v="210593.65"/>
    <n v="1080"/>
    <s v="Above 180days "/>
    <n v="36"/>
    <x v="0"/>
    <x v="2"/>
    <s v="WHT"/>
    <x v="1"/>
    <s v="USD"/>
    <n v="210593.65"/>
  </r>
  <r>
    <s v="A2310000"/>
    <x v="24"/>
    <x v="24"/>
    <n v="104116011"/>
    <x v="0"/>
    <x v="0"/>
    <x v="2"/>
    <x v="2"/>
    <s v="WHT Outstg"/>
    <s v="WHT on 1800021333 SEPLAT JAN 2019 CHA"/>
    <s v=""/>
    <s v="AB"/>
    <s v=""/>
    <d v="2021-08-10T00:00:00"/>
    <d v="2021-08-10T00:00:00"/>
    <d v="2019-01-14T00:00:00"/>
    <s v="NGN"/>
    <n v="64514407.200000003"/>
    <n v="1082"/>
    <s v="Above 180days "/>
    <n v="36.06666666666667"/>
    <x v="0"/>
    <x v="2"/>
    <s v="WHT"/>
    <x v="1"/>
    <s v="USD"/>
    <n v="157499.01999999999"/>
  </r>
  <r>
    <s v="A2310000"/>
    <x v="24"/>
    <x v="24"/>
    <n v="1600002675"/>
    <x v="0"/>
    <x v="0"/>
    <x v="2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1100"/>
    <s v="Above 180days "/>
    <n v="36.666666666666664"/>
    <x v="0"/>
    <x v="2"/>
    <s v="WHT"/>
    <x v="1"/>
    <s v="USD"/>
    <n v="-1594308.38"/>
  </r>
  <r>
    <s v="A2310000"/>
    <x v="24"/>
    <x v="24"/>
    <n v="104120014"/>
    <x v="0"/>
    <x v="0"/>
    <x v="2"/>
    <x v="2"/>
    <s v="WHT Outstg"/>
    <s v="WHT on 1800019813  Supplementary CHA (Jan18"/>
    <s v=""/>
    <s v="AB"/>
    <s v=""/>
    <d v="2021-08-23T00:00:00"/>
    <d v="2021-08-23T00:00:00"/>
    <d v="2018-12-13T00:00:00"/>
    <s v="USD"/>
    <n v="29489.35"/>
    <n v="1114"/>
    <s v="Above 180days "/>
    <n v="37.133333333333333"/>
    <x v="0"/>
    <x v="2"/>
    <s v="WHT"/>
    <x v="1"/>
    <s v="USD"/>
    <n v="29489.35"/>
  </r>
  <r>
    <s v="A2310000"/>
    <x v="24"/>
    <x v="24"/>
    <n v="104120014"/>
    <x v="0"/>
    <x v="0"/>
    <x v="2"/>
    <x v="2"/>
    <s v="WHT Outstg"/>
    <s v="WHT on 1800019916 SEPLAT APR 2018 CHA"/>
    <s v=""/>
    <s v="AB"/>
    <s v=""/>
    <d v="2021-08-23T00:00:00"/>
    <d v="2021-08-23T00:00:00"/>
    <d v="2018-12-13T00:00:00"/>
    <s v="USD"/>
    <n v="188489.44"/>
    <n v="1114"/>
    <s v="Above 180days "/>
    <n v="37.133333333333333"/>
    <x v="0"/>
    <x v="2"/>
    <s v="WHT"/>
    <x v="1"/>
    <s v="USD"/>
    <n v="188489.44"/>
  </r>
  <r>
    <s v="A2310000"/>
    <x v="24"/>
    <x v="24"/>
    <n v="104120014"/>
    <x v="0"/>
    <x v="0"/>
    <x v="2"/>
    <x v="2"/>
    <s v="WHT Outstg"/>
    <s v="WHT on 1800020050 SEPLAT MAY 2018 CHA"/>
    <s v=""/>
    <s v="AB"/>
    <s v=""/>
    <d v="2021-08-23T00:00:00"/>
    <d v="2021-08-23T00:00:00"/>
    <d v="2018-12-13T00:00:00"/>
    <s v="USD"/>
    <n v="104816.64"/>
    <n v="1114"/>
    <s v="Above 180days "/>
    <n v="37.133333333333333"/>
    <x v="0"/>
    <x v="2"/>
    <s v="WHT"/>
    <x v="1"/>
    <s v="USD"/>
    <n v="104816.64"/>
  </r>
  <r>
    <s v="A2310000"/>
    <x v="24"/>
    <x v="24"/>
    <n v="104120014"/>
    <x v="0"/>
    <x v="0"/>
    <x v="2"/>
    <x v="2"/>
    <s v="WHT Outstg"/>
    <s v="WHT on 1800020801 SEPLAT OCT 2018 CHA"/>
    <s v=""/>
    <s v="AB"/>
    <s v=""/>
    <d v="2021-08-23T00:00:00"/>
    <d v="2021-08-23T00:00:00"/>
    <d v="2018-12-13T00:00:00"/>
    <s v="USD"/>
    <n v="202150.21"/>
    <n v="1114"/>
    <s v="Above 180days "/>
    <n v="37.133333333333333"/>
    <x v="0"/>
    <x v="2"/>
    <s v="WHT"/>
    <x v="1"/>
    <s v="USD"/>
    <n v="202150.21"/>
  </r>
  <r>
    <s v="A2310000"/>
    <x v="24"/>
    <x v="24"/>
    <n v="104120014"/>
    <x v="0"/>
    <x v="0"/>
    <x v="2"/>
    <x v="2"/>
    <s v="WHT Outstg"/>
    <s v="WHT on 1800020802 SEPLAT OCT 2018 CHA"/>
    <s v=""/>
    <s v="AB"/>
    <s v=""/>
    <d v="2021-08-23T00:00:00"/>
    <d v="2021-08-23T00:00:00"/>
    <d v="2018-12-13T00:00:00"/>
    <s v="USD"/>
    <n v="202012.74"/>
    <n v="1114"/>
    <s v="Above 180days "/>
    <n v="37.133333333333333"/>
    <x v="0"/>
    <x v="2"/>
    <s v="WHT"/>
    <x v="1"/>
    <s v="USD"/>
    <n v="202012.74"/>
  </r>
  <r>
    <s v="A2310000"/>
    <x v="24"/>
    <x v="24"/>
    <n v="104120014"/>
    <x v="0"/>
    <x v="0"/>
    <x v="2"/>
    <x v="2"/>
    <s v="WHT Outstg"/>
    <s v="WHT on 1800020986 SEPLAT NOV 2018 CHA"/>
    <s v=""/>
    <s v="AB"/>
    <s v=""/>
    <d v="2021-08-23T00:00:00"/>
    <d v="2021-08-23T00:00:00"/>
    <d v="2018-12-13T00:00:00"/>
    <s v="USD"/>
    <n v="206294.08"/>
    <n v="1114"/>
    <s v="Above 180days "/>
    <n v="37.133333333333333"/>
    <x v="0"/>
    <x v="2"/>
    <s v="WHT"/>
    <x v="1"/>
    <s v="USD"/>
    <n v="206294.08"/>
  </r>
  <r>
    <s v="A2310000"/>
    <x v="24"/>
    <x v="24"/>
    <n v="104120014"/>
    <x v="0"/>
    <x v="0"/>
    <x v="2"/>
    <x v="2"/>
    <s v="WHT Outstg"/>
    <s v="WHT on 1800020987 SEPLAT NOV 2018 CHA"/>
    <s v=""/>
    <s v="AB"/>
    <s v=""/>
    <d v="2021-08-23T00:00:00"/>
    <d v="2021-08-23T00:00:00"/>
    <d v="2018-12-13T00:00:00"/>
    <s v="USD"/>
    <n v="206139.05"/>
    <n v="1114"/>
    <s v="Above 180days "/>
    <n v="37.133333333333333"/>
    <x v="0"/>
    <x v="2"/>
    <s v="WHT"/>
    <x v="1"/>
    <s v="USD"/>
    <n v="206139.05"/>
  </r>
  <r>
    <s v="A2310000"/>
    <x v="24"/>
    <x v="24"/>
    <n v="104120014"/>
    <x v="0"/>
    <x v="0"/>
    <x v="2"/>
    <x v="2"/>
    <s v="WHT Outstg"/>
    <s v="WHT on 1800021165 SEPLAT DEC 2018 CHA"/>
    <s v=""/>
    <s v="AB"/>
    <s v=""/>
    <d v="2021-08-23T00:00:00"/>
    <d v="2021-08-23T00:00:00"/>
    <d v="2018-12-13T00:00:00"/>
    <s v="USD"/>
    <n v="214067.55"/>
    <n v="1114"/>
    <s v="Above 180days "/>
    <n v="37.133333333333333"/>
    <x v="0"/>
    <x v="2"/>
    <s v="WHT"/>
    <x v="1"/>
    <s v="USD"/>
    <n v="214067.55"/>
  </r>
  <r>
    <s v="A2310000"/>
    <x v="24"/>
    <x v="24"/>
    <n v="104120014"/>
    <x v="0"/>
    <x v="0"/>
    <x v="2"/>
    <x v="2"/>
    <s v="WHT Outstg"/>
    <s v="WHT on 1800021166 SEPLAT DEC 2018 CHA"/>
    <s v=""/>
    <s v="AB"/>
    <s v=""/>
    <d v="2021-08-23T00:00:00"/>
    <d v="2021-08-23T00:00:00"/>
    <d v="2018-12-13T00:00:00"/>
    <s v="USD"/>
    <n v="214114.57"/>
    <n v="1114"/>
    <s v="Above 180days "/>
    <n v="37.133333333333333"/>
    <x v="0"/>
    <x v="2"/>
    <s v="WHT"/>
    <x v="1"/>
    <s v="USD"/>
    <n v="214114.57"/>
  </r>
  <r>
    <s v="A2310000"/>
    <x v="24"/>
    <x v="24"/>
    <n v="103596223"/>
    <x v="0"/>
    <x v="0"/>
    <x v="2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1249"/>
    <s v="Above 180days "/>
    <n v="41.633333333333333"/>
    <x v="0"/>
    <x v="2"/>
    <s v="WHT"/>
    <x v="1"/>
    <s v="USD"/>
    <n v="626928.78"/>
  </r>
  <r>
    <s v="A2310000"/>
    <x v="24"/>
    <x v="24"/>
    <n v="103911032"/>
    <x v="0"/>
    <x v="0"/>
    <x v="2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1249"/>
    <s v="Above 180days "/>
    <n v="41.633333333333333"/>
    <x v="0"/>
    <x v="2"/>
    <s v="WHT"/>
    <x v="1"/>
    <s v="USD"/>
    <n v="141487.94"/>
  </r>
  <r>
    <s v="A2310000"/>
    <x v="24"/>
    <x v="24"/>
    <n v="103911032"/>
    <x v="0"/>
    <x v="0"/>
    <x v="2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1249"/>
    <s v="Above 180days "/>
    <n v="41.633333333333333"/>
    <x v="0"/>
    <x v="2"/>
    <s v="WHT"/>
    <x v="1"/>
    <s v="USD"/>
    <n v="124325.25"/>
  </r>
  <r>
    <s v="A2310000"/>
    <x v="24"/>
    <x v="24"/>
    <n v="103911032"/>
    <x v="0"/>
    <x v="0"/>
    <x v="2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1249"/>
    <s v="Above 180days "/>
    <n v="41.633333333333333"/>
    <x v="0"/>
    <x v="2"/>
    <s v="WHT"/>
    <x v="1"/>
    <s v="USD"/>
    <n v="24971.83"/>
  </r>
  <r>
    <s v="A2310000"/>
    <x v="24"/>
    <x v="24"/>
    <n v="103911032"/>
    <x v="0"/>
    <x v="0"/>
    <x v="2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1249"/>
    <s v="Above 180days "/>
    <n v="41.633333333333333"/>
    <x v="0"/>
    <x v="2"/>
    <s v="WHT"/>
    <x v="1"/>
    <s v="USD"/>
    <n v="159527.01999999999"/>
  </r>
  <r>
    <s v="A2310000"/>
    <x v="24"/>
    <x v="24"/>
    <n v="103554796"/>
    <x v="0"/>
    <x v="0"/>
    <x v="2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341"/>
    <s v="Above 180days "/>
    <n v="44.7"/>
    <x v="0"/>
    <x v="2"/>
    <s v="WHT"/>
    <x v="1"/>
    <s v="USD"/>
    <n v="980326.79"/>
  </r>
  <r>
    <s v="A2310000"/>
    <x v="24"/>
    <x v="24"/>
    <n v="103466106"/>
    <x v="0"/>
    <x v="0"/>
    <x v="2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543"/>
    <s v="Above 180days "/>
    <n v="51.43333333333333"/>
    <x v="0"/>
    <x v="2"/>
    <s v="WHT"/>
    <x v="1"/>
    <s v="USD"/>
    <n v="168558.43"/>
  </r>
  <r>
    <s v="A2310000"/>
    <x v="24"/>
    <x v="24"/>
    <n v="103442266"/>
    <x v="0"/>
    <x v="0"/>
    <x v="2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599"/>
    <s v="Above 180days "/>
    <n v="53.3"/>
    <x v="0"/>
    <x v="2"/>
    <s v="WHT"/>
    <x v="1"/>
    <s v="USD"/>
    <n v="119115.31"/>
  </r>
  <r>
    <s v="A2310000"/>
    <x v="24"/>
    <x v="24"/>
    <n v="104164302"/>
    <x v="0"/>
    <x v="0"/>
    <x v="2"/>
    <x v="2"/>
    <s v="WHT Outstg"/>
    <s v="WHT-1800017837 SEPLAT - 2016 EXCESS RPC CHARGE"/>
    <s v=""/>
    <s v="AB"/>
    <s v=""/>
    <d v="2021-11-25T00:00:00"/>
    <d v="2021-11-25T00:00:00"/>
    <d v="2017-08-15T00:00:00"/>
    <s v="NGN"/>
    <n v="2600333.75"/>
    <n v="1599"/>
    <s v="Above 180days "/>
    <n v="53.3"/>
    <x v="0"/>
    <x v="2"/>
    <s v="WHT"/>
    <x v="1"/>
    <s v="USD"/>
    <n v="6332.59"/>
  </r>
  <r>
    <s v="A2310000"/>
    <x v="24"/>
    <x v="24"/>
    <n v="104164302"/>
    <x v="0"/>
    <x v="0"/>
    <x v="2"/>
    <x v="2"/>
    <s v="WHT Outstg"/>
    <s v="WHT-1800017839 SEPLAT 2016 EXCESS RPC PENALTY CH"/>
    <s v=""/>
    <s v="AB"/>
    <s v=""/>
    <d v="2021-11-25T00:00:00"/>
    <d v="2021-11-25T00:00:00"/>
    <d v="2017-08-15T00:00:00"/>
    <s v="NGN"/>
    <n v="475980.1"/>
    <n v="1599"/>
    <s v="Above 180days "/>
    <n v="53.3"/>
    <x v="0"/>
    <x v="2"/>
    <s v="WHT"/>
    <x v="1"/>
    <s v="USD"/>
    <n v="1159.1500000000001"/>
  </r>
  <r>
    <s v="A2310000"/>
    <x v="24"/>
    <x v="24"/>
    <n v="104164302"/>
    <x v="0"/>
    <x v="0"/>
    <x v="2"/>
    <x v="2"/>
    <s v="WHT Outstg"/>
    <s v="WHT-1800017445 NOVEMBER 2016 CRUDE HANDLING"/>
    <s v=""/>
    <s v="AB"/>
    <s v=""/>
    <d v="2021-11-25T00:00:00"/>
    <d v="2021-11-25T00:00:00"/>
    <d v="2017-08-15T00:00:00"/>
    <s v="NGN"/>
    <n v="846633.27"/>
    <n v="1599"/>
    <s v="Above 180days "/>
    <n v="53.3"/>
    <x v="0"/>
    <x v="2"/>
    <s v="WHT"/>
    <x v="1"/>
    <s v="USD"/>
    <n v="2061.81"/>
  </r>
  <r>
    <s v="A2310000"/>
    <x v="24"/>
    <x v="24"/>
    <n v="104164302"/>
    <x v="0"/>
    <x v="0"/>
    <x v="2"/>
    <x v="2"/>
    <s v="WHT Outstg"/>
    <s v="WHT-1800017267 OCTOBER 2016 CRUDE HANDLING"/>
    <s v=""/>
    <s v="AB"/>
    <s v=""/>
    <d v="2021-11-25T00:00:00"/>
    <d v="2021-11-25T00:00:00"/>
    <d v="2017-08-15T00:00:00"/>
    <s v="NGN"/>
    <n v="2435755.13"/>
    <n v="1599"/>
    <s v="Above 180days "/>
    <n v="53.3"/>
    <x v="0"/>
    <x v="2"/>
    <s v="WHT"/>
    <x v="1"/>
    <s v="USD"/>
    <n v="5931.79"/>
  </r>
  <r>
    <s v="A2310000"/>
    <x v="24"/>
    <x v="24"/>
    <n v="104164302"/>
    <x v="0"/>
    <x v="0"/>
    <x v="2"/>
    <x v="2"/>
    <s v="WHT Outstg"/>
    <s v="WHT-1800016116 FEBRUARY 2016 CRUDE HANDLING"/>
    <s v=""/>
    <s v="AB"/>
    <s v=""/>
    <d v="2021-11-25T00:00:00"/>
    <d v="2021-11-25T00:00:00"/>
    <d v="2017-08-15T00:00:00"/>
    <s v="NGN"/>
    <n v="3485854.91"/>
    <n v="1599"/>
    <s v="Above 180days "/>
    <n v="53.3"/>
    <x v="0"/>
    <x v="2"/>
    <s v="WHT"/>
    <x v="1"/>
    <s v="USD"/>
    <n v="8489.1"/>
  </r>
  <r>
    <s v="A2310000"/>
    <x v="24"/>
    <x v="24"/>
    <n v="104164302"/>
    <x v="0"/>
    <x v="0"/>
    <x v="2"/>
    <x v="2"/>
    <s v="WHT Outstg"/>
    <s v="WHT-1800015900 SEPLAT  2015 EXCESS RPC CHARGES"/>
    <s v=""/>
    <s v="AB"/>
    <s v=""/>
    <d v="2021-11-25T00:00:00"/>
    <d v="2021-11-25T00:00:00"/>
    <d v="2017-08-15T00:00:00"/>
    <s v="NGN"/>
    <n v="11027867.550000001"/>
    <n v="1599"/>
    <s v="Above 180days "/>
    <n v="53.3"/>
    <x v="0"/>
    <x v="2"/>
    <s v="WHT"/>
    <x v="1"/>
    <s v="USD"/>
    <n v="26856.17"/>
  </r>
  <r>
    <s v="A2310000"/>
    <x v="24"/>
    <x v="24"/>
    <n v="104164302"/>
    <x v="0"/>
    <x v="0"/>
    <x v="2"/>
    <x v="2"/>
    <s v="WHT Outstg"/>
    <s v="WHT-1800015902 SEPLAT  2015 EXCESS RPC PENALTY CHA"/>
    <s v=""/>
    <s v="AB"/>
    <s v=""/>
    <d v="2021-11-25T00:00:00"/>
    <d v="2021-11-25T00:00:00"/>
    <d v="2017-08-15T00:00:00"/>
    <s v="NGN"/>
    <n v="4047782.9"/>
    <n v="1599"/>
    <s v="Above 180days "/>
    <n v="53.3"/>
    <x v="0"/>
    <x v="2"/>
    <s v="WHT"/>
    <x v="1"/>
    <s v="USD"/>
    <n v="9857.57"/>
  </r>
  <r>
    <s v="A2310000"/>
    <x v="24"/>
    <x v="24"/>
    <n v="104164302"/>
    <x v="0"/>
    <x v="0"/>
    <x v="2"/>
    <x v="2"/>
    <s v="WHT Outstg"/>
    <s v="WHT-Comm Deduction  on Inv 1800013479_OCT 2014 CHA"/>
    <s v=""/>
    <s v="AB"/>
    <s v=""/>
    <d v="2021-11-25T00:00:00"/>
    <d v="2021-11-25T00:00:00"/>
    <d v="2017-08-15T00:00:00"/>
    <s v="NGN"/>
    <n v="70838.2"/>
    <n v="1599"/>
    <s v="Above 180days "/>
    <n v="53.3"/>
    <x v="0"/>
    <x v="2"/>
    <s v="WHT"/>
    <x v="1"/>
    <s v="USD"/>
    <n v="172.51"/>
  </r>
  <r>
    <s v="A2310000"/>
    <x v="24"/>
    <x v="24"/>
    <n v="104164302"/>
    <x v="0"/>
    <x v="0"/>
    <x v="2"/>
    <x v="2"/>
    <s v="WHT Outstg"/>
    <s v="WHT-Comm Deduction on Invs 1800013751_NOV 2014 CHA"/>
    <s v=""/>
    <s v="AB"/>
    <s v=""/>
    <d v="2021-11-25T00:00:00"/>
    <d v="2021-11-25T00:00:00"/>
    <d v="2017-08-15T00:00:00"/>
    <s v="NGN"/>
    <n v="51500.2"/>
    <n v="1599"/>
    <s v="Above 180days "/>
    <n v="53.3"/>
    <x v="0"/>
    <x v="2"/>
    <s v="WHT"/>
    <x v="1"/>
    <s v="USD"/>
    <n v="125.42"/>
  </r>
  <r>
    <s v="A2310000"/>
    <x v="24"/>
    <x v="24"/>
    <n v="104164302"/>
    <x v="0"/>
    <x v="0"/>
    <x v="2"/>
    <x v="2"/>
    <s v="WHT Outstg"/>
    <s v="WHT-Comm Deduction on Invs 1800013832_DEC 2014 CHA"/>
    <s v=""/>
    <s v="AB"/>
    <s v=""/>
    <d v="2021-11-25T00:00:00"/>
    <d v="2021-11-25T00:00:00"/>
    <d v="2017-08-15T00:00:00"/>
    <s v="NGN"/>
    <n v="35078.080000000002"/>
    <n v="1599"/>
    <s v="Above 180days "/>
    <n v="53.3"/>
    <x v="0"/>
    <x v="2"/>
    <s v="WHT"/>
    <x v="1"/>
    <s v="USD"/>
    <n v="85.43"/>
  </r>
  <r>
    <s v="A2310000"/>
    <x v="24"/>
    <x v="24"/>
    <n v="104164302"/>
    <x v="0"/>
    <x v="0"/>
    <x v="2"/>
    <x v="2"/>
    <s v="WHT Outstg"/>
    <s v="WHT-1800013993 2014 ESCALATION COST"/>
    <s v=""/>
    <s v="AB"/>
    <s v=""/>
    <d v="2021-11-25T00:00:00"/>
    <d v="2021-11-25T00:00:00"/>
    <d v="2017-08-15T00:00:00"/>
    <s v="NGN"/>
    <n v="1344850.9"/>
    <n v="1599"/>
    <s v="Above 180days "/>
    <n v="53.3"/>
    <x v="0"/>
    <x v="2"/>
    <s v="WHT"/>
    <x v="1"/>
    <s v="USD"/>
    <n v="3275.12"/>
  </r>
  <r>
    <s v="A2310000"/>
    <x v="24"/>
    <x v="24"/>
    <n v="104164302"/>
    <x v="0"/>
    <x v="0"/>
    <x v="2"/>
    <x v="2"/>
    <s v="WHT Outstg"/>
    <s v="WHT-1800013659 INVOICE RECON JUL 2012-DEC 2013"/>
    <s v=""/>
    <s v="AB"/>
    <s v=""/>
    <d v="2021-11-25T00:00:00"/>
    <d v="2021-11-25T00:00:00"/>
    <d v="2017-08-15T00:00:00"/>
    <s v="NGN"/>
    <n v="1215726.74"/>
    <n v="1599"/>
    <s v="Above 180days "/>
    <n v="53.3"/>
    <x v="0"/>
    <x v="2"/>
    <s v="WHT"/>
    <x v="1"/>
    <s v="USD"/>
    <n v="2960.66"/>
  </r>
  <r>
    <s v="A2310000"/>
    <x v="24"/>
    <x v="24"/>
    <n v="104164302"/>
    <x v="0"/>
    <x v="0"/>
    <x v="2"/>
    <x v="2"/>
    <s v="WHT Outstg"/>
    <s v="WHT-1800013405 TOTAL INTEREST CHARGES - 2010"/>
    <s v=""/>
    <s v="AB"/>
    <s v=""/>
    <d v="2021-11-25T00:00:00"/>
    <d v="2021-11-25T00:00:00"/>
    <d v="2017-08-15T00:00:00"/>
    <s v="NGN"/>
    <n v="1068144.8799999999"/>
    <n v="1599"/>
    <s v="Above 180days "/>
    <n v="53.3"/>
    <x v="0"/>
    <x v="2"/>
    <s v="WHT"/>
    <x v="1"/>
    <s v="USD"/>
    <n v="2601.25"/>
  </r>
  <r>
    <s v="A2310000"/>
    <x v="24"/>
    <x v="24"/>
    <n v="104164302"/>
    <x v="0"/>
    <x v="0"/>
    <x v="2"/>
    <x v="2"/>
    <s v="WHT Outstg"/>
    <s v="WHT-1800013406 TOTAL INTEREST CHARGES - 2011"/>
    <s v=""/>
    <s v="AB"/>
    <s v=""/>
    <d v="2021-11-25T00:00:00"/>
    <d v="2021-11-25T00:00:00"/>
    <d v="2017-08-15T00:00:00"/>
    <s v="NGN"/>
    <n v="716485.4"/>
    <n v="1599"/>
    <s v="Above 180days "/>
    <n v="53.3"/>
    <x v="0"/>
    <x v="2"/>
    <s v="WHT"/>
    <x v="1"/>
    <s v="USD"/>
    <n v="1744.86"/>
  </r>
  <r>
    <s v="A2310000"/>
    <x v="24"/>
    <x v="24"/>
    <n v="104164302"/>
    <x v="0"/>
    <x v="0"/>
    <x v="2"/>
    <x v="2"/>
    <s v="WHT Outstg"/>
    <s v="WHT-1800013408 TOTAL INTEREST CHARGES - 2012"/>
    <s v=""/>
    <s v="AB"/>
    <s v=""/>
    <d v="2021-11-25T00:00:00"/>
    <d v="2021-11-25T00:00:00"/>
    <d v="2017-08-15T00:00:00"/>
    <s v="NGN"/>
    <n v="806839.74"/>
    <n v="1599"/>
    <s v="Above 180days "/>
    <n v="53.3"/>
    <x v="0"/>
    <x v="2"/>
    <s v="WHT"/>
    <x v="1"/>
    <s v="USD"/>
    <n v="1964.9"/>
  </r>
  <r>
    <s v="A2310000"/>
    <x v="24"/>
    <x v="24"/>
    <n v="104164302"/>
    <x v="0"/>
    <x v="0"/>
    <x v="2"/>
    <x v="2"/>
    <s v="WHT Outstg"/>
    <s v="WHT-1800013410 TOTAL INTEREST CHARGES - 2013"/>
    <s v=""/>
    <s v="AB"/>
    <s v=""/>
    <d v="2021-11-25T00:00:00"/>
    <d v="2021-11-25T00:00:00"/>
    <d v="2017-08-15T00:00:00"/>
    <s v="NGN"/>
    <n v="838771.07"/>
    <n v="1599"/>
    <s v="Above 180days "/>
    <n v="53.3"/>
    <x v="0"/>
    <x v="2"/>
    <s v="WHT"/>
    <x v="1"/>
    <s v="USD"/>
    <n v="2042.66"/>
  </r>
  <r>
    <s v="A2310000"/>
    <x v="24"/>
    <x v="24"/>
    <n v="104164302"/>
    <x v="0"/>
    <x v="0"/>
    <x v="2"/>
    <x v="2"/>
    <s v="WHT Outstg"/>
    <s v="WHT-1800013412 TOTAL INTEREST CHARGES - 2014"/>
    <s v=""/>
    <s v="AB"/>
    <s v=""/>
    <d v="2021-11-25T00:00:00"/>
    <d v="2021-11-25T00:00:00"/>
    <d v="2017-08-15T00:00:00"/>
    <s v="NGN"/>
    <n v="268221.02"/>
    <n v="1599"/>
    <s v="Above 180days "/>
    <n v="53.3"/>
    <x v="0"/>
    <x v="2"/>
    <s v="WHT"/>
    <x v="1"/>
    <s v="USD"/>
    <n v="653.20000000000005"/>
  </r>
  <r>
    <s v="A2310000"/>
    <x v="24"/>
    <x v="24"/>
    <n v="104164302"/>
    <x v="0"/>
    <x v="0"/>
    <x v="2"/>
    <x v="2"/>
    <s v="WHT Outstg"/>
    <s v="WHT-1600001775 INVOICE RECON AUG 2010-JUN 2011"/>
    <s v=""/>
    <s v="AB"/>
    <s v=""/>
    <d v="2021-11-25T00:00:00"/>
    <d v="2021-11-25T00:00:00"/>
    <d v="2017-08-15T00:00:00"/>
    <s v="NGN"/>
    <n v="-4049721.89"/>
    <n v="1599"/>
    <s v="Above 180days "/>
    <n v="53.3"/>
    <x v="0"/>
    <x v="2"/>
    <s v="WHT"/>
    <x v="1"/>
    <s v="USD"/>
    <n v="-9862.2900000000009"/>
  </r>
  <r>
    <s v="A2310000"/>
    <x v="24"/>
    <x v="24"/>
    <n v="104164302"/>
    <x v="0"/>
    <x v="0"/>
    <x v="2"/>
    <x v="2"/>
    <s v="WHT Outstg"/>
    <s v="WHT-1600001777 INVOICE RECON JUL 2011-JUN 2012"/>
    <s v=""/>
    <s v="AB"/>
    <s v=""/>
    <d v="2021-11-25T00:00:00"/>
    <d v="2021-11-25T00:00:00"/>
    <d v="2017-08-15T00:00:00"/>
    <s v="NGN"/>
    <n v="-903224.88"/>
    <n v="1599"/>
    <s v="Above 180days "/>
    <n v="53.3"/>
    <x v="0"/>
    <x v="2"/>
    <s v="WHT"/>
    <x v="1"/>
    <s v="USD"/>
    <n v="-2199.62"/>
  </r>
  <r>
    <s v="A2310000"/>
    <x v="24"/>
    <x v="24"/>
    <n v="104164302"/>
    <x v="0"/>
    <x v="0"/>
    <x v="2"/>
    <x v="2"/>
    <s v="WHT Outstg"/>
    <s v="WHT-Short Pmt 1800012810 JUN 2014 CHA"/>
    <s v=""/>
    <s v="AB"/>
    <s v=""/>
    <d v="2021-11-25T00:00:00"/>
    <d v="2021-11-25T00:00:00"/>
    <d v="2017-08-15T00:00:00"/>
    <s v="NGN"/>
    <n v="335217.91999999998"/>
    <n v="1599"/>
    <s v="Above 180days "/>
    <n v="53.3"/>
    <x v="0"/>
    <x v="2"/>
    <s v="WHT"/>
    <x v="1"/>
    <s v="USD"/>
    <n v="816.36"/>
  </r>
  <r>
    <s v="A2310000"/>
    <x v="24"/>
    <x v="24"/>
    <n v="104164302"/>
    <x v="0"/>
    <x v="0"/>
    <x v="2"/>
    <x v="2"/>
    <s v="WHT Outstg"/>
    <s v="WHT-Short pmt 1800012116 JAN 2014 CHA"/>
    <s v=""/>
    <s v="AB"/>
    <s v=""/>
    <d v="2021-11-25T00:00:00"/>
    <d v="2021-11-25T00:00:00"/>
    <d v="2017-08-15T00:00:00"/>
    <s v="NGN"/>
    <n v="335178.78999999998"/>
    <n v="1599"/>
    <s v="Above 180days "/>
    <n v="53.3"/>
    <x v="0"/>
    <x v="2"/>
    <s v="WHT"/>
    <x v="1"/>
    <s v="USD"/>
    <n v="816.26"/>
  </r>
  <r>
    <s v="A2310000"/>
    <x v="24"/>
    <x v="24"/>
    <n v="104164302"/>
    <x v="0"/>
    <x v="0"/>
    <x v="2"/>
    <x v="2"/>
    <s v="WHT Outstg"/>
    <s v="WHT-1800012187 FEBRUARY 2014 CHA_Short pmt"/>
    <s v=""/>
    <s v="AB"/>
    <s v=""/>
    <d v="2021-11-25T00:00:00"/>
    <d v="2021-11-25T00:00:00"/>
    <d v="2017-08-15T00:00:00"/>
    <s v="NGN"/>
    <n v="311036.48"/>
    <n v="1599"/>
    <s v="Above 180days "/>
    <n v="53.3"/>
    <x v="0"/>
    <x v="2"/>
    <s v="WHT"/>
    <x v="1"/>
    <s v="USD"/>
    <n v="757.47"/>
  </r>
  <r>
    <s v="A2310000"/>
    <x v="24"/>
    <x v="24"/>
    <n v="104164302"/>
    <x v="0"/>
    <x v="0"/>
    <x v="2"/>
    <x v="2"/>
    <s v="WHT Outstg"/>
    <s v="WHT-1800012318 MARCH 2014 CHA_Short Pmt"/>
    <s v=""/>
    <s v="AB"/>
    <s v=""/>
    <d v="2021-11-25T00:00:00"/>
    <d v="2021-11-25T00:00:00"/>
    <d v="2017-08-15T00:00:00"/>
    <s v="NGN"/>
    <n v="34142.36"/>
    <n v="1599"/>
    <s v="Above 180days "/>
    <n v="53.3"/>
    <x v="0"/>
    <x v="2"/>
    <s v="WHT"/>
    <x v="1"/>
    <s v="USD"/>
    <n v="83.15"/>
  </r>
  <r>
    <s v="A2310000"/>
    <x v="24"/>
    <x v="24"/>
    <n v="104164302"/>
    <x v="0"/>
    <x v="0"/>
    <x v="2"/>
    <x v="2"/>
    <s v="WHT Outstg"/>
    <s v="WHT-1800012462 APRIL 2014 CHA_Short Pmt"/>
    <s v=""/>
    <s v="AB"/>
    <s v=""/>
    <d v="2021-11-25T00:00:00"/>
    <d v="2021-11-25T00:00:00"/>
    <d v="2017-08-15T00:00:00"/>
    <s v="NGN"/>
    <n v="253845.72"/>
    <n v="1599"/>
    <s v="Above 180days "/>
    <n v="53.3"/>
    <x v="0"/>
    <x v="2"/>
    <s v="WHT"/>
    <x v="1"/>
    <s v="USD"/>
    <n v="618.19000000000005"/>
  </r>
  <r>
    <s v="A2310000"/>
    <x v="24"/>
    <x v="24"/>
    <n v="104164302"/>
    <x v="0"/>
    <x v="0"/>
    <x v="2"/>
    <x v="2"/>
    <s v="WHT Outstg"/>
    <s v="WHT-1800012599 MAY 2014 CHA_Short pmt"/>
    <s v=""/>
    <s v="AB"/>
    <s v=""/>
    <d v="2021-11-25T00:00:00"/>
    <d v="2021-11-25T00:00:00"/>
    <d v="2017-08-15T00:00:00"/>
    <s v="NGN"/>
    <n v="345046"/>
    <n v="1599"/>
    <s v="Above 180days "/>
    <n v="53.3"/>
    <x v="0"/>
    <x v="2"/>
    <s v="WHT"/>
    <x v="1"/>
    <s v="USD"/>
    <n v="840.29"/>
  </r>
  <r>
    <s v="A2310000"/>
    <x v="24"/>
    <x v="24"/>
    <n v="104164302"/>
    <x v="0"/>
    <x v="0"/>
    <x v="2"/>
    <x v="2"/>
    <s v="WHT Outstg"/>
    <s v="WHT-SEPLAT Short pmt 1800012021_DEC 2013 CHA"/>
    <s v=""/>
    <s v="AB"/>
    <s v=""/>
    <d v="2021-11-25T00:00:00"/>
    <d v="2021-11-25T00:00:00"/>
    <d v="2017-08-15T00:00:00"/>
    <s v="NGN"/>
    <n v="436708.07"/>
    <n v="1599"/>
    <s v="Above 180days "/>
    <n v="53.3"/>
    <x v="0"/>
    <x v="2"/>
    <s v="WHT"/>
    <x v="1"/>
    <s v="USD"/>
    <n v="1063.52"/>
  </r>
  <r>
    <s v="A2310000"/>
    <x v="24"/>
    <x v="24"/>
    <n v="104164302"/>
    <x v="0"/>
    <x v="0"/>
    <x v="2"/>
    <x v="2"/>
    <s v="WHT Outstg"/>
    <s v="WHT-SHORT PMT 1800011493_SEPT 2013 CHA"/>
    <s v=""/>
    <s v="AB"/>
    <s v=""/>
    <d v="2021-11-25T00:00:00"/>
    <d v="2021-11-25T00:00:00"/>
    <d v="2017-08-15T00:00:00"/>
    <s v="NGN"/>
    <n v="445180.72"/>
    <n v="1599"/>
    <s v="Above 180days "/>
    <n v="53.3"/>
    <x v="0"/>
    <x v="2"/>
    <s v="WHT"/>
    <x v="1"/>
    <s v="USD"/>
    <n v="1084.1500000000001"/>
  </r>
  <r>
    <s v="A2310000"/>
    <x v="24"/>
    <x v="24"/>
    <n v="104164302"/>
    <x v="0"/>
    <x v="0"/>
    <x v="2"/>
    <x v="2"/>
    <s v="WHT Outstg"/>
    <s v="WHT-SHORT PMT1800011697_OCT 2013 CHA"/>
    <s v=""/>
    <s v="AB"/>
    <s v=""/>
    <d v="2021-11-25T00:00:00"/>
    <d v="2021-11-25T00:00:00"/>
    <d v="2017-08-15T00:00:00"/>
    <s v="NGN"/>
    <n v="437770.97"/>
    <n v="1599"/>
    <s v="Above 180days "/>
    <n v="53.3"/>
    <x v="0"/>
    <x v="2"/>
    <s v="WHT"/>
    <x v="1"/>
    <s v="USD"/>
    <n v="1066.0999999999999"/>
  </r>
  <r>
    <s v="A2310000"/>
    <x v="24"/>
    <x v="24"/>
    <n v="104164302"/>
    <x v="0"/>
    <x v="0"/>
    <x v="2"/>
    <x v="2"/>
    <s v="WHT Outstg"/>
    <s v="WHT-1800008974 2012 ESCALATION COST"/>
    <s v=""/>
    <s v="AB"/>
    <s v=""/>
    <d v="2021-11-25T00:00:00"/>
    <d v="2021-11-25T00:00:00"/>
    <d v="2017-08-15T00:00:00"/>
    <s v="NGN"/>
    <n v="516349.51"/>
    <n v="1599"/>
    <s v="Above 180days "/>
    <n v="53.3"/>
    <x v="0"/>
    <x v="2"/>
    <s v="WHT"/>
    <x v="1"/>
    <s v="USD"/>
    <n v="1257.47"/>
  </r>
  <r>
    <s v="A2310000"/>
    <x v="24"/>
    <x v="24"/>
    <n v="103267861"/>
    <x v="0"/>
    <x v="0"/>
    <x v="2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963"/>
    <s v="Above 180days "/>
    <n v="65.433333333333337"/>
    <x v="0"/>
    <x v="2"/>
    <s v="WHT"/>
    <x v="1"/>
    <s v="USD"/>
    <n v="162891.10999999999"/>
  </r>
  <r>
    <s v="A2310000"/>
    <x v="24"/>
    <x v="24"/>
    <n v="103911031"/>
    <x v="0"/>
    <x v="0"/>
    <x v="4"/>
    <x v="3"/>
    <s v="WHT Outstg"/>
    <s v="WHT ON INV 1800015314-Q3'15 WASTE TREATMENT"/>
    <s v=""/>
    <s v="AB"/>
    <s v=""/>
    <d v="2020-05-06T00:00:00"/>
    <d v="2020-05-06T00:00:00"/>
    <d v="2016-07-26T00:00:00"/>
    <s v="NGN"/>
    <n v="40482.36"/>
    <n v="1984"/>
    <s v="Above 180days "/>
    <n v="66.13333333333334"/>
    <x v="0"/>
    <x v="2"/>
    <s v="WHT"/>
    <x v="1"/>
    <s v="USD"/>
    <n v="112.29"/>
  </r>
  <r>
    <s v="A2310000"/>
    <x v="24"/>
    <x v="24"/>
    <n v="103911031"/>
    <x v="0"/>
    <x v="0"/>
    <x v="4"/>
    <x v="3"/>
    <s v="WHT Outstg"/>
    <s v="WHT ON INV 1800015312-WASTE TREATMENT NOTICE"/>
    <s v=""/>
    <s v="AB"/>
    <s v=""/>
    <d v="2020-05-06T00:00:00"/>
    <d v="2020-05-06T00:00:00"/>
    <d v="2016-07-26T00:00:00"/>
    <s v="NGN"/>
    <n v="85156.42"/>
    <n v="1984"/>
    <s v="Above 180days "/>
    <n v="66.13333333333334"/>
    <x v="0"/>
    <x v="2"/>
    <s v="WHT"/>
    <x v="1"/>
    <s v="USD"/>
    <n v="236.22"/>
  </r>
  <r>
    <s v="A2310000"/>
    <x v="24"/>
    <x v="24"/>
    <n v="103911031"/>
    <x v="0"/>
    <x v="0"/>
    <x v="4"/>
    <x v="3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984"/>
    <s v="Above 180days "/>
    <n v="66.13333333333334"/>
    <x v="0"/>
    <x v="2"/>
    <s v="WHT"/>
    <x v="1"/>
    <s v="USD"/>
    <n v="114.98"/>
  </r>
  <r>
    <s v="A2310000"/>
    <x v="24"/>
    <x v="24"/>
    <n v="103911031"/>
    <x v="0"/>
    <x v="0"/>
    <x v="4"/>
    <x v="3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984"/>
    <s v="Above 180days "/>
    <n v="66.13333333333334"/>
    <x v="0"/>
    <x v="2"/>
    <s v="WHT"/>
    <x v="1"/>
    <s v="USD"/>
    <n v="38.32"/>
  </r>
  <r>
    <s v="A2310000"/>
    <x v="24"/>
    <x v="24"/>
    <n v="103165262"/>
    <x v="0"/>
    <x v="0"/>
    <x v="2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2111"/>
    <s v="Above 180days "/>
    <n v="70.36666666666666"/>
    <x v="0"/>
    <x v="2"/>
    <s v="WHT"/>
    <x v="1"/>
    <s v="USD"/>
    <n v="199154.85"/>
  </r>
  <r>
    <s v="A2310000"/>
    <x v="24"/>
    <x v="24"/>
    <n v="103909338"/>
    <x v="0"/>
    <x v="0"/>
    <x v="2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2111"/>
    <s v="Above 180days "/>
    <n v="70.36666666666666"/>
    <x v="0"/>
    <x v="2"/>
    <s v="WHT"/>
    <x v="1"/>
    <s v="USD"/>
    <n v="23683.86"/>
  </r>
  <r>
    <s v="A2310000"/>
    <x v="24"/>
    <x v="24"/>
    <n v="103909338"/>
    <x v="0"/>
    <x v="0"/>
    <x v="2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2111"/>
    <s v="Above 180days "/>
    <n v="70.36666666666666"/>
    <x v="0"/>
    <x v="2"/>
    <s v="WHT"/>
    <x v="1"/>
    <s v="USD"/>
    <n v="23245.43"/>
  </r>
  <r>
    <s v="A2310000"/>
    <x v="24"/>
    <x v="24"/>
    <n v="103909338"/>
    <x v="0"/>
    <x v="0"/>
    <x v="2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2111"/>
    <s v="Above 180days "/>
    <n v="70.36666666666666"/>
    <x v="0"/>
    <x v="2"/>
    <s v="WHT"/>
    <x v="1"/>
    <s v="USD"/>
    <n v="16815.009999999998"/>
  </r>
  <r>
    <s v="A2310000"/>
    <x v="24"/>
    <x v="24"/>
    <n v="103909338"/>
    <x v="0"/>
    <x v="0"/>
    <x v="2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2111"/>
    <s v="Above 180days "/>
    <n v="70.36666666666666"/>
    <x v="0"/>
    <x v="2"/>
    <s v="WHT"/>
    <x v="1"/>
    <s v="USD"/>
    <n v="13312.99"/>
  </r>
  <r>
    <s v="A2310000"/>
    <x v="24"/>
    <x v="24"/>
    <n v="103157839"/>
    <x v="0"/>
    <x v="0"/>
    <x v="4"/>
    <x v="3"/>
    <s v="WHT Outstg"/>
    <s v="WHT On SEPLAT Pmt Waste Treatmnt 1800013678"/>
    <s v=""/>
    <s v="AB"/>
    <s v=""/>
    <d v="2016-03-02T00:00:00"/>
    <d v="2016-03-02T00:00:00"/>
    <d v="2016-03-02T00:00:00"/>
    <s v="USD"/>
    <n v="1623"/>
    <n v="2130"/>
    <s v="Above 180days "/>
    <n v="71"/>
    <x v="0"/>
    <x v="2"/>
    <s v="WHT"/>
    <x v="1"/>
    <s v="USD"/>
    <n v="1623"/>
  </r>
  <r>
    <s v="A2310000"/>
    <x v="24"/>
    <x v="24"/>
    <n v="103909329"/>
    <x v="0"/>
    <x v="0"/>
    <x v="2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2145"/>
    <s v="Above 180days "/>
    <n v="71.5"/>
    <x v="0"/>
    <x v="2"/>
    <s v="WHT"/>
    <x v="1"/>
    <s v="USD"/>
    <n v="1557.55"/>
  </r>
  <r>
    <s v="A2310000"/>
    <x v="24"/>
    <x v="24"/>
    <n v="103909329"/>
    <x v="0"/>
    <x v="0"/>
    <x v="2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2145"/>
    <s v="Above 180days "/>
    <n v="71.5"/>
    <x v="0"/>
    <x v="2"/>
    <s v="WHT"/>
    <x v="1"/>
    <s v="USD"/>
    <n v="22286.48"/>
  </r>
  <r>
    <s v="A2310000"/>
    <x v="24"/>
    <x v="24"/>
    <n v="103909246"/>
    <x v="0"/>
    <x v="0"/>
    <x v="2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2152"/>
    <s v="Above 180days "/>
    <n v="71.733333333333334"/>
    <x v="0"/>
    <x v="2"/>
    <s v="WHT"/>
    <x v="1"/>
    <s v="USD"/>
    <n v="261.69"/>
  </r>
  <r>
    <s v="A2310000"/>
    <x v="24"/>
    <x v="24"/>
    <n v="103909246"/>
    <x v="0"/>
    <x v="0"/>
    <x v="2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2152"/>
    <s v="Above 180days "/>
    <n v="71.733333333333334"/>
    <x v="0"/>
    <x v="2"/>
    <s v="WHT"/>
    <x v="1"/>
    <s v="USD"/>
    <n v="287.29000000000002"/>
  </r>
  <r>
    <s v="A2310000"/>
    <x v="24"/>
    <x v="24"/>
    <n v="103909246"/>
    <x v="0"/>
    <x v="0"/>
    <x v="2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2152"/>
    <s v="Above 180days "/>
    <n v="71.733333333333334"/>
    <x v="0"/>
    <x v="2"/>
    <s v="WHT"/>
    <x v="1"/>
    <s v="USD"/>
    <n v="275.49"/>
  </r>
  <r>
    <s v="A2310000"/>
    <x v="24"/>
    <x v="24"/>
    <n v="103148078"/>
    <x v="0"/>
    <x v="0"/>
    <x v="2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2158"/>
    <s v="Above 180days "/>
    <n v="71.933333333333337"/>
    <x v="0"/>
    <x v="2"/>
    <s v="WHT"/>
    <x v="1"/>
    <s v="USD"/>
    <n v="117502.47"/>
  </r>
  <r>
    <s v="A2310000"/>
    <x v="24"/>
    <x v="24"/>
    <n v="103148284"/>
    <x v="0"/>
    <x v="0"/>
    <x v="2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2158"/>
    <s v="Above 180days "/>
    <n v="71.933333333333337"/>
    <x v="0"/>
    <x v="2"/>
    <s v="WHT"/>
    <x v="1"/>
    <s v="USD"/>
    <n v="1166336.1000000001"/>
  </r>
  <r>
    <s v="A2310000"/>
    <x v="24"/>
    <x v="24"/>
    <n v="103148354"/>
    <x v="0"/>
    <x v="0"/>
    <x v="2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2158"/>
    <s v="Above 180days "/>
    <n v="71.933333333333337"/>
    <x v="0"/>
    <x v="2"/>
    <s v="WHT"/>
    <x v="1"/>
    <s v="USD"/>
    <n v="67879.58"/>
  </r>
  <r>
    <s v="A2310000"/>
    <x v="24"/>
    <x v="24"/>
    <n v="103913343"/>
    <x v="0"/>
    <x v="0"/>
    <x v="2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2158"/>
    <s v="Above 180days "/>
    <n v="71.933333333333337"/>
    <x v="0"/>
    <x v="2"/>
    <s v="WHT"/>
    <x v="1"/>
    <s v="USD"/>
    <n v="97300.38"/>
  </r>
  <r>
    <s v="A2310000"/>
    <x v="24"/>
    <x v="24"/>
    <n v="103913343"/>
    <x v="0"/>
    <x v="0"/>
    <x v="2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2158"/>
    <s v="Above 180days "/>
    <n v="71.933333333333337"/>
    <x v="0"/>
    <x v="2"/>
    <s v="WHT"/>
    <x v="1"/>
    <s v="USD"/>
    <n v="65343.49"/>
  </r>
  <r>
    <s v="A2310000"/>
    <x v="24"/>
    <x v="24"/>
    <n v="103913344"/>
    <x v="0"/>
    <x v="0"/>
    <x v="2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2158"/>
    <s v="Above 180days "/>
    <n v="71.933333333333337"/>
    <x v="0"/>
    <x v="2"/>
    <s v="WHT"/>
    <x v="1"/>
    <s v="USD"/>
    <n v="173829.04"/>
  </r>
  <r>
    <s v="A2310000"/>
    <x v="24"/>
    <x v="24"/>
    <n v="103913344"/>
    <x v="0"/>
    <x v="0"/>
    <x v="2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2158"/>
    <s v="Above 180days "/>
    <n v="71.933333333333337"/>
    <x v="0"/>
    <x v="2"/>
    <s v="WHT"/>
    <x v="1"/>
    <s v="USD"/>
    <n v="170586.33"/>
  </r>
  <r>
    <s v="A2310000"/>
    <x v="24"/>
    <x v="24"/>
    <n v="103146831"/>
    <x v="0"/>
    <x v="0"/>
    <x v="2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2164"/>
    <s v="Above 180days "/>
    <n v="72.13333333333334"/>
    <x v="0"/>
    <x v="2"/>
    <s v="WHT"/>
    <x v="1"/>
    <s v="USD"/>
    <n v="119888.11"/>
  </r>
  <r>
    <s v="A2310000"/>
    <x v="24"/>
    <x v="24"/>
    <n v="103105605"/>
    <x v="0"/>
    <x v="0"/>
    <x v="2"/>
    <x v="2"/>
    <s v="WHT Outstg"/>
    <s v="WHT on 1800010423"/>
    <s v=""/>
    <s v="AB"/>
    <s v=""/>
    <d v="2015-11-12T00:00:00"/>
    <d v="2015-11-12T00:00:00"/>
    <d v="2015-11-12T00:00:00"/>
    <s v="USD"/>
    <n v="251910.59"/>
    <n v="2241"/>
    <s v="Above 180days "/>
    <n v="74.7"/>
    <x v="0"/>
    <x v="2"/>
    <s v="WHT"/>
    <x v="1"/>
    <s v="USD"/>
    <n v="251910.59"/>
  </r>
  <r>
    <s v="A2310000"/>
    <x v="24"/>
    <x v="24"/>
    <n v="102945620"/>
    <x v="0"/>
    <x v="0"/>
    <x v="2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534"/>
    <s v="Above 180days "/>
    <n v="84.466666666666669"/>
    <x v="0"/>
    <x v="2"/>
    <s v="WHT"/>
    <x v="1"/>
    <s v="USD"/>
    <n v="194300.82"/>
  </r>
  <r>
    <s v="A2310000"/>
    <x v="24"/>
    <x v="24"/>
    <n v="102945621"/>
    <x v="0"/>
    <x v="0"/>
    <x v="2"/>
    <x v="2"/>
    <s v="WHT Outstg"/>
    <s v="WHT on 1800012941"/>
    <s v=""/>
    <s v="AB"/>
    <s v=""/>
    <d v="2015-01-23T00:00:00"/>
    <d v="2015-01-23T00:00:00"/>
    <d v="2015-01-23T00:00:00"/>
    <s v="NGN"/>
    <n v="875497.1"/>
    <n v="2534"/>
    <s v="Above 180days "/>
    <n v="84.466666666666669"/>
    <x v="0"/>
    <x v="2"/>
    <s v="WHT"/>
    <x v="1"/>
    <s v="USD"/>
    <n v="4626.13"/>
  </r>
  <r>
    <s v="A2310000"/>
    <x v="24"/>
    <x v="24"/>
    <n v="102945622"/>
    <x v="0"/>
    <x v="0"/>
    <x v="2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534"/>
    <s v="Above 180days "/>
    <n v="84.466666666666669"/>
    <x v="0"/>
    <x v="2"/>
    <s v="WHT"/>
    <x v="1"/>
    <s v="USD"/>
    <n v="39843.300000000003"/>
  </r>
  <r>
    <s v="A2310000"/>
    <x v="24"/>
    <x v="24"/>
    <n v="102945626"/>
    <x v="0"/>
    <x v="0"/>
    <x v="2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534"/>
    <s v="Above 180days "/>
    <n v="84.466666666666669"/>
    <x v="0"/>
    <x v="2"/>
    <s v="WHT"/>
    <x v="1"/>
    <s v="USD"/>
    <n v="9357.41"/>
  </r>
  <r>
    <s v="A2310000"/>
    <x v="24"/>
    <x v="24"/>
    <n v="102814715"/>
    <x v="0"/>
    <x v="0"/>
    <x v="2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754"/>
    <s v="Above 180days "/>
    <n v="91.8"/>
    <x v="0"/>
    <x v="2"/>
    <s v="WHT"/>
    <x v="1"/>
    <s v="USD"/>
    <n v="47340"/>
  </r>
  <r>
    <s v="A2680005"/>
    <x v="25"/>
    <x v="25"/>
    <n v="1800026864"/>
    <x v="0"/>
    <x v="0"/>
    <x v="4"/>
    <x v="5"/>
    <n v="0"/>
    <s v="EA TEMILE 3RD PARTY MOORING RECORD OCTOBER 2021"/>
    <s v="454"/>
    <s v="DR"/>
    <s v=""/>
    <d v="2021-11-12T00:00:00"/>
    <d v="2021-11-12T00:00:00"/>
    <d v="2021-12-12T00:00:00"/>
    <s v="NGN"/>
    <n v="9477832.5199999996"/>
    <n v="19"/>
    <s v="1-30days"/>
    <n v="0.6333333333333333"/>
    <x v="2"/>
    <x v="0"/>
    <s v="Overdue"/>
    <x v="0"/>
    <s v="USD"/>
    <n v="23068.1"/>
  </r>
  <r>
    <s v="A2680005"/>
    <x v="25"/>
    <x v="25"/>
    <n v="1800026820"/>
    <x v="0"/>
    <x v="0"/>
    <x v="4"/>
    <x v="5"/>
    <n v="0"/>
    <s v="EA TEMILE 3RD PARTY MOORING RECORD SEPTEMBER 2021"/>
    <s v="454"/>
    <s v="DR"/>
    <s v=""/>
    <d v="2021-11-10T00:00:00"/>
    <d v="2021-11-10T00:00:00"/>
    <d v="2021-12-10T00:00:00"/>
    <s v="NGN"/>
    <n v="9088767.6799999997"/>
    <n v="21"/>
    <s v="1-30days"/>
    <n v="0.7"/>
    <x v="2"/>
    <x v="0"/>
    <s v="Overdue"/>
    <x v="0"/>
    <s v="USD"/>
    <n v="22122.06"/>
  </r>
  <r>
    <s v="A2680005"/>
    <x v="25"/>
    <x v="25"/>
    <n v="1800026731"/>
    <x v="0"/>
    <x v="0"/>
    <x v="4"/>
    <x v="5"/>
    <n v="0"/>
    <s v="EA TEMILE 3RD PARTY MOORING RECORD AUGUST 2021"/>
    <s v="454"/>
    <s v="DR"/>
    <s v=""/>
    <d v="2021-10-13T00:00:00"/>
    <d v="2021-10-13T00:00:00"/>
    <d v="2021-11-12T00:00:00"/>
    <s v="NGN"/>
    <n v="10014596.68"/>
    <n v="49"/>
    <s v="1-30days"/>
    <n v="1.6333333333333333"/>
    <x v="2"/>
    <x v="0"/>
    <s v="Overdue"/>
    <x v="0"/>
    <s v="USD"/>
    <n v="24403.57"/>
  </r>
  <r>
    <s v="A2680005"/>
    <x v="25"/>
    <x v="25"/>
    <n v="1400016061"/>
    <x v="0"/>
    <x v="0"/>
    <x v="4"/>
    <x v="5"/>
    <n v="0"/>
    <s v="E A Temile Pmt"/>
    <s v=""/>
    <s v="DZ"/>
    <s v=""/>
    <d v="2021-11-09T00:00:00"/>
    <d v="2021-11-08T00:00:00"/>
    <d v="2021-11-09T00:00:00"/>
    <s v="NGN"/>
    <n v="-4000000"/>
    <n v="52"/>
    <s v="1-30days"/>
    <n v="1.7333333333333334"/>
    <x v="2"/>
    <x v="0"/>
    <s v="Overdue"/>
    <x v="0"/>
    <s v="USD"/>
    <n v="-9737.2000000000007"/>
  </r>
  <r>
    <s v="A2680005"/>
    <x v="25"/>
    <x v="25"/>
    <n v="1400016051"/>
    <x v="0"/>
    <x v="0"/>
    <x v="4"/>
    <x v="5"/>
    <n v="0"/>
    <s v="E A Temile Pmt"/>
    <s v=""/>
    <s v="DZ"/>
    <s v=""/>
    <d v="2021-11-08T00:00:00"/>
    <d v="2021-11-05T00:00:00"/>
    <d v="2021-11-08T00:00:00"/>
    <s v="NGN"/>
    <n v="-1700000"/>
    <n v="53"/>
    <s v="1-30days"/>
    <n v="1.7666666666666666"/>
    <x v="2"/>
    <x v="0"/>
    <s v="Overdue"/>
    <x v="0"/>
    <s v="USD"/>
    <n v="-4138.82"/>
  </r>
  <r>
    <s v="A2680005"/>
    <x v="25"/>
    <x v="25"/>
    <n v="1800026642"/>
    <x v="0"/>
    <x v="0"/>
    <x v="4"/>
    <x v="5"/>
    <n v="0"/>
    <s v="EA TEMILE 3RD PARTY MOORING FOR JULY 2021"/>
    <s v="454"/>
    <s v="DR"/>
    <s v=""/>
    <d v="2021-09-21T00:00:00"/>
    <d v="2021-09-21T00:00:00"/>
    <d v="2021-10-21T00:00:00"/>
    <s v="NGN"/>
    <n v="8972262.6899999995"/>
    <n v="71"/>
    <s v="1-30days"/>
    <n v="2.3666666666666667"/>
    <x v="2"/>
    <x v="0"/>
    <s v="Overdue"/>
    <x v="0"/>
    <s v="USD"/>
    <n v="21879.759999999998"/>
  </r>
  <r>
    <s v="A2680005"/>
    <x v="25"/>
    <x v="25"/>
    <n v="1400015912"/>
    <x v="0"/>
    <x v="0"/>
    <x v="4"/>
    <x v="5"/>
    <n v="0"/>
    <s v="E.A.TEMILE Pmt"/>
    <s v="1"/>
    <s v="DZ"/>
    <s v=""/>
    <d v="2021-09-28T00:00:00"/>
    <d v="2021-09-28T00:00:00"/>
    <d v="2021-09-28T00:00:00"/>
    <s v="NGN"/>
    <n v="-5000000"/>
    <n v="94"/>
    <s v="1-30days"/>
    <n v="3.1333333333333333"/>
    <x v="2"/>
    <x v="0"/>
    <s v="Overdue"/>
    <x v="0"/>
    <s v="USD"/>
    <n v="-12204"/>
  </r>
  <r>
    <s v="A2680005"/>
    <x v="25"/>
    <x v="25"/>
    <n v="1800026300"/>
    <x v="0"/>
    <x v="0"/>
    <x v="4"/>
    <x v="5"/>
    <n v="0"/>
    <s v="EA TEMILE 3RD PARTY MOORING RECORD JUNE 2021"/>
    <s v="454"/>
    <s v="DR"/>
    <s v=""/>
    <d v="2021-07-12T00:00:00"/>
    <d v="2021-07-12T00:00:00"/>
    <d v="2021-08-11T00:00:00"/>
    <s v="NGN"/>
    <n v="7579118.4800000004"/>
    <n v="142"/>
    <s v="1-30days"/>
    <n v="4.7333333333333334"/>
    <x v="2"/>
    <x v="0"/>
    <s v="Overdue"/>
    <x v="0"/>
    <s v="USD"/>
    <n v="18502.900000000001"/>
  </r>
  <r>
    <s v="A2680005"/>
    <x v="25"/>
    <x v="25"/>
    <n v="1400015754"/>
    <x v="0"/>
    <x v="0"/>
    <x v="4"/>
    <x v="5"/>
    <n v="0"/>
    <s v="E.A. Temile Pmt"/>
    <s v=""/>
    <s v="DZ"/>
    <s v=""/>
    <d v="2021-08-04T00:00:00"/>
    <d v="2021-08-03T00:00:00"/>
    <d v="2021-08-04T00:00:00"/>
    <s v="NGN"/>
    <n v="-10000000"/>
    <n v="149"/>
    <s v="1-30days"/>
    <n v="4.9666666666666668"/>
    <x v="2"/>
    <x v="0"/>
    <s v="Overdue"/>
    <x v="0"/>
    <s v="USD"/>
    <n v="-24414"/>
  </r>
  <r>
    <s v="A2680005"/>
    <x v="25"/>
    <x v="25"/>
    <n v="1400015724"/>
    <x v="0"/>
    <x v="0"/>
    <x v="4"/>
    <x v="5"/>
    <n v="0"/>
    <s v="E. A Temile pmt"/>
    <s v=""/>
    <s v="DZ"/>
    <s v=""/>
    <d v="2021-07-27T00:00:00"/>
    <d v="2021-07-26T00:00:00"/>
    <d v="2021-07-27T00:00:00"/>
    <s v="NGN"/>
    <n v="-18000000"/>
    <n v="157"/>
    <s v="1-30days"/>
    <n v="5.2333333333333334"/>
    <x v="2"/>
    <x v="0"/>
    <s v="Overdue"/>
    <x v="0"/>
    <s v="USD"/>
    <n v="-43941.599999999999"/>
  </r>
  <r>
    <s v="A2680005"/>
    <x v="25"/>
    <x v="25"/>
    <n v="104096795"/>
    <x v="0"/>
    <x v="0"/>
    <x v="4"/>
    <x v="5"/>
    <n v="0"/>
    <s v="Excess Pmt on inv 1800026265 License Fee 2020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6"/>
    <x v="0"/>
    <x v="0"/>
    <x v="4"/>
    <x v="5"/>
    <n v="0"/>
    <s v="Excess Pmt on Inv 1800026266  License Fee 2021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9"/>
    <x v="0"/>
    <x v="0"/>
    <x v="4"/>
    <x v="5"/>
    <n v="0"/>
    <s v="Payment on Account Balance"/>
    <s v=""/>
    <s v="AB"/>
    <s v=""/>
    <d v="2021-06-30T00:00:00"/>
    <d v="2021-06-30T00:00:00"/>
    <d v="2021-06-30T00:00:00"/>
    <s v="NGN"/>
    <n v="-75578686.75"/>
    <n v="184"/>
    <s v="1-30days"/>
    <n v="6.1333333333333337"/>
    <x v="2"/>
    <x v="0"/>
    <s v="Overdue"/>
    <x v="0"/>
    <s v="USD"/>
    <n v="-184487.57"/>
  </r>
  <r>
    <s v="A2310000"/>
    <x v="26"/>
    <x v="26"/>
    <n v="1800027061"/>
    <x v="0"/>
    <x v="0"/>
    <x v="2"/>
    <x v="2"/>
    <n v="0"/>
    <s v="NPDC ABURA  NOV 2021 Crude Handling"/>
    <s v="468"/>
    <s v="DR"/>
    <s v=""/>
    <d v="2021-12-13T00:00:00"/>
    <d v="2021-12-13T00:00:00"/>
    <d v="2022-02-11T00:00:00"/>
    <s v="USD"/>
    <n v="530407.9"/>
    <n v="-42"/>
    <s v="Not Overdue"/>
    <n v="-1.4"/>
    <x v="1"/>
    <x v="1"/>
    <s v="Not Overdue"/>
    <x v="0"/>
    <s v="USD"/>
    <n v="530407.9"/>
  </r>
  <r>
    <s v="A2310000"/>
    <x v="26"/>
    <x v="26"/>
    <n v="1800026859"/>
    <x v="0"/>
    <x v="0"/>
    <x v="2"/>
    <x v="2"/>
    <n v="0"/>
    <s v="NPDC ABURA  OCTOBER 2021 Crude Handling"/>
    <s v="468"/>
    <s v="DR"/>
    <s v=""/>
    <d v="2021-11-11T00:00:00"/>
    <d v="2021-11-11T00:00:00"/>
    <d v="2022-01-10T00:00:00"/>
    <s v="USD"/>
    <n v="174242.14"/>
    <n v="-10"/>
    <s v="Not Overdue"/>
    <n v="-0.33333333333333331"/>
    <x v="1"/>
    <x v="1"/>
    <s v="Not Overdue"/>
    <x v="0"/>
    <s v="USD"/>
    <n v="174242.14"/>
  </r>
  <r>
    <s v="A2310000"/>
    <x v="26"/>
    <x v="26"/>
    <n v="1800026719"/>
    <x v="0"/>
    <x v="0"/>
    <x v="2"/>
    <x v="2"/>
    <n v="0"/>
    <s v="NPDC ABURA  SEPTEMBER 2021 Crude Handling"/>
    <s v="468"/>
    <s v="DR"/>
    <s v=""/>
    <d v="2021-10-13T00:00:00"/>
    <d v="2021-10-13T00:00:00"/>
    <d v="2021-12-12T00:00:00"/>
    <s v="USD"/>
    <n v="363561.56"/>
    <n v="19"/>
    <s v="1-30days"/>
    <n v="0.6333333333333333"/>
    <x v="2"/>
    <x v="0"/>
    <s v="Overdue"/>
    <x v="0"/>
    <s v="USD"/>
    <n v="363561.56"/>
  </r>
  <r>
    <s v="A2310000"/>
    <x v="26"/>
    <x v="26"/>
    <n v="104174901"/>
    <x v="0"/>
    <x v="0"/>
    <x v="2"/>
    <x v="2"/>
    <s v="WHT Outstg"/>
    <s v="WHT_1600003359 NPDC ABURA Jan - feb 2020 CHA"/>
    <s v=""/>
    <s v="AB"/>
    <s v=""/>
    <d v="2021-12-09T00:00:00"/>
    <d v="2021-12-09T00:00:00"/>
    <d v="2021-12-09T00:00:00"/>
    <s v="USD"/>
    <n v="-1781.01"/>
    <n v="22"/>
    <s v="1-30days"/>
    <n v="0.73333333333333328"/>
    <x v="2"/>
    <x v="2"/>
    <s v="WHT"/>
    <x v="1"/>
    <s v="USD"/>
    <n v="-1781.01"/>
  </r>
  <r>
    <s v="A2310000"/>
    <x v="26"/>
    <x v="26"/>
    <n v="104174901"/>
    <x v="0"/>
    <x v="0"/>
    <x v="2"/>
    <x v="2"/>
    <s v="WHT Outstg"/>
    <s v="WHT_1600003360 NPDC ABURA Jan - feb 2020 CHA"/>
    <s v=""/>
    <s v="AB"/>
    <s v=""/>
    <d v="2021-12-09T00:00:00"/>
    <d v="2021-12-09T00:00:00"/>
    <d v="2021-12-09T00:00:00"/>
    <s v="USD"/>
    <n v="-2671.47"/>
    <n v="22"/>
    <s v="1-30days"/>
    <n v="0.73333333333333328"/>
    <x v="2"/>
    <x v="2"/>
    <s v="WHT"/>
    <x v="1"/>
    <s v="USD"/>
    <n v="-2671.47"/>
  </r>
  <r>
    <s v="A2310000"/>
    <x v="26"/>
    <x v="26"/>
    <n v="104174901"/>
    <x v="0"/>
    <x v="0"/>
    <x v="2"/>
    <x v="2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22"/>
    <s v="1-30days"/>
    <n v="0.73333333333333328"/>
    <x v="2"/>
    <x v="2"/>
    <s v="WHT"/>
    <x v="1"/>
    <s v="USD"/>
    <n v="-20880"/>
  </r>
  <r>
    <s v="A2310000"/>
    <x v="26"/>
    <x v="26"/>
    <n v="104174901"/>
    <x v="0"/>
    <x v="0"/>
    <x v="2"/>
    <x v="2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22"/>
    <s v="1-30days"/>
    <n v="0.73333333333333328"/>
    <x v="2"/>
    <x v="2"/>
    <s v="WHT"/>
    <x v="1"/>
    <s v="USD"/>
    <n v="-2434.36"/>
  </r>
  <r>
    <s v="A2310000"/>
    <x v="26"/>
    <x v="26"/>
    <n v="104174901"/>
    <x v="0"/>
    <x v="0"/>
    <x v="2"/>
    <x v="2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22"/>
    <s v="1-30days"/>
    <n v="0.73333333333333328"/>
    <x v="2"/>
    <x v="2"/>
    <s v="WHT"/>
    <x v="1"/>
    <s v="USD"/>
    <n v="-9289.44"/>
  </r>
  <r>
    <s v="A2310000"/>
    <x v="26"/>
    <x v="26"/>
    <n v="104174905"/>
    <x v="0"/>
    <x v="0"/>
    <x v="2"/>
    <x v="2"/>
    <s v="WHT Outstg"/>
    <s v="WHT_1800023823 NPDC ABURA JAN 2020 CHA"/>
    <s v=""/>
    <s v="AB"/>
    <s v=""/>
    <d v="2021-12-09T00:00:00"/>
    <d v="2021-12-09T00:00:00"/>
    <d v="2021-12-09T00:00:00"/>
    <s v="USD"/>
    <n v="8655.58"/>
    <n v="22"/>
    <s v="1-30days"/>
    <n v="0.73333333333333328"/>
    <x v="2"/>
    <x v="2"/>
    <s v="WHT"/>
    <x v="1"/>
    <s v="USD"/>
    <n v="8655.58"/>
  </r>
  <r>
    <s v="A2310000"/>
    <x v="26"/>
    <x v="26"/>
    <n v="104174905"/>
    <x v="0"/>
    <x v="0"/>
    <x v="2"/>
    <x v="2"/>
    <s v="WHT Outstg"/>
    <s v="WHT_1800023824 NPDC ABURA JAN 2020 CHA"/>
    <s v=""/>
    <s v="AB"/>
    <s v=""/>
    <d v="2021-12-09T00:00:00"/>
    <d v="2021-12-09T00:00:00"/>
    <d v="2021-12-09T00:00:00"/>
    <s v="USD"/>
    <n v="11036.93"/>
    <n v="22"/>
    <s v="1-30days"/>
    <n v="0.73333333333333328"/>
    <x v="2"/>
    <x v="2"/>
    <s v="WHT"/>
    <x v="1"/>
    <s v="USD"/>
    <n v="11036.93"/>
  </r>
  <r>
    <s v="A2310000"/>
    <x v="26"/>
    <x v="26"/>
    <n v="104174906"/>
    <x v="0"/>
    <x v="0"/>
    <x v="2"/>
    <x v="2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22"/>
    <s v="1-30days"/>
    <n v="0.73333333333333328"/>
    <x v="2"/>
    <x v="2"/>
    <s v="WHT"/>
    <x v="1"/>
    <s v="USD"/>
    <n v="14195.85"/>
  </r>
  <r>
    <s v="A2310000"/>
    <x v="26"/>
    <x v="26"/>
    <n v="104174906"/>
    <x v="0"/>
    <x v="0"/>
    <x v="2"/>
    <x v="2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22"/>
    <s v="1-30days"/>
    <n v="0.73333333333333328"/>
    <x v="2"/>
    <x v="2"/>
    <s v="WHT"/>
    <x v="1"/>
    <s v="USD"/>
    <n v="18101.02"/>
  </r>
  <r>
    <s v="A2310000"/>
    <x v="26"/>
    <x v="26"/>
    <n v="104174907"/>
    <x v="0"/>
    <x v="0"/>
    <x v="2"/>
    <x v="2"/>
    <s v="WHT Outstg"/>
    <s v="WHT_1800026202 NPDC Abura Excess RPC 2020 CHA"/>
    <s v=""/>
    <s v="AB"/>
    <s v=""/>
    <d v="2021-12-09T00:00:00"/>
    <d v="2021-12-09T00:00:00"/>
    <d v="2021-12-09T00:00:00"/>
    <s v="USD"/>
    <n v="23695.25"/>
    <n v="22"/>
    <s v="1-30days"/>
    <n v="0.73333333333333328"/>
    <x v="2"/>
    <x v="2"/>
    <s v="WHT"/>
    <x v="1"/>
    <s v="USD"/>
    <n v="23695.25"/>
  </r>
  <r>
    <s v="A2310000"/>
    <x v="26"/>
    <x v="26"/>
    <n v="104174908"/>
    <x v="0"/>
    <x v="0"/>
    <x v="2"/>
    <x v="2"/>
    <s v="WHT Outstg"/>
    <s v="WHT_1800026470 NPDC ABURA  JULY 2021 CHA"/>
    <s v=""/>
    <s v="AB"/>
    <s v=""/>
    <d v="2021-12-09T00:00:00"/>
    <d v="2021-12-09T00:00:00"/>
    <d v="2021-12-09T00:00:00"/>
    <s v="USD"/>
    <n v="30183.09"/>
    <n v="22"/>
    <s v="1-30days"/>
    <n v="0.73333333333333328"/>
    <x v="2"/>
    <x v="2"/>
    <s v="WHT"/>
    <x v="1"/>
    <s v="USD"/>
    <n v="30183.09"/>
  </r>
  <r>
    <s v="A2310000"/>
    <x v="26"/>
    <x v="26"/>
    <n v="1800026591"/>
    <x v="0"/>
    <x v="0"/>
    <x v="2"/>
    <x v="2"/>
    <n v="0"/>
    <s v="NPDC ABURA  AUGUST 2021 Crude Handling"/>
    <s v="468"/>
    <s v="DR"/>
    <s v=""/>
    <d v="2021-09-14T00:00:00"/>
    <d v="2021-09-14T00:00:00"/>
    <d v="2021-11-13T00:00:00"/>
    <s v="USD"/>
    <n v="290797.62"/>
    <n v="48"/>
    <s v="31-60days"/>
    <n v="1.6"/>
    <x v="2"/>
    <x v="0"/>
    <s v="Overdue"/>
    <x v="0"/>
    <s v="USD"/>
    <n v="290797.62"/>
  </r>
  <r>
    <s v="A2310000"/>
    <x v="26"/>
    <x v="26"/>
    <n v="104151793"/>
    <x v="0"/>
    <x v="0"/>
    <x v="2"/>
    <x v="2"/>
    <s v="WHT Outstg"/>
    <s v="WHT on 1800026336 NPDC ABURA June 2021 CHA"/>
    <s v=""/>
    <s v="AB"/>
    <s v=""/>
    <d v="2021-10-31T00:00:00"/>
    <d v="2021-10-31T00:00:00"/>
    <d v="2021-10-31T00:00:00"/>
    <s v="USD"/>
    <n v="27893.64"/>
    <n v="61"/>
    <s v="61-90days "/>
    <n v="2.0333333333333332"/>
    <x v="2"/>
    <x v="2"/>
    <s v="WHT"/>
    <x v="1"/>
    <s v="USD"/>
    <n v="27893.64"/>
  </r>
  <r>
    <s v="A2310000"/>
    <x v="26"/>
    <x v="26"/>
    <n v="104151794"/>
    <x v="0"/>
    <x v="0"/>
    <x v="2"/>
    <x v="2"/>
    <s v="WHT Outstg"/>
    <s v="WHT on 1800026179 NPDC ABURA  MAY 2021 CHA"/>
    <s v=""/>
    <s v="AB"/>
    <s v=""/>
    <d v="2021-10-31T00:00:00"/>
    <d v="2021-10-31T00:00:00"/>
    <d v="2021-10-31T00:00:00"/>
    <s v="USD"/>
    <n v="26030.35"/>
    <n v="61"/>
    <s v="61-90days "/>
    <n v="2.0333333333333332"/>
    <x v="2"/>
    <x v="2"/>
    <s v="WHT"/>
    <x v="1"/>
    <s v="USD"/>
    <n v="26030.35"/>
  </r>
  <r>
    <s v="A2310000"/>
    <x v="26"/>
    <x v="26"/>
    <n v="104151802"/>
    <x v="0"/>
    <x v="0"/>
    <x v="2"/>
    <x v="2"/>
    <s v="WHT Outstg"/>
    <s v="WHT on 1800026002 NPDC ABURA  APR 2021 CHA"/>
    <s v=""/>
    <s v="AB"/>
    <s v=""/>
    <d v="2021-10-31T00:00:00"/>
    <d v="2021-10-31T00:00:00"/>
    <d v="2021-10-31T00:00:00"/>
    <s v="USD"/>
    <n v="25709.43"/>
    <n v="61"/>
    <s v="61-90days "/>
    <n v="2.0333333333333332"/>
    <x v="2"/>
    <x v="2"/>
    <s v="WHT"/>
    <x v="1"/>
    <s v="USD"/>
    <n v="25709.43"/>
  </r>
  <r>
    <s v="A2310000"/>
    <x v="26"/>
    <x v="26"/>
    <n v="104123312"/>
    <x v="0"/>
    <x v="0"/>
    <x v="2"/>
    <x v="2"/>
    <s v="WHT Outstg"/>
    <s v="WHT on 1800025729 NPDC ABURA  FEB 2021 CHA"/>
    <s v=""/>
    <s v="AB"/>
    <s v=""/>
    <d v="2021-08-31T00:00:00"/>
    <d v="2021-08-31T00:00:00"/>
    <d v="2021-08-31T00:00:00"/>
    <s v="USD"/>
    <n v="24962.22"/>
    <n v="122"/>
    <s v="91-180days "/>
    <n v="4.0666666666666664"/>
    <x v="2"/>
    <x v="2"/>
    <s v="WHT"/>
    <x v="1"/>
    <s v="USD"/>
    <n v="24962.22"/>
  </r>
  <r>
    <s v="A2310000"/>
    <x v="26"/>
    <x v="26"/>
    <n v="104123313"/>
    <x v="0"/>
    <x v="0"/>
    <x v="2"/>
    <x v="2"/>
    <s v="WHT Outstg"/>
    <s v="WHT on 1800025575 NPDC ABURA  JAN 2021 CHA"/>
    <s v=""/>
    <s v="AB"/>
    <s v=""/>
    <d v="2021-08-31T00:00:00"/>
    <d v="2021-08-31T00:00:00"/>
    <d v="2021-08-31T00:00:00"/>
    <s v="USD"/>
    <n v="28438.97"/>
    <n v="122"/>
    <s v="91-180days "/>
    <n v="4.0666666666666664"/>
    <x v="2"/>
    <x v="2"/>
    <s v="WHT"/>
    <x v="1"/>
    <s v="USD"/>
    <n v="28438.97"/>
  </r>
  <r>
    <s v="A2310000"/>
    <x v="26"/>
    <x v="26"/>
    <n v="104123326"/>
    <x v="0"/>
    <x v="0"/>
    <x v="2"/>
    <x v="2"/>
    <s v="WHT Outstg"/>
    <s v="WHT on 1800025870 NPDC ABURA  MARCH2021 CHA"/>
    <s v=""/>
    <s v="AB"/>
    <s v=""/>
    <d v="2021-08-31T00:00:00"/>
    <d v="2021-08-31T00:00:00"/>
    <d v="2021-08-31T00:00:00"/>
    <s v="USD"/>
    <n v="27797.97"/>
    <n v="122"/>
    <s v="91-180days "/>
    <n v="4.0666666666666664"/>
    <x v="2"/>
    <x v="2"/>
    <s v="WHT"/>
    <x v="1"/>
    <s v="USD"/>
    <n v="27797.97"/>
  </r>
  <r>
    <s v="A2310000"/>
    <x v="26"/>
    <x v="26"/>
    <n v="104123327"/>
    <x v="0"/>
    <x v="0"/>
    <x v="2"/>
    <x v="2"/>
    <s v="WHT Outstg"/>
    <s v="WHT on 1800024606 NPDC ABURA  JULY 2020 CHA"/>
    <s v=""/>
    <s v="AB"/>
    <s v=""/>
    <d v="2021-08-31T00:00:00"/>
    <d v="2021-08-31T00:00:00"/>
    <d v="2021-08-31T00:00:00"/>
    <s v="USD"/>
    <n v="12410.41"/>
    <n v="122"/>
    <s v="91-180days "/>
    <n v="4.0666666666666664"/>
    <x v="2"/>
    <x v="2"/>
    <s v="WHT"/>
    <x v="1"/>
    <s v="USD"/>
    <n v="12410.41"/>
  </r>
  <r>
    <s v="A2310000"/>
    <x v="26"/>
    <x v="26"/>
    <n v="104123327"/>
    <x v="0"/>
    <x v="0"/>
    <x v="2"/>
    <x v="2"/>
    <s v="WHT Outstg"/>
    <s v="WHT on 1800024607 NPDC ABURA  JULY 2020 CHA"/>
    <s v=""/>
    <s v="AB"/>
    <s v=""/>
    <d v="2021-08-31T00:00:00"/>
    <d v="2021-08-31T00:00:00"/>
    <d v="2021-08-31T00:00:00"/>
    <s v="USD"/>
    <n v="17683.29"/>
    <n v="122"/>
    <s v="91-180days "/>
    <n v="4.0666666666666664"/>
    <x v="2"/>
    <x v="2"/>
    <s v="WHT"/>
    <x v="1"/>
    <s v="USD"/>
    <n v="17683.29"/>
  </r>
  <r>
    <s v="A2310000"/>
    <x v="26"/>
    <x v="26"/>
    <n v="104123328"/>
    <x v="0"/>
    <x v="0"/>
    <x v="2"/>
    <x v="2"/>
    <s v="WHT Outstg"/>
    <s v="WHT on 1800024762 NPDC ABURA  AUGUST 2020 CHA"/>
    <s v=""/>
    <s v="AB"/>
    <s v=""/>
    <d v="2021-08-31T00:00:00"/>
    <d v="2021-08-31T00:00:00"/>
    <d v="2021-08-31T00:00:00"/>
    <s v="USD"/>
    <n v="34732.75"/>
    <n v="122"/>
    <s v="91-180days "/>
    <n v="4.0666666666666664"/>
    <x v="2"/>
    <x v="2"/>
    <s v="WHT"/>
    <x v="1"/>
    <s v="USD"/>
    <n v="34732.75"/>
  </r>
  <r>
    <s v="A2310000"/>
    <x v="26"/>
    <x v="26"/>
    <n v="104123329"/>
    <x v="0"/>
    <x v="0"/>
    <x v="2"/>
    <x v="2"/>
    <s v="WHT Outstg"/>
    <s v="WHT on 1800025076 NPDC ABURA  OCT 2020 CHA"/>
    <s v=""/>
    <s v="AB"/>
    <s v=""/>
    <d v="2021-08-31T00:00:00"/>
    <d v="2021-08-31T00:00:00"/>
    <d v="2021-08-31T00:00:00"/>
    <s v="USD"/>
    <n v="35895.43"/>
    <n v="122"/>
    <s v="91-180days "/>
    <n v="4.0666666666666664"/>
    <x v="2"/>
    <x v="2"/>
    <s v="WHT"/>
    <x v="1"/>
    <s v="USD"/>
    <n v="35895.43"/>
  </r>
  <r>
    <s v="A2310000"/>
    <x v="26"/>
    <x v="26"/>
    <n v="104123330"/>
    <x v="0"/>
    <x v="0"/>
    <x v="2"/>
    <x v="2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122"/>
    <s v="91-180days "/>
    <n v="4.0666666666666664"/>
    <x v="2"/>
    <x v="2"/>
    <s v="WHT"/>
    <x v="1"/>
    <s v="USD"/>
    <n v="33674.300000000003"/>
  </r>
  <r>
    <s v="A2310000"/>
    <x v="26"/>
    <x v="26"/>
    <n v="104123331"/>
    <x v="0"/>
    <x v="0"/>
    <x v="2"/>
    <x v="2"/>
    <s v="WHT Outstg"/>
    <s v="WHT on 1800025456 NPDC ABURA  DEC 2020 CHA"/>
    <s v=""/>
    <s v="AB"/>
    <s v=""/>
    <d v="2021-08-31T00:00:00"/>
    <d v="2021-08-31T00:00:00"/>
    <d v="2021-08-31T00:00:00"/>
    <s v="USD"/>
    <n v="31228.36"/>
    <n v="122"/>
    <s v="91-180days "/>
    <n v="4.0666666666666664"/>
    <x v="2"/>
    <x v="2"/>
    <s v="WHT"/>
    <x v="1"/>
    <s v="USD"/>
    <n v="31228.36"/>
  </r>
  <r>
    <s v="A2310000"/>
    <x v="26"/>
    <x v="26"/>
    <n v="104123348"/>
    <x v="0"/>
    <x v="0"/>
    <x v="2"/>
    <x v="2"/>
    <s v="WHT Outstg"/>
    <s v="WHT on 1800025279 NPDC ABURA  NOV 2020 CHA"/>
    <s v=""/>
    <s v="AB"/>
    <s v=""/>
    <d v="2021-08-31T00:00:00"/>
    <d v="2021-08-31T00:00:00"/>
    <d v="2021-08-31T00:00:00"/>
    <s v="USD"/>
    <n v="29292.81"/>
    <n v="122"/>
    <s v="91-180days "/>
    <n v="4.0666666666666664"/>
    <x v="2"/>
    <x v="2"/>
    <s v="WHT"/>
    <x v="1"/>
    <s v="USD"/>
    <n v="29292.81"/>
  </r>
  <r>
    <s v="A2310000"/>
    <x v="26"/>
    <x v="26"/>
    <n v="1600003822"/>
    <x v="0"/>
    <x v="0"/>
    <x v="2"/>
    <x v="2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178"/>
    <s v="91-180days "/>
    <n v="5.9333333333333336"/>
    <x v="2"/>
    <x v="2"/>
    <s v="WHT"/>
    <x v="1"/>
    <s v="USD"/>
    <n v="-2872.69"/>
  </r>
  <r>
    <s v="A2310000"/>
    <x v="26"/>
    <x v="26"/>
    <n v="1600003806"/>
    <x v="0"/>
    <x v="0"/>
    <x v="2"/>
    <x v="2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186"/>
    <s v="Above 180days "/>
    <n v="6.2"/>
    <x v="3"/>
    <x v="2"/>
    <s v="WHT"/>
    <x v="1"/>
    <s v="USD"/>
    <n v="-194.37"/>
  </r>
  <r>
    <s v="A2310000"/>
    <x v="26"/>
    <x v="26"/>
    <n v="104070253"/>
    <x v="0"/>
    <x v="0"/>
    <x v="2"/>
    <x v="2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245"/>
    <s v="Above 180days "/>
    <n v="8.1666666666666661"/>
    <x v="3"/>
    <x v="2"/>
    <s v="WHT"/>
    <x v="1"/>
    <s v="USD"/>
    <n v="9840.2800000000007"/>
  </r>
  <r>
    <s v="A2310000"/>
    <x v="26"/>
    <x v="26"/>
    <n v="104070253"/>
    <x v="0"/>
    <x v="0"/>
    <x v="2"/>
    <x v="2"/>
    <s v="WHT Outstg"/>
    <s v="WHT on Inv 1800024456 NPDC ABURA JUN 2020 CHA"/>
    <s v=""/>
    <s v="AB"/>
    <s v=""/>
    <d v="2021-04-30T00:00:00"/>
    <d v="2021-04-30T00:00:00"/>
    <d v="2021-04-30T00:00:00"/>
    <s v="USD"/>
    <n v="14760.28"/>
    <n v="245"/>
    <s v="Above 180days "/>
    <n v="8.1666666666666661"/>
    <x v="3"/>
    <x v="2"/>
    <s v="WHT"/>
    <x v="1"/>
    <s v="USD"/>
    <n v="14760.28"/>
  </r>
  <r>
    <s v="A2310000"/>
    <x v="26"/>
    <x v="26"/>
    <n v="104033060"/>
    <x v="0"/>
    <x v="0"/>
    <x v="2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324"/>
    <s v="Above 180days "/>
    <n v="10.8"/>
    <x v="3"/>
    <x v="2"/>
    <s v="WHT"/>
    <x v="1"/>
    <s v="USD"/>
    <n v="9675.49"/>
  </r>
  <r>
    <s v="A2310000"/>
    <x v="26"/>
    <x v="26"/>
    <n v="104033060"/>
    <x v="0"/>
    <x v="0"/>
    <x v="2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324"/>
    <s v="Above 180days "/>
    <n v="10.8"/>
    <x v="3"/>
    <x v="2"/>
    <s v="WHT"/>
    <x v="1"/>
    <s v="USD"/>
    <n v="14513.22"/>
  </r>
  <r>
    <s v="A2310000"/>
    <x v="26"/>
    <x v="26"/>
    <n v="104033061"/>
    <x v="0"/>
    <x v="0"/>
    <x v="2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324"/>
    <s v="Above 180days "/>
    <n v="10.8"/>
    <x v="3"/>
    <x v="2"/>
    <s v="WHT"/>
    <x v="1"/>
    <s v="USD"/>
    <n v="7331.84"/>
  </r>
  <r>
    <s v="A2310000"/>
    <x v="26"/>
    <x v="26"/>
    <n v="104033061"/>
    <x v="0"/>
    <x v="0"/>
    <x v="2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324"/>
    <s v="Above 180days "/>
    <n v="10.8"/>
    <x v="3"/>
    <x v="2"/>
    <s v="WHT"/>
    <x v="1"/>
    <s v="USD"/>
    <n v="10997.67"/>
  </r>
  <r>
    <s v="A2310000"/>
    <x v="26"/>
    <x v="26"/>
    <n v="104033062"/>
    <x v="0"/>
    <x v="0"/>
    <x v="2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324"/>
    <s v="Above 180days "/>
    <n v="10.8"/>
    <x v="3"/>
    <x v="2"/>
    <s v="WHT"/>
    <x v="1"/>
    <s v="USD"/>
    <n v="11422"/>
  </r>
  <r>
    <s v="A2310000"/>
    <x v="26"/>
    <x v="26"/>
    <n v="104033062"/>
    <x v="0"/>
    <x v="0"/>
    <x v="2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324"/>
    <s v="Above 180days "/>
    <n v="10.8"/>
    <x v="3"/>
    <x v="2"/>
    <s v="WHT"/>
    <x v="1"/>
    <s v="USD"/>
    <n v="17132.849999999999"/>
  </r>
  <r>
    <s v="A2310000"/>
    <x v="26"/>
    <x v="26"/>
    <n v="104033063"/>
    <x v="0"/>
    <x v="0"/>
    <x v="2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324"/>
    <s v="Above 180days "/>
    <n v="10.8"/>
    <x v="3"/>
    <x v="2"/>
    <s v="WHT"/>
    <x v="1"/>
    <s v="USD"/>
    <n v="8152.11"/>
  </r>
  <r>
    <s v="A2310000"/>
    <x v="26"/>
    <x v="26"/>
    <n v="104033063"/>
    <x v="0"/>
    <x v="0"/>
    <x v="2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324"/>
    <s v="Above 180days "/>
    <n v="10.8"/>
    <x v="3"/>
    <x v="2"/>
    <s v="WHT"/>
    <x v="1"/>
    <s v="USD"/>
    <n v="10394.86"/>
  </r>
  <r>
    <s v="A2310000"/>
    <x v="26"/>
    <x v="26"/>
    <n v="104033262"/>
    <x v="0"/>
    <x v="0"/>
    <x v="2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324"/>
    <s v="Above 180days "/>
    <n v="10.8"/>
    <x v="3"/>
    <x v="2"/>
    <s v="WHT"/>
    <x v="1"/>
    <s v="USD"/>
    <n v="9456.48"/>
  </r>
  <r>
    <s v="A2310000"/>
    <x v="26"/>
    <x v="26"/>
    <n v="104033262"/>
    <x v="0"/>
    <x v="0"/>
    <x v="2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324"/>
    <s v="Above 180days "/>
    <n v="10.8"/>
    <x v="3"/>
    <x v="2"/>
    <s v="WHT"/>
    <x v="1"/>
    <s v="USD"/>
    <n v="7415.5"/>
  </r>
  <r>
    <s v="A2310000"/>
    <x v="26"/>
    <x v="26"/>
    <n v="103950528"/>
    <x v="0"/>
    <x v="0"/>
    <x v="2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515"/>
    <s v="Above 180days "/>
    <n v="17.166666666666668"/>
    <x v="4"/>
    <x v="2"/>
    <s v="WHT"/>
    <x v="1"/>
    <s v="USD"/>
    <n v="34837.65"/>
  </r>
  <r>
    <s v="A2310000"/>
    <x v="26"/>
    <x v="26"/>
    <n v="103950528"/>
    <x v="0"/>
    <x v="0"/>
    <x v="2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515"/>
    <s v="Above 180days "/>
    <n v="17.166666666666668"/>
    <x v="4"/>
    <x v="2"/>
    <s v="WHT"/>
    <x v="1"/>
    <s v="USD"/>
    <n v="19819.05"/>
  </r>
  <r>
    <s v="A2310000"/>
    <x v="26"/>
    <x v="26"/>
    <n v="103950528"/>
    <x v="0"/>
    <x v="0"/>
    <x v="2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515"/>
    <s v="Above 180days "/>
    <n v="17.166666666666668"/>
    <x v="4"/>
    <x v="2"/>
    <s v="WHT"/>
    <x v="1"/>
    <s v="USD"/>
    <n v="20416.25"/>
  </r>
  <r>
    <s v="A2310000"/>
    <x v="26"/>
    <x v="26"/>
    <n v="103950528"/>
    <x v="0"/>
    <x v="0"/>
    <x v="2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515"/>
    <s v="Above 180days "/>
    <n v="17.166666666666668"/>
    <x v="4"/>
    <x v="2"/>
    <s v="WHT"/>
    <x v="1"/>
    <s v="USD"/>
    <n v="12302.27"/>
  </r>
  <r>
    <s v="A2310000"/>
    <x v="26"/>
    <x v="26"/>
    <n v="103950528"/>
    <x v="0"/>
    <x v="0"/>
    <x v="2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515"/>
    <s v="Above 180days "/>
    <n v="17.166666666666668"/>
    <x v="4"/>
    <x v="2"/>
    <s v="WHT"/>
    <x v="1"/>
    <s v="USD"/>
    <n v="20527.89"/>
  </r>
  <r>
    <s v="A2310000"/>
    <x v="26"/>
    <x v="26"/>
    <n v="103950528"/>
    <x v="0"/>
    <x v="0"/>
    <x v="2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515"/>
    <s v="Above 180days "/>
    <n v="17.166666666666668"/>
    <x v="4"/>
    <x v="2"/>
    <s v="WHT"/>
    <x v="1"/>
    <s v="USD"/>
    <n v="15998.38"/>
  </r>
  <r>
    <s v="A2310000"/>
    <x v="26"/>
    <x v="26"/>
    <n v="103950528"/>
    <x v="0"/>
    <x v="0"/>
    <x v="2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515"/>
    <s v="Above 180days "/>
    <n v="17.166666666666668"/>
    <x v="4"/>
    <x v="2"/>
    <s v="WHT"/>
    <x v="1"/>
    <s v="USD"/>
    <n v="17124.28"/>
  </r>
  <r>
    <s v="A2310000"/>
    <x v="26"/>
    <x v="26"/>
    <n v="103950528"/>
    <x v="0"/>
    <x v="0"/>
    <x v="2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515"/>
    <s v="Above 180days "/>
    <n v="17.166666666666668"/>
    <x v="4"/>
    <x v="2"/>
    <s v="WHT"/>
    <x v="1"/>
    <s v="USD"/>
    <n v="15945.75"/>
  </r>
  <r>
    <s v="A2310000"/>
    <x v="26"/>
    <x v="26"/>
    <n v="103950528"/>
    <x v="0"/>
    <x v="0"/>
    <x v="2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515"/>
    <s v="Above 180days "/>
    <n v="17.166666666666668"/>
    <x v="4"/>
    <x v="2"/>
    <s v="WHT"/>
    <x v="1"/>
    <s v="USD"/>
    <n v="23225.11"/>
  </r>
  <r>
    <s v="A2310000"/>
    <x v="26"/>
    <x v="26"/>
    <n v="103950528"/>
    <x v="0"/>
    <x v="0"/>
    <x v="2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515"/>
    <s v="Above 180days "/>
    <n v="17.166666666666668"/>
    <x v="4"/>
    <x v="2"/>
    <s v="WHT"/>
    <x v="1"/>
    <s v="USD"/>
    <n v="13212.01"/>
  </r>
  <r>
    <s v="A2310000"/>
    <x v="26"/>
    <x v="26"/>
    <n v="103950528"/>
    <x v="0"/>
    <x v="0"/>
    <x v="2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515"/>
    <s v="Above 180days "/>
    <n v="17.166666666666668"/>
    <x v="4"/>
    <x v="2"/>
    <s v="WHT"/>
    <x v="1"/>
    <s v="USD"/>
    <n v="13612.11"/>
  </r>
  <r>
    <s v="A2310000"/>
    <x v="26"/>
    <x v="26"/>
    <n v="103950528"/>
    <x v="0"/>
    <x v="0"/>
    <x v="2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515"/>
    <s v="Above 180days "/>
    <n v="17.166666666666668"/>
    <x v="4"/>
    <x v="2"/>
    <s v="WHT"/>
    <x v="1"/>
    <s v="USD"/>
    <n v="8201.84"/>
  </r>
  <r>
    <s v="A2310000"/>
    <x v="26"/>
    <x v="26"/>
    <n v="103950528"/>
    <x v="0"/>
    <x v="0"/>
    <x v="2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515"/>
    <s v="Above 180days "/>
    <n v="17.166666666666668"/>
    <x v="4"/>
    <x v="2"/>
    <s v="WHT"/>
    <x v="1"/>
    <s v="USD"/>
    <n v="13683.64"/>
  </r>
  <r>
    <s v="A2310000"/>
    <x v="26"/>
    <x v="26"/>
    <n v="103950528"/>
    <x v="0"/>
    <x v="0"/>
    <x v="2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515"/>
    <s v="Above 180days "/>
    <n v="17.166666666666668"/>
    <x v="4"/>
    <x v="2"/>
    <s v="WHT"/>
    <x v="1"/>
    <s v="USD"/>
    <n v="10665.85"/>
  </r>
  <r>
    <s v="A2310000"/>
    <x v="26"/>
    <x v="26"/>
    <n v="103950528"/>
    <x v="0"/>
    <x v="0"/>
    <x v="2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515"/>
    <s v="Above 180days "/>
    <n v="17.166666666666668"/>
    <x v="4"/>
    <x v="2"/>
    <s v="WHT"/>
    <x v="1"/>
    <s v="USD"/>
    <n v="11415.64"/>
  </r>
  <r>
    <s v="A2310000"/>
    <x v="26"/>
    <x v="26"/>
    <n v="103950528"/>
    <x v="0"/>
    <x v="0"/>
    <x v="2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515"/>
    <s v="Above 180days "/>
    <n v="17.166666666666668"/>
    <x v="4"/>
    <x v="2"/>
    <s v="WHT"/>
    <x v="1"/>
    <s v="USD"/>
    <n v="10633.28"/>
  </r>
  <r>
    <s v="A2310000"/>
    <x v="26"/>
    <x v="26"/>
    <n v="103933968"/>
    <x v="0"/>
    <x v="0"/>
    <x v="2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555"/>
    <s v="Above 180days "/>
    <n v="18.5"/>
    <x v="0"/>
    <x v="2"/>
    <s v="WHT"/>
    <x v="1"/>
    <s v="USD"/>
    <n v="7161.63"/>
  </r>
  <r>
    <s v="A2310000"/>
    <x v="26"/>
    <x v="26"/>
    <n v="103918777"/>
    <x v="0"/>
    <x v="0"/>
    <x v="2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589"/>
    <s v="Above 180days "/>
    <n v="19.633333333333333"/>
    <x v="0"/>
    <x v="2"/>
    <s v="WHT"/>
    <x v="1"/>
    <s v="USD"/>
    <n v="4804.2"/>
  </r>
  <r>
    <s v="A2310000"/>
    <x v="26"/>
    <x v="26"/>
    <n v="103918777"/>
    <x v="0"/>
    <x v="0"/>
    <x v="2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589"/>
    <s v="Above 180days "/>
    <n v="19.633333333333333"/>
    <x v="0"/>
    <x v="2"/>
    <s v="WHT"/>
    <x v="1"/>
    <s v="USD"/>
    <n v="2840.14"/>
  </r>
  <r>
    <s v="A2310000"/>
    <x v="26"/>
    <x v="26"/>
    <n v="103918777"/>
    <x v="0"/>
    <x v="0"/>
    <x v="2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589"/>
    <s v="Above 180days "/>
    <n v="19.633333333333333"/>
    <x v="0"/>
    <x v="2"/>
    <s v="WHT"/>
    <x v="1"/>
    <s v="USD"/>
    <n v="9864.59"/>
  </r>
  <r>
    <s v="A2310000"/>
    <x v="26"/>
    <x v="26"/>
    <n v="103918777"/>
    <x v="0"/>
    <x v="0"/>
    <x v="2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589"/>
    <s v="Above 180days "/>
    <n v="19.633333333333333"/>
    <x v="0"/>
    <x v="2"/>
    <s v="WHT"/>
    <x v="1"/>
    <s v="USD"/>
    <n v="8686.89"/>
  </r>
  <r>
    <s v="A2310000"/>
    <x v="26"/>
    <x v="26"/>
    <n v="103918777"/>
    <x v="0"/>
    <x v="0"/>
    <x v="2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589"/>
    <s v="Above 180days "/>
    <n v="19.633333333333333"/>
    <x v="0"/>
    <x v="2"/>
    <s v="WHT"/>
    <x v="1"/>
    <s v="USD"/>
    <n v="10928.51"/>
  </r>
  <r>
    <s v="A2310000"/>
    <x v="26"/>
    <x v="26"/>
    <n v="103918777"/>
    <x v="0"/>
    <x v="0"/>
    <x v="2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589"/>
    <s v="Above 180days "/>
    <n v="19.633333333333333"/>
    <x v="0"/>
    <x v="2"/>
    <s v="WHT"/>
    <x v="1"/>
    <s v="USD"/>
    <n v="4918.2700000000004"/>
  </r>
  <r>
    <s v="A2310000"/>
    <x v="26"/>
    <x v="26"/>
    <n v="103918777"/>
    <x v="0"/>
    <x v="0"/>
    <x v="2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589"/>
    <s v="Above 180days "/>
    <n v="19.633333333333333"/>
    <x v="0"/>
    <x v="2"/>
    <s v="WHT"/>
    <x v="1"/>
    <s v="USD"/>
    <n v="8646.51"/>
  </r>
  <r>
    <s v="A2310000"/>
    <x v="26"/>
    <x v="26"/>
    <n v="103918777"/>
    <x v="0"/>
    <x v="0"/>
    <x v="2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589"/>
    <s v="Above 180days "/>
    <n v="19.633333333333333"/>
    <x v="0"/>
    <x v="2"/>
    <s v="WHT"/>
    <x v="1"/>
    <s v="USD"/>
    <n v="8742.92"/>
  </r>
  <r>
    <s v="A2310000"/>
    <x v="26"/>
    <x v="26"/>
    <n v="103918777"/>
    <x v="0"/>
    <x v="0"/>
    <x v="2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589"/>
    <s v="Above 180days "/>
    <n v="19.633333333333333"/>
    <x v="0"/>
    <x v="2"/>
    <s v="WHT"/>
    <x v="1"/>
    <s v="USD"/>
    <n v="7784.19"/>
  </r>
  <r>
    <s v="A2310000"/>
    <x v="26"/>
    <x v="26"/>
    <n v="103918777"/>
    <x v="0"/>
    <x v="0"/>
    <x v="2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589"/>
    <s v="Above 180days "/>
    <n v="19.633333333333333"/>
    <x v="0"/>
    <x v="2"/>
    <s v="WHT"/>
    <x v="1"/>
    <s v="USD"/>
    <n v="11303.78"/>
  </r>
  <r>
    <s v="A2310000"/>
    <x v="26"/>
    <x v="26"/>
    <n v="103918777"/>
    <x v="0"/>
    <x v="0"/>
    <x v="2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589"/>
    <s v="Above 180days "/>
    <n v="19.633333333333333"/>
    <x v="0"/>
    <x v="2"/>
    <s v="WHT"/>
    <x v="1"/>
    <s v="USD"/>
    <n v="25418.09"/>
  </r>
  <r>
    <s v="A2310000"/>
    <x v="26"/>
    <x v="26"/>
    <n v="103918777"/>
    <x v="0"/>
    <x v="0"/>
    <x v="2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589"/>
    <s v="Above 180days "/>
    <n v="19.633333333333333"/>
    <x v="0"/>
    <x v="2"/>
    <s v="WHT"/>
    <x v="1"/>
    <s v="USD"/>
    <n v="4566.12"/>
  </r>
  <r>
    <s v="A2310000"/>
    <x v="26"/>
    <x v="26"/>
    <n v="103918777"/>
    <x v="0"/>
    <x v="0"/>
    <x v="2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589"/>
    <s v="Above 180days "/>
    <n v="19.633333333333333"/>
    <x v="0"/>
    <x v="2"/>
    <s v="WHT"/>
    <x v="1"/>
    <s v="USD"/>
    <n v="11607.03"/>
  </r>
  <r>
    <s v="A2310000"/>
    <x v="26"/>
    <x v="26"/>
    <n v="103918777"/>
    <x v="0"/>
    <x v="0"/>
    <x v="2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589"/>
    <s v="Above 180days "/>
    <n v="19.633333333333333"/>
    <x v="0"/>
    <x v="2"/>
    <s v="WHT"/>
    <x v="1"/>
    <s v="USD"/>
    <n v="13381.08"/>
  </r>
  <r>
    <s v="A2310000"/>
    <x v="26"/>
    <x v="26"/>
    <n v="103918777"/>
    <x v="0"/>
    <x v="0"/>
    <x v="2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589"/>
    <s v="Above 180days "/>
    <n v="19.633333333333333"/>
    <x v="0"/>
    <x v="2"/>
    <s v="WHT"/>
    <x v="1"/>
    <s v="USD"/>
    <n v="6394.02"/>
  </r>
  <r>
    <s v="A2310000"/>
    <x v="26"/>
    <x v="26"/>
    <n v="103918777"/>
    <x v="0"/>
    <x v="0"/>
    <x v="2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589"/>
    <s v="Above 180days "/>
    <n v="19.633333333333333"/>
    <x v="0"/>
    <x v="2"/>
    <s v="WHT"/>
    <x v="1"/>
    <s v="USD"/>
    <n v="9504.15"/>
  </r>
  <r>
    <s v="A2310000"/>
    <x v="26"/>
    <x v="26"/>
    <n v="103918777"/>
    <x v="0"/>
    <x v="0"/>
    <x v="2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589"/>
    <s v="Above 180days "/>
    <n v="19.633333333333333"/>
    <x v="0"/>
    <x v="2"/>
    <s v="WHT"/>
    <x v="1"/>
    <s v="USD"/>
    <n v="9624.5400000000009"/>
  </r>
  <r>
    <s v="A2310000"/>
    <x v="26"/>
    <x v="26"/>
    <n v="103918777"/>
    <x v="0"/>
    <x v="0"/>
    <x v="2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589"/>
    <s v="Above 180days "/>
    <n v="19.633333333333333"/>
    <x v="0"/>
    <x v="2"/>
    <s v="WHT"/>
    <x v="1"/>
    <s v="USD"/>
    <n v="13367.92"/>
  </r>
  <r>
    <s v="A2310000"/>
    <x v="26"/>
    <x v="26"/>
    <n v="103918777"/>
    <x v="0"/>
    <x v="0"/>
    <x v="2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589"/>
    <s v="Above 180days "/>
    <n v="19.633333333333333"/>
    <x v="0"/>
    <x v="2"/>
    <s v="WHT"/>
    <x v="1"/>
    <s v="USD"/>
    <n v="14018.04"/>
  </r>
  <r>
    <s v="A2310000"/>
    <x v="26"/>
    <x v="26"/>
    <n v="103918777"/>
    <x v="0"/>
    <x v="0"/>
    <x v="2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589"/>
    <s v="Above 180days "/>
    <n v="19.633333333333333"/>
    <x v="0"/>
    <x v="2"/>
    <s v="WHT"/>
    <x v="1"/>
    <s v="USD"/>
    <n v="15818.54"/>
  </r>
  <r>
    <s v="A2310000"/>
    <x v="26"/>
    <x v="26"/>
    <n v="103918777"/>
    <x v="0"/>
    <x v="0"/>
    <x v="2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589"/>
    <s v="Above 180days "/>
    <n v="19.633333333333333"/>
    <x v="0"/>
    <x v="2"/>
    <s v="WHT"/>
    <x v="1"/>
    <s v="USD"/>
    <n v="15769.16"/>
  </r>
  <r>
    <s v="A2310000"/>
    <x v="26"/>
    <x v="26"/>
    <n v="103918777"/>
    <x v="0"/>
    <x v="0"/>
    <x v="2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589"/>
    <s v="Above 180days "/>
    <n v="19.633333333333333"/>
    <x v="0"/>
    <x v="2"/>
    <s v="WHT"/>
    <x v="1"/>
    <s v="USD"/>
    <n v="13012.75"/>
  </r>
  <r>
    <s v="A2310000"/>
    <x v="26"/>
    <x v="26"/>
    <n v="103918778"/>
    <x v="0"/>
    <x v="0"/>
    <x v="2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589"/>
    <s v="Above 180days "/>
    <n v="19.633333333333333"/>
    <x v="0"/>
    <x v="2"/>
    <s v="WHT"/>
    <x v="1"/>
    <s v="USD"/>
    <n v="21005.87"/>
  </r>
  <r>
    <s v="A2310000"/>
    <x v="26"/>
    <x v="26"/>
    <n v="103918778"/>
    <x v="0"/>
    <x v="0"/>
    <x v="2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589"/>
    <s v="Above 180days "/>
    <n v="19.633333333333333"/>
    <x v="0"/>
    <x v="2"/>
    <s v="WHT"/>
    <x v="1"/>
    <s v="USD"/>
    <n v="23711.67"/>
  </r>
  <r>
    <s v="A2310000"/>
    <x v="26"/>
    <x v="26"/>
    <n v="103918778"/>
    <x v="0"/>
    <x v="0"/>
    <x v="2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589"/>
    <s v="Above 180days "/>
    <n v="19.633333333333333"/>
    <x v="0"/>
    <x v="2"/>
    <s v="WHT"/>
    <x v="1"/>
    <s v="USD"/>
    <n v="23635.97"/>
  </r>
  <r>
    <s v="A2310000"/>
    <x v="26"/>
    <x v="26"/>
    <n v="103918778"/>
    <x v="0"/>
    <x v="0"/>
    <x v="2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589"/>
    <s v="Above 180days "/>
    <n v="19.633333333333333"/>
    <x v="0"/>
    <x v="2"/>
    <s v="WHT"/>
    <x v="1"/>
    <s v="USD"/>
    <n v="19523.419999999998"/>
  </r>
  <r>
    <s v="A2310000"/>
    <x v="26"/>
    <x v="26"/>
    <n v="103918779"/>
    <x v="0"/>
    <x v="0"/>
    <x v="2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589"/>
    <s v="Above 180days "/>
    <n v="19.633333333333333"/>
    <x v="0"/>
    <x v="2"/>
    <s v="WHT"/>
    <x v="1"/>
    <s v="USD"/>
    <n v="12921.68"/>
  </r>
  <r>
    <s v="A2310000"/>
    <x v="26"/>
    <x v="26"/>
    <n v="103918779"/>
    <x v="0"/>
    <x v="0"/>
    <x v="2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589"/>
    <s v="Above 180days "/>
    <n v="19.633333333333333"/>
    <x v="0"/>
    <x v="2"/>
    <s v="WHT"/>
    <x v="1"/>
    <s v="USD"/>
    <n v="8618.1299999999992"/>
  </r>
  <r>
    <s v="A2310000"/>
    <x v="26"/>
    <x v="26"/>
    <n v="103907972"/>
    <x v="0"/>
    <x v="0"/>
    <x v="2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616"/>
    <s v="Above 180days "/>
    <n v="20.533333333333335"/>
    <x v="0"/>
    <x v="2"/>
    <s v="WHT"/>
    <x v="1"/>
    <s v="USD"/>
    <n v="13422.57"/>
  </r>
  <r>
    <s v="A2310000"/>
    <x v="26"/>
    <x v="26"/>
    <n v="103907972"/>
    <x v="0"/>
    <x v="0"/>
    <x v="2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616"/>
    <s v="Above 180days "/>
    <n v="20.533333333333335"/>
    <x v="0"/>
    <x v="2"/>
    <s v="WHT"/>
    <x v="1"/>
    <s v="USD"/>
    <n v="14419.81"/>
  </r>
  <r>
    <s v="A2310000"/>
    <x v="26"/>
    <x v="26"/>
    <n v="103907972"/>
    <x v="0"/>
    <x v="0"/>
    <x v="2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616"/>
    <s v="Above 180days "/>
    <n v="20.533333333333335"/>
    <x v="0"/>
    <x v="2"/>
    <s v="WHT"/>
    <x v="1"/>
    <s v="USD"/>
    <n v="14869.26"/>
  </r>
  <r>
    <s v="A2310000"/>
    <x v="26"/>
    <x v="26"/>
    <n v="103907972"/>
    <x v="0"/>
    <x v="0"/>
    <x v="2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616"/>
    <s v="Above 180days "/>
    <n v="20.533333333333335"/>
    <x v="0"/>
    <x v="2"/>
    <s v="WHT"/>
    <x v="1"/>
    <s v="USD"/>
    <n v="16205.54"/>
  </r>
  <r>
    <s v="A2310000"/>
    <x v="26"/>
    <x v="26"/>
    <n v="103907972"/>
    <x v="0"/>
    <x v="0"/>
    <x v="2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616"/>
    <s v="Above 180days "/>
    <n v="20.533333333333335"/>
    <x v="0"/>
    <x v="2"/>
    <s v="WHT"/>
    <x v="1"/>
    <s v="USD"/>
    <n v="22190.81"/>
  </r>
  <r>
    <s v="A2310000"/>
    <x v="26"/>
    <x v="26"/>
    <n v="103908178"/>
    <x v="0"/>
    <x v="0"/>
    <x v="2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616"/>
    <s v="Above 180days "/>
    <n v="20.533333333333335"/>
    <x v="0"/>
    <x v="2"/>
    <s v="WHT"/>
    <x v="1"/>
    <s v="USD"/>
    <n v="11110.18"/>
  </r>
  <r>
    <s v="A2310000"/>
    <x v="26"/>
    <x v="26"/>
    <n v="103908178"/>
    <x v="0"/>
    <x v="0"/>
    <x v="2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616"/>
    <s v="Above 180days "/>
    <n v="20.533333333333335"/>
    <x v="0"/>
    <x v="2"/>
    <s v="WHT"/>
    <x v="1"/>
    <s v="USD"/>
    <n v="8123.07"/>
  </r>
  <r>
    <s v="A2310000"/>
    <x v="26"/>
    <x v="26"/>
    <n v="103908178"/>
    <x v="0"/>
    <x v="0"/>
    <x v="2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616"/>
    <s v="Above 180days "/>
    <n v="20.533333333333335"/>
    <x v="0"/>
    <x v="2"/>
    <s v="WHT"/>
    <x v="1"/>
    <s v="USD"/>
    <n v="5624.45"/>
  </r>
  <r>
    <s v="A2310000"/>
    <x v="26"/>
    <x v="26"/>
    <n v="103908178"/>
    <x v="0"/>
    <x v="0"/>
    <x v="2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616"/>
    <s v="Above 180days "/>
    <n v="20.533333333333335"/>
    <x v="0"/>
    <x v="2"/>
    <s v="WHT"/>
    <x v="1"/>
    <s v="USD"/>
    <n v="16987.509999999998"/>
  </r>
  <r>
    <s v="A2310000"/>
    <x v="26"/>
    <x v="26"/>
    <n v="103908178"/>
    <x v="0"/>
    <x v="0"/>
    <x v="2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616"/>
    <s v="Above 180days "/>
    <n v="20.533333333333335"/>
    <x v="0"/>
    <x v="2"/>
    <s v="WHT"/>
    <x v="1"/>
    <s v="USD"/>
    <n v="12226.39"/>
  </r>
  <r>
    <s v="A2310000"/>
    <x v="26"/>
    <x v="26"/>
    <n v="103908178"/>
    <x v="0"/>
    <x v="0"/>
    <x v="2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616"/>
    <s v="Above 180days "/>
    <n v="20.533333333333335"/>
    <x v="0"/>
    <x v="2"/>
    <s v="WHT"/>
    <x v="1"/>
    <s v="USD"/>
    <n v="32290.01"/>
  </r>
  <r>
    <s v="A2310000"/>
    <x v="26"/>
    <x v="26"/>
    <n v="103908178"/>
    <x v="0"/>
    <x v="0"/>
    <x v="2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616"/>
    <s v="Above 180days "/>
    <n v="20.533333333333335"/>
    <x v="0"/>
    <x v="2"/>
    <s v="WHT"/>
    <x v="1"/>
    <s v="USD"/>
    <n v="5800.6"/>
  </r>
  <r>
    <s v="A2310000"/>
    <x v="26"/>
    <x v="26"/>
    <n v="103908178"/>
    <x v="0"/>
    <x v="0"/>
    <x v="2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616"/>
    <s v="Above 180days "/>
    <n v="20.533333333333335"/>
    <x v="0"/>
    <x v="2"/>
    <s v="WHT"/>
    <x v="1"/>
    <s v="USD"/>
    <n v="12337.04"/>
  </r>
  <r>
    <s v="A2310000"/>
    <x v="26"/>
    <x v="26"/>
    <n v="103906629"/>
    <x v="0"/>
    <x v="0"/>
    <x v="2"/>
    <x v="2"/>
    <s v="WHT Outstg"/>
    <s v="WHT on inv 1800015522_Nov15"/>
    <s v=""/>
    <s v="AB"/>
    <s v=""/>
    <d v="2020-04-22T00:00:00"/>
    <d v="2020-04-22T00:00:00"/>
    <d v="2020-04-22T00:00:00"/>
    <s v="NGN"/>
    <n v="3724942.44"/>
    <n v="618"/>
    <s v="Above 180days "/>
    <n v="20.6"/>
    <x v="0"/>
    <x v="2"/>
    <s v="WHT"/>
    <x v="1"/>
    <s v="USD"/>
    <n v="10332.620000000001"/>
  </r>
  <r>
    <s v="A2310000"/>
    <x v="26"/>
    <x v="26"/>
    <n v="103906629"/>
    <x v="0"/>
    <x v="0"/>
    <x v="2"/>
    <x v="2"/>
    <s v="WHT Outstg"/>
    <s v="WHT on Inv 1800011503_Sep13"/>
    <s v=""/>
    <s v="AB"/>
    <s v=""/>
    <d v="2020-04-22T00:00:00"/>
    <d v="2020-04-22T00:00:00"/>
    <d v="2020-04-22T00:00:00"/>
    <s v="NGN"/>
    <n v="3728547.77"/>
    <n v="618"/>
    <s v="Above 180days "/>
    <n v="20.6"/>
    <x v="0"/>
    <x v="2"/>
    <s v="WHT"/>
    <x v="1"/>
    <s v="USD"/>
    <n v="10342.620000000001"/>
  </r>
  <r>
    <s v="A2310000"/>
    <x v="26"/>
    <x v="26"/>
    <n v="103906629"/>
    <x v="0"/>
    <x v="0"/>
    <x v="2"/>
    <x v="2"/>
    <s v="WHT Outstg"/>
    <s v="WHT on Inv 1800013093-Aug14"/>
    <s v=""/>
    <s v="AB"/>
    <s v=""/>
    <d v="2020-04-22T00:00:00"/>
    <d v="2020-04-22T00:00:00"/>
    <d v="2020-04-22T00:00:00"/>
    <s v="NGN"/>
    <n v="3823818.51"/>
    <n v="618"/>
    <s v="Above 180days "/>
    <n v="20.6"/>
    <x v="0"/>
    <x v="2"/>
    <s v="WHT"/>
    <x v="1"/>
    <s v="USD"/>
    <n v="10606.89"/>
  </r>
  <r>
    <s v="A2310000"/>
    <x v="26"/>
    <x v="26"/>
    <n v="103906629"/>
    <x v="0"/>
    <x v="0"/>
    <x v="2"/>
    <x v="2"/>
    <s v="WHT Outstg"/>
    <s v="WHT on Inv 1800011332_Aug13"/>
    <s v=""/>
    <s v="AB"/>
    <s v=""/>
    <d v="2020-04-22T00:00:00"/>
    <d v="2020-04-22T00:00:00"/>
    <d v="2020-04-22T00:00:00"/>
    <s v="NGN"/>
    <n v="3853243.74"/>
    <n v="618"/>
    <s v="Above 180days "/>
    <n v="20.6"/>
    <x v="0"/>
    <x v="2"/>
    <s v="WHT"/>
    <x v="1"/>
    <s v="USD"/>
    <n v="10688.51"/>
  </r>
  <r>
    <s v="A2310000"/>
    <x v="26"/>
    <x v="26"/>
    <n v="103906629"/>
    <x v="0"/>
    <x v="0"/>
    <x v="2"/>
    <x v="2"/>
    <s v="WHT Outstg"/>
    <s v="WHT on inv 1800011712_Oct13"/>
    <s v=""/>
    <s v="AB"/>
    <s v=""/>
    <d v="2020-04-22T00:00:00"/>
    <d v="2020-04-22T00:00:00"/>
    <d v="2020-04-22T00:00:00"/>
    <s v="NGN"/>
    <n v="3873353.36"/>
    <n v="618"/>
    <s v="Above 180days "/>
    <n v="20.6"/>
    <x v="0"/>
    <x v="2"/>
    <s v="WHT"/>
    <x v="1"/>
    <s v="USD"/>
    <n v="10744.29"/>
  </r>
  <r>
    <s v="A2310000"/>
    <x v="26"/>
    <x v="26"/>
    <n v="103906629"/>
    <x v="0"/>
    <x v="0"/>
    <x v="2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618"/>
    <s v="Above 180days "/>
    <n v="20.6"/>
    <x v="0"/>
    <x v="2"/>
    <s v="WHT"/>
    <x v="1"/>
    <s v="USD"/>
    <n v="4505.32"/>
  </r>
  <r>
    <s v="A2310000"/>
    <x v="26"/>
    <x v="26"/>
    <n v="103906629"/>
    <x v="0"/>
    <x v="0"/>
    <x v="2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618"/>
    <s v="Above 180days "/>
    <n v="20.6"/>
    <x v="0"/>
    <x v="2"/>
    <s v="WHT"/>
    <x v="1"/>
    <s v="USD"/>
    <n v="14869.26"/>
  </r>
  <r>
    <s v="A2310000"/>
    <x v="26"/>
    <x v="26"/>
    <n v="103906629"/>
    <x v="0"/>
    <x v="0"/>
    <x v="2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618"/>
    <s v="Above 180days "/>
    <n v="20.6"/>
    <x v="0"/>
    <x v="2"/>
    <s v="WHT"/>
    <x v="1"/>
    <s v="USD"/>
    <n v="9091.76"/>
  </r>
  <r>
    <s v="A2310000"/>
    <x v="26"/>
    <x v="26"/>
    <n v="103626589"/>
    <x v="0"/>
    <x v="0"/>
    <x v="2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1180"/>
    <s v="Above 180days "/>
    <n v="39.333333333333336"/>
    <x v="0"/>
    <x v="2"/>
    <s v="WHT"/>
    <x v="1"/>
    <s v="USD"/>
    <n v="16927.46"/>
  </r>
  <r>
    <s v="A2310000"/>
    <x v="26"/>
    <x v="26"/>
    <n v="103626590"/>
    <x v="0"/>
    <x v="0"/>
    <x v="2"/>
    <x v="2"/>
    <s v="WHT Outstg"/>
    <s v="WHT on inv 1800019780"/>
    <s v=""/>
    <s v="AB"/>
    <s v=""/>
    <d v="2018-10-08T00:00:00"/>
    <d v="2018-10-08T00:00:00"/>
    <d v="2018-10-08T00:00:00"/>
    <s v="NGN"/>
    <n v="5314311.66"/>
    <n v="1180"/>
    <s v="Above 180days "/>
    <n v="39.333333333333336"/>
    <x v="0"/>
    <x v="2"/>
    <s v="WHT"/>
    <x v="1"/>
    <s v="USD"/>
    <n v="17372.48"/>
  </r>
  <r>
    <s v="A2310000"/>
    <x v="26"/>
    <x v="26"/>
    <n v="103606980"/>
    <x v="0"/>
    <x v="0"/>
    <x v="2"/>
    <x v="2"/>
    <s v="WHT Outstg"/>
    <s v="WHT on inv1800019474"/>
    <s v=""/>
    <s v="AB"/>
    <s v=""/>
    <d v="2018-08-24T00:00:00"/>
    <d v="2018-08-24T00:00:00"/>
    <d v="2018-08-24T00:00:00"/>
    <s v="NGN"/>
    <n v="5530004.6299999999"/>
    <n v="1225"/>
    <s v="Above 180days "/>
    <n v="40.833333333333336"/>
    <x v="0"/>
    <x v="2"/>
    <s v="WHT"/>
    <x v="1"/>
    <s v="USD"/>
    <n v="18095.830000000002"/>
  </r>
  <r>
    <s v="A2310000"/>
    <x v="26"/>
    <x v="26"/>
    <n v="103606981"/>
    <x v="0"/>
    <x v="0"/>
    <x v="2"/>
    <x v="2"/>
    <s v="WHT Outstg"/>
    <s v="WHT on inv1800019473"/>
    <s v=""/>
    <s v="AB"/>
    <s v=""/>
    <d v="2018-08-24T00:00:00"/>
    <d v="2018-08-24T00:00:00"/>
    <d v="2018-08-24T00:00:00"/>
    <s v="USD"/>
    <n v="12076.47"/>
    <n v="1225"/>
    <s v="Above 180days "/>
    <n v="40.833333333333336"/>
    <x v="0"/>
    <x v="2"/>
    <s v="WHT"/>
    <x v="1"/>
    <s v="USD"/>
    <n v="12076.47"/>
  </r>
  <r>
    <s v="A2310000"/>
    <x v="26"/>
    <x v="26"/>
    <n v="103537782"/>
    <x v="0"/>
    <x v="0"/>
    <x v="2"/>
    <x v="2"/>
    <s v="WHT Outstg"/>
    <s v="WHT on NPDC pmt Oredo/Abura"/>
    <s v=""/>
    <s v="AB"/>
    <s v=""/>
    <d v="2018-03-16T00:00:00"/>
    <d v="2018-03-16T00:00:00"/>
    <d v="2018-03-16T00:00:00"/>
    <s v="NGN"/>
    <n v="187225.9"/>
    <n v="1386"/>
    <s v="Above 180days "/>
    <n v="46.2"/>
    <x v="0"/>
    <x v="2"/>
    <s v="WHT"/>
    <x v="1"/>
    <s v="USD"/>
    <n v="613.35"/>
  </r>
  <r>
    <s v="A2310000"/>
    <x v="26"/>
    <x v="26"/>
    <n v="103531038"/>
    <x v="0"/>
    <x v="0"/>
    <x v="2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398"/>
    <s v="Above 180days "/>
    <n v="46.6"/>
    <x v="0"/>
    <x v="2"/>
    <s v="WHT"/>
    <x v="1"/>
    <s v="USD"/>
    <n v="3.82"/>
  </r>
  <r>
    <s v="A2310000"/>
    <x v="26"/>
    <x v="26"/>
    <n v="103531039"/>
    <x v="0"/>
    <x v="0"/>
    <x v="2"/>
    <x v="2"/>
    <s v="WHT Outstg"/>
    <s v="WHT on inv 1800017108"/>
    <s v=""/>
    <s v="AB"/>
    <s v=""/>
    <d v="2018-03-04T00:00:00"/>
    <d v="2018-03-04T00:00:00"/>
    <d v="2018-03-04T00:00:00"/>
    <s v="NGN"/>
    <n v="38424.58"/>
    <n v="1398"/>
    <s v="Above 180days "/>
    <n v="46.6"/>
    <x v="0"/>
    <x v="2"/>
    <s v="WHT"/>
    <x v="1"/>
    <s v="USD"/>
    <n v="125.84"/>
  </r>
  <r>
    <s v="A2310000"/>
    <x v="26"/>
    <x v="26"/>
    <n v="103419412"/>
    <x v="0"/>
    <x v="0"/>
    <x v="2"/>
    <x v="2"/>
    <s v="WHT Outstg"/>
    <s v="WHT on inv1800015951"/>
    <s v=""/>
    <s v="AB"/>
    <s v=""/>
    <d v="2017-07-05T00:00:00"/>
    <d v="2017-07-05T00:00:00"/>
    <d v="2017-07-05T00:00:00"/>
    <s v="NGN"/>
    <n v="1304138.75"/>
    <n v="1640"/>
    <s v="Above 180days "/>
    <n v="54.666666666666664"/>
    <x v="0"/>
    <x v="2"/>
    <s v="WHT"/>
    <x v="1"/>
    <s v="USD"/>
    <n v="4144.68"/>
  </r>
  <r>
    <s v="A2310000"/>
    <x v="26"/>
    <x v="26"/>
    <n v="103177003"/>
    <x v="0"/>
    <x v="0"/>
    <x v="2"/>
    <x v="2"/>
    <s v="WHT Outstg"/>
    <s v="WHT on  inv 1800015422"/>
    <s v=""/>
    <s v="AB"/>
    <s v=""/>
    <d v="2016-04-08T00:00:00"/>
    <d v="2016-04-08T00:00:00"/>
    <d v="2016-04-08T00:00:00"/>
    <s v="NGN"/>
    <n v="1891023.1"/>
    <n v="2093"/>
    <s v="Above 180days "/>
    <n v="69.766666666666666"/>
    <x v="0"/>
    <x v="2"/>
    <s v="WHT"/>
    <x v="1"/>
    <s v="USD"/>
    <n v="9500.31"/>
  </r>
  <r>
    <s v="A2310000"/>
    <x v="26"/>
    <x v="26"/>
    <n v="103140615"/>
    <x v="0"/>
    <x v="0"/>
    <x v="2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2177"/>
    <s v="Above 180days "/>
    <n v="72.566666666666663"/>
    <x v="0"/>
    <x v="2"/>
    <s v="WHT"/>
    <x v="1"/>
    <s v="USD"/>
    <n v="1738.69"/>
  </r>
  <r>
    <s v="A2310000"/>
    <x v="26"/>
    <x v="26"/>
    <n v="103140616"/>
    <x v="0"/>
    <x v="0"/>
    <x v="2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2177"/>
    <s v="Above 180days "/>
    <n v="72.566666666666663"/>
    <x v="0"/>
    <x v="2"/>
    <s v="WHT"/>
    <x v="1"/>
    <s v="USD"/>
    <n v="4285.82"/>
  </r>
  <r>
    <s v="A2310000"/>
    <x v="26"/>
    <x v="26"/>
    <n v="103105424"/>
    <x v="0"/>
    <x v="0"/>
    <x v="2"/>
    <x v="2"/>
    <s v="WHT Outstg"/>
    <s v="WHT on 1800014447"/>
    <s v=""/>
    <s v="AB"/>
    <s v=""/>
    <d v="2015-11-09T00:00:00"/>
    <d v="2015-11-09T00:00:00"/>
    <d v="2015-11-09T00:00:00"/>
    <s v="NGN"/>
    <n v="321797.69"/>
    <n v="2244"/>
    <s v="Above 180days "/>
    <n v="74.8"/>
    <x v="0"/>
    <x v="2"/>
    <s v="WHT"/>
    <x v="1"/>
    <s v="USD"/>
    <n v="1614.85"/>
  </r>
  <r>
    <s v="A2310000"/>
    <x v="26"/>
    <x v="26"/>
    <n v="103100754"/>
    <x v="0"/>
    <x v="0"/>
    <x v="2"/>
    <x v="2"/>
    <s v="WHT Outstg"/>
    <s v="WHT on 1800014321"/>
    <s v=""/>
    <s v="AB"/>
    <s v=""/>
    <d v="2015-11-06T00:00:00"/>
    <d v="2015-11-06T00:00:00"/>
    <d v="2015-11-06T00:00:00"/>
    <s v="NGN"/>
    <n v="12182356.34"/>
    <n v="2247"/>
    <s v="Above 180days "/>
    <n v="74.900000000000006"/>
    <x v="0"/>
    <x v="2"/>
    <s v="WHT"/>
    <x v="1"/>
    <s v="USD"/>
    <n v="61146.9"/>
  </r>
  <r>
    <s v="A2310000"/>
    <x v="26"/>
    <x v="26"/>
    <n v="102718636"/>
    <x v="0"/>
    <x v="0"/>
    <x v="2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891"/>
    <s v="Above 180days "/>
    <n v="96.36666666666666"/>
    <x v="0"/>
    <x v="2"/>
    <s v="WHT"/>
    <x v="1"/>
    <s v="USD"/>
    <n v="21538.89"/>
  </r>
  <r>
    <s v="A2310000"/>
    <x v="26"/>
    <x v="26"/>
    <n v="102718638"/>
    <x v="0"/>
    <x v="0"/>
    <x v="2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891"/>
    <s v="Above 180days "/>
    <n v="96.36666666666666"/>
    <x v="0"/>
    <x v="2"/>
    <s v="WHT"/>
    <x v="1"/>
    <s v="USD"/>
    <n v="21280.720000000001"/>
  </r>
  <r>
    <s v="A2310000"/>
    <x v="26"/>
    <x v="26"/>
    <n v="102528399"/>
    <x v="0"/>
    <x v="0"/>
    <x v="2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483"/>
    <s v="Above 180days "/>
    <n v="116.1"/>
    <x v="0"/>
    <x v="2"/>
    <s v="WHT"/>
    <x v="1"/>
    <s v="USD"/>
    <n v="13094.95"/>
  </r>
  <r>
    <s v="A2310000"/>
    <x v="27"/>
    <x v="27"/>
    <n v="1800027044"/>
    <x v="0"/>
    <x v="0"/>
    <x v="2"/>
    <x v="2"/>
    <n v="0"/>
    <s v="NPDC/OML26 NOV 2021 Crude Handling"/>
    <s v="468"/>
    <s v="DR"/>
    <s v=""/>
    <d v="2021-12-13T00:00:00"/>
    <d v="2021-12-13T00:00:00"/>
    <d v="2022-02-11T00:00:00"/>
    <s v="USD"/>
    <n v="884521.84"/>
    <n v="-42"/>
    <s v="Not Overdue"/>
    <n v="-1.4"/>
    <x v="1"/>
    <x v="1"/>
    <s v="Not Overdue"/>
    <x v="0"/>
    <s v="USD"/>
    <n v="884521.84"/>
  </r>
  <r>
    <s v="A2310000"/>
    <x v="27"/>
    <x v="27"/>
    <n v="1800026842"/>
    <x v="0"/>
    <x v="0"/>
    <x v="2"/>
    <x v="2"/>
    <n v="0"/>
    <s v="NPDC/OML26 OCTOBER 2021 Crude Handling"/>
    <s v="468"/>
    <s v="DR"/>
    <s v=""/>
    <d v="2021-11-11T00:00:00"/>
    <d v="2021-11-11T00:00:00"/>
    <d v="2022-01-10T00:00:00"/>
    <s v="USD"/>
    <n v="70673.63"/>
    <n v="-10"/>
    <s v="Not Overdue"/>
    <n v="-0.33333333333333331"/>
    <x v="1"/>
    <x v="1"/>
    <s v="Not Overdue"/>
    <x v="0"/>
    <s v="USD"/>
    <n v="70673.63"/>
  </r>
  <r>
    <s v="A2310000"/>
    <x v="27"/>
    <x v="27"/>
    <n v="1800026702"/>
    <x v="0"/>
    <x v="0"/>
    <x v="2"/>
    <x v="2"/>
    <n v="0"/>
    <s v="NPDC/OML26 SEPTEMBER 2021 Crude Handling"/>
    <s v="468"/>
    <s v="DR"/>
    <s v=""/>
    <d v="2021-10-13T00:00:00"/>
    <d v="2021-10-13T00:00:00"/>
    <d v="2021-12-12T00:00:00"/>
    <s v="USD"/>
    <n v="530358.42000000004"/>
    <n v="19"/>
    <s v="1-30days"/>
    <n v="0.6333333333333333"/>
    <x v="2"/>
    <x v="0"/>
    <s v="Overdue"/>
    <x v="0"/>
    <s v="USD"/>
    <n v="530358.42000000004"/>
  </r>
  <r>
    <s v="A2310000"/>
    <x v="27"/>
    <x v="27"/>
    <n v="104174915"/>
    <x v="0"/>
    <x v="0"/>
    <x v="2"/>
    <x v="2"/>
    <s v="WHT Outstg"/>
    <s v="WHT_1600003369 NPDC OML 26 Jan - feb 2020 CHA"/>
    <s v=""/>
    <s v="AB"/>
    <s v=""/>
    <d v="2021-12-10T00:00:00"/>
    <d v="2021-12-10T00:00:00"/>
    <d v="2021-12-10T00:00:00"/>
    <s v="USD"/>
    <n v="-12175.66"/>
    <n v="21"/>
    <s v="1-30days"/>
    <n v="0.7"/>
    <x v="2"/>
    <x v="2"/>
    <s v="WHT"/>
    <x v="1"/>
    <s v="USD"/>
    <n v="-12175.66"/>
  </r>
  <r>
    <s v="A2310000"/>
    <x v="27"/>
    <x v="27"/>
    <n v="104174915"/>
    <x v="0"/>
    <x v="0"/>
    <x v="2"/>
    <x v="2"/>
    <s v="WHT Outstg"/>
    <s v="WHT_1600003747 NPDC OML 26 Nov&amp;Dec 2019 Water corr"/>
    <s v=""/>
    <s v="AB"/>
    <s v=""/>
    <d v="2021-12-10T00:00:00"/>
    <d v="2021-12-10T00:00:00"/>
    <d v="2021-12-10T00:00:00"/>
    <s v="USD"/>
    <n v="-8290.3700000000008"/>
    <n v="21"/>
    <s v="1-30days"/>
    <n v="0.7"/>
    <x v="2"/>
    <x v="2"/>
    <s v="WHT"/>
    <x v="1"/>
    <s v="USD"/>
    <n v="-8290.3700000000008"/>
  </r>
  <r>
    <s v="A2310000"/>
    <x v="27"/>
    <x v="27"/>
    <n v="104174916"/>
    <x v="0"/>
    <x v="0"/>
    <x v="2"/>
    <x v="2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21"/>
    <s v="1-30days"/>
    <n v="0.7"/>
    <x v="2"/>
    <x v="2"/>
    <s v="WHT"/>
    <x v="1"/>
    <s v="USD"/>
    <n v="165599.38"/>
  </r>
  <r>
    <s v="A2310000"/>
    <x v="27"/>
    <x v="27"/>
    <n v="104174917"/>
    <x v="0"/>
    <x v="0"/>
    <x v="2"/>
    <x v="2"/>
    <s v="WHT Outstg"/>
    <s v="WHT_1800026162 NPDC/OML26 MAY 2021 CHA"/>
    <s v=""/>
    <s v="AB"/>
    <s v=""/>
    <d v="2021-12-10T00:00:00"/>
    <d v="2021-12-10T00:00:00"/>
    <d v="2021-12-10T00:00:00"/>
    <s v="USD"/>
    <n v="44900.36"/>
    <n v="21"/>
    <s v="1-30days"/>
    <n v="0.7"/>
    <x v="2"/>
    <x v="2"/>
    <s v="WHT"/>
    <x v="1"/>
    <s v="USD"/>
    <n v="44900.36"/>
  </r>
  <r>
    <s v="A2310000"/>
    <x v="27"/>
    <x v="27"/>
    <n v="104174918"/>
    <x v="0"/>
    <x v="0"/>
    <x v="2"/>
    <x v="2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21"/>
    <s v="1-30days"/>
    <n v="0.7"/>
    <x v="2"/>
    <x v="2"/>
    <s v="WHT"/>
    <x v="1"/>
    <s v="USD"/>
    <n v="56296.45"/>
  </r>
  <r>
    <s v="A2310000"/>
    <x v="27"/>
    <x v="27"/>
    <n v="104174919"/>
    <x v="0"/>
    <x v="0"/>
    <x v="2"/>
    <x v="2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21"/>
    <s v="1-30days"/>
    <n v="0.7"/>
    <x v="2"/>
    <x v="2"/>
    <s v="WHT"/>
    <x v="1"/>
    <s v="USD"/>
    <n v="55636.71"/>
  </r>
  <r>
    <s v="A2310000"/>
    <x v="27"/>
    <x v="27"/>
    <n v="104174921"/>
    <x v="0"/>
    <x v="0"/>
    <x v="2"/>
    <x v="2"/>
    <s v="WHT Outstg"/>
    <s v="WHT on Recon Bal"/>
    <s v=""/>
    <s v="AB"/>
    <s v=""/>
    <d v="2021-12-10T00:00:00"/>
    <d v="2021-12-10T00:00:00"/>
    <d v="2021-12-10T00:00:00"/>
    <s v="USD"/>
    <n v="26116.01"/>
    <n v="21"/>
    <s v="1-30days"/>
    <n v="0.7"/>
    <x v="2"/>
    <x v="2"/>
    <s v="WHT"/>
    <x v="1"/>
    <s v="USD"/>
    <n v="26116.01"/>
  </r>
  <r>
    <s v="A2310000"/>
    <x v="27"/>
    <x v="27"/>
    <n v="1800026574"/>
    <x v="0"/>
    <x v="0"/>
    <x v="2"/>
    <x v="2"/>
    <n v="0"/>
    <s v="NPDC/OML26 AUGUST 2021 Crude Handling"/>
    <s v="468"/>
    <s v="DR"/>
    <s v=""/>
    <d v="2021-09-14T00:00:00"/>
    <d v="2021-09-14T00:00:00"/>
    <d v="2021-11-13T00:00:00"/>
    <s v="USD"/>
    <n v="257033.36"/>
    <n v="48"/>
    <s v="31-60days"/>
    <n v="1.6"/>
    <x v="2"/>
    <x v="0"/>
    <s v="Overdue"/>
    <x v="0"/>
    <s v="USD"/>
    <n v="257033.36"/>
  </r>
  <r>
    <s v="A2310000"/>
    <x v="27"/>
    <x v="27"/>
    <n v="104123362"/>
    <x v="0"/>
    <x v="0"/>
    <x v="2"/>
    <x v="2"/>
    <s v="WHT Outstg"/>
    <s v="WHT on 1800025985 NPDC/OML26 APR 2021 CHA"/>
    <s v=""/>
    <s v="AB"/>
    <s v=""/>
    <d v="2021-09-01T00:00:00"/>
    <d v="2021-09-01T00:00:00"/>
    <d v="2021-09-01T00:00:00"/>
    <s v="USD"/>
    <n v="42475.8"/>
    <n v="121"/>
    <s v="91-180days "/>
    <n v="4.0333333333333332"/>
    <x v="2"/>
    <x v="2"/>
    <s v="WHT"/>
    <x v="1"/>
    <s v="USD"/>
    <n v="42475.8"/>
  </r>
  <r>
    <s v="A2310000"/>
    <x v="27"/>
    <x v="27"/>
    <n v="104123367"/>
    <x v="0"/>
    <x v="0"/>
    <x v="2"/>
    <x v="2"/>
    <s v="WHT Outstg"/>
    <s v="WHT on 1800024749 NPDC/OML26 AUGUST 2020 CHA"/>
    <s v=""/>
    <s v="AB"/>
    <s v=""/>
    <d v="2021-09-01T00:00:00"/>
    <d v="2021-09-01T00:00:00"/>
    <d v="2021-09-01T00:00:00"/>
    <s v="USD"/>
    <n v="50130.39"/>
    <n v="121"/>
    <s v="91-180days "/>
    <n v="4.0333333333333332"/>
    <x v="2"/>
    <x v="2"/>
    <s v="WHT"/>
    <x v="1"/>
    <s v="USD"/>
    <n v="50130.39"/>
  </r>
  <r>
    <s v="A2310000"/>
    <x v="27"/>
    <x v="27"/>
    <n v="104123368"/>
    <x v="0"/>
    <x v="0"/>
    <x v="2"/>
    <x v="2"/>
    <s v="WHT Outstg"/>
    <s v="WHT on 1800025441 NPDC/OML26 DEC 2020 CHA"/>
    <s v=""/>
    <s v="AB"/>
    <s v=""/>
    <d v="2021-09-01T00:00:00"/>
    <d v="2021-09-01T00:00:00"/>
    <d v="2021-09-01T00:00:00"/>
    <s v="USD"/>
    <n v="49297.279999999999"/>
    <n v="121"/>
    <s v="91-180days "/>
    <n v="4.0333333333333332"/>
    <x v="2"/>
    <x v="2"/>
    <s v="WHT"/>
    <x v="1"/>
    <s v="USD"/>
    <n v="49297.279999999999"/>
  </r>
  <r>
    <s v="A2310000"/>
    <x v="27"/>
    <x v="27"/>
    <n v="104123369"/>
    <x v="0"/>
    <x v="0"/>
    <x v="2"/>
    <x v="2"/>
    <s v="WHT Outstg"/>
    <s v="WHT on 1800023820 NPDC/OML26 JAN 2020 CHA"/>
    <s v=""/>
    <s v="AB"/>
    <s v=""/>
    <d v="2021-09-01T00:00:00"/>
    <d v="2021-09-01T00:00:00"/>
    <d v="2021-09-01T00:00:00"/>
    <s v="USD"/>
    <n v="37419.279999999999"/>
    <n v="121"/>
    <s v="91-180days "/>
    <n v="4.0333333333333332"/>
    <x v="2"/>
    <x v="2"/>
    <s v="WHT"/>
    <x v="1"/>
    <s v="USD"/>
    <n v="37419.279999999999"/>
  </r>
  <r>
    <s v="A2310000"/>
    <x v="27"/>
    <x v="27"/>
    <n v="104123370"/>
    <x v="0"/>
    <x v="0"/>
    <x v="2"/>
    <x v="2"/>
    <s v="WHT Outstg"/>
    <s v="WHT on 1800023827 NPDC/OML26 DEC 2019 CHA"/>
    <s v=""/>
    <s v="AB"/>
    <s v=""/>
    <d v="2021-09-01T00:00:00"/>
    <d v="2021-09-01T00:00:00"/>
    <d v="2021-09-01T00:00:00"/>
    <s v="USD"/>
    <n v="63053.96"/>
    <n v="121"/>
    <s v="91-180days "/>
    <n v="4.0333333333333332"/>
    <x v="2"/>
    <x v="2"/>
    <s v="WHT"/>
    <x v="1"/>
    <s v="USD"/>
    <n v="63053.96"/>
  </r>
  <r>
    <s v="A2310000"/>
    <x v="27"/>
    <x v="27"/>
    <n v="104123371"/>
    <x v="0"/>
    <x v="0"/>
    <x v="2"/>
    <x v="2"/>
    <s v="WHT Outstg"/>
    <s v="WHT on 1800021949 NPDC/OML26 MAY 2019 CHA"/>
    <s v=""/>
    <s v="AB"/>
    <s v=""/>
    <d v="2021-09-01T00:00:00"/>
    <d v="2021-09-01T00:00:00"/>
    <d v="2021-09-01T00:00:00"/>
    <s v="USD"/>
    <n v="36933.32"/>
    <n v="121"/>
    <s v="91-180days "/>
    <n v="4.0333333333333332"/>
    <x v="2"/>
    <x v="2"/>
    <s v="WHT"/>
    <x v="1"/>
    <s v="USD"/>
    <n v="36933.32"/>
  </r>
  <r>
    <s v="A2310000"/>
    <x v="27"/>
    <x v="27"/>
    <n v="104123309"/>
    <x v="0"/>
    <x v="0"/>
    <x v="2"/>
    <x v="2"/>
    <s v="WHT Outstg"/>
    <s v="WHT on 1800025712 NPDC/OML26 FEB 2021 CHA"/>
    <s v=""/>
    <s v="AB"/>
    <s v=""/>
    <d v="2021-08-31T00:00:00"/>
    <d v="2021-08-31T00:00:00"/>
    <d v="2021-08-31T00:00:00"/>
    <s v="USD"/>
    <n v="43300"/>
    <n v="122"/>
    <s v="91-180days "/>
    <n v="4.0666666666666664"/>
    <x v="2"/>
    <x v="2"/>
    <s v="WHT"/>
    <x v="1"/>
    <s v="USD"/>
    <n v="43300"/>
  </r>
  <r>
    <s v="A2310000"/>
    <x v="27"/>
    <x v="27"/>
    <n v="104123352"/>
    <x v="0"/>
    <x v="0"/>
    <x v="2"/>
    <x v="2"/>
    <s v="WHT Outstg"/>
    <s v="WHT on 1800025853 NPDC/OML26 MARCH 2021 CHA"/>
    <s v=""/>
    <s v="AB"/>
    <s v=""/>
    <d v="2021-08-31T00:00:00"/>
    <d v="2021-08-31T00:00:00"/>
    <d v="2021-08-31T00:00:00"/>
    <s v="USD"/>
    <n v="54518.09"/>
    <n v="122"/>
    <s v="91-180days "/>
    <n v="4.0666666666666664"/>
    <x v="2"/>
    <x v="2"/>
    <s v="WHT"/>
    <x v="1"/>
    <s v="USD"/>
    <n v="54518.09"/>
  </r>
  <r>
    <s v="A2310000"/>
    <x v="27"/>
    <x v="27"/>
    <n v="104123353"/>
    <x v="0"/>
    <x v="0"/>
    <x v="2"/>
    <x v="2"/>
    <s v="WHT Outstg"/>
    <s v="WHT on 1800025558 NPDC/OML26 JAN 2021 CHA"/>
    <s v=""/>
    <s v="AB"/>
    <s v=""/>
    <d v="2021-08-31T00:00:00"/>
    <d v="2021-08-31T00:00:00"/>
    <d v="2021-08-31T00:00:00"/>
    <s v="USD"/>
    <n v="56927.519999999997"/>
    <n v="122"/>
    <s v="91-180days "/>
    <n v="4.0666666666666664"/>
    <x v="2"/>
    <x v="2"/>
    <s v="WHT"/>
    <x v="1"/>
    <s v="USD"/>
    <n v="56927.519999999997"/>
  </r>
  <r>
    <s v="A2310000"/>
    <x v="27"/>
    <x v="27"/>
    <n v="1600003787"/>
    <x v="0"/>
    <x v="0"/>
    <x v="2"/>
    <x v="2"/>
    <s v="WHT Outstg"/>
    <s v="WHT-NPDC/OML26 JUNE 2021 ANLYS 1-CREDIT RECEIPTS"/>
    <s v="468"/>
    <s v="DG"/>
    <s v=""/>
    <d v="2021-06-28T00:00:00"/>
    <d v="2021-06-28T00:00:00"/>
    <d v="2021-06-28T00:00:00"/>
    <s v="USD"/>
    <n v="-41520.33"/>
    <n v="186"/>
    <s v="Above 180days "/>
    <n v="6.2"/>
    <x v="0"/>
    <x v="2"/>
    <s v="WHT"/>
    <x v="1"/>
    <s v="USD"/>
    <n v="-41520.33"/>
  </r>
  <r>
    <s v="A2310000"/>
    <x v="27"/>
    <x v="27"/>
    <n v="1600003793"/>
    <x v="0"/>
    <x v="0"/>
    <x v="2"/>
    <x v="2"/>
    <s v="WHT Outstg"/>
    <s v="WHT-NPDC/OML26 JUNE 2021 ANLYS 2-CREDIT RECEIPTS"/>
    <s v="468"/>
    <s v="DG"/>
    <s v=""/>
    <d v="2021-06-28T00:00:00"/>
    <d v="2021-06-28T00:00:00"/>
    <d v="2021-06-28T00:00:00"/>
    <s v="USD"/>
    <n v="-1167293.1200000001"/>
    <n v="186"/>
    <s v="Above 180days "/>
    <n v="6.2"/>
    <x v="0"/>
    <x v="2"/>
    <s v="WHT"/>
    <x v="1"/>
    <s v="USD"/>
    <n v="-1167293.1200000001"/>
  </r>
  <r>
    <s v="A2310000"/>
    <x v="27"/>
    <x v="27"/>
    <n v="1600003800"/>
    <x v="0"/>
    <x v="0"/>
    <x v="2"/>
    <x v="2"/>
    <s v="WHT Outstg"/>
    <s v="WHT-NPDC/OML26 -2019-NGN CREDIT RECEIPTS"/>
    <s v="454"/>
    <s v="DG"/>
    <s v=""/>
    <d v="2021-06-28T00:00:00"/>
    <d v="2021-06-28T00:00:00"/>
    <d v="2021-06-28T00:00:00"/>
    <s v="NGN"/>
    <n v="-141676709.80000001"/>
    <n v="186"/>
    <s v="Above 180days "/>
    <n v="6.2"/>
    <x v="0"/>
    <x v="2"/>
    <s v="WHT"/>
    <x v="1"/>
    <s v="USD"/>
    <n v="-462361.17"/>
  </r>
  <r>
    <s v="A2310000"/>
    <x v="27"/>
    <x v="27"/>
    <n v="104070261"/>
    <x v="0"/>
    <x v="0"/>
    <x v="2"/>
    <x v="2"/>
    <s v="WHT Outstg"/>
    <s v="WHT on Inv 1800025061 NPDC/OML26 OCT 2020 CHA"/>
    <s v=""/>
    <s v="AB"/>
    <s v=""/>
    <d v="2021-04-30T00:00:00"/>
    <d v="2021-04-30T00:00:00"/>
    <d v="2021-04-30T00:00:00"/>
    <s v="USD"/>
    <n v="45133.85"/>
    <n v="245"/>
    <s v="Above 180days "/>
    <n v="8.1666666666666661"/>
    <x v="3"/>
    <x v="2"/>
    <s v="WHT"/>
    <x v="1"/>
    <s v="USD"/>
    <n v="45133.85"/>
  </r>
  <r>
    <s v="A2310000"/>
    <x v="27"/>
    <x v="27"/>
    <n v="104070261"/>
    <x v="0"/>
    <x v="0"/>
    <x v="2"/>
    <x v="2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245"/>
    <s v="Above 180days "/>
    <n v="8.1666666666666661"/>
    <x v="3"/>
    <x v="2"/>
    <s v="WHT"/>
    <x v="1"/>
    <s v="USD"/>
    <n v="48812.07"/>
  </r>
  <r>
    <s v="A2310000"/>
    <x v="27"/>
    <x v="27"/>
    <n v="104070265"/>
    <x v="0"/>
    <x v="0"/>
    <x v="2"/>
    <x v="2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245"/>
    <s v="Above 180days "/>
    <n v="8.1666666666666661"/>
    <x v="3"/>
    <x v="2"/>
    <s v="WHT"/>
    <x v="1"/>
    <s v="USD"/>
    <n v="62611.17"/>
  </r>
  <r>
    <s v="A2310000"/>
    <x v="27"/>
    <x v="27"/>
    <n v="104070265"/>
    <x v="0"/>
    <x v="0"/>
    <x v="2"/>
    <x v="2"/>
    <s v="WHT Outstg"/>
    <s v="WHT on Inv 1800025264 NPDC/OML26 NOV 2020 CHA"/>
    <s v=""/>
    <s v="AB"/>
    <s v=""/>
    <d v="2021-04-30T00:00:00"/>
    <d v="2021-04-30T00:00:00"/>
    <d v="2021-04-30T00:00:00"/>
    <s v="USD"/>
    <n v="48437.14"/>
    <n v="245"/>
    <s v="Above 180days "/>
    <n v="8.1666666666666661"/>
    <x v="3"/>
    <x v="2"/>
    <s v="WHT"/>
    <x v="1"/>
    <s v="USD"/>
    <n v="48437.14"/>
  </r>
  <r>
    <s v="A2310000"/>
    <x v="27"/>
    <x v="27"/>
    <n v="104053987"/>
    <x v="0"/>
    <x v="0"/>
    <x v="2"/>
    <x v="2"/>
    <s v="WHT Outstg"/>
    <s v="WHT_1800024589 NPDC/OML26 JULY 2020 CHA"/>
    <s v=""/>
    <s v="AB"/>
    <s v=""/>
    <d v="2021-03-24T00:00:00"/>
    <d v="2021-03-24T00:00:00"/>
    <d v="2021-03-24T00:00:00"/>
    <s v="USD"/>
    <n v="38843.5"/>
    <n v="282"/>
    <s v="Above 180days "/>
    <n v="9.4"/>
    <x v="3"/>
    <x v="2"/>
    <s v="WHT"/>
    <x v="1"/>
    <s v="USD"/>
    <n v="38843.5"/>
  </r>
  <r>
    <s v="A2310000"/>
    <x v="27"/>
    <x v="27"/>
    <n v="104053987"/>
    <x v="0"/>
    <x v="0"/>
    <x v="2"/>
    <x v="2"/>
    <s v="WHT Outstg"/>
    <s v="WHT_1800024459 NPDC/OML26 JUN 2020 CHA"/>
    <s v=""/>
    <s v="AB"/>
    <s v=""/>
    <d v="2021-03-24T00:00:00"/>
    <d v="2021-03-24T00:00:00"/>
    <d v="2021-03-24T00:00:00"/>
    <s v="USD"/>
    <n v="36796.01"/>
    <n v="282"/>
    <s v="Above 180days "/>
    <n v="9.4"/>
    <x v="3"/>
    <x v="2"/>
    <s v="WHT"/>
    <x v="1"/>
    <s v="USD"/>
    <n v="36796.01"/>
  </r>
  <r>
    <s v="A2310000"/>
    <x v="27"/>
    <x v="27"/>
    <n v="104031127"/>
    <x v="0"/>
    <x v="0"/>
    <x v="2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330"/>
    <s v="Above 180days "/>
    <n v="11"/>
    <x v="3"/>
    <x v="2"/>
    <s v="WHT"/>
    <x v="1"/>
    <s v="USD"/>
    <n v="45056.37"/>
  </r>
  <r>
    <s v="A2310000"/>
    <x v="27"/>
    <x v="27"/>
    <n v="104031128"/>
    <x v="0"/>
    <x v="0"/>
    <x v="2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330"/>
    <s v="Above 180days "/>
    <n v="11"/>
    <x v="3"/>
    <x v="2"/>
    <s v="WHT"/>
    <x v="1"/>
    <s v="USD"/>
    <n v="35193.83"/>
  </r>
  <r>
    <s v="A2310000"/>
    <x v="27"/>
    <x v="27"/>
    <n v="104031132"/>
    <x v="0"/>
    <x v="0"/>
    <x v="2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330"/>
    <s v="Above 180days "/>
    <n v="11"/>
    <x v="3"/>
    <x v="2"/>
    <s v="WHT"/>
    <x v="1"/>
    <s v="USD"/>
    <n v="32926.67"/>
  </r>
  <r>
    <s v="A2310000"/>
    <x v="27"/>
    <x v="27"/>
    <n v="104031133"/>
    <x v="0"/>
    <x v="0"/>
    <x v="2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330"/>
    <s v="Above 180days "/>
    <n v="11"/>
    <x v="3"/>
    <x v="2"/>
    <s v="WHT"/>
    <x v="1"/>
    <s v="USD"/>
    <n v="56824.44"/>
  </r>
  <r>
    <s v="A2310000"/>
    <x v="27"/>
    <x v="27"/>
    <n v="104031135"/>
    <x v="0"/>
    <x v="0"/>
    <x v="2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330"/>
    <s v="Above 180days "/>
    <n v="11"/>
    <x v="3"/>
    <x v="2"/>
    <s v="WHT"/>
    <x v="1"/>
    <s v="USD"/>
    <n v="41511.040000000001"/>
  </r>
  <r>
    <s v="A2310000"/>
    <x v="27"/>
    <x v="27"/>
    <n v="1600003553"/>
    <x v="0"/>
    <x v="0"/>
    <x v="2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331"/>
    <s v="Above 180days "/>
    <n v="11.033333333333333"/>
    <x v="0"/>
    <x v="2"/>
    <s v="WHT"/>
    <x v="1"/>
    <s v="USD"/>
    <n v="-18239.88"/>
  </r>
  <r>
    <s v="A2310000"/>
    <x v="27"/>
    <x v="27"/>
    <n v="1600003554"/>
    <x v="0"/>
    <x v="0"/>
    <x v="2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331"/>
    <s v="Above 180days "/>
    <n v="11.033333333333333"/>
    <x v="0"/>
    <x v="2"/>
    <s v="WHT"/>
    <x v="1"/>
    <s v="USD"/>
    <n v="-1674.85"/>
  </r>
  <r>
    <s v="A2310000"/>
    <x v="27"/>
    <x v="27"/>
    <n v="1600003555"/>
    <x v="0"/>
    <x v="0"/>
    <x v="2"/>
    <x v="2"/>
    <s v="WHT Outstg"/>
    <s v="WHT ON INV NO 1800014031"/>
    <s v="454"/>
    <s v="DG"/>
    <s v=""/>
    <d v="2021-02-03T00:00:00"/>
    <d v="2021-02-03T00:00:00"/>
    <d v="2021-02-03T00:00:00"/>
    <s v="NGN"/>
    <n v="-2799030.37"/>
    <n v="331"/>
    <s v="Above 180days "/>
    <n v="11.033333333333333"/>
    <x v="0"/>
    <x v="2"/>
    <s v="WHT"/>
    <x v="1"/>
    <s v="USD"/>
    <n v="-7375.45"/>
  </r>
  <r>
    <s v="A2310000"/>
    <x v="27"/>
    <x v="27"/>
    <n v="1600003556"/>
    <x v="0"/>
    <x v="0"/>
    <x v="2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331"/>
    <s v="Above 180days "/>
    <n v="11.033333333333333"/>
    <x v="0"/>
    <x v="2"/>
    <s v="WHT"/>
    <x v="1"/>
    <s v="USD"/>
    <n v="-5202.58"/>
  </r>
  <r>
    <s v="A2310000"/>
    <x v="27"/>
    <x v="27"/>
    <n v="1600003557"/>
    <x v="0"/>
    <x v="0"/>
    <x v="2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331"/>
    <s v="Above 180days "/>
    <n v="11.033333333333333"/>
    <x v="0"/>
    <x v="2"/>
    <s v="WHT"/>
    <x v="1"/>
    <s v="USD"/>
    <n v="-12366.05"/>
  </r>
  <r>
    <s v="A2310000"/>
    <x v="27"/>
    <x v="27"/>
    <n v="1600003558"/>
    <x v="0"/>
    <x v="0"/>
    <x v="2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331"/>
    <s v="Above 180days "/>
    <n v="11.033333333333333"/>
    <x v="0"/>
    <x v="2"/>
    <s v="WHT"/>
    <x v="1"/>
    <s v="USD"/>
    <n v="-7287.34"/>
  </r>
  <r>
    <s v="A2310000"/>
    <x v="27"/>
    <x v="27"/>
    <n v="1600003559"/>
    <x v="0"/>
    <x v="0"/>
    <x v="2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331"/>
    <s v="Above 180days "/>
    <n v="11.033333333333333"/>
    <x v="0"/>
    <x v="2"/>
    <s v="WHT"/>
    <x v="1"/>
    <s v="USD"/>
    <n v="-7357.04"/>
  </r>
  <r>
    <s v="A2310000"/>
    <x v="27"/>
    <x v="27"/>
    <n v="1600003560"/>
    <x v="0"/>
    <x v="0"/>
    <x v="2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331"/>
    <s v="Above 180days "/>
    <n v="11.033333333333333"/>
    <x v="0"/>
    <x v="2"/>
    <s v="WHT"/>
    <x v="1"/>
    <s v="USD"/>
    <n v="-18683.21"/>
  </r>
  <r>
    <s v="A2310000"/>
    <x v="27"/>
    <x v="27"/>
    <n v="1600003561"/>
    <x v="0"/>
    <x v="0"/>
    <x v="2"/>
    <x v="2"/>
    <s v="WHT Outstg"/>
    <s v="WHT ON NPDC/FHN1800014458"/>
    <s v="454"/>
    <s v="DG"/>
    <s v=""/>
    <d v="2021-02-03T00:00:00"/>
    <d v="2021-02-03T00:00:00"/>
    <d v="2021-02-03T00:00:00"/>
    <s v="NGN"/>
    <n v="-465938.22"/>
    <n v="331"/>
    <s v="Above 180days "/>
    <n v="11.033333333333333"/>
    <x v="0"/>
    <x v="2"/>
    <s v="WHT"/>
    <x v="1"/>
    <s v="USD"/>
    <n v="-1227.75"/>
  </r>
  <r>
    <s v="A2310000"/>
    <x v="27"/>
    <x v="27"/>
    <n v="1600003563"/>
    <x v="0"/>
    <x v="0"/>
    <x v="2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331"/>
    <s v="Above 180days "/>
    <n v="11.033333333333333"/>
    <x v="0"/>
    <x v="2"/>
    <s v="WHT"/>
    <x v="1"/>
    <s v="USD"/>
    <n v="-6644.71"/>
  </r>
  <r>
    <s v="A2310000"/>
    <x v="27"/>
    <x v="27"/>
    <n v="103950587"/>
    <x v="0"/>
    <x v="0"/>
    <x v="2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514"/>
    <s v="Above 180days "/>
    <n v="17.133333333333333"/>
    <x v="4"/>
    <x v="2"/>
    <s v="WHT"/>
    <x v="1"/>
    <s v="USD"/>
    <n v="60102.62"/>
  </r>
  <r>
    <s v="A2310000"/>
    <x v="27"/>
    <x v="27"/>
    <n v="103950587"/>
    <x v="0"/>
    <x v="0"/>
    <x v="2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514"/>
    <s v="Above 180days "/>
    <n v="17.133333333333333"/>
    <x v="4"/>
    <x v="2"/>
    <s v="WHT"/>
    <x v="1"/>
    <s v="USD"/>
    <n v="50125.32"/>
  </r>
  <r>
    <s v="A2310000"/>
    <x v="27"/>
    <x v="27"/>
    <n v="103950587"/>
    <x v="0"/>
    <x v="0"/>
    <x v="2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514"/>
    <s v="Above 180days "/>
    <n v="17.133333333333333"/>
    <x v="4"/>
    <x v="2"/>
    <s v="WHT"/>
    <x v="1"/>
    <s v="USD"/>
    <n v="48936.31"/>
  </r>
  <r>
    <s v="A2310000"/>
    <x v="27"/>
    <x v="27"/>
    <n v="103920166"/>
    <x v="0"/>
    <x v="0"/>
    <x v="2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585"/>
    <s v="Above 180days "/>
    <n v="19.5"/>
    <x v="0"/>
    <x v="2"/>
    <s v="WHT"/>
    <x v="1"/>
    <s v="USD"/>
    <n v="7650.58"/>
  </r>
  <r>
    <s v="A2310000"/>
    <x v="27"/>
    <x v="27"/>
    <n v="103920166"/>
    <x v="0"/>
    <x v="0"/>
    <x v="2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585"/>
    <s v="Above 180days "/>
    <n v="19.5"/>
    <x v="0"/>
    <x v="2"/>
    <s v="WHT"/>
    <x v="1"/>
    <s v="USD"/>
    <n v="30227.75"/>
  </r>
  <r>
    <s v="A2310000"/>
    <x v="27"/>
    <x v="27"/>
    <n v="103920166"/>
    <x v="0"/>
    <x v="0"/>
    <x v="2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585"/>
    <s v="Above 180days "/>
    <n v="19.5"/>
    <x v="0"/>
    <x v="2"/>
    <s v="WHT"/>
    <x v="1"/>
    <s v="USD"/>
    <n v="19490.7"/>
  </r>
  <r>
    <s v="A2310000"/>
    <x v="27"/>
    <x v="27"/>
    <n v="103920166"/>
    <x v="0"/>
    <x v="0"/>
    <x v="2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585"/>
    <s v="Above 180days "/>
    <n v="19.5"/>
    <x v="0"/>
    <x v="2"/>
    <s v="WHT"/>
    <x v="1"/>
    <s v="USD"/>
    <n v="33655.31"/>
  </r>
  <r>
    <s v="A2310000"/>
    <x v="27"/>
    <x v="27"/>
    <n v="103920166"/>
    <x v="0"/>
    <x v="0"/>
    <x v="2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585"/>
    <s v="Above 180days "/>
    <n v="19.5"/>
    <x v="0"/>
    <x v="2"/>
    <s v="WHT"/>
    <x v="1"/>
    <s v="USD"/>
    <n v="30146.89"/>
  </r>
  <r>
    <s v="A2310000"/>
    <x v="27"/>
    <x v="27"/>
    <n v="103920166"/>
    <x v="0"/>
    <x v="0"/>
    <x v="2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585"/>
    <s v="Above 180days "/>
    <n v="19.5"/>
    <x v="0"/>
    <x v="2"/>
    <s v="WHT"/>
    <x v="1"/>
    <s v="USD"/>
    <n v="19910.580000000002"/>
  </r>
  <r>
    <s v="A2310000"/>
    <x v="27"/>
    <x v="27"/>
    <n v="103920166"/>
    <x v="0"/>
    <x v="0"/>
    <x v="2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585"/>
    <s v="Above 180days "/>
    <n v="19.5"/>
    <x v="0"/>
    <x v="2"/>
    <s v="WHT"/>
    <x v="1"/>
    <s v="USD"/>
    <n v="20714.080000000002"/>
  </r>
  <r>
    <s v="A2310000"/>
    <x v="27"/>
    <x v="27"/>
    <n v="103920166"/>
    <x v="0"/>
    <x v="0"/>
    <x v="2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585"/>
    <s v="Above 180days "/>
    <n v="19.5"/>
    <x v="0"/>
    <x v="2"/>
    <s v="WHT"/>
    <x v="1"/>
    <s v="USD"/>
    <n v="21435.37"/>
  </r>
  <r>
    <s v="A2310000"/>
    <x v="27"/>
    <x v="27"/>
    <n v="103920166"/>
    <x v="0"/>
    <x v="0"/>
    <x v="2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585"/>
    <s v="Above 180days "/>
    <n v="19.5"/>
    <x v="0"/>
    <x v="2"/>
    <s v="WHT"/>
    <x v="1"/>
    <s v="USD"/>
    <n v="20771.11"/>
  </r>
  <r>
    <s v="A2310000"/>
    <x v="27"/>
    <x v="27"/>
    <n v="103920166"/>
    <x v="0"/>
    <x v="0"/>
    <x v="2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585"/>
    <s v="Above 180days "/>
    <n v="19.5"/>
    <x v="0"/>
    <x v="2"/>
    <s v="WHT"/>
    <x v="1"/>
    <s v="USD"/>
    <n v="21554.52"/>
  </r>
  <r>
    <s v="A2310000"/>
    <x v="27"/>
    <x v="27"/>
    <n v="103920166"/>
    <x v="0"/>
    <x v="0"/>
    <x v="2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585"/>
    <s v="Above 180days "/>
    <n v="19.5"/>
    <x v="0"/>
    <x v="2"/>
    <s v="WHT"/>
    <x v="1"/>
    <s v="USD"/>
    <n v="10443.51"/>
  </r>
  <r>
    <s v="A2310000"/>
    <x v="27"/>
    <x v="27"/>
    <n v="103920166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6"/>
    <x v="0"/>
    <x v="0"/>
    <x v="2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585"/>
    <s v="Above 180days "/>
    <n v="19.5"/>
    <x v="0"/>
    <x v="2"/>
    <s v="WHT"/>
    <x v="1"/>
    <s v="USD"/>
    <n v="9233.7999999999993"/>
  </r>
  <r>
    <s v="A2310000"/>
    <x v="27"/>
    <x v="27"/>
    <n v="103920166"/>
    <x v="0"/>
    <x v="0"/>
    <x v="2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585"/>
    <s v="Above 180days "/>
    <n v="19.5"/>
    <x v="0"/>
    <x v="2"/>
    <s v="WHT"/>
    <x v="1"/>
    <s v="USD"/>
    <n v="10074.89"/>
  </r>
  <r>
    <s v="A2310000"/>
    <x v="27"/>
    <x v="27"/>
    <n v="103920166"/>
    <x v="0"/>
    <x v="0"/>
    <x v="2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585"/>
    <s v="Above 180days "/>
    <n v="19.5"/>
    <x v="0"/>
    <x v="2"/>
    <s v="WHT"/>
    <x v="1"/>
    <s v="USD"/>
    <n v="8609.33"/>
  </r>
  <r>
    <s v="A2310000"/>
    <x v="27"/>
    <x v="27"/>
    <n v="103920166"/>
    <x v="0"/>
    <x v="0"/>
    <x v="2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585"/>
    <s v="Above 180days "/>
    <n v="19.5"/>
    <x v="0"/>
    <x v="2"/>
    <s v="WHT"/>
    <x v="1"/>
    <s v="USD"/>
    <n v="6088.39"/>
  </r>
  <r>
    <s v="A2310000"/>
    <x v="27"/>
    <x v="27"/>
    <n v="103920166"/>
    <x v="0"/>
    <x v="0"/>
    <x v="2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585"/>
    <s v="Above 180days "/>
    <n v="19.5"/>
    <x v="0"/>
    <x v="2"/>
    <s v="WHT"/>
    <x v="1"/>
    <s v="USD"/>
    <n v="2636.97"/>
  </r>
  <r>
    <s v="A2310000"/>
    <x v="27"/>
    <x v="27"/>
    <n v="103920166"/>
    <x v="0"/>
    <x v="0"/>
    <x v="2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585"/>
    <s v="Above 180days "/>
    <n v="19.5"/>
    <x v="0"/>
    <x v="2"/>
    <s v="WHT"/>
    <x v="1"/>
    <s v="USD"/>
    <n v="7786.78"/>
  </r>
  <r>
    <s v="A2310000"/>
    <x v="27"/>
    <x v="27"/>
    <n v="103920166"/>
    <x v="0"/>
    <x v="0"/>
    <x v="2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585"/>
    <s v="Above 180days "/>
    <n v="19.5"/>
    <x v="0"/>
    <x v="2"/>
    <s v="WHT"/>
    <x v="1"/>
    <s v="USD"/>
    <n v="13271.25"/>
  </r>
  <r>
    <s v="A2310000"/>
    <x v="27"/>
    <x v="27"/>
    <n v="103920166"/>
    <x v="0"/>
    <x v="0"/>
    <x v="2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585"/>
    <s v="Above 180days "/>
    <n v="19.5"/>
    <x v="0"/>
    <x v="2"/>
    <s v="WHT"/>
    <x v="1"/>
    <s v="USD"/>
    <n v="19739.16"/>
  </r>
  <r>
    <s v="A2310000"/>
    <x v="27"/>
    <x v="27"/>
    <n v="103920166"/>
    <x v="0"/>
    <x v="0"/>
    <x v="2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585"/>
    <s v="Above 180days "/>
    <n v="19.5"/>
    <x v="0"/>
    <x v="2"/>
    <s v="WHT"/>
    <x v="1"/>
    <s v="USD"/>
    <n v="1298.01"/>
  </r>
  <r>
    <s v="A2310000"/>
    <x v="27"/>
    <x v="27"/>
    <n v="103920166"/>
    <x v="0"/>
    <x v="0"/>
    <x v="2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585"/>
    <s v="Above 180days "/>
    <n v="19.5"/>
    <x v="0"/>
    <x v="2"/>
    <s v="WHT"/>
    <x v="1"/>
    <s v="USD"/>
    <n v="32684.42"/>
  </r>
  <r>
    <s v="A2310000"/>
    <x v="27"/>
    <x v="27"/>
    <n v="103920166"/>
    <x v="0"/>
    <x v="0"/>
    <x v="2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585"/>
    <s v="Above 180days "/>
    <n v="19.5"/>
    <x v="0"/>
    <x v="2"/>
    <s v="WHT"/>
    <x v="1"/>
    <s v="USD"/>
    <n v="19923.45"/>
  </r>
  <r>
    <s v="A2310000"/>
    <x v="27"/>
    <x v="27"/>
    <n v="103920166"/>
    <x v="0"/>
    <x v="0"/>
    <x v="2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585"/>
    <s v="Above 180days "/>
    <n v="19.5"/>
    <x v="0"/>
    <x v="2"/>
    <s v="WHT"/>
    <x v="1"/>
    <s v="USD"/>
    <n v="21153.759999999998"/>
  </r>
  <r>
    <s v="A2310000"/>
    <x v="27"/>
    <x v="27"/>
    <n v="103920166"/>
    <x v="0"/>
    <x v="0"/>
    <x v="2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585"/>
    <s v="Above 180days "/>
    <n v="19.5"/>
    <x v="0"/>
    <x v="2"/>
    <s v="WHT"/>
    <x v="1"/>
    <s v="USD"/>
    <n v="9614.93"/>
  </r>
  <r>
    <s v="A2310000"/>
    <x v="27"/>
    <x v="27"/>
    <n v="103920166"/>
    <x v="0"/>
    <x v="0"/>
    <x v="2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585"/>
    <s v="Above 180days "/>
    <n v="19.5"/>
    <x v="0"/>
    <x v="2"/>
    <s v="WHT"/>
    <x v="1"/>
    <s v="USD"/>
    <n v="8088.14"/>
  </r>
  <r>
    <s v="A2310000"/>
    <x v="27"/>
    <x v="27"/>
    <n v="103920166"/>
    <x v="0"/>
    <x v="0"/>
    <x v="2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585"/>
    <s v="Above 180days "/>
    <n v="19.5"/>
    <x v="0"/>
    <x v="2"/>
    <s v="WHT"/>
    <x v="1"/>
    <s v="USD"/>
    <n v="9530.48"/>
  </r>
  <r>
    <s v="A2310000"/>
    <x v="27"/>
    <x v="27"/>
    <n v="103920167"/>
    <x v="0"/>
    <x v="0"/>
    <x v="2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585"/>
    <s v="Above 180days "/>
    <n v="19.5"/>
    <x v="0"/>
    <x v="2"/>
    <s v="WHT"/>
    <x v="1"/>
    <s v="USD"/>
    <n v="13021.12"/>
  </r>
  <r>
    <s v="A2310000"/>
    <x v="27"/>
    <x v="27"/>
    <n v="103920167"/>
    <x v="0"/>
    <x v="0"/>
    <x v="2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585"/>
    <s v="Above 180days "/>
    <n v="19.5"/>
    <x v="0"/>
    <x v="2"/>
    <s v="WHT"/>
    <x v="1"/>
    <s v="USD"/>
    <n v="-87918.42"/>
  </r>
  <r>
    <s v="A2310000"/>
    <x v="27"/>
    <x v="27"/>
    <n v="103920167"/>
    <x v="0"/>
    <x v="0"/>
    <x v="2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585"/>
    <s v="Above 180days "/>
    <n v="19.5"/>
    <x v="0"/>
    <x v="2"/>
    <s v="WHT"/>
    <x v="1"/>
    <s v="USD"/>
    <n v="17490.37"/>
  </r>
  <r>
    <s v="A2310000"/>
    <x v="27"/>
    <x v="27"/>
    <n v="103920167"/>
    <x v="0"/>
    <x v="0"/>
    <x v="2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585"/>
    <s v="Above 180days "/>
    <n v="19.5"/>
    <x v="0"/>
    <x v="2"/>
    <s v="WHT"/>
    <x v="1"/>
    <s v="USD"/>
    <n v="8735.85"/>
  </r>
  <r>
    <s v="A2310000"/>
    <x v="27"/>
    <x v="27"/>
    <n v="103920167"/>
    <x v="0"/>
    <x v="0"/>
    <x v="2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585"/>
    <s v="Above 180days "/>
    <n v="19.5"/>
    <x v="0"/>
    <x v="2"/>
    <s v="WHT"/>
    <x v="1"/>
    <s v="USD"/>
    <n v="16514.060000000001"/>
  </r>
  <r>
    <s v="A2310000"/>
    <x v="27"/>
    <x v="27"/>
    <n v="103920167"/>
    <x v="0"/>
    <x v="0"/>
    <x v="2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585"/>
    <s v="Above 180days "/>
    <n v="19.5"/>
    <x v="0"/>
    <x v="2"/>
    <s v="WHT"/>
    <x v="1"/>
    <s v="USD"/>
    <n v="23762.65"/>
  </r>
  <r>
    <s v="A2310000"/>
    <x v="27"/>
    <x v="27"/>
    <n v="103920167"/>
    <x v="0"/>
    <x v="0"/>
    <x v="2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585"/>
    <s v="Above 180days "/>
    <n v="19.5"/>
    <x v="0"/>
    <x v="2"/>
    <s v="WHT"/>
    <x v="1"/>
    <s v="USD"/>
    <n v="50595.97"/>
  </r>
  <r>
    <s v="A2310000"/>
    <x v="27"/>
    <x v="27"/>
    <n v="103920167"/>
    <x v="0"/>
    <x v="0"/>
    <x v="2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585"/>
    <s v="Above 180days "/>
    <n v="19.5"/>
    <x v="0"/>
    <x v="2"/>
    <s v="WHT"/>
    <x v="1"/>
    <s v="USD"/>
    <n v="15310.09"/>
  </r>
  <r>
    <s v="A2310000"/>
    <x v="27"/>
    <x v="27"/>
    <n v="103920167"/>
    <x v="0"/>
    <x v="0"/>
    <x v="2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585"/>
    <s v="Above 180days "/>
    <n v="19.5"/>
    <x v="0"/>
    <x v="2"/>
    <s v="WHT"/>
    <x v="1"/>
    <s v="USD"/>
    <n v="5629.71"/>
  </r>
  <r>
    <s v="A2310000"/>
    <x v="27"/>
    <x v="27"/>
    <n v="103920167"/>
    <x v="0"/>
    <x v="0"/>
    <x v="2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585"/>
    <s v="Above 180days "/>
    <n v="19.5"/>
    <x v="0"/>
    <x v="2"/>
    <s v="WHT"/>
    <x v="1"/>
    <s v="USD"/>
    <n v="1921.54"/>
  </r>
  <r>
    <s v="A2310000"/>
    <x v="27"/>
    <x v="27"/>
    <n v="103920167"/>
    <x v="0"/>
    <x v="0"/>
    <x v="2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585"/>
    <s v="Above 180days "/>
    <n v="19.5"/>
    <x v="0"/>
    <x v="2"/>
    <s v="WHT"/>
    <x v="1"/>
    <s v="USD"/>
    <n v="523.21"/>
  </r>
  <r>
    <s v="A2310000"/>
    <x v="27"/>
    <x v="27"/>
    <n v="103920167"/>
    <x v="0"/>
    <x v="0"/>
    <x v="2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585"/>
    <s v="Above 180days "/>
    <n v="19.5"/>
    <x v="0"/>
    <x v="2"/>
    <s v="WHT"/>
    <x v="1"/>
    <s v="USD"/>
    <n v="1198.25"/>
  </r>
  <r>
    <s v="A2310000"/>
    <x v="27"/>
    <x v="27"/>
    <n v="103920167"/>
    <x v="0"/>
    <x v="0"/>
    <x v="2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585"/>
    <s v="Above 180days "/>
    <n v="19.5"/>
    <x v="0"/>
    <x v="2"/>
    <s v="WHT"/>
    <x v="1"/>
    <s v="USD"/>
    <n v="224.56"/>
  </r>
  <r>
    <s v="A2310000"/>
    <x v="27"/>
    <x v="27"/>
    <n v="103920167"/>
    <x v="0"/>
    <x v="0"/>
    <x v="2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585"/>
    <s v="Above 180days "/>
    <n v="19.5"/>
    <x v="0"/>
    <x v="2"/>
    <s v="WHT"/>
    <x v="1"/>
    <s v="USD"/>
    <n v="21.47"/>
  </r>
  <r>
    <s v="A2310000"/>
    <x v="27"/>
    <x v="27"/>
    <n v="103920167"/>
    <x v="0"/>
    <x v="0"/>
    <x v="2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585"/>
    <s v="Above 180days "/>
    <n v="19.5"/>
    <x v="0"/>
    <x v="2"/>
    <s v="WHT"/>
    <x v="1"/>
    <s v="USD"/>
    <n v="3437.32"/>
  </r>
  <r>
    <s v="A2310000"/>
    <x v="27"/>
    <x v="27"/>
    <n v="103920167"/>
    <x v="0"/>
    <x v="0"/>
    <x v="2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585"/>
    <s v="Above 180days "/>
    <n v="19.5"/>
    <x v="0"/>
    <x v="2"/>
    <s v="WHT"/>
    <x v="1"/>
    <s v="USD"/>
    <n v="18979.79"/>
  </r>
  <r>
    <s v="A2310000"/>
    <x v="27"/>
    <x v="27"/>
    <n v="103920167"/>
    <x v="0"/>
    <x v="0"/>
    <x v="2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585"/>
    <s v="Above 180days "/>
    <n v="19.5"/>
    <x v="0"/>
    <x v="2"/>
    <s v="WHT"/>
    <x v="1"/>
    <s v="USD"/>
    <n v="22728.9"/>
  </r>
  <r>
    <s v="A2310000"/>
    <x v="27"/>
    <x v="27"/>
    <n v="103920167"/>
    <x v="0"/>
    <x v="0"/>
    <x v="2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585"/>
    <s v="Above 180days "/>
    <n v="19.5"/>
    <x v="0"/>
    <x v="2"/>
    <s v="WHT"/>
    <x v="1"/>
    <s v="USD"/>
    <n v="22460.080000000002"/>
  </r>
  <r>
    <s v="A2310000"/>
    <x v="27"/>
    <x v="27"/>
    <n v="103920167"/>
    <x v="0"/>
    <x v="0"/>
    <x v="2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585"/>
    <s v="Above 180days "/>
    <n v="19.5"/>
    <x v="0"/>
    <x v="2"/>
    <s v="WHT"/>
    <x v="1"/>
    <s v="USD"/>
    <n v="18163.09"/>
  </r>
  <r>
    <s v="A2310000"/>
    <x v="27"/>
    <x v="27"/>
    <n v="103920167"/>
    <x v="0"/>
    <x v="0"/>
    <x v="2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585"/>
    <s v="Above 180days "/>
    <n v="19.5"/>
    <x v="0"/>
    <x v="2"/>
    <s v="WHT"/>
    <x v="1"/>
    <s v="USD"/>
    <n v="23766.02"/>
  </r>
  <r>
    <s v="A2310000"/>
    <x v="27"/>
    <x v="27"/>
    <n v="103920167"/>
    <x v="0"/>
    <x v="0"/>
    <x v="2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585"/>
    <s v="Above 180days "/>
    <n v="19.5"/>
    <x v="0"/>
    <x v="2"/>
    <s v="WHT"/>
    <x v="1"/>
    <s v="USD"/>
    <n v="26415.040000000001"/>
  </r>
  <r>
    <s v="A2310000"/>
    <x v="27"/>
    <x v="27"/>
    <n v="103920167"/>
    <x v="0"/>
    <x v="0"/>
    <x v="2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585"/>
    <s v="Above 180days "/>
    <n v="19.5"/>
    <x v="0"/>
    <x v="2"/>
    <s v="WHT"/>
    <x v="1"/>
    <s v="USD"/>
    <n v="84"/>
  </r>
  <r>
    <s v="A2310000"/>
    <x v="27"/>
    <x v="27"/>
    <n v="103920167"/>
    <x v="0"/>
    <x v="0"/>
    <x v="2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585"/>
    <s v="Above 180days "/>
    <n v="19.5"/>
    <x v="0"/>
    <x v="2"/>
    <s v="WHT"/>
    <x v="1"/>
    <s v="USD"/>
    <n v="81.2"/>
  </r>
  <r>
    <s v="A2310000"/>
    <x v="27"/>
    <x v="27"/>
    <n v="103920168"/>
    <x v="0"/>
    <x v="0"/>
    <x v="2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585"/>
    <s v="Above 180days "/>
    <n v="19.5"/>
    <x v="0"/>
    <x v="2"/>
    <s v="WHT"/>
    <x v="1"/>
    <s v="USD"/>
    <n v="7690.04"/>
  </r>
  <r>
    <s v="A2310000"/>
    <x v="27"/>
    <x v="27"/>
    <n v="103920168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8"/>
    <x v="0"/>
    <x v="0"/>
    <x v="2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585"/>
    <s v="Above 180days "/>
    <n v="19.5"/>
    <x v="0"/>
    <x v="2"/>
    <s v="WHT"/>
    <x v="1"/>
    <s v="USD"/>
    <n v="34479.15"/>
  </r>
  <r>
    <s v="A2310000"/>
    <x v="27"/>
    <x v="27"/>
    <n v="103920168"/>
    <x v="0"/>
    <x v="0"/>
    <x v="2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585"/>
    <s v="Above 180days "/>
    <n v="19.5"/>
    <x v="0"/>
    <x v="2"/>
    <s v="WHT"/>
    <x v="1"/>
    <s v="USD"/>
    <n v="6208.21"/>
  </r>
  <r>
    <s v="A2310000"/>
    <x v="27"/>
    <x v="27"/>
    <n v="103920168"/>
    <x v="0"/>
    <x v="0"/>
    <x v="2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585"/>
    <s v="Above 180days "/>
    <n v="19.5"/>
    <x v="0"/>
    <x v="2"/>
    <s v="WHT"/>
    <x v="1"/>
    <s v="USD"/>
    <n v="20305.02"/>
  </r>
  <r>
    <s v="A2310000"/>
    <x v="27"/>
    <x v="27"/>
    <n v="103920168"/>
    <x v="0"/>
    <x v="0"/>
    <x v="2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585"/>
    <s v="Above 180days "/>
    <n v="19.5"/>
    <x v="0"/>
    <x v="2"/>
    <s v="WHT"/>
    <x v="1"/>
    <s v="USD"/>
    <n v="1462.09"/>
  </r>
  <r>
    <s v="A2310000"/>
    <x v="27"/>
    <x v="27"/>
    <n v="103920169"/>
    <x v="0"/>
    <x v="0"/>
    <x v="2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585"/>
    <s v="Above 180days "/>
    <n v="19.5"/>
    <x v="0"/>
    <x v="2"/>
    <s v="WHT"/>
    <x v="1"/>
    <s v="USD"/>
    <n v="8307.94"/>
  </r>
  <r>
    <s v="A2310000"/>
    <x v="27"/>
    <x v="27"/>
    <n v="103920169"/>
    <x v="0"/>
    <x v="0"/>
    <x v="2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585"/>
    <s v="Above 180days "/>
    <n v="19.5"/>
    <x v="0"/>
    <x v="2"/>
    <s v="WHT"/>
    <x v="1"/>
    <s v="USD"/>
    <n v="-6968.48"/>
  </r>
  <r>
    <s v="A2310000"/>
    <x v="27"/>
    <x v="27"/>
    <n v="103920169"/>
    <x v="0"/>
    <x v="0"/>
    <x v="2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585"/>
    <s v="Above 180days "/>
    <n v="19.5"/>
    <x v="0"/>
    <x v="2"/>
    <s v="WHT"/>
    <x v="1"/>
    <s v="USD"/>
    <n v="-388.61"/>
  </r>
  <r>
    <s v="A2310000"/>
    <x v="27"/>
    <x v="27"/>
    <n v="103920170"/>
    <x v="0"/>
    <x v="0"/>
    <x v="2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585"/>
    <s v="Above 180days "/>
    <n v="19.5"/>
    <x v="0"/>
    <x v="2"/>
    <s v="WHT"/>
    <x v="1"/>
    <s v="USD"/>
    <n v="52102.28"/>
  </r>
  <r>
    <s v="A2310000"/>
    <x v="27"/>
    <x v="27"/>
    <n v="103920170"/>
    <x v="0"/>
    <x v="0"/>
    <x v="2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585"/>
    <s v="Above 180days "/>
    <n v="19.5"/>
    <x v="0"/>
    <x v="2"/>
    <s v="WHT"/>
    <x v="1"/>
    <s v="USD"/>
    <n v="1513.16"/>
  </r>
  <r>
    <s v="A2310000"/>
    <x v="27"/>
    <x v="27"/>
    <n v="103920171"/>
    <x v="0"/>
    <x v="0"/>
    <x v="2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585"/>
    <s v="Above 180days "/>
    <n v="19.5"/>
    <x v="0"/>
    <x v="2"/>
    <s v="WHT"/>
    <x v="1"/>
    <s v="USD"/>
    <n v="28451.360000000001"/>
  </r>
  <r>
    <s v="A2310000"/>
    <x v="27"/>
    <x v="27"/>
    <n v="103920171"/>
    <x v="0"/>
    <x v="0"/>
    <x v="2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585"/>
    <s v="Above 180days "/>
    <n v="19.5"/>
    <x v="0"/>
    <x v="2"/>
    <s v="WHT"/>
    <x v="1"/>
    <s v="USD"/>
    <n v="23614.46"/>
  </r>
  <r>
    <s v="A2310000"/>
    <x v="27"/>
    <x v="27"/>
    <n v="103920171"/>
    <x v="0"/>
    <x v="0"/>
    <x v="2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585"/>
    <s v="Above 180days "/>
    <n v="19.5"/>
    <x v="0"/>
    <x v="2"/>
    <s v="WHT"/>
    <x v="1"/>
    <s v="USD"/>
    <n v="62744.49"/>
  </r>
  <r>
    <s v="A2310000"/>
    <x v="27"/>
    <x v="27"/>
    <n v="103920171"/>
    <x v="0"/>
    <x v="0"/>
    <x v="2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585"/>
    <s v="Above 180days "/>
    <n v="19.5"/>
    <x v="0"/>
    <x v="2"/>
    <s v="WHT"/>
    <x v="1"/>
    <s v="USD"/>
    <n v="18613.34"/>
  </r>
  <r>
    <s v="A2310000"/>
    <x v="27"/>
    <x v="27"/>
    <n v="103920171"/>
    <x v="0"/>
    <x v="0"/>
    <x v="2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585"/>
    <s v="Above 180days "/>
    <n v="19.5"/>
    <x v="0"/>
    <x v="2"/>
    <s v="WHT"/>
    <x v="1"/>
    <s v="USD"/>
    <n v="39600.839999999997"/>
  </r>
  <r>
    <s v="A2310000"/>
    <x v="27"/>
    <x v="27"/>
    <n v="103920171"/>
    <x v="0"/>
    <x v="0"/>
    <x v="2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585"/>
    <s v="Above 180days "/>
    <n v="19.5"/>
    <x v="0"/>
    <x v="2"/>
    <s v="WHT"/>
    <x v="1"/>
    <s v="USD"/>
    <n v="15027.45"/>
  </r>
  <r>
    <s v="A2310000"/>
    <x v="27"/>
    <x v="27"/>
    <n v="103920171"/>
    <x v="0"/>
    <x v="0"/>
    <x v="2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585"/>
    <s v="Above 180days "/>
    <n v="19.5"/>
    <x v="0"/>
    <x v="2"/>
    <s v="WHT"/>
    <x v="1"/>
    <s v="USD"/>
    <n v="62938.91"/>
  </r>
  <r>
    <s v="A2310000"/>
    <x v="27"/>
    <x v="27"/>
    <n v="103920171"/>
    <x v="0"/>
    <x v="0"/>
    <x v="2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585"/>
    <s v="Above 180days "/>
    <n v="19.5"/>
    <x v="0"/>
    <x v="2"/>
    <s v="WHT"/>
    <x v="1"/>
    <s v="USD"/>
    <n v="57953.95"/>
  </r>
  <r>
    <s v="A2310000"/>
    <x v="27"/>
    <x v="27"/>
    <n v="103920171"/>
    <x v="0"/>
    <x v="0"/>
    <x v="2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585"/>
    <s v="Above 180days "/>
    <n v="19.5"/>
    <x v="0"/>
    <x v="2"/>
    <s v="WHT"/>
    <x v="1"/>
    <s v="USD"/>
    <n v="49682.19"/>
  </r>
  <r>
    <s v="A2310000"/>
    <x v="27"/>
    <x v="27"/>
    <n v="103920172"/>
    <x v="0"/>
    <x v="0"/>
    <x v="2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585"/>
    <s v="Above 180days "/>
    <n v="19.5"/>
    <x v="0"/>
    <x v="2"/>
    <s v="WHT"/>
    <x v="1"/>
    <s v="USD"/>
    <n v="11945.05"/>
  </r>
  <r>
    <s v="A2310000"/>
    <x v="27"/>
    <x v="27"/>
    <n v="103920172"/>
    <x v="0"/>
    <x v="0"/>
    <x v="2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585"/>
    <s v="Above 180days "/>
    <n v="19.5"/>
    <x v="0"/>
    <x v="2"/>
    <s v="WHT"/>
    <x v="1"/>
    <s v="USD"/>
    <n v="70434.7"/>
  </r>
  <r>
    <s v="A2310000"/>
    <x v="27"/>
    <x v="27"/>
    <n v="103920173"/>
    <x v="0"/>
    <x v="0"/>
    <x v="2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585"/>
    <s v="Above 180days "/>
    <n v="19.5"/>
    <x v="0"/>
    <x v="2"/>
    <s v="WHT"/>
    <x v="1"/>
    <s v="USD"/>
    <n v="24810.080000000002"/>
  </r>
  <r>
    <s v="A2310000"/>
    <x v="27"/>
    <x v="27"/>
    <n v="103920173"/>
    <x v="0"/>
    <x v="0"/>
    <x v="2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585"/>
    <s v="Above 180days "/>
    <n v="19.5"/>
    <x v="0"/>
    <x v="2"/>
    <s v="WHT"/>
    <x v="1"/>
    <s v="USD"/>
    <n v="23652.03"/>
  </r>
  <r>
    <s v="A2310000"/>
    <x v="27"/>
    <x v="27"/>
    <n v="103920173"/>
    <x v="0"/>
    <x v="0"/>
    <x v="2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585"/>
    <s v="Above 180days "/>
    <n v="19.5"/>
    <x v="0"/>
    <x v="2"/>
    <s v="WHT"/>
    <x v="1"/>
    <s v="USD"/>
    <n v="21239.4"/>
  </r>
  <r>
    <s v="A2310000"/>
    <x v="27"/>
    <x v="27"/>
    <n v="103920173"/>
    <x v="0"/>
    <x v="0"/>
    <x v="2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585"/>
    <s v="Above 180days "/>
    <n v="19.5"/>
    <x v="0"/>
    <x v="2"/>
    <s v="WHT"/>
    <x v="1"/>
    <s v="USD"/>
    <n v="25368.55"/>
  </r>
  <r>
    <s v="A2310000"/>
    <x v="27"/>
    <x v="27"/>
    <n v="103920173"/>
    <x v="0"/>
    <x v="0"/>
    <x v="2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585"/>
    <s v="Above 180days "/>
    <n v="19.5"/>
    <x v="0"/>
    <x v="2"/>
    <s v="WHT"/>
    <x v="1"/>
    <s v="USD"/>
    <n v="14808.35"/>
  </r>
  <r>
    <s v="A2310000"/>
    <x v="27"/>
    <x v="27"/>
    <n v="103920173"/>
    <x v="0"/>
    <x v="0"/>
    <x v="2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585"/>
    <s v="Above 180days "/>
    <n v="19.5"/>
    <x v="0"/>
    <x v="2"/>
    <s v="WHT"/>
    <x v="1"/>
    <s v="USD"/>
    <n v="19093.919999999998"/>
  </r>
  <r>
    <s v="A2310000"/>
    <x v="27"/>
    <x v="27"/>
    <n v="103920174"/>
    <x v="0"/>
    <x v="0"/>
    <x v="2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585"/>
    <s v="Above 180days "/>
    <n v="19.5"/>
    <x v="0"/>
    <x v="2"/>
    <s v="WHT"/>
    <x v="1"/>
    <s v="USD"/>
    <n v="38099.800000000003"/>
  </r>
  <r>
    <s v="A2310000"/>
    <x v="27"/>
    <x v="27"/>
    <n v="103920174"/>
    <x v="0"/>
    <x v="0"/>
    <x v="2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585"/>
    <s v="Above 180days "/>
    <n v="19.5"/>
    <x v="0"/>
    <x v="2"/>
    <s v="WHT"/>
    <x v="1"/>
    <s v="USD"/>
    <n v="35428.160000000003"/>
  </r>
  <r>
    <s v="A2310000"/>
    <x v="27"/>
    <x v="27"/>
    <n v="103920174"/>
    <x v="0"/>
    <x v="0"/>
    <x v="2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585"/>
    <s v="Above 180days "/>
    <n v="19.5"/>
    <x v="0"/>
    <x v="2"/>
    <s v="WHT"/>
    <x v="1"/>
    <s v="USD"/>
    <n v="45546.3"/>
  </r>
  <r>
    <s v="A2310000"/>
    <x v="27"/>
    <x v="27"/>
    <n v="103919063"/>
    <x v="0"/>
    <x v="0"/>
    <x v="2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586"/>
    <s v="Above 180days "/>
    <n v="19.533333333333335"/>
    <x v="0"/>
    <x v="2"/>
    <s v="WHT"/>
    <x v="1"/>
    <s v="USD"/>
    <n v="10645.39"/>
  </r>
  <r>
    <s v="A2310000"/>
    <x v="27"/>
    <x v="27"/>
    <n v="103919063"/>
    <x v="0"/>
    <x v="0"/>
    <x v="2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586"/>
    <s v="Above 180days "/>
    <n v="19.533333333333335"/>
    <x v="0"/>
    <x v="2"/>
    <s v="WHT"/>
    <x v="1"/>
    <s v="USD"/>
    <n v="14299.63"/>
  </r>
  <r>
    <s v="A2310000"/>
    <x v="27"/>
    <x v="27"/>
    <n v="103919063"/>
    <x v="0"/>
    <x v="0"/>
    <x v="2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586"/>
    <s v="Above 180days "/>
    <n v="19.533333333333335"/>
    <x v="0"/>
    <x v="2"/>
    <s v="WHT"/>
    <x v="1"/>
    <s v="USD"/>
    <n v="-56789.25"/>
  </r>
  <r>
    <s v="A2310000"/>
    <x v="27"/>
    <x v="27"/>
    <n v="103919063"/>
    <x v="0"/>
    <x v="0"/>
    <x v="2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586"/>
    <s v="Above 180days "/>
    <n v="19.533333333333335"/>
    <x v="0"/>
    <x v="2"/>
    <s v="WHT"/>
    <x v="1"/>
    <s v="USD"/>
    <n v="13908.21"/>
  </r>
  <r>
    <s v="A2310000"/>
    <x v="27"/>
    <x v="27"/>
    <n v="103919063"/>
    <x v="0"/>
    <x v="0"/>
    <x v="2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586"/>
    <s v="Above 180days "/>
    <n v="19.533333333333335"/>
    <x v="0"/>
    <x v="2"/>
    <s v="WHT"/>
    <x v="1"/>
    <s v="USD"/>
    <n v="16416.7"/>
  </r>
  <r>
    <s v="A2310000"/>
    <x v="27"/>
    <x v="27"/>
    <n v="103919063"/>
    <x v="0"/>
    <x v="0"/>
    <x v="2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586"/>
    <s v="Above 180days "/>
    <n v="19.533333333333335"/>
    <x v="0"/>
    <x v="2"/>
    <s v="WHT"/>
    <x v="1"/>
    <s v="USD"/>
    <n v="12517.64"/>
  </r>
  <r>
    <s v="A2310000"/>
    <x v="27"/>
    <x v="27"/>
    <n v="103919063"/>
    <x v="0"/>
    <x v="0"/>
    <x v="2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586"/>
    <s v="Above 180days "/>
    <n v="19.533333333333335"/>
    <x v="0"/>
    <x v="2"/>
    <s v="WHT"/>
    <x v="1"/>
    <s v="USD"/>
    <n v="2927.45"/>
  </r>
  <r>
    <s v="A2310000"/>
    <x v="27"/>
    <x v="27"/>
    <n v="103919063"/>
    <x v="0"/>
    <x v="0"/>
    <x v="2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586"/>
    <s v="Above 180days "/>
    <n v="19.533333333333335"/>
    <x v="0"/>
    <x v="2"/>
    <s v="WHT"/>
    <x v="1"/>
    <s v="USD"/>
    <n v="992.91"/>
  </r>
  <r>
    <s v="A2310000"/>
    <x v="27"/>
    <x v="27"/>
    <n v="103919063"/>
    <x v="0"/>
    <x v="0"/>
    <x v="2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586"/>
    <s v="Above 180days "/>
    <n v="19.533333333333335"/>
    <x v="0"/>
    <x v="2"/>
    <s v="WHT"/>
    <x v="1"/>
    <s v="USD"/>
    <n v="2436.35"/>
  </r>
  <r>
    <s v="A2310000"/>
    <x v="27"/>
    <x v="27"/>
    <n v="103919063"/>
    <x v="0"/>
    <x v="0"/>
    <x v="2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586"/>
    <s v="Above 180days "/>
    <n v="19.533333333333335"/>
    <x v="0"/>
    <x v="2"/>
    <s v="WHT"/>
    <x v="1"/>
    <s v="USD"/>
    <n v="663.29"/>
  </r>
  <r>
    <s v="A2310000"/>
    <x v="27"/>
    <x v="27"/>
    <n v="103919063"/>
    <x v="0"/>
    <x v="0"/>
    <x v="2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586"/>
    <s v="Above 180days "/>
    <n v="19.533333333333335"/>
    <x v="0"/>
    <x v="2"/>
    <s v="WHT"/>
    <x v="1"/>
    <s v="USD"/>
    <n v="979.72"/>
  </r>
  <r>
    <s v="A2310000"/>
    <x v="27"/>
    <x v="27"/>
    <n v="103919063"/>
    <x v="0"/>
    <x v="0"/>
    <x v="2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586"/>
    <s v="Above 180days "/>
    <n v="19.533333333333335"/>
    <x v="0"/>
    <x v="2"/>
    <s v="WHT"/>
    <x v="1"/>
    <s v="USD"/>
    <n v="183.58"/>
  </r>
  <r>
    <s v="A2310000"/>
    <x v="27"/>
    <x v="27"/>
    <n v="103919063"/>
    <x v="0"/>
    <x v="0"/>
    <x v="2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586"/>
    <s v="Above 180days "/>
    <n v="19.533333333333335"/>
    <x v="0"/>
    <x v="2"/>
    <s v="WHT"/>
    <x v="1"/>
    <s v="USD"/>
    <n v="27.29"/>
  </r>
  <r>
    <s v="A2310000"/>
    <x v="27"/>
    <x v="27"/>
    <n v="103919063"/>
    <x v="0"/>
    <x v="0"/>
    <x v="2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586"/>
    <s v="Above 180days "/>
    <n v="19.533333333333335"/>
    <x v="0"/>
    <x v="2"/>
    <s v="WHT"/>
    <x v="1"/>
    <s v="USD"/>
    <n v="4362.87"/>
  </r>
  <r>
    <s v="A2310000"/>
    <x v="27"/>
    <x v="27"/>
    <n v="103919063"/>
    <x v="0"/>
    <x v="0"/>
    <x v="2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586"/>
    <s v="Above 180days "/>
    <n v="19.533333333333335"/>
    <x v="0"/>
    <x v="2"/>
    <s v="WHT"/>
    <x v="1"/>
    <s v="USD"/>
    <n v="24103.26"/>
  </r>
  <r>
    <s v="A2310000"/>
    <x v="27"/>
    <x v="27"/>
    <n v="103919063"/>
    <x v="0"/>
    <x v="0"/>
    <x v="2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586"/>
    <s v="Above 180days "/>
    <n v="19.533333333333335"/>
    <x v="0"/>
    <x v="2"/>
    <s v="WHT"/>
    <x v="1"/>
    <s v="USD"/>
    <n v="28878.55"/>
  </r>
  <r>
    <s v="A2310000"/>
    <x v="27"/>
    <x v="27"/>
    <n v="103919063"/>
    <x v="0"/>
    <x v="0"/>
    <x v="2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586"/>
    <s v="Above 180days "/>
    <n v="19.533333333333335"/>
    <x v="0"/>
    <x v="2"/>
    <s v="WHT"/>
    <x v="1"/>
    <s v="USD"/>
    <n v="28518.81"/>
  </r>
  <r>
    <s v="A2310000"/>
    <x v="27"/>
    <x v="27"/>
    <n v="103919063"/>
    <x v="0"/>
    <x v="0"/>
    <x v="2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586"/>
    <s v="Above 180days "/>
    <n v="19.533333333333335"/>
    <x v="0"/>
    <x v="2"/>
    <s v="WHT"/>
    <x v="1"/>
    <s v="USD"/>
    <n v="23079.279999999999"/>
  </r>
  <r>
    <s v="A2310000"/>
    <x v="27"/>
    <x v="27"/>
    <n v="103919063"/>
    <x v="0"/>
    <x v="0"/>
    <x v="2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586"/>
    <s v="Above 180days "/>
    <n v="19.533333333333335"/>
    <x v="0"/>
    <x v="2"/>
    <s v="WHT"/>
    <x v="1"/>
    <s v="USD"/>
    <n v="30172.66"/>
  </r>
  <r>
    <s v="A2310000"/>
    <x v="27"/>
    <x v="27"/>
    <n v="103919063"/>
    <x v="0"/>
    <x v="0"/>
    <x v="2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586"/>
    <s v="Above 180days "/>
    <n v="19.533333333333335"/>
    <x v="0"/>
    <x v="2"/>
    <s v="WHT"/>
    <x v="1"/>
    <s v="USD"/>
    <n v="33567.26"/>
  </r>
  <r>
    <s v="A2310000"/>
    <x v="27"/>
    <x v="27"/>
    <n v="103919063"/>
    <x v="0"/>
    <x v="0"/>
    <x v="2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586"/>
    <s v="Above 180days "/>
    <n v="19.533333333333335"/>
    <x v="0"/>
    <x v="2"/>
    <s v="WHT"/>
    <x v="1"/>
    <s v="USD"/>
    <n v="30048.12"/>
  </r>
  <r>
    <s v="A2310000"/>
    <x v="27"/>
    <x v="27"/>
    <n v="103919063"/>
    <x v="0"/>
    <x v="0"/>
    <x v="2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586"/>
    <s v="Above 180days "/>
    <n v="19.533333333333335"/>
    <x v="0"/>
    <x v="2"/>
    <s v="WHT"/>
    <x v="1"/>
    <s v="USD"/>
    <n v="106.73"/>
  </r>
  <r>
    <s v="A2310000"/>
    <x v="27"/>
    <x v="27"/>
    <n v="103919063"/>
    <x v="0"/>
    <x v="0"/>
    <x v="2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586"/>
    <s v="Above 180days "/>
    <n v="19.533333333333335"/>
    <x v="0"/>
    <x v="2"/>
    <s v="WHT"/>
    <x v="1"/>
    <s v="USD"/>
    <n v="103.1"/>
  </r>
  <r>
    <s v="A2310000"/>
    <x v="27"/>
    <x v="27"/>
    <n v="103919063"/>
    <x v="0"/>
    <x v="0"/>
    <x v="2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586"/>
    <s v="Above 180days "/>
    <n v="19.533333333333335"/>
    <x v="0"/>
    <x v="2"/>
    <s v="WHT"/>
    <x v="1"/>
    <s v="USD"/>
    <n v="4602.8900000000003"/>
  </r>
  <r>
    <s v="A2310000"/>
    <x v="27"/>
    <x v="27"/>
    <n v="103919063"/>
    <x v="0"/>
    <x v="0"/>
    <x v="2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586"/>
    <s v="Above 180days "/>
    <n v="19.533333333333335"/>
    <x v="0"/>
    <x v="2"/>
    <s v="WHT"/>
    <x v="1"/>
    <s v="USD"/>
    <n v="-5448.56"/>
  </r>
  <r>
    <s v="A2310000"/>
    <x v="27"/>
    <x v="27"/>
    <n v="103896299"/>
    <x v="0"/>
    <x v="0"/>
    <x v="2"/>
    <x v="2"/>
    <s v="WHT Outstg"/>
    <s v="WHT on inv 1800022919"/>
    <s v=""/>
    <s v="AB"/>
    <s v=""/>
    <d v="2020-03-29T00:00:00"/>
    <d v="2020-03-29T00:00:00"/>
    <d v="2020-03-29T00:00:00"/>
    <s v="USD"/>
    <n v="54026.45"/>
    <n v="642"/>
    <s v="Above 180days "/>
    <n v="21.4"/>
    <x v="0"/>
    <x v="2"/>
    <s v="WHT"/>
    <x v="1"/>
    <s v="USD"/>
    <n v="54026.45"/>
  </r>
  <r>
    <s v="A2310000"/>
    <x v="27"/>
    <x v="27"/>
    <n v="103896300"/>
    <x v="0"/>
    <x v="0"/>
    <x v="2"/>
    <x v="2"/>
    <s v="WHT Outstg"/>
    <s v="WHT on inv 1800022158"/>
    <s v=""/>
    <s v="AB"/>
    <s v=""/>
    <d v="2020-03-29T00:00:00"/>
    <d v="2020-03-29T00:00:00"/>
    <d v="2020-03-29T00:00:00"/>
    <s v="USD"/>
    <n v="44485.14"/>
    <n v="642"/>
    <s v="Above 180days "/>
    <n v="21.4"/>
    <x v="0"/>
    <x v="2"/>
    <s v="WHT"/>
    <x v="1"/>
    <s v="USD"/>
    <n v="44485.14"/>
  </r>
  <r>
    <s v="A2310000"/>
    <x v="27"/>
    <x v="27"/>
    <n v="1800022653"/>
    <x v="0"/>
    <x v="1"/>
    <x v="3"/>
    <x v="2"/>
    <n v="0"/>
    <s v="OML 26 post-divestment debt"/>
    <s v="467"/>
    <s v="DR"/>
    <s v=""/>
    <d v="2019-09-27T00:00:00"/>
    <d v="2019-09-27T00:00:00"/>
    <d v="2019-10-27T00:00:00"/>
    <s v="USD"/>
    <n v="99152.02"/>
    <n v="796"/>
    <s v="Above 180days "/>
    <n v="26.533333333333335"/>
    <x v="0"/>
    <x v="0"/>
    <s v="Overdue"/>
    <x v="0"/>
    <s v="USD"/>
    <n v="99152.02"/>
  </r>
  <r>
    <s v="A2310000"/>
    <x v="27"/>
    <x v="27"/>
    <n v="1800022652"/>
    <x v="0"/>
    <x v="1"/>
    <x v="3"/>
    <x v="2"/>
    <n v="0"/>
    <s v="OML 26 post-divestmt debt"/>
    <s v="473"/>
    <s v="DR"/>
    <s v=""/>
    <d v="2019-09-27T00:00:00"/>
    <d v="2019-09-27T00:00:00"/>
    <d v="2019-10-27T00:00:00"/>
    <s v="NGN"/>
    <n v="23199487.309999999"/>
    <n v="796"/>
    <s v="Above 180days "/>
    <n v="26.533333333333335"/>
    <x v="0"/>
    <x v="0"/>
    <s v="Overdue"/>
    <x v="0"/>
    <s v="USD"/>
    <n v="75704.570000000007"/>
  </r>
  <r>
    <s v="A2310000"/>
    <x v="27"/>
    <x v="27"/>
    <n v="103731782"/>
    <x v="0"/>
    <x v="0"/>
    <x v="2"/>
    <x v="2"/>
    <s v="WHT Outstg"/>
    <s v="WHT on invoice 1800021334"/>
    <s v=""/>
    <s v="AB"/>
    <s v=""/>
    <d v="2019-04-30T00:00:00"/>
    <d v="2019-04-30T00:00:00"/>
    <d v="2019-04-30T00:00:00"/>
    <s v="USD"/>
    <n v="61979.54"/>
    <n v="976"/>
    <s v="Above 180days "/>
    <n v="32.533333333333331"/>
    <x v="0"/>
    <x v="2"/>
    <s v="WHT"/>
    <x v="1"/>
    <s v="USD"/>
    <n v="61979.54"/>
  </r>
  <r>
    <s v="A2310000"/>
    <x v="27"/>
    <x v="27"/>
    <n v="103607998"/>
    <x v="0"/>
    <x v="0"/>
    <x v="2"/>
    <x v="2"/>
    <s v="WHT Outstg"/>
    <s v="WHT on inv 1800019918"/>
    <s v=""/>
    <s v="AB"/>
    <s v=""/>
    <d v="2018-08-29T00:00:00"/>
    <d v="2018-08-29T00:00:00"/>
    <d v="2018-08-29T00:00:00"/>
    <s v="USD"/>
    <n v="19982.84"/>
    <n v="1220"/>
    <s v="Above 180days "/>
    <n v="40.666666666666664"/>
    <x v="0"/>
    <x v="2"/>
    <s v="WHT"/>
    <x v="1"/>
    <s v="USD"/>
    <n v="19982.84"/>
  </r>
  <r>
    <s v="A2310000"/>
    <x v="27"/>
    <x v="27"/>
    <n v="103607999"/>
    <x v="0"/>
    <x v="0"/>
    <x v="2"/>
    <x v="2"/>
    <s v="WHT Outstg"/>
    <s v="WHT on inv 1800019758"/>
    <s v=""/>
    <s v="AB"/>
    <s v=""/>
    <d v="2018-08-29T00:00:00"/>
    <d v="2018-08-29T00:00:00"/>
    <d v="2018-08-29T00:00:00"/>
    <s v="USD"/>
    <n v="16723.45"/>
    <n v="1220"/>
    <s v="Above 180days "/>
    <n v="40.666666666666664"/>
    <x v="0"/>
    <x v="2"/>
    <s v="WHT"/>
    <x v="1"/>
    <s v="USD"/>
    <n v="16723.45"/>
  </r>
  <r>
    <s v="A2310000"/>
    <x v="27"/>
    <x v="27"/>
    <n v="103608003"/>
    <x v="0"/>
    <x v="0"/>
    <x v="2"/>
    <x v="2"/>
    <s v="WHT Outstg"/>
    <s v="WHT on inv 1800020052"/>
    <s v=""/>
    <s v="AB"/>
    <s v=""/>
    <d v="2018-08-29T00:00:00"/>
    <d v="2018-08-29T00:00:00"/>
    <d v="2018-08-29T00:00:00"/>
    <s v="USD"/>
    <n v="11656.29"/>
    <n v="1220"/>
    <s v="Above 180days "/>
    <n v="40.666666666666664"/>
    <x v="0"/>
    <x v="2"/>
    <s v="WHT"/>
    <x v="1"/>
    <s v="USD"/>
    <n v="11656.29"/>
  </r>
  <r>
    <s v="A2310000"/>
    <x v="27"/>
    <x v="27"/>
    <n v="103606986"/>
    <x v="0"/>
    <x v="0"/>
    <x v="2"/>
    <x v="2"/>
    <s v="WHT Outstg"/>
    <s v="WHT on inv1800019452"/>
    <s v=""/>
    <s v="AB"/>
    <s v=""/>
    <d v="2018-08-24T00:00:00"/>
    <d v="2018-08-24T00:00:00"/>
    <d v="2018-08-24T00:00:00"/>
    <s v="USD"/>
    <n v="19532.22"/>
    <n v="1225"/>
    <s v="Above 180days "/>
    <n v="40.833333333333336"/>
    <x v="0"/>
    <x v="2"/>
    <s v="WHT"/>
    <x v="1"/>
    <s v="USD"/>
    <n v="19532.22"/>
  </r>
  <r>
    <s v="A2310000"/>
    <x v="27"/>
    <x v="27"/>
    <n v="103427471"/>
    <x v="0"/>
    <x v="0"/>
    <x v="2"/>
    <x v="2"/>
    <s v="WHT Outstg"/>
    <s v="WHT INV 1800014572"/>
    <s v=""/>
    <s v="AB"/>
    <s v=""/>
    <d v="2017-07-20T00:00:00"/>
    <d v="2017-07-20T00:00:00"/>
    <d v="2017-07-20T00:00:00"/>
    <s v="NGN"/>
    <n v="21944578.5"/>
    <n v="1625"/>
    <s v="Above 180days "/>
    <n v="54.166666666666664"/>
    <x v="0"/>
    <x v="2"/>
    <s v="WHT"/>
    <x v="1"/>
    <s v="USD"/>
    <n v="69788.149999999994"/>
  </r>
  <r>
    <s v="A2310000"/>
    <x v="27"/>
    <x v="27"/>
    <n v="103140849"/>
    <x v="0"/>
    <x v="0"/>
    <x v="2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2172"/>
    <s v="Above 180days "/>
    <n v="72.400000000000006"/>
    <x v="0"/>
    <x v="2"/>
    <s v="WHT"/>
    <x v="1"/>
    <s v="USD"/>
    <n v="15007.79"/>
  </r>
  <r>
    <s v="A2310000"/>
    <x v="27"/>
    <x v="27"/>
    <n v="103140631"/>
    <x v="0"/>
    <x v="0"/>
    <x v="2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2174"/>
    <s v="Above 180days "/>
    <n v="72.466666666666669"/>
    <x v="0"/>
    <x v="2"/>
    <s v="WHT"/>
    <x v="1"/>
    <s v="USD"/>
    <n v="23488.26"/>
  </r>
  <r>
    <s v="A2310000"/>
    <x v="27"/>
    <x v="27"/>
    <n v="103054150"/>
    <x v="0"/>
    <x v="0"/>
    <x v="2"/>
    <x v="2"/>
    <s v="WHT Outstg"/>
    <s v="WHT on NPDC Pmt 1800014458"/>
    <s v=""/>
    <s v="AB"/>
    <s v=""/>
    <d v="2015-08-06T00:00:00"/>
    <d v="2015-08-06T00:00:00"/>
    <d v="2015-08-06T00:00:00"/>
    <s v="NGN"/>
    <n v="499262.23"/>
    <n v="2339"/>
    <s v="Above 180days "/>
    <n v="77.966666666666669"/>
    <x v="0"/>
    <x v="2"/>
    <s v="WHT"/>
    <x v="1"/>
    <s v="USD"/>
    <n v="2508.2399999999998"/>
  </r>
  <r>
    <s v="A2310000"/>
    <x v="27"/>
    <x v="27"/>
    <n v="103054152"/>
    <x v="0"/>
    <x v="0"/>
    <x v="2"/>
    <x v="2"/>
    <s v="WHT Outstg"/>
    <s v="WHT on NPDC Pmt 1800014031"/>
    <s v=""/>
    <s v="AB"/>
    <s v=""/>
    <d v="2015-08-06T00:00:00"/>
    <d v="2015-08-06T00:00:00"/>
    <d v="2015-08-06T00:00:00"/>
    <s v="NGN"/>
    <n v="2934525.3"/>
    <n v="2339"/>
    <s v="Above 180days "/>
    <n v="77.966666666666669"/>
    <x v="0"/>
    <x v="2"/>
    <s v="WHT"/>
    <x v="1"/>
    <s v="USD"/>
    <n v="14742.76"/>
  </r>
  <r>
    <s v="A2310000"/>
    <x v="27"/>
    <x v="27"/>
    <n v="1800013182"/>
    <x v="0"/>
    <x v="0"/>
    <x v="2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589"/>
    <s v="Above 180days "/>
    <n v="86.3"/>
    <x v="0"/>
    <x v="0"/>
    <s v="Overdue"/>
    <x v="0"/>
    <s v="USD"/>
    <n v="8265.56"/>
  </r>
  <r>
    <s v="A2310000"/>
    <x v="27"/>
    <x v="27"/>
    <n v="1800013183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589"/>
    <s v="Above 180days "/>
    <n v="86.3"/>
    <x v="0"/>
    <x v="0"/>
    <s v="Overdue"/>
    <x v="0"/>
    <s v="USD"/>
    <n v="977903.31"/>
  </r>
  <r>
    <s v="A2310000"/>
    <x v="27"/>
    <x v="27"/>
    <n v="102836058"/>
    <x v="0"/>
    <x v="0"/>
    <x v="2"/>
    <x v="2"/>
    <s v="WHT Outstg"/>
    <s v="WHT on inv: 1800012320"/>
    <s v=""/>
    <s v="AB"/>
    <s v=""/>
    <d v="2014-07-18T00:00:00"/>
    <d v="2014-07-18T00:00:00"/>
    <d v="2014-07-18T00:00:00"/>
    <s v="NGN"/>
    <n v="394988.4"/>
    <n v="2723"/>
    <s v="Above 180days "/>
    <n v="90.766666666666666"/>
    <x v="0"/>
    <x v="2"/>
    <s v="WHT"/>
    <x v="1"/>
    <s v="USD"/>
    <n v="2421"/>
  </r>
  <r>
    <s v="A2310000"/>
    <x v="27"/>
    <x v="27"/>
    <n v="102718630"/>
    <x v="0"/>
    <x v="0"/>
    <x v="2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892"/>
    <s v="Above 180days "/>
    <n v="96.4"/>
    <x v="0"/>
    <x v="2"/>
    <s v="WHT"/>
    <x v="1"/>
    <s v="USD"/>
    <n v="34067.4"/>
  </r>
  <r>
    <s v="A2310000"/>
    <x v="27"/>
    <x v="27"/>
    <n v="102528727"/>
    <x v="0"/>
    <x v="0"/>
    <x v="2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3228"/>
    <s v="Above 180days "/>
    <n v="107.6"/>
    <x v="0"/>
    <x v="2"/>
    <s v="WHT"/>
    <x v="1"/>
    <s v="USD"/>
    <n v="78426.009999999995"/>
  </r>
  <r>
    <s v="A2310000"/>
    <x v="27"/>
    <x v="27"/>
    <n v="102528727"/>
    <x v="0"/>
    <x v="0"/>
    <x v="2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3228"/>
    <s v="Above 180days "/>
    <n v="107.6"/>
    <x v="0"/>
    <x v="2"/>
    <s v="WHT"/>
    <x v="1"/>
    <s v="USD"/>
    <n v="80128.61"/>
  </r>
  <r>
    <s v="A2310000"/>
    <x v="27"/>
    <x v="27"/>
    <n v="102528727"/>
    <x v="0"/>
    <x v="0"/>
    <x v="2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3228"/>
    <s v="Above 180days "/>
    <n v="107.6"/>
    <x v="0"/>
    <x v="2"/>
    <s v="WHT"/>
    <x v="1"/>
    <s v="USD"/>
    <n v="73181.84"/>
  </r>
  <r>
    <s v="A2310000"/>
    <x v="27"/>
    <x v="27"/>
    <n v="102528727"/>
    <x v="0"/>
    <x v="0"/>
    <x v="2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3228"/>
    <s v="Above 180days "/>
    <n v="107.6"/>
    <x v="0"/>
    <x v="2"/>
    <s v="WHT"/>
    <x v="1"/>
    <s v="USD"/>
    <n v="76893.899999999994"/>
  </r>
  <r>
    <s v="A2310000"/>
    <x v="27"/>
    <x v="27"/>
    <n v="102528727"/>
    <x v="0"/>
    <x v="0"/>
    <x v="2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3248"/>
    <s v="Above 180days "/>
    <n v="108.26666666666667"/>
    <x v="0"/>
    <x v="2"/>
    <s v="WHT"/>
    <x v="1"/>
    <s v="USD"/>
    <n v="80902.86"/>
  </r>
  <r>
    <s v="A2310000"/>
    <x v="27"/>
    <x v="27"/>
    <n v="102528727"/>
    <x v="0"/>
    <x v="0"/>
    <x v="2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3287"/>
    <s v="Above 180days "/>
    <n v="109.56666666666666"/>
    <x v="0"/>
    <x v="2"/>
    <s v="WHT"/>
    <x v="1"/>
    <s v="USD"/>
    <n v="65869.119999999995"/>
  </r>
  <r>
    <s v="A2310000"/>
    <x v="27"/>
    <x v="27"/>
    <n v="102528727"/>
    <x v="0"/>
    <x v="0"/>
    <x v="2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3287"/>
    <s v="Above 180days "/>
    <n v="109.56666666666666"/>
    <x v="0"/>
    <x v="2"/>
    <s v="WHT"/>
    <x v="1"/>
    <s v="USD"/>
    <n v="47001.63"/>
  </r>
  <r>
    <s v="A2310000"/>
    <x v="27"/>
    <x v="27"/>
    <n v="102528727"/>
    <x v="0"/>
    <x v="0"/>
    <x v="2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3287"/>
    <s v="Above 180days "/>
    <n v="109.56666666666666"/>
    <x v="0"/>
    <x v="2"/>
    <s v="WHT"/>
    <x v="1"/>
    <s v="USD"/>
    <n v="70687.55"/>
  </r>
  <r>
    <s v="A2310000"/>
    <x v="27"/>
    <x v="27"/>
    <n v="102528727"/>
    <x v="0"/>
    <x v="0"/>
    <x v="2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3290"/>
    <s v="Above 180days "/>
    <n v="109.66666666666667"/>
    <x v="0"/>
    <x v="2"/>
    <s v="WHT"/>
    <x v="1"/>
    <s v="USD"/>
    <n v="72758.03"/>
  </r>
  <r>
    <s v="A2310000"/>
    <x v="28"/>
    <x v="28"/>
    <n v="1800027045"/>
    <x v="0"/>
    <x v="0"/>
    <x v="2"/>
    <x v="2"/>
    <n v="0"/>
    <s v="NPDC/OML 42 NOV 2021 Crude Handling"/>
    <s v="468"/>
    <s v="DR"/>
    <s v=""/>
    <d v="2021-12-13T00:00:00"/>
    <d v="2021-12-13T00:00:00"/>
    <d v="2022-02-11T00:00:00"/>
    <s v="USD"/>
    <n v="731194.42"/>
    <n v="-42"/>
    <s v="Not Overdue"/>
    <n v="-1.4"/>
    <x v="1"/>
    <x v="1"/>
    <s v="Not Overdue"/>
    <x v="0"/>
    <s v="USD"/>
    <n v="731194.42"/>
  </r>
  <r>
    <s v="A2310000"/>
    <x v="28"/>
    <x v="28"/>
    <n v="1800026843"/>
    <x v="0"/>
    <x v="0"/>
    <x v="2"/>
    <x v="2"/>
    <n v="0"/>
    <s v="NPDC/OML 42 OCTOBER 2021 Crude Handling"/>
    <s v="468"/>
    <s v="DR"/>
    <s v=""/>
    <d v="2021-11-11T00:00:00"/>
    <d v="2021-11-11T00:00:00"/>
    <d v="2022-01-10T00:00:00"/>
    <s v="USD"/>
    <n v="598618.75"/>
    <n v="-10"/>
    <s v="Not Overdue"/>
    <n v="-0.33333333333333331"/>
    <x v="1"/>
    <x v="1"/>
    <s v="Not Overdue"/>
    <x v="0"/>
    <s v="USD"/>
    <n v="598618.75"/>
  </r>
  <r>
    <s v="A2310000"/>
    <x v="28"/>
    <x v="28"/>
    <n v="1800026703"/>
    <x v="0"/>
    <x v="0"/>
    <x v="2"/>
    <x v="2"/>
    <n v="0"/>
    <s v="NPDC/OML 42 SEPTEMBER 2021 Crude Handling"/>
    <s v="468"/>
    <s v="DR"/>
    <s v=""/>
    <d v="2021-10-13T00:00:00"/>
    <d v="2021-10-13T00:00:00"/>
    <d v="2021-12-12T00:00:00"/>
    <s v="USD"/>
    <n v="482294.77"/>
    <n v="19"/>
    <s v="1-30days"/>
    <n v="0.6333333333333333"/>
    <x v="2"/>
    <x v="0"/>
    <s v="Overdue"/>
    <x v="0"/>
    <s v="USD"/>
    <n v="482294.77"/>
  </r>
  <r>
    <s v="A2310000"/>
    <x v="28"/>
    <x v="28"/>
    <n v="104174976"/>
    <x v="0"/>
    <x v="0"/>
    <x v="2"/>
    <x v="2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21"/>
    <s v="1-30days"/>
    <n v="0.7"/>
    <x v="2"/>
    <x v="2"/>
    <s v="WHT"/>
    <x v="1"/>
    <s v="USD"/>
    <n v="11648.52"/>
  </r>
  <r>
    <s v="A2310000"/>
    <x v="28"/>
    <x v="28"/>
    <n v="104174847"/>
    <x v="0"/>
    <x v="0"/>
    <x v="2"/>
    <x v="2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22"/>
    <s v="1-30days"/>
    <n v="0.73333333333333328"/>
    <x v="2"/>
    <x v="2"/>
    <s v="WHT"/>
    <x v="1"/>
    <s v="USD"/>
    <n v="28423.18"/>
  </r>
  <r>
    <s v="A2310000"/>
    <x v="28"/>
    <x v="28"/>
    <n v="104174850"/>
    <x v="0"/>
    <x v="0"/>
    <x v="2"/>
    <x v="2"/>
    <s v="WHT Outstg"/>
    <s v="WHT_1800026320 NPDC/OML 42 June 2021 CHA"/>
    <s v=""/>
    <s v="AB"/>
    <s v=""/>
    <d v="2021-12-09T00:00:00"/>
    <d v="2021-12-09T00:00:00"/>
    <d v="2021-12-09T00:00:00"/>
    <s v="USD"/>
    <n v="27004.62"/>
    <n v="22"/>
    <s v="1-30days"/>
    <n v="0.73333333333333328"/>
    <x v="2"/>
    <x v="2"/>
    <s v="WHT"/>
    <x v="1"/>
    <s v="USD"/>
    <n v="27004.62"/>
  </r>
  <r>
    <s v="A2310000"/>
    <x v="28"/>
    <x v="28"/>
    <n v="104174852"/>
    <x v="0"/>
    <x v="0"/>
    <x v="2"/>
    <x v="2"/>
    <s v="WHT Outstg"/>
    <s v="WHT_1800026454 NPDC/OML 42 JULY 2021 CHA"/>
    <s v=""/>
    <s v="AB"/>
    <s v=""/>
    <d v="2021-12-09T00:00:00"/>
    <d v="2021-12-09T00:00:00"/>
    <d v="2021-12-09T00:00:00"/>
    <s v="USD"/>
    <n v="29735.49"/>
    <n v="22"/>
    <s v="1-30days"/>
    <n v="0.73333333333333328"/>
    <x v="2"/>
    <x v="2"/>
    <s v="WHT"/>
    <x v="1"/>
    <s v="USD"/>
    <n v="29735.49"/>
  </r>
  <r>
    <s v="A2310000"/>
    <x v="28"/>
    <x v="28"/>
    <n v="104174855"/>
    <x v="0"/>
    <x v="0"/>
    <x v="2"/>
    <x v="2"/>
    <s v="WHT Outstg"/>
    <s v="WHT_1600003367 NPDC OML 42 Jan - feb 2020 CHA"/>
    <s v=""/>
    <s v="AB"/>
    <s v=""/>
    <d v="2021-12-09T00:00:00"/>
    <d v="2021-12-09T00:00:00"/>
    <d v="2021-12-09T00:00:00"/>
    <s v="USD"/>
    <n v="-29428.959999999999"/>
    <n v="22"/>
    <s v="1-30days"/>
    <n v="0.73333333333333328"/>
    <x v="2"/>
    <x v="2"/>
    <s v="WHT"/>
    <x v="1"/>
    <s v="USD"/>
    <n v="-29428.959999999999"/>
  </r>
  <r>
    <s v="A2310000"/>
    <x v="28"/>
    <x v="28"/>
    <n v="104174855"/>
    <x v="0"/>
    <x v="0"/>
    <x v="2"/>
    <x v="2"/>
    <s v="WHT Outstg"/>
    <s v="WHT_1600003748 NPDC OML 42 Nov&amp;Dec 2019 Water corr"/>
    <s v=""/>
    <s v="AB"/>
    <s v=""/>
    <d v="2021-12-09T00:00:00"/>
    <d v="2021-12-09T00:00:00"/>
    <d v="2021-12-09T00:00:00"/>
    <s v="USD"/>
    <n v="-5431.73"/>
    <n v="22"/>
    <s v="1-30days"/>
    <n v="0.73333333333333328"/>
    <x v="2"/>
    <x v="2"/>
    <s v="WHT"/>
    <x v="1"/>
    <s v="USD"/>
    <n v="-5431.73"/>
  </r>
  <r>
    <s v="A2310000"/>
    <x v="28"/>
    <x v="28"/>
    <n v="104174855"/>
    <x v="0"/>
    <x v="0"/>
    <x v="2"/>
    <x v="2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22"/>
    <s v="1-30days"/>
    <n v="0.73333333333333328"/>
    <x v="2"/>
    <x v="2"/>
    <s v="WHT"/>
    <x v="1"/>
    <s v="USD"/>
    <n v="8993.6299999999992"/>
  </r>
  <r>
    <s v="A2310000"/>
    <x v="28"/>
    <x v="28"/>
    <n v="1800026575"/>
    <x v="0"/>
    <x v="0"/>
    <x v="2"/>
    <x v="2"/>
    <n v="0"/>
    <s v="NPDC/OML 42 AUGUST 2021 Crude Handling"/>
    <s v="468"/>
    <s v="DR"/>
    <s v=""/>
    <d v="2021-09-14T00:00:00"/>
    <d v="2021-09-14T00:00:00"/>
    <d v="2021-11-13T00:00:00"/>
    <s v="USD"/>
    <n v="195987.71"/>
    <n v="48"/>
    <s v="31-60days"/>
    <n v="1.6"/>
    <x v="2"/>
    <x v="0"/>
    <s v="Overdue"/>
    <x v="0"/>
    <s v="USD"/>
    <n v="195987.71"/>
  </r>
  <r>
    <s v="A2310000"/>
    <x v="28"/>
    <x v="28"/>
    <n v="104124427"/>
    <x v="0"/>
    <x v="0"/>
    <x v="2"/>
    <x v="2"/>
    <s v="WHT Outstg"/>
    <s v="WHT on 1800024924 NPDC/OML 42 SEPT 2020 CHA"/>
    <s v=""/>
    <s v="AB"/>
    <s v=""/>
    <d v="2021-09-03T00:00:00"/>
    <d v="2021-09-03T00:00:00"/>
    <d v="2021-09-03T00:00:00"/>
    <s v="USD"/>
    <n v="57762.42"/>
    <n v="119"/>
    <s v="91-180days "/>
    <n v="3.9666666666666668"/>
    <x v="2"/>
    <x v="2"/>
    <s v="WHT"/>
    <x v="1"/>
    <s v="USD"/>
    <n v="57762.42"/>
  </r>
  <r>
    <s v="A2310000"/>
    <x v="28"/>
    <x v="28"/>
    <n v="104124428"/>
    <x v="0"/>
    <x v="0"/>
    <x v="2"/>
    <x v="2"/>
    <s v="WHT Outstg"/>
    <s v="WHT on 1800025986 NPDC/OML 42 APR 2021 CHA"/>
    <s v=""/>
    <s v="AB"/>
    <s v=""/>
    <d v="2021-09-03T00:00:00"/>
    <d v="2021-09-03T00:00:00"/>
    <d v="2021-09-03T00:00:00"/>
    <s v="USD"/>
    <n v="36729.33"/>
    <n v="119"/>
    <s v="91-180days "/>
    <n v="3.9666666666666668"/>
    <x v="2"/>
    <x v="2"/>
    <s v="WHT"/>
    <x v="1"/>
    <s v="USD"/>
    <n v="36729.33"/>
  </r>
  <r>
    <s v="A2310000"/>
    <x v="28"/>
    <x v="28"/>
    <n v="104124429"/>
    <x v="0"/>
    <x v="0"/>
    <x v="2"/>
    <x v="2"/>
    <s v="WHT Outstg"/>
    <s v="WHT on 1800024064 NPDC/OML 42 APR 2020 CHA"/>
    <s v=""/>
    <s v="AB"/>
    <s v=""/>
    <d v="2021-09-03T00:00:00"/>
    <d v="2021-09-03T00:00:00"/>
    <d v="2021-09-03T00:00:00"/>
    <s v="USD"/>
    <n v="32941.660000000003"/>
    <n v="119"/>
    <s v="91-180days "/>
    <n v="3.9666666666666668"/>
    <x v="2"/>
    <x v="2"/>
    <s v="WHT"/>
    <x v="1"/>
    <s v="USD"/>
    <n v="32941.660000000003"/>
  </r>
  <r>
    <s v="A2310000"/>
    <x v="28"/>
    <x v="28"/>
    <n v="104124431"/>
    <x v="0"/>
    <x v="0"/>
    <x v="2"/>
    <x v="2"/>
    <s v="WHT Outstg"/>
    <s v="WHT on 1800025854 NPDC/OML 42 MARCH 2021 CHA"/>
    <s v=""/>
    <s v="AB"/>
    <s v=""/>
    <d v="2021-09-03T00:00:00"/>
    <d v="2021-09-03T00:00:00"/>
    <d v="2021-09-03T00:00:00"/>
    <s v="USD"/>
    <n v="41978.22"/>
    <n v="119"/>
    <s v="91-180days "/>
    <n v="3.9666666666666668"/>
    <x v="2"/>
    <x v="2"/>
    <s v="WHT"/>
    <x v="1"/>
    <s v="USD"/>
    <n v="41978.22"/>
  </r>
  <r>
    <s v="A2310000"/>
    <x v="28"/>
    <x v="28"/>
    <n v="104124433"/>
    <x v="0"/>
    <x v="0"/>
    <x v="2"/>
    <x v="2"/>
    <s v="WHT Outstg"/>
    <s v="WHT on 1800025713 NPDC/OML 42 FEB 2021 CHA"/>
    <s v=""/>
    <s v="AB"/>
    <s v=""/>
    <d v="2021-09-03T00:00:00"/>
    <d v="2021-09-03T00:00:00"/>
    <d v="2021-09-03T00:00:00"/>
    <s v="USD"/>
    <n v="30074.82"/>
    <n v="119"/>
    <s v="91-180days "/>
    <n v="3.9666666666666668"/>
    <x v="2"/>
    <x v="2"/>
    <s v="WHT"/>
    <x v="1"/>
    <s v="USD"/>
    <n v="30074.82"/>
  </r>
  <r>
    <s v="A2310000"/>
    <x v="28"/>
    <x v="28"/>
    <n v="104124434"/>
    <x v="0"/>
    <x v="0"/>
    <x v="2"/>
    <x v="2"/>
    <s v="WHT Outstg"/>
    <s v="WHT on 1800025265 NPDC/OML 42 NOV 2020 CHA"/>
    <s v=""/>
    <s v="AB"/>
    <s v=""/>
    <d v="2021-09-03T00:00:00"/>
    <d v="2021-09-03T00:00:00"/>
    <d v="2021-09-03T00:00:00"/>
    <s v="USD"/>
    <n v="58838.96"/>
    <n v="119"/>
    <s v="91-180days "/>
    <n v="3.9666666666666668"/>
    <x v="2"/>
    <x v="2"/>
    <s v="WHT"/>
    <x v="1"/>
    <s v="USD"/>
    <n v="58838.96"/>
  </r>
  <r>
    <s v="A2310000"/>
    <x v="28"/>
    <x v="28"/>
    <n v="104124435"/>
    <x v="0"/>
    <x v="0"/>
    <x v="2"/>
    <x v="2"/>
    <s v="WHT Outstg"/>
    <s v="WHT on 1800025559 NPDC/OML 42 JAN 2021 CHA"/>
    <s v=""/>
    <s v="AB"/>
    <s v=""/>
    <d v="2021-09-03T00:00:00"/>
    <d v="2021-09-03T00:00:00"/>
    <d v="2021-09-03T00:00:00"/>
    <s v="USD"/>
    <n v="23406.74"/>
    <n v="119"/>
    <s v="91-180days "/>
    <n v="3.9666666666666668"/>
    <x v="2"/>
    <x v="2"/>
    <s v="WHT"/>
    <x v="1"/>
    <s v="USD"/>
    <n v="23406.74"/>
  </r>
  <r>
    <s v="A2310000"/>
    <x v="28"/>
    <x v="28"/>
    <n v="104124436"/>
    <x v="0"/>
    <x v="0"/>
    <x v="2"/>
    <x v="2"/>
    <s v="WHT Outstg"/>
    <s v="WHT_1600003506 OML 42 CHA CREDIT NOTE - NOV2020"/>
    <s v=""/>
    <s v="AB"/>
    <s v=""/>
    <d v="2021-09-03T00:00:00"/>
    <d v="2021-09-03T00:00:00"/>
    <d v="2021-09-03T00:00:00"/>
    <s v="USD"/>
    <n v="-24297"/>
    <n v="119"/>
    <s v="91-180days "/>
    <n v="3.9666666666666668"/>
    <x v="2"/>
    <x v="2"/>
    <s v="WHT"/>
    <x v="1"/>
    <s v="USD"/>
    <n v="-24297"/>
  </r>
  <r>
    <s v="A2310000"/>
    <x v="28"/>
    <x v="28"/>
    <n v="104123584"/>
    <x v="0"/>
    <x v="0"/>
    <x v="2"/>
    <x v="2"/>
    <s v="WHT Outstg"/>
    <s v="WHT on 1800025062 NPDC/OML 42 OCT 2020 CHA"/>
    <s v=""/>
    <s v="AB"/>
    <s v=""/>
    <d v="2021-09-01T00:00:00"/>
    <d v="2021-09-01T00:00:00"/>
    <d v="2021-09-01T00:00:00"/>
    <s v="USD"/>
    <n v="53699.81"/>
    <n v="121"/>
    <s v="91-180days "/>
    <n v="4.0333333333333332"/>
    <x v="2"/>
    <x v="2"/>
    <s v="WHT"/>
    <x v="1"/>
    <s v="USD"/>
    <n v="53699.81"/>
  </r>
  <r>
    <s v="A2310000"/>
    <x v="28"/>
    <x v="28"/>
    <n v="1600003788"/>
    <x v="0"/>
    <x v="0"/>
    <x v="2"/>
    <x v="2"/>
    <s v="WHT Outstg"/>
    <s v="WHT-NPDC/OML 42 JUNE 2021 ANLYS 1-CREDIT RECEIPTS"/>
    <s v="468"/>
    <s v="DG"/>
    <s v=""/>
    <d v="2021-06-28T00:00:00"/>
    <d v="2021-06-28T00:00:00"/>
    <d v="2021-06-28T00:00:00"/>
    <s v="USD"/>
    <n v="-35077.54"/>
    <n v="186"/>
    <s v="Above 180days "/>
    <n v="6.2"/>
    <x v="0"/>
    <x v="2"/>
    <s v="WHT"/>
    <x v="1"/>
    <s v="USD"/>
    <n v="-35077.54"/>
  </r>
  <r>
    <s v="A2310000"/>
    <x v="28"/>
    <x v="28"/>
    <n v="104066880"/>
    <x v="0"/>
    <x v="0"/>
    <x v="2"/>
    <x v="2"/>
    <s v="WHT Outstg"/>
    <s v="WHT on Inv 1800024750 NPDC/OML 42 AUGUST 2020 CHA"/>
    <s v=""/>
    <s v="AB"/>
    <s v=""/>
    <d v="2021-04-22T00:00:00"/>
    <d v="2021-04-22T00:00:00"/>
    <d v="2021-04-22T00:00:00"/>
    <s v="USD"/>
    <n v="71439.17"/>
    <n v="253"/>
    <s v="Above 180days "/>
    <n v="8.4333333333333336"/>
    <x v="3"/>
    <x v="2"/>
    <s v="WHT"/>
    <x v="1"/>
    <s v="USD"/>
    <n v="71439.17"/>
  </r>
  <r>
    <s v="A2310000"/>
    <x v="28"/>
    <x v="28"/>
    <n v="104053992"/>
    <x v="0"/>
    <x v="0"/>
    <x v="2"/>
    <x v="2"/>
    <s v="WHT Outstg"/>
    <s v="WHT on Inv 1800024590 NPDC/OML 42 JULY 2020 CHA"/>
    <s v=""/>
    <s v="AB"/>
    <s v=""/>
    <d v="2021-03-24T00:00:00"/>
    <d v="2021-03-24T00:00:00"/>
    <d v="2021-03-24T00:00:00"/>
    <s v="USD"/>
    <n v="68028.13"/>
    <n v="282"/>
    <s v="Above 180days "/>
    <n v="9.4"/>
    <x v="3"/>
    <x v="2"/>
    <s v="WHT"/>
    <x v="1"/>
    <s v="USD"/>
    <n v="68028.13"/>
  </r>
  <r>
    <s v="A2310000"/>
    <x v="28"/>
    <x v="28"/>
    <n v="104053992"/>
    <x v="0"/>
    <x v="0"/>
    <x v="2"/>
    <x v="2"/>
    <s v="WHT Outstg"/>
    <s v="WHT on Inv 1800024463 NPDC/OML 42 JUN 2020 CHA"/>
    <s v=""/>
    <s v="AB"/>
    <s v=""/>
    <d v="2021-03-24T00:00:00"/>
    <d v="2021-03-24T00:00:00"/>
    <d v="2021-03-24T00:00:00"/>
    <s v="USD"/>
    <n v="69268.539999999994"/>
    <n v="282"/>
    <s v="Above 180days "/>
    <n v="9.4"/>
    <x v="3"/>
    <x v="2"/>
    <s v="WHT"/>
    <x v="1"/>
    <s v="USD"/>
    <n v="69268.539999999994"/>
  </r>
  <r>
    <s v="A2310000"/>
    <x v="28"/>
    <x v="28"/>
    <n v="104053992"/>
    <x v="0"/>
    <x v="0"/>
    <x v="2"/>
    <x v="2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282"/>
    <s v="Above 180days "/>
    <n v="9.4"/>
    <x v="3"/>
    <x v="2"/>
    <s v="WHT"/>
    <x v="1"/>
    <s v="USD"/>
    <n v="32628.99"/>
  </r>
  <r>
    <s v="A2310000"/>
    <x v="28"/>
    <x v="28"/>
    <n v="104066881"/>
    <x v="0"/>
    <x v="0"/>
    <x v="2"/>
    <x v="2"/>
    <s v="WHT Outstg"/>
    <s v="WHT on Balance 1800015186 MARCH  2015 CHA"/>
    <s v=""/>
    <s v="AB"/>
    <s v=""/>
    <d v="2021-04-22T00:00:00"/>
    <d v="2021-04-22T00:00:00"/>
    <d v="2021-02-28T00:00:00"/>
    <s v="NGN"/>
    <n v="315790.68"/>
    <n v="306"/>
    <s v="Above 180days "/>
    <n v="10.199999999999999"/>
    <x v="3"/>
    <x v="2"/>
    <s v="WHT"/>
    <x v="1"/>
    <s v="USD"/>
    <n v="832.11"/>
  </r>
  <r>
    <s v="A2310000"/>
    <x v="28"/>
    <x v="28"/>
    <n v="104033263"/>
    <x v="0"/>
    <x v="0"/>
    <x v="2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324"/>
    <s v="Above 180days "/>
    <n v="10.8"/>
    <x v="3"/>
    <x v="2"/>
    <s v="WHT"/>
    <x v="1"/>
    <s v="USD"/>
    <n v="78670.52"/>
  </r>
  <r>
    <s v="A2310000"/>
    <x v="28"/>
    <x v="28"/>
    <n v="104033270"/>
    <x v="0"/>
    <x v="0"/>
    <x v="2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324"/>
    <s v="Above 180days "/>
    <n v="10.8"/>
    <x v="3"/>
    <x v="2"/>
    <s v="WHT"/>
    <x v="1"/>
    <s v="USD"/>
    <n v="77743.22"/>
  </r>
  <r>
    <s v="A2310000"/>
    <x v="28"/>
    <x v="28"/>
    <n v="104033323"/>
    <x v="0"/>
    <x v="0"/>
    <x v="2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324"/>
    <s v="Above 180days "/>
    <n v="10.8"/>
    <x v="3"/>
    <x v="2"/>
    <s v="WHT"/>
    <x v="1"/>
    <s v="USD"/>
    <n v="79052.17"/>
  </r>
  <r>
    <s v="A2310000"/>
    <x v="28"/>
    <x v="28"/>
    <n v="104033324"/>
    <x v="0"/>
    <x v="0"/>
    <x v="2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324"/>
    <s v="Above 180days "/>
    <n v="10.8"/>
    <x v="3"/>
    <x v="2"/>
    <s v="WHT"/>
    <x v="1"/>
    <s v="USD"/>
    <n v="51448.87"/>
  </r>
  <r>
    <s v="A2310000"/>
    <x v="28"/>
    <x v="28"/>
    <n v="1600003569"/>
    <x v="0"/>
    <x v="0"/>
    <x v="2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331"/>
    <s v="Above 180days "/>
    <n v="11.033333333333333"/>
    <x v="0"/>
    <x v="2"/>
    <s v="WHT"/>
    <x v="1"/>
    <s v="USD"/>
    <n v="-48170.97"/>
  </r>
  <r>
    <s v="A2310000"/>
    <x v="28"/>
    <x v="28"/>
    <n v="1600003571"/>
    <x v="0"/>
    <x v="0"/>
    <x v="2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331"/>
    <s v="Above 180days "/>
    <n v="11.033333333333333"/>
    <x v="0"/>
    <x v="2"/>
    <s v="WHT"/>
    <x v="1"/>
    <s v="USD"/>
    <n v="-8500.77"/>
  </r>
  <r>
    <s v="A2310000"/>
    <x v="28"/>
    <x v="28"/>
    <n v="104029100"/>
    <x v="0"/>
    <x v="0"/>
    <x v="2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332"/>
    <s v="Above 180days "/>
    <n v="11.066666666666666"/>
    <x v="3"/>
    <x v="2"/>
    <s v="WHT"/>
    <x v="1"/>
    <s v="USD"/>
    <n v="60281.81"/>
  </r>
  <r>
    <s v="A2310000"/>
    <x v="28"/>
    <x v="28"/>
    <n v="103950667"/>
    <x v="0"/>
    <x v="0"/>
    <x v="2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514"/>
    <s v="Above 180days "/>
    <n v="17.133333333333333"/>
    <x v="0"/>
    <x v="2"/>
    <s v="WHT"/>
    <x v="1"/>
    <s v="USD"/>
    <n v="224280.18"/>
  </r>
  <r>
    <s v="A2310000"/>
    <x v="28"/>
    <x v="28"/>
    <n v="103950667"/>
    <x v="0"/>
    <x v="0"/>
    <x v="2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514"/>
    <s v="Above 180days "/>
    <n v="17.133333333333333"/>
    <x v="0"/>
    <x v="2"/>
    <s v="WHT"/>
    <x v="1"/>
    <s v="USD"/>
    <n v="108959.32"/>
  </r>
  <r>
    <s v="A2310000"/>
    <x v="28"/>
    <x v="28"/>
    <n v="103950667"/>
    <x v="0"/>
    <x v="0"/>
    <x v="2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514"/>
    <s v="Above 180days "/>
    <n v="17.133333333333333"/>
    <x v="0"/>
    <x v="2"/>
    <s v="WHT"/>
    <x v="1"/>
    <s v="USD"/>
    <n v="82525.820000000007"/>
  </r>
  <r>
    <s v="A2310000"/>
    <x v="28"/>
    <x v="28"/>
    <n v="103950667"/>
    <x v="0"/>
    <x v="0"/>
    <x v="2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514"/>
    <s v="Above 180days "/>
    <n v="17.133333333333333"/>
    <x v="0"/>
    <x v="2"/>
    <s v="WHT"/>
    <x v="1"/>
    <s v="USD"/>
    <n v="69182.259999999995"/>
  </r>
  <r>
    <s v="A2310000"/>
    <x v="28"/>
    <x v="28"/>
    <n v="103950667"/>
    <x v="0"/>
    <x v="0"/>
    <x v="2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514"/>
    <s v="Above 180days "/>
    <n v="17.133333333333333"/>
    <x v="0"/>
    <x v="2"/>
    <s v="WHT"/>
    <x v="1"/>
    <s v="USD"/>
    <n v="87088.65"/>
  </r>
  <r>
    <s v="A2310000"/>
    <x v="28"/>
    <x v="28"/>
    <n v="103950667"/>
    <x v="0"/>
    <x v="0"/>
    <x v="2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514"/>
    <s v="Above 180days "/>
    <n v="17.133333333333333"/>
    <x v="0"/>
    <x v="2"/>
    <s v="WHT"/>
    <x v="1"/>
    <s v="USD"/>
    <n v="92486.47"/>
  </r>
  <r>
    <s v="A2310000"/>
    <x v="28"/>
    <x v="28"/>
    <n v="103933968"/>
    <x v="0"/>
    <x v="0"/>
    <x v="2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555"/>
    <s v="Above 180days "/>
    <n v="18.5"/>
    <x v="0"/>
    <x v="2"/>
    <s v="WHT"/>
    <x v="1"/>
    <s v="USD"/>
    <n v="24376.32"/>
  </r>
  <r>
    <s v="A2310000"/>
    <x v="28"/>
    <x v="28"/>
    <n v="103933968"/>
    <x v="0"/>
    <x v="0"/>
    <x v="2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555"/>
    <s v="Above 180days "/>
    <n v="18.5"/>
    <x v="0"/>
    <x v="2"/>
    <s v="WHT"/>
    <x v="1"/>
    <s v="USD"/>
    <n v="15955.07"/>
  </r>
  <r>
    <s v="A2310000"/>
    <x v="28"/>
    <x v="28"/>
    <n v="103933968"/>
    <x v="0"/>
    <x v="0"/>
    <x v="2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555"/>
    <s v="Above 180days "/>
    <n v="18.5"/>
    <x v="0"/>
    <x v="2"/>
    <s v="WHT"/>
    <x v="1"/>
    <s v="USD"/>
    <n v="9566.07"/>
  </r>
  <r>
    <s v="A2310000"/>
    <x v="28"/>
    <x v="28"/>
    <n v="103933968"/>
    <x v="0"/>
    <x v="0"/>
    <x v="2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555"/>
    <s v="Above 180days "/>
    <n v="18.5"/>
    <x v="0"/>
    <x v="2"/>
    <s v="WHT"/>
    <x v="1"/>
    <s v="USD"/>
    <n v="20833.18"/>
  </r>
  <r>
    <s v="A2310000"/>
    <x v="28"/>
    <x v="28"/>
    <n v="103933968"/>
    <x v="0"/>
    <x v="0"/>
    <x v="2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555"/>
    <s v="Above 180days "/>
    <n v="18.5"/>
    <x v="0"/>
    <x v="2"/>
    <s v="WHT"/>
    <x v="1"/>
    <s v="USD"/>
    <n v="21519.599999999999"/>
  </r>
  <r>
    <s v="A2310000"/>
    <x v="28"/>
    <x v="28"/>
    <n v="103933968"/>
    <x v="0"/>
    <x v="0"/>
    <x v="2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555"/>
    <s v="Above 180days "/>
    <n v="18.5"/>
    <x v="0"/>
    <x v="2"/>
    <s v="WHT"/>
    <x v="1"/>
    <s v="USD"/>
    <n v="20923.32"/>
  </r>
  <r>
    <s v="A2310000"/>
    <x v="28"/>
    <x v="28"/>
    <n v="103933968"/>
    <x v="0"/>
    <x v="0"/>
    <x v="2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555"/>
    <s v="Above 180days "/>
    <n v="18.5"/>
    <x v="0"/>
    <x v="2"/>
    <s v="WHT"/>
    <x v="1"/>
    <s v="USD"/>
    <n v="20496.34"/>
  </r>
  <r>
    <s v="A2310000"/>
    <x v="28"/>
    <x v="28"/>
    <n v="103933968"/>
    <x v="0"/>
    <x v="0"/>
    <x v="2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555"/>
    <s v="Above 180days "/>
    <n v="18.5"/>
    <x v="0"/>
    <x v="2"/>
    <s v="WHT"/>
    <x v="1"/>
    <s v="USD"/>
    <n v="21773.25"/>
  </r>
  <r>
    <s v="A2310000"/>
    <x v="28"/>
    <x v="28"/>
    <n v="103933968"/>
    <x v="0"/>
    <x v="0"/>
    <x v="2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555"/>
    <s v="Above 180days "/>
    <n v="18.5"/>
    <x v="0"/>
    <x v="2"/>
    <s v="WHT"/>
    <x v="1"/>
    <s v="USD"/>
    <n v="21046.95"/>
  </r>
  <r>
    <s v="A2310000"/>
    <x v="28"/>
    <x v="28"/>
    <n v="103933968"/>
    <x v="0"/>
    <x v="0"/>
    <x v="2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555"/>
    <s v="Above 180days "/>
    <n v="18.5"/>
    <x v="0"/>
    <x v="2"/>
    <s v="WHT"/>
    <x v="1"/>
    <s v="USD"/>
    <n v="21457.95"/>
  </r>
  <r>
    <s v="A2310000"/>
    <x v="28"/>
    <x v="28"/>
    <n v="103933968"/>
    <x v="0"/>
    <x v="0"/>
    <x v="2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555"/>
    <s v="Above 180days "/>
    <n v="18.5"/>
    <x v="0"/>
    <x v="2"/>
    <s v="WHT"/>
    <x v="1"/>
    <s v="USD"/>
    <n v="13242.33"/>
  </r>
  <r>
    <s v="A2310000"/>
    <x v="28"/>
    <x v="28"/>
    <n v="103933968"/>
    <x v="0"/>
    <x v="0"/>
    <x v="2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555"/>
    <s v="Above 180days "/>
    <n v="18.5"/>
    <x v="0"/>
    <x v="2"/>
    <s v="WHT"/>
    <x v="1"/>
    <s v="USD"/>
    <n v="10374.23"/>
  </r>
  <r>
    <s v="A2310000"/>
    <x v="28"/>
    <x v="28"/>
    <n v="103933968"/>
    <x v="0"/>
    <x v="0"/>
    <x v="2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555"/>
    <s v="Above 180days "/>
    <n v="18.5"/>
    <x v="0"/>
    <x v="2"/>
    <s v="WHT"/>
    <x v="1"/>
    <s v="USD"/>
    <n v="14879.56"/>
  </r>
  <r>
    <s v="A2310000"/>
    <x v="28"/>
    <x v="28"/>
    <n v="103933968"/>
    <x v="0"/>
    <x v="0"/>
    <x v="2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555"/>
    <s v="Above 180days "/>
    <n v="18.5"/>
    <x v="0"/>
    <x v="2"/>
    <s v="WHT"/>
    <x v="1"/>
    <s v="USD"/>
    <n v="14494.41"/>
  </r>
  <r>
    <s v="A2310000"/>
    <x v="28"/>
    <x v="28"/>
    <n v="103933968"/>
    <x v="0"/>
    <x v="0"/>
    <x v="2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555"/>
    <s v="Above 180days "/>
    <n v="18.5"/>
    <x v="0"/>
    <x v="2"/>
    <s v="WHT"/>
    <x v="1"/>
    <s v="USD"/>
    <n v="12285.29"/>
  </r>
  <r>
    <s v="A2310000"/>
    <x v="28"/>
    <x v="28"/>
    <n v="103933968"/>
    <x v="0"/>
    <x v="0"/>
    <x v="2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555"/>
    <s v="Above 180days "/>
    <n v="18.5"/>
    <x v="0"/>
    <x v="2"/>
    <s v="WHT"/>
    <x v="1"/>
    <s v="USD"/>
    <n v="9152.44"/>
  </r>
  <r>
    <s v="A2310000"/>
    <x v="28"/>
    <x v="28"/>
    <n v="103933968"/>
    <x v="0"/>
    <x v="0"/>
    <x v="2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555"/>
    <s v="Above 180days "/>
    <n v="18.5"/>
    <x v="0"/>
    <x v="2"/>
    <s v="WHT"/>
    <x v="1"/>
    <s v="USD"/>
    <n v="3508.5"/>
  </r>
  <r>
    <s v="A2310000"/>
    <x v="28"/>
    <x v="28"/>
    <n v="103933968"/>
    <x v="0"/>
    <x v="0"/>
    <x v="2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555"/>
    <s v="Above 180days "/>
    <n v="18.5"/>
    <x v="0"/>
    <x v="2"/>
    <s v="WHT"/>
    <x v="1"/>
    <s v="USD"/>
    <n v="20244.36"/>
  </r>
  <r>
    <s v="A2310000"/>
    <x v="28"/>
    <x v="28"/>
    <n v="103933968"/>
    <x v="0"/>
    <x v="0"/>
    <x v="2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555"/>
    <s v="Above 180days "/>
    <n v="18.5"/>
    <x v="0"/>
    <x v="2"/>
    <s v="WHT"/>
    <x v="1"/>
    <s v="USD"/>
    <n v="37424.239999999998"/>
  </r>
  <r>
    <s v="A2310000"/>
    <x v="28"/>
    <x v="28"/>
    <n v="103933968"/>
    <x v="0"/>
    <x v="0"/>
    <x v="2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555"/>
    <s v="Above 180days "/>
    <n v="18.5"/>
    <x v="0"/>
    <x v="2"/>
    <s v="WHT"/>
    <x v="1"/>
    <s v="USD"/>
    <n v="24931.43"/>
  </r>
  <r>
    <s v="A2310000"/>
    <x v="28"/>
    <x v="28"/>
    <n v="103933968"/>
    <x v="0"/>
    <x v="0"/>
    <x v="2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555"/>
    <s v="Above 180days "/>
    <n v="18.5"/>
    <x v="0"/>
    <x v="2"/>
    <s v="WHT"/>
    <x v="1"/>
    <s v="USD"/>
    <n v="25495.14"/>
  </r>
  <r>
    <s v="A2310000"/>
    <x v="28"/>
    <x v="28"/>
    <n v="103933968"/>
    <x v="0"/>
    <x v="0"/>
    <x v="2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555"/>
    <s v="Above 180days "/>
    <n v="18.5"/>
    <x v="0"/>
    <x v="2"/>
    <s v="WHT"/>
    <x v="1"/>
    <s v="USD"/>
    <n v="25663.200000000001"/>
  </r>
  <r>
    <s v="A2310000"/>
    <x v="28"/>
    <x v="28"/>
    <n v="103933968"/>
    <x v="0"/>
    <x v="0"/>
    <x v="2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555"/>
    <s v="Above 180days "/>
    <n v="18.5"/>
    <x v="0"/>
    <x v="2"/>
    <s v="WHT"/>
    <x v="1"/>
    <s v="USD"/>
    <n v="21943.53"/>
  </r>
  <r>
    <s v="A2310000"/>
    <x v="28"/>
    <x v="28"/>
    <n v="103933968"/>
    <x v="0"/>
    <x v="0"/>
    <x v="2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555"/>
    <s v="Above 180days "/>
    <n v="18.5"/>
    <x v="0"/>
    <x v="2"/>
    <s v="WHT"/>
    <x v="1"/>
    <s v="USD"/>
    <n v="14102.5"/>
  </r>
  <r>
    <s v="A2310000"/>
    <x v="28"/>
    <x v="28"/>
    <n v="103933968"/>
    <x v="0"/>
    <x v="0"/>
    <x v="2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555"/>
    <s v="Above 180days "/>
    <n v="18.5"/>
    <x v="0"/>
    <x v="2"/>
    <s v="WHT"/>
    <x v="1"/>
    <s v="USD"/>
    <n v="26684.75"/>
  </r>
  <r>
    <s v="A2310000"/>
    <x v="28"/>
    <x v="28"/>
    <n v="103933968"/>
    <x v="0"/>
    <x v="0"/>
    <x v="2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555"/>
    <s v="Above 180days "/>
    <n v="18.5"/>
    <x v="0"/>
    <x v="2"/>
    <s v="WHT"/>
    <x v="1"/>
    <s v="USD"/>
    <n v="23318.240000000002"/>
  </r>
  <r>
    <s v="A2310000"/>
    <x v="28"/>
    <x v="28"/>
    <n v="103933968"/>
    <x v="0"/>
    <x v="0"/>
    <x v="2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555"/>
    <s v="Above 180days "/>
    <n v="18.5"/>
    <x v="0"/>
    <x v="2"/>
    <s v="WHT"/>
    <x v="1"/>
    <s v="USD"/>
    <n v="4986.6099999999997"/>
  </r>
  <r>
    <s v="A2310000"/>
    <x v="28"/>
    <x v="28"/>
    <n v="103933968"/>
    <x v="0"/>
    <x v="0"/>
    <x v="2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555"/>
    <s v="Above 180days "/>
    <n v="18.5"/>
    <x v="0"/>
    <x v="2"/>
    <s v="WHT"/>
    <x v="1"/>
    <s v="USD"/>
    <n v="25289.07"/>
  </r>
  <r>
    <s v="A2310000"/>
    <x v="28"/>
    <x v="28"/>
    <n v="103933968"/>
    <x v="0"/>
    <x v="0"/>
    <x v="2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555"/>
    <s v="Above 180days "/>
    <n v="18.5"/>
    <x v="0"/>
    <x v="2"/>
    <s v="WHT"/>
    <x v="1"/>
    <s v="USD"/>
    <n v="16120.54"/>
  </r>
  <r>
    <s v="A2310000"/>
    <x v="28"/>
    <x v="28"/>
    <n v="103933968"/>
    <x v="0"/>
    <x v="0"/>
    <x v="2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555"/>
    <s v="Above 180days "/>
    <n v="18.5"/>
    <x v="0"/>
    <x v="2"/>
    <s v="WHT"/>
    <x v="1"/>
    <s v="USD"/>
    <n v="25644.89"/>
  </r>
  <r>
    <s v="A2310000"/>
    <x v="28"/>
    <x v="28"/>
    <n v="103933968"/>
    <x v="0"/>
    <x v="0"/>
    <x v="2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555"/>
    <s v="Above 180days "/>
    <n v="18.5"/>
    <x v="0"/>
    <x v="2"/>
    <s v="WHT"/>
    <x v="1"/>
    <s v="USD"/>
    <n v="26240.560000000001"/>
  </r>
  <r>
    <s v="A2310000"/>
    <x v="28"/>
    <x v="28"/>
    <n v="1600003208"/>
    <x v="0"/>
    <x v="0"/>
    <x v="2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579"/>
    <s v="Above 180days "/>
    <n v="19.3"/>
    <x v="0"/>
    <x v="2"/>
    <s v="WHT"/>
    <x v="1"/>
    <s v="USD"/>
    <n v="-27583.17"/>
  </r>
  <r>
    <s v="A2310000"/>
    <x v="28"/>
    <x v="28"/>
    <n v="1600003211"/>
    <x v="0"/>
    <x v="0"/>
    <x v="2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579"/>
    <s v="Above 180days "/>
    <n v="19.3"/>
    <x v="0"/>
    <x v="2"/>
    <s v="WHT"/>
    <x v="1"/>
    <s v="USD"/>
    <n v="-25378.58"/>
  </r>
  <r>
    <s v="A2310000"/>
    <x v="28"/>
    <x v="28"/>
    <n v="103920227"/>
    <x v="0"/>
    <x v="0"/>
    <x v="2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584"/>
    <s v="Above 180days "/>
    <n v="19.466666666666665"/>
    <x v="0"/>
    <x v="2"/>
    <s v="WHT"/>
    <x v="1"/>
    <s v="USD"/>
    <n v="10036.59"/>
  </r>
  <r>
    <s v="A2310000"/>
    <x v="28"/>
    <x v="28"/>
    <n v="103920228"/>
    <x v="0"/>
    <x v="0"/>
    <x v="2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584"/>
    <s v="Above 180days "/>
    <n v="19.466666666666665"/>
    <x v="0"/>
    <x v="2"/>
    <s v="WHT"/>
    <x v="1"/>
    <s v="USD"/>
    <n v="22609.360000000001"/>
  </r>
  <r>
    <s v="A2310000"/>
    <x v="28"/>
    <x v="28"/>
    <n v="103920228"/>
    <x v="0"/>
    <x v="0"/>
    <x v="2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584"/>
    <s v="Above 180days "/>
    <n v="19.466666666666665"/>
    <x v="0"/>
    <x v="2"/>
    <s v="WHT"/>
    <x v="1"/>
    <s v="USD"/>
    <n v="39436.120000000003"/>
  </r>
  <r>
    <s v="A2310000"/>
    <x v="28"/>
    <x v="28"/>
    <n v="103920228"/>
    <x v="0"/>
    <x v="0"/>
    <x v="2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584"/>
    <s v="Above 180days "/>
    <n v="19.466666666666665"/>
    <x v="0"/>
    <x v="2"/>
    <s v="WHT"/>
    <x v="1"/>
    <s v="USD"/>
    <n v="39709.879999999997"/>
  </r>
  <r>
    <s v="A2310000"/>
    <x v="28"/>
    <x v="28"/>
    <n v="103920228"/>
    <x v="0"/>
    <x v="0"/>
    <x v="2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584"/>
    <s v="Above 180days "/>
    <n v="19.466666666666665"/>
    <x v="0"/>
    <x v="2"/>
    <s v="WHT"/>
    <x v="1"/>
    <s v="USD"/>
    <n v="37727.379999999997"/>
  </r>
  <r>
    <s v="A2310000"/>
    <x v="28"/>
    <x v="28"/>
    <n v="103920228"/>
    <x v="0"/>
    <x v="0"/>
    <x v="2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584"/>
    <s v="Above 180days "/>
    <n v="19.466666666666665"/>
    <x v="0"/>
    <x v="2"/>
    <s v="WHT"/>
    <x v="1"/>
    <s v="USD"/>
    <n v="7719.15"/>
  </r>
  <r>
    <s v="A2310000"/>
    <x v="28"/>
    <x v="28"/>
    <n v="103920228"/>
    <x v="0"/>
    <x v="0"/>
    <x v="2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584"/>
    <s v="Above 180days "/>
    <n v="19.466666666666665"/>
    <x v="0"/>
    <x v="2"/>
    <s v="WHT"/>
    <x v="1"/>
    <s v="USD"/>
    <n v="41311.050000000003"/>
  </r>
  <r>
    <s v="A2310000"/>
    <x v="28"/>
    <x v="28"/>
    <n v="103920228"/>
    <x v="0"/>
    <x v="0"/>
    <x v="2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584"/>
    <s v="Above 180days "/>
    <n v="19.466666666666665"/>
    <x v="0"/>
    <x v="2"/>
    <s v="WHT"/>
    <x v="1"/>
    <s v="USD"/>
    <n v="33980.080000000002"/>
  </r>
  <r>
    <s v="A2310000"/>
    <x v="28"/>
    <x v="28"/>
    <n v="103920228"/>
    <x v="0"/>
    <x v="0"/>
    <x v="2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584"/>
    <s v="Above 180days "/>
    <n v="19.466666666666665"/>
    <x v="0"/>
    <x v="2"/>
    <s v="WHT"/>
    <x v="1"/>
    <s v="USD"/>
    <n v="37246.339999999997"/>
  </r>
  <r>
    <s v="A2310000"/>
    <x v="28"/>
    <x v="28"/>
    <n v="103920228"/>
    <x v="0"/>
    <x v="0"/>
    <x v="2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584"/>
    <s v="Above 180days "/>
    <n v="19.466666666666665"/>
    <x v="0"/>
    <x v="2"/>
    <s v="WHT"/>
    <x v="1"/>
    <s v="USD"/>
    <n v="39628.99"/>
  </r>
  <r>
    <s v="A2310000"/>
    <x v="28"/>
    <x v="28"/>
    <n v="103920228"/>
    <x v="0"/>
    <x v="0"/>
    <x v="2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584"/>
    <s v="Above 180days "/>
    <n v="19.466666666666665"/>
    <x v="0"/>
    <x v="2"/>
    <s v="WHT"/>
    <x v="1"/>
    <s v="USD"/>
    <n v="24951.63"/>
  </r>
  <r>
    <s v="A2310000"/>
    <x v="28"/>
    <x v="28"/>
    <n v="103920228"/>
    <x v="0"/>
    <x v="0"/>
    <x v="2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584"/>
    <s v="Above 180days "/>
    <n v="19.466666666666665"/>
    <x v="0"/>
    <x v="2"/>
    <s v="WHT"/>
    <x v="1"/>
    <s v="USD"/>
    <n v="39156.9"/>
  </r>
  <r>
    <s v="A2310000"/>
    <x v="28"/>
    <x v="28"/>
    <n v="103920228"/>
    <x v="0"/>
    <x v="0"/>
    <x v="2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584"/>
    <s v="Above 180days "/>
    <n v="19.466666666666665"/>
    <x v="0"/>
    <x v="2"/>
    <s v="WHT"/>
    <x v="1"/>
    <s v="USD"/>
    <n v="38383.24"/>
  </r>
  <r>
    <s v="A2310000"/>
    <x v="28"/>
    <x v="28"/>
    <n v="103920228"/>
    <x v="0"/>
    <x v="0"/>
    <x v="2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584"/>
    <s v="Above 180days "/>
    <n v="19.466666666666665"/>
    <x v="0"/>
    <x v="2"/>
    <s v="WHT"/>
    <x v="1"/>
    <s v="USD"/>
    <n v="38594.230000000003"/>
  </r>
  <r>
    <s v="A2310000"/>
    <x v="28"/>
    <x v="28"/>
    <n v="103920228"/>
    <x v="0"/>
    <x v="0"/>
    <x v="2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584"/>
    <s v="Above 180days "/>
    <n v="19.466666666666665"/>
    <x v="0"/>
    <x v="2"/>
    <s v="WHT"/>
    <x v="1"/>
    <s v="USD"/>
    <n v="32491.48"/>
  </r>
  <r>
    <s v="A2310000"/>
    <x v="28"/>
    <x v="28"/>
    <n v="103920228"/>
    <x v="0"/>
    <x v="0"/>
    <x v="2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584"/>
    <s v="Above 180days "/>
    <n v="19.466666666666665"/>
    <x v="0"/>
    <x v="2"/>
    <s v="WHT"/>
    <x v="1"/>
    <s v="USD"/>
    <n v="24700.27"/>
  </r>
  <r>
    <s v="A2310000"/>
    <x v="28"/>
    <x v="28"/>
    <n v="103920228"/>
    <x v="0"/>
    <x v="0"/>
    <x v="2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584"/>
    <s v="Above 180days "/>
    <n v="19.466666666666665"/>
    <x v="0"/>
    <x v="2"/>
    <s v="WHT"/>
    <x v="1"/>
    <s v="USD"/>
    <n v="32251.119999999999"/>
  </r>
  <r>
    <s v="A2310000"/>
    <x v="28"/>
    <x v="28"/>
    <n v="103920228"/>
    <x v="0"/>
    <x v="0"/>
    <x v="2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584"/>
    <s v="Above 180days "/>
    <n v="19.466666666666665"/>
    <x v="0"/>
    <x v="2"/>
    <s v="WHT"/>
    <x v="1"/>
    <s v="USD"/>
    <n v="33311.589999999997"/>
  </r>
  <r>
    <s v="A2310000"/>
    <x v="28"/>
    <x v="28"/>
    <n v="103920228"/>
    <x v="0"/>
    <x v="0"/>
    <x v="2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584"/>
    <s v="Above 180days "/>
    <n v="19.466666666666665"/>
    <x v="0"/>
    <x v="2"/>
    <s v="WHT"/>
    <x v="1"/>
    <s v="USD"/>
    <n v="32389.19"/>
  </r>
  <r>
    <s v="A2310000"/>
    <x v="28"/>
    <x v="28"/>
    <n v="103920228"/>
    <x v="0"/>
    <x v="0"/>
    <x v="2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584"/>
    <s v="Above 180days "/>
    <n v="19.466666666666665"/>
    <x v="0"/>
    <x v="2"/>
    <s v="WHT"/>
    <x v="1"/>
    <s v="USD"/>
    <n v="31727.8"/>
  </r>
  <r>
    <s v="A2310000"/>
    <x v="28"/>
    <x v="28"/>
    <n v="103920228"/>
    <x v="0"/>
    <x v="0"/>
    <x v="2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584"/>
    <s v="Above 180days "/>
    <n v="19.466666666666665"/>
    <x v="0"/>
    <x v="2"/>
    <s v="WHT"/>
    <x v="1"/>
    <s v="USD"/>
    <n v="33682.75"/>
  </r>
  <r>
    <s v="A2310000"/>
    <x v="28"/>
    <x v="28"/>
    <n v="103920228"/>
    <x v="0"/>
    <x v="0"/>
    <x v="2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584"/>
    <s v="Above 180days "/>
    <n v="19.466666666666665"/>
    <x v="0"/>
    <x v="2"/>
    <s v="WHT"/>
    <x v="1"/>
    <s v="USD"/>
    <n v="32589.81"/>
  </r>
  <r>
    <s v="A2310000"/>
    <x v="28"/>
    <x v="28"/>
    <n v="103920228"/>
    <x v="0"/>
    <x v="0"/>
    <x v="2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584"/>
    <s v="Above 180days "/>
    <n v="19.466666666666665"/>
    <x v="0"/>
    <x v="2"/>
    <s v="WHT"/>
    <x v="1"/>
    <s v="USD"/>
    <n v="33224.949999999997"/>
  </r>
  <r>
    <s v="A2310000"/>
    <x v="28"/>
    <x v="28"/>
    <n v="103920228"/>
    <x v="0"/>
    <x v="0"/>
    <x v="2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584"/>
    <s v="Above 180days "/>
    <n v="19.466666666666665"/>
    <x v="0"/>
    <x v="2"/>
    <s v="WHT"/>
    <x v="1"/>
    <s v="USD"/>
    <n v="22220.560000000001"/>
  </r>
  <r>
    <s v="A2310000"/>
    <x v="28"/>
    <x v="28"/>
    <n v="103920228"/>
    <x v="0"/>
    <x v="0"/>
    <x v="2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584"/>
    <s v="Above 180days "/>
    <n v="19.466666666666665"/>
    <x v="0"/>
    <x v="2"/>
    <s v="WHT"/>
    <x v="1"/>
    <s v="USD"/>
    <n v="20499.849999999999"/>
  </r>
  <r>
    <s v="A2310000"/>
    <x v="28"/>
    <x v="28"/>
    <n v="103920228"/>
    <x v="0"/>
    <x v="0"/>
    <x v="2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584"/>
    <s v="Above 180days "/>
    <n v="19.466666666666665"/>
    <x v="0"/>
    <x v="2"/>
    <s v="WHT"/>
    <x v="1"/>
    <s v="USD"/>
    <n v="16061.48"/>
  </r>
  <r>
    <s v="A2310000"/>
    <x v="28"/>
    <x v="28"/>
    <n v="103920228"/>
    <x v="0"/>
    <x v="0"/>
    <x v="2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584"/>
    <s v="Above 180days "/>
    <n v="19.466666666666665"/>
    <x v="0"/>
    <x v="2"/>
    <s v="WHT"/>
    <x v="1"/>
    <s v="USD"/>
    <n v="23037.34"/>
  </r>
  <r>
    <s v="A2310000"/>
    <x v="28"/>
    <x v="28"/>
    <n v="103920228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584"/>
    <s v="Above 180days "/>
    <n v="19.466666666666665"/>
    <x v="0"/>
    <x v="2"/>
    <s v="WHT"/>
    <x v="1"/>
    <s v="USD"/>
    <n v="1704.79"/>
  </r>
  <r>
    <s v="A2310000"/>
    <x v="28"/>
    <x v="28"/>
    <n v="103920666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66"/>
    <x v="0"/>
    <x v="0"/>
    <x v="2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584"/>
    <s v="Above 180days "/>
    <n v="19.466666666666665"/>
    <x v="0"/>
    <x v="2"/>
    <s v="WHT"/>
    <x v="1"/>
    <s v="USD"/>
    <n v="-29910.65"/>
  </r>
  <r>
    <s v="A2310000"/>
    <x v="28"/>
    <x v="28"/>
    <n v="103920666"/>
    <x v="0"/>
    <x v="0"/>
    <x v="2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584"/>
    <s v="Above 180days "/>
    <n v="19.466666666666665"/>
    <x v="0"/>
    <x v="2"/>
    <s v="WHT"/>
    <x v="1"/>
    <s v="USD"/>
    <n v="57040.49"/>
  </r>
  <r>
    <s v="A2310000"/>
    <x v="28"/>
    <x v="28"/>
    <n v="103920666"/>
    <x v="0"/>
    <x v="0"/>
    <x v="2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584"/>
    <s v="Above 180days "/>
    <n v="19.466666666666665"/>
    <x v="0"/>
    <x v="2"/>
    <s v="WHT"/>
    <x v="1"/>
    <s v="USD"/>
    <n v="6818.2"/>
  </r>
  <r>
    <s v="A2310000"/>
    <x v="28"/>
    <x v="28"/>
    <n v="103920666"/>
    <x v="0"/>
    <x v="0"/>
    <x v="2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584"/>
    <s v="Above 180days "/>
    <n v="19.466666666666665"/>
    <x v="0"/>
    <x v="2"/>
    <s v="WHT"/>
    <x v="1"/>
    <s v="USD"/>
    <n v="-22153.439999999999"/>
  </r>
  <r>
    <s v="A2310000"/>
    <x v="28"/>
    <x v="28"/>
    <n v="103920670"/>
    <x v="0"/>
    <x v="0"/>
    <x v="2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584"/>
    <s v="Above 180days "/>
    <n v="19.466666666666665"/>
    <x v="0"/>
    <x v="2"/>
    <s v="WHT"/>
    <x v="1"/>
    <s v="USD"/>
    <n v="330.35"/>
  </r>
  <r>
    <s v="A2310000"/>
    <x v="28"/>
    <x v="28"/>
    <n v="103920670"/>
    <x v="0"/>
    <x v="0"/>
    <x v="2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584"/>
    <s v="Above 180days "/>
    <n v="19.466666666666665"/>
    <x v="0"/>
    <x v="2"/>
    <s v="WHT"/>
    <x v="1"/>
    <s v="USD"/>
    <n v="342.83"/>
  </r>
  <r>
    <s v="A2310000"/>
    <x v="28"/>
    <x v="28"/>
    <n v="103920670"/>
    <x v="0"/>
    <x v="0"/>
    <x v="2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584"/>
    <s v="Above 180days "/>
    <n v="19.466666666666665"/>
    <x v="0"/>
    <x v="2"/>
    <s v="WHT"/>
    <x v="1"/>
    <s v="USD"/>
    <n v="103193.44"/>
  </r>
  <r>
    <s v="A2310000"/>
    <x v="28"/>
    <x v="28"/>
    <n v="103920672"/>
    <x v="0"/>
    <x v="0"/>
    <x v="2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584"/>
    <s v="Above 180days "/>
    <n v="19.466666666666665"/>
    <x v="0"/>
    <x v="2"/>
    <s v="WHT"/>
    <x v="1"/>
    <s v="USD"/>
    <n v="260"/>
  </r>
  <r>
    <s v="A2310000"/>
    <x v="28"/>
    <x v="28"/>
    <n v="103920672"/>
    <x v="0"/>
    <x v="0"/>
    <x v="2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584"/>
    <s v="Above 180days "/>
    <n v="19.466666666666665"/>
    <x v="0"/>
    <x v="2"/>
    <s v="WHT"/>
    <x v="1"/>
    <s v="USD"/>
    <n v="270"/>
  </r>
  <r>
    <s v="A2310000"/>
    <x v="28"/>
    <x v="28"/>
    <n v="103920672"/>
    <x v="0"/>
    <x v="0"/>
    <x v="2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584"/>
    <s v="Above 180days "/>
    <n v="19.466666666666665"/>
    <x v="0"/>
    <x v="2"/>
    <s v="WHT"/>
    <x v="1"/>
    <s v="USD"/>
    <n v="120355.1"/>
  </r>
  <r>
    <s v="A2310000"/>
    <x v="28"/>
    <x v="28"/>
    <n v="103920672"/>
    <x v="0"/>
    <x v="0"/>
    <x v="2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584"/>
    <s v="Above 180days "/>
    <n v="19.466666666666665"/>
    <x v="0"/>
    <x v="2"/>
    <s v="WHT"/>
    <x v="1"/>
    <s v="USD"/>
    <n v="90850.44"/>
  </r>
  <r>
    <s v="A2310000"/>
    <x v="28"/>
    <x v="28"/>
    <n v="103920672"/>
    <x v="0"/>
    <x v="0"/>
    <x v="2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584"/>
    <s v="Above 180days "/>
    <n v="19.466666666666665"/>
    <x v="0"/>
    <x v="2"/>
    <s v="WHT"/>
    <x v="1"/>
    <s v="USD"/>
    <n v="16469.96"/>
  </r>
  <r>
    <s v="A2310000"/>
    <x v="28"/>
    <x v="28"/>
    <n v="103920672"/>
    <x v="0"/>
    <x v="0"/>
    <x v="2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584"/>
    <s v="Above 180days "/>
    <n v="19.466666666666665"/>
    <x v="0"/>
    <x v="2"/>
    <s v="WHT"/>
    <x v="1"/>
    <s v="USD"/>
    <n v="72610.820000000007"/>
  </r>
  <r>
    <s v="A2310000"/>
    <x v="28"/>
    <x v="28"/>
    <n v="103920672"/>
    <x v="0"/>
    <x v="0"/>
    <x v="2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584"/>
    <s v="Above 180days "/>
    <n v="19.466666666666665"/>
    <x v="0"/>
    <x v="2"/>
    <s v="WHT"/>
    <x v="1"/>
    <s v="USD"/>
    <n v="93552.13"/>
  </r>
  <r>
    <s v="A2310000"/>
    <x v="28"/>
    <x v="28"/>
    <n v="103920672"/>
    <x v="0"/>
    <x v="0"/>
    <x v="2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584"/>
    <s v="Above 180days "/>
    <n v="19.466666666666665"/>
    <x v="0"/>
    <x v="2"/>
    <s v="WHT"/>
    <x v="1"/>
    <s v="USD"/>
    <n v="149616.59"/>
  </r>
  <r>
    <s v="A2310000"/>
    <x v="28"/>
    <x v="28"/>
    <n v="103920672"/>
    <x v="0"/>
    <x v="0"/>
    <x v="2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584"/>
    <s v="Above 180days "/>
    <n v="19.466666666666665"/>
    <x v="0"/>
    <x v="2"/>
    <s v="WHT"/>
    <x v="1"/>
    <s v="USD"/>
    <n v="85992.07"/>
  </r>
  <r>
    <s v="A2310000"/>
    <x v="28"/>
    <x v="28"/>
    <n v="103920672"/>
    <x v="0"/>
    <x v="0"/>
    <x v="2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584"/>
    <s v="Above 180days "/>
    <n v="19.466666666666665"/>
    <x v="0"/>
    <x v="2"/>
    <s v="WHT"/>
    <x v="1"/>
    <s v="USD"/>
    <n v="90041.01"/>
  </r>
  <r>
    <s v="A2310000"/>
    <x v="28"/>
    <x v="28"/>
    <n v="103920672"/>
    <x v="0"/>
    <x v="0"/>
    <x v="2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584"/>
    <s v="Above 180days "/>
    <n v="19.466666666666665"/>
    <x v="0"/>
    <x v="2"/>
    <s v="WHT"/>
    <x v="1"/>
    <s v="USD"/>
    <n v="86609.38"/>
  </r>
  <r>
    <s v="A2310000"/>
    <x v="28"/>
    <x v="28"/>
    <n v="103920672"/>
    <x v="0"/>
    <x v="0"/>
    <x v="2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584"/>
    <s v="Above 180days "/>
    <n v="19.466666666666665"/>
    <x v="0"/>
    <x v="2"/>
    <s v="WHT"/>
    <x v="1"/>
    <s v="USD"/>
    <n v="82673.179999999993"/>
  </r>
  <r>
    <s v="A2310000"/>
    <x v="28"/>
    <x v="28"/>
    <n v="103920673"/>
    <x v="0"/>
    <x v="0"/>
    <x v="2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584"/>
    <s v="Above 180days "/>
    <n v="19.466666666666665"/>
    <x v="0"/>
    <x v="2"/>
    <s v="WHT"/>
    <x v="1"/>
    <s v="USD"/>
    <n v="32118.29"/>
  </r>
  <r>
    <s v="A2310000"/>
    <x v="28"/>
    <x v="28"/>
    <n v="103920673"/>
    <x v="0"/>
    <x v="0"/>
    <x v="2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584"/>
    <s v="Above 180days "/>
    <n v="19.466666666666665"/>
    <x v="0"/>
    <x v="2"/>
    <s v="WHT"/>
    <x v="1"/>
    <s v="USD"/>
    <n v="8644.89"/>
  </r>
  <r>
    <s v="A2310000"/>
    <x v="28"/>
    <x v="28"/>
    <n v="103920673"/>
    <x v="0"/>
    <x v="0"/>
    <x v="2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584"/>
    <s v="Above 180days "/>
    <n v="19.466666666666665"/>
    <x v="0"/>
    <x v="2"/>
    <s v="WHT"/>
    <x v="1"/>
    <s v="USD"/>
    <n v="2495.64"/>
  </r>
  <r>
    <s v="A2310000"/>
    <x v="28"/>
    <x v="28"/>
    <n v="103920673"/>
    <x v="0"/>
    <x v="0"/>
    <x v="2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584"/>
    <s v="Above 180days "/>
    <n v="19.466666666666665"/>
    <x v="0"/>
    <x v="2"/>
    <s v="WHT"/>
    <x v="1"/>
    <s v="USD"/>
    <n v="6312.46"/>
  </r>
  <r>
    <s v="A2310000"/>
    <x v="28"/>
    <x v="28"/>
    <n v="103920673"/>
    <x v="0"/>
    <x v="0"/>
    <x v="2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584"/>
    <s v="Above 180days "/>
    <n v="19.466666666666665"/>
    <x v="0"/>
    <x v="2"/>
    <s v="WHT"/>
    <x v="1"/>
    <s v="USD"/>
    <n v="1182.82"/>
  </r>
  <r>
    <s v="A2310000"/>
    <x v="28"/>
    <x v="28"/>
    <n v="103920673"/>
    <x v="0"/>
    <x v="0"/>
    <x v="2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584"/>
    <s v="Above 180days "/>
    <n v="19.466666666666665"/>
    <x v="0"/>
    <x v="2"/>
    <s v="WHT"/>
    <x v="1"/>
    <s v="USD"/>
    <n v="948.74"/>
  </r>
  <r>
    <s v="A2310000"/>
    <x v="28"/>
    <x v="28"/>
    <n v="103920673"/>
    <x v="0"/>
    <x v="0"/>
    <x v="2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584"/>
    <s v="Above 180days "/>
    <n v="19.466666666666665"/>
    <x v="0"/>
    <x v="2"/>
    <s v="WHT"/>
    <x v="1"/>
    <s v="USD"/>
    <n v="89229.54"/>
  </r>
  <r>
    <s v="A2310000"/>
    <x v="28"/>
    <x v="28"/>
    <n v="103920673"/>
    <x v="0"/>
    <x v="0"/>
    <x v="2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584"/>
    <s v="Above 180days "/>
    <n v="19.466666666666665"/>
    <x v="0"/>
    <x v="2"/>
    <s v="WHT"/>
    <x v="1"/>
    <s v="USD"/>
    <n v="-28133.61"/>
  </r>
  <r>
    <s v="A2310000"/>
    <x v="28"/>
    <x v="28"/>
    <n v="103920673"/>
    <x v="0"/>
    <x v="0"/>
    <x v="2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584"/>
    <s v="Above 180days "/>
    <n v="19.466666666666665"/>
    <x v="0"/>
    <x v="2"/>
    <s v="WHT"/>
    <x v="1"/>
    <s v="USD"/>
    <n v="99327.82"/>
  </r>
  <r>
    <s v="A2310000"/>
    <x v="28"/>
    <x v="28"/>
    <n v="103920673"/>
    <x v="0"/>
    <x v="0"/>
    <x v="2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584"/>
    <s v="Above 180days "/>
    <n v="19.466666666666665"/>
    <x v="0"/>
    <x v="2"/>
    <s v="WHT"/>
    <x v="1"/>
    <s v="USD"/>
    <n v="121434.16"/>
  </r>
  <r>
    <s v="A2310000"/>
    <x v="28"/>
    <x v="28"/>
    <n v="103920673"/>
    <x v="0"/>
    <x v="0"/>
    <x v="2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584"/>
    <s v="Above 180days "/>
    <n v="19.466666666666665"/>
    <x v="0"/>
    <x v="2"/>
    <s v="WHT"/>
    <x v="1"/>
    <s v="USD"/>
    <n v="112544.37"/>
  </r>
  <r>
    <s v="A2310000"/>
    <x v="28"/>
    <x v="28"/>
    <n v="103920673"/>
    <x v="0"/>
    <x v="0"/>
    <x v="2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584"/>
    <s v="Above 180days "/>
    <n v="19.466666666666665"/>
    <x v="0"/>
    <x v="2"/>
    <s v="WHT"/>
    <x v="1"/>
    <s v="USD"/>
    <n v="104506.81"/>
  </r>
  <r>
    <s v="A2310000"/>
    <x v="28"/>
    <x v="28"/>
    <n v="103920674"/>
    <x v="0"/>
    <x v="0"/>
    <x v="2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584"/>
    <s v="Above 180days "/>
    <n v="19.466666666666665"/>
    <x v="0"/>
    <x v="2"/>
    <s v="WHT"/>
    <x v="1"/>
    <s v="USD"/>
    <n v="196271.06"/>
  </r>
  <r>
    <s v="A2310000"/>
    <x v="28"/>
    <x v="28"/>
    <n v="103920674"/>
    <x v="0"/>
    <x v="0"/>
    <x v="2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584"/>
    <s v="Above 180days "/>
    <n v="19.466666666666665"/>
    <x v="0"/>
    <x v="2"/>
    <s v="WHT"/>
    <x v="1"/>
    <s v="USD"/>
    <n v="24716.12"/>
  </r>
  <r>
    <s v="A2310000"/>
    <x v="28"/>
    <x v="28"/>
    <n v="103920674"/>
    <x v="0"/>
    <x v="0"/>
    <x v="2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584"/>
    <s v="Above 180days "/>
    <n v="19.466666666666665"/>
    <x v="0"/>
    <x v="2"/>
    <s v="WHT"/>
    <x v="1"/>
    <s v="USD"/>
    <n v="185152.57"/>
  </r>
  <r>
    <s v="A2310000"/>
    <x v="28"/>
    <x v="28"/>
    <n v="103920674"/>
    <x v="0"/>
    <x v="0"/>
    <x v="2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584"/>
    <s v="Above 180days "/>
    <n v="19.466666666666665"/>
    <x v="0"/>
    <x v="2"/>
    <s v="WHT"/>
    <x v="1"/>
    <s v="USD"/>
    <n v="87285.05"/>
  </r>
  <r>
    <s v="A2310000"/>
    <x v="28"/>
    <x v="28"/>
    <n v="103920675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584"/>
    <s v="Above 180days "/>
    <n v="19.466666666666665"/>
    <x v="0"/>
    <x v="2"/>
    <s v="WHT"/>
    <x v="1"/>
    <s v="USD"/>
    <n v="20736.240000000002"/>
  </r>
  <r>
    <s v="A2310000"/>
    <x v="28"/>
    <x v="28"/>
    <n v="103920675"/>
    <x v="0"/>
    <x v="0"/>
    <x v="2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584"/>
    <s v="Above 180days "/>
    <n v="19.466666666666665"/>
    <x v="0"/>
    <x v="2"/>
    <s v="WHT"/>
    <x v="1"/>
    <s v="USD"/>
    <n v="19019.14"/>
  </r>
  <r>
    <s v="A2310000"/>
    <x v="28"/>
    <x v="28"/>
    <n v="103920675"/>
    <x v="0"/>
    <x v="0"/>
    <x v="2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584"/>
    <s v="Above 180days "/>
    <n v="19.466666666666665"/>
    <x v="0"/>
    <x v="2"/>
    <s v="WHT"/>
    <x v="1"/>
    <s v="USD"/>
    <n v="19100.169999999998"/>
  </r>
  <r>
    <s v="A2310000"/>
    <x v="28"/>
    <x v="28"/>
    <n v="103920675"/>
    <x v="0"/>
    <x v="0"/>
    <x v="2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584"/>
    <s v="Above 180days "/>
    <n v="19.466666666666665"/>
    <x v="0"/>
    <x v="2"/>
    <s v="WHT"/>
    <x v="1"/>
    <s v="USD"/>
    <n v="13132.28"/>
  </r>
  <r>
    <s v="A2310000"/>
    <x v="28"/>
    <x v="28"/>
    <n v="103920675"/>
    <x v="0"/>
    <x v="0"/>
    <x v="2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584"/>
    <s v="Above 180days "/>
    <n v="19.466666666666665"/>
    <x v="0"/>
    <x v="2"/>
    <s v="WHT"/>
    <x v="1"/>
    <s v="USD"/>
    <n v="5338.53"/>
  </r>
  <r>
    <s v="A2310000"/>
    <x v="28"/>
    <x v="28"/>
    <n v="103920675"/>
    <x v="0"/>
    <x v="0"/>
    <x v="2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584"/>
    <s v="Above 180days "/>
    <n v="19.466666666666665"/>
    <x v="0"/>
    <x v="2"/>
    <s v="WHT"/>
    <x v="1"/>
    <s v="USD"/>
    <n v="29047.39"/>
  </r>
  <r>
    <s v="A2310000"/>
    <x v="28"/>
    <x v="28"/>
    <n v="103920675"/>
    <x v="0"/>
    <x v="0"/>
    <x v="2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584"/>
    <s v="Above 180days "/>
    <n v="19.466666666666665"/>
    <x v="0"/>
    <x v="2"/>
    <s v="WHT"/>
    <x v="1"/>
    <s v="USD"/>
    <n v="43193.68"/>
  </r>
  <r>
    <s v="A2310000"/>
    <x v="28"/>
    <x v="28"/>
    <n v="103920675"/>
    <x v="0"/>
    <x v="0"/>
    <x v="2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584"/>
    <s v="Above 180days "/>
    <n v="19.466666666666665"/>
    <x v="0"/>
    <x v="2"/>
    <s v="WHT"/>
    <x v="1"/>
    <s v="USD"/>
    <n v="60147.61"/>
  </r>
  <r>
    <s v="A2310000"/>
    <x v="28"/>
    <x v="28"/>
    <n v="103920675"/>
    <x v="0"/>
    <x v="0"/>
    <x v="2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584"/>
    <s v="Above 180days "/>
    <n v="19.466666666666665"/>
    <x v="0"/>
    <x v="2"/>
    <s v="WHT"/>
    <x v="1"/>
    <s v="USD"/>
    <n v="3969.46"/>
  </r>
  <r>
    <s v="A2310000"/>
    <x v="28"/>
    <x v="28"/>
    <n v="103920675"/>
    <x v="0"/>
    <x v="0"/>
    <x v="2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584"/>
    <s v="Above 180days "/>
    <n v="19.466666666666665"/>
    <x v="0"/>
    <x v="2"/>
    <s v="WHT"/>
    <x v="1"/>
    <s v="USD"/>
    <n v="34271.050000000003"/>
  </r>
  <r>
    <s v="A2310000"/>
    <x v="28"/>
    <x v="28"/>
    <n v="103920675"/>
    <x v="0"/>
    <x v="0"/>
    <x v="2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584"/>
    <s v="Above 180days "/>
    <n v="19.466666666666665"/>
    <x v="0"/>
    <x v="2"/>
    <s v="WHT"/>
    <x v="1"/>
    <s v="USD"/>
    <n v="6138.15"/>
  </r>
  <r>
    <s v="A2310000"/>
    <x v="28"/>
    <x v="28"/>
    <n v="103920675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75"/>
    <x v="0"/>
    <x v="0"/>
    <x v="2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584"/>
    <s v="Above 180days "/>
    <n v="19.466666666666665"/>
    <x v="0"/>
    <x v="2"/>
    <s v="WHT"/>
    <x v="1"/>
    <s v="USD"/>
    <n v="1446.7"/>
  </r>
  <r>
    <s v="A2310000"/>
    <x v="28"/>
    <x v="28"/>
    <n v="103896301"/>
    <x v="0"/>
    <x v="0"/>
    <x v="2"/>
    <x v="2"/>
    <s v="WHT Outstg"/>
    <s v="WHT on inv 1800022920"/>
    <s v=""/>
    <s v="AB"/>
    <s v=""/>
    <d v="2020-03-29T00:00:00"/>
    <d v="2020-03-29T00:00:00"/>
    <d v="2020-03-29T00:00:00"/>
    <s v="USD"/>
    <n v="85062.52"/>
    <n v="642"/>
    <s v="Above 180days "/>
    <n v="21.4"/>
    <x v="0"/>
    <x v="2"/>
    <s v="WHT"/>
    <x v="1"/>
    <s v="USD"/>
    <n v="85062.52"/>
  </r>
  <r>
    <s v="A2310000"/>
    <x v="28"/>
    <x v="28"/>
    <n v="1800022654"/>
    <x v="0"/>
    <x v="1"/>
    <x v="3"/>
    <x v="2"/>
    <n v="0"/>
    <s v="OML 42 post-divestment debt"/>
    <s v="473"/>
    <s v="DR"/>
    <s v=""/>
    <d v="2019-09-27T00:00:00"/>
    <d v="2019-09-27T00:00:00"/>
    <d v="2019-10-27T00:00:00"/>
    <s v="NGN"/>
    <n v="565379100"/>
    <n v="796"/>
    <s v="Above 180days "/>
    <n v="26.533333333333335"/>
    <x v="0"/>
    <x v="0"/>
    <s v="Overdue"/>
    <x v="0"/>
    <s v="USD"/>
    <n v="1844945.08"/>
  </r>
  <r>
    <s v="A2310000"/>
    <x v="28"/>
    <x v="28"/>
    <n v="1800022655"/>
    <x v="0"/>
    <x v="1"/>
    <x v="3"/>
    <x v="2"/>
    <n v="0"/>
    <s v="OML 42 post-divestment debt"/>
    <s v="467"/>
    <s v="DR"/>
    <s v=""/>
    <d v="2019-09-27T00:00:00"/>
    <d v="2019-09-27T00:00:00"/>
    <d v="2019-10-27T00:00:00"/>
    <s v="USD"/>
    <n v="186172.84"/>
    <n v="796"/>
    <s v="Above 180days "/>
    <n v="26.533333333333335"/>
    <x v="0"/>
    <x v="0"/>
    <s v="Overdue"/>
    <x v="0"/>
    <s v="USD"/>
    <n v="186172.84"/>
  </r>
  <r>
    <s v="A2310000"/>
    <x v="28"/>
    <x v="28"/>
    <n v="103626586"/>
    <x v="0"/>
    <x v="0"/>
    <x v="2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1180"/>
    <s v="Above 180days "/>
    <n v="39.333333333333336"/>
    <x v="0"/>
    <x v="2"/>
    <s v="WHT"/>
    <x v="1"/>
    <s v="USD"/>
    <n v="180232.29"/>
  </r>
  <r>
    <s v="A2310000"/>
    <x v="28"/>
    <x v="28"/>
    <n v="103419413"/>
    <x v="0"/>
    <x v="0"/>
    <x v="2"/>
    <x v="2"/>
    <s v="WHT Outstg"/>
    <s v="WHT on inv1800016133 Feb17"/>
    <s v=""/>
    <s v="AB"/>
    <s v=""/>
    <d v="2017-07-05T00:00:00"/>
    <d v="2017-07-05T00:00:00"/>
    <d v="2017-07-05T00:00:00"/>
    <s v="NGN"/>
    <n v="6005744.96"/>
    <n v="1640"/>
    <s v="Above 180days "/>
    <n v="54.666666666666664"/>
    <x v="0"/>
    <x v="2"/>
    <s v="WHT"/>
    <x v="1"/>
    <s v="USD"/>
    <n v="19086.86"/>
  </r>
  <r>
    <s v="A2310000"/>
    <x v="28"/>
    <x v="28"/>
    <n v="103196604"/>
    <x v="0"/>
    <x v="0"/>
    <x v="2"/>
    <x v="2"/>
    <s v="WHT Outstg"/>
    <s v="WHT ON 1800015186"/>
    <s v=""/>
    <s v="AB"/>
    <s v=""/>
    <d v="2016-05-03T00:00:00"/>
    <d v="2016-05-03T00:00:00"/>
    <d v="2016-05-03T00:00:00"/>
    <s v="NGN"/>
    <n v="17746518.73"/>
    <n v="2068"/>
    <s v="Above 180days "/>
    <n v="68.933333333333337"/>
    <x v="0"/>
    <x v="2"/>
    <s v="WHT"/>
    <x v="1"/>
    <s v="USD"/>
    <n v="89183.360000000001"/>
  </r>
  <r>
    <s v="A2310000"/>
    <x v="28"/>
    <x v="28"/>
    <n v="103140853"/>
    <x v="0"/>
    <x v="0"/>
    <x v="2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2172"/>
    <s v="Above 180days "/>
    <n v="72.400000000000006"/>
    <x v="0"/>
    <x v="2"/>
    <s v="WHT"/>
    <x v="1"/>
    <s v="USD"/>
    <n v="55444"/>
  </r>
  <r>
    <s v="A2310000"/>
    <x v="28"/>
    <x v="28"/>
    <n v="103140614"/>
    <x v="0"/>
    <x v="0"/>
    <x v="2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2177"/>
    <s v="Above 180days "/>
    <n v="72.566666666666663"/>
    <x v="0"/>
    <x v="2"/>
    <s v="WHT"/>
    <x v="1"/>
    <s v="USD"/>
    <n v="43606.9"/>
  </r>
  <r>
    <s v="A2310000"/>
    <x v="28"/>
    <x v="28"/>
    <n v="103118903"/>
    <x v="0"/>
    <x v="0"/>
    <x v="2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2213"/>
    <s v="Above 180days "/>
    <n v="73.766666666666666"/>
    <x v="0"/>
    <x v="2"/>
    <s v="WHT"/>
    <x v="1"/>
    <s v="USD"/>
    <n v="37496.17"/>
  </r>
  <r>
    <s v="A2310000"/>
    <x v="28"/>
    <x v="28"/>
    <n v="1800013184"/>
    <x v="0"/>
    <x v="0"/>
    <x v="2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589"/>
    <s v="Above 180days "/>
    <n v="86.3"/>
    <x v="0"/>
    <x v="0"/>
    <s v="Overdue"/>
    <x v="0"/>
    <s v="USD"/>
    <n v="20169.400000000001"/>
  </r>
  <r>
    <s v="A2310000"/>
    <x v="28"/>
    <x v="28"/>
    <n v="1800013185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589"/>
    <s v="Above 180days "/>
    <n v="86.3"/>
    <x v="0"/>
    <x v="0"/>
    <s v="Overdue"/>
    <x v="0"/>
    <s v="USD"/>
    <n v="1387544.52"/>
  </r>
  <r>
    <s v="A2310000"/>
    <x v="29"/>
    <x v="29"/>
    <n v="1800027047"/>
    <x v="0"/>
    <x v="0"/>
    <x v="2"/>
    <x v="2"/>
    <n v="0"/>
    <s v="NPDC/OML 30 NOV 2021 Crude Handling"/>
    <s v="468"/>
    <s v="DR"/>
    <s v=""/>
    <d v="2021-12-13T00:00:00"/>
    <d v="2021-12-13T00:00:00"/>
    <d v="2022-02-11T00:00:00"/>
    <s v="USD"/>
    <n v="7623626.5899999999"/>
    <n v="-42"/>
    <s v="Not Overdue"/>
    <n v="-1.4"/>
    <x v="1"/>
    <x v="1"/>
    <s v="Not Overdue"/>
    <x v="0"/>
    <s v="USD"/>
    <n v="7623626.5899999999"/>
  </r>
  <r>
    <s v="A2310000"/>
    <x v="29"/>
    <x v="29"/>
    <n v="1800026845"/>
    <x v="0"/>
    <x v="0"/>
    <x v="2"/>
    <x v="2"/>
    <n v="0"/>
    <s v="NPDC/OML 30 OCTOBER 2021 Crude Handling"/>
    <s v="468"/>
    <s v="DR"/>
    <s v=""/>
    <d v="2021-11-11T00:00:00"/>
    <d v="2021-11-11T00:00:00"/>
    <d v="2022-01-10T00:00:00"/>
    <s v="USD"/>
    <n v="4878759.6399999997"/>
    <n v="-10"/>
    <s v="Not Overdue"/>
    <n v="-0.33333333333333331"/>
    <x v="1"/>
    <x v="1"/>
    <s v="Not Overdue"/>
    <x v="0"/>
    <s v="USD"/>
    <n v="4878759.6399999997"/>
  </r>
  <r>
    <s v="A2310000"/>
    <x v="29"/>
    <x v="29"/>
    <n v="1800026781"/>
    <x v="0"/>
    <x v="1"/>
    <x v="3"/>
    <x v="2"/>
    <n v="0"/>
    <s v="NPDC/HERITAGE shared services Jun-Sept 2021-OML 30"/>
    <s v="473"/>
    <s v="DR"/>
    <s v=""/>
    <d v="2021-10-27T00:00:00"/>
    <d v="2021-10-27T00:00:00"/>
    <d v="2021-12-26T00:00:00"/>
    <s v="NGN"/>
    <n v="31698089.359999999"/>
    <n v="5"/>
    <s v="1-30days"/>
    <n v="0.16666666666666666"/>
    <x v="2"/>
    <x v="0"/>
    <s v="Overdue"/>
    <x v="0"/>
    <s v="USD"/>
    <n v="77213.38"/>
  </r>
  <r>
    <s v="A2310000"/>
    <x v="29"/>
    <x v="29"/>
    <n v="1800026782"/>
    <x v="0"/>
    <x v="1"/>
    <x v="3"/>
    <x v="2"/>
    <n v="0"/>
    <s v="NPDC/HERITAGE shared services Jun-Sept 2021-OML 30"/>
    <s v="467"/>
    <s v="DR"/>
    <s v=""/>
    <d v="2021-10-27T00:00:00"/>
    <d v="2021-10-27T00:00:00"/>
    <d v="2021-12-26T00:00:00"/>
    <s v="USD"/>
    <n v="35553.199999999997"/>
    <n v="5"/>
    <s v="1-30days"/>
    <n v="0.16666666666666666"/>
    <x v="2"/>
    <x v="0"/>
    <s v="Overdue"/>
    <x v="0"/>
    <s v="USD"/>
    <n v="35553.199999999997"/>
  </r>
  <r>
    <s v="A2310000"/>
    <x v="29"/>
    <x v="29"/>
    <n v="1800026705"/>
    <x v="0"/>
    <x v="0"/>
    <x v="2"/>
    <x v="2"/>
    <n v="0"/>
    <s v="NPDC/OML 30 SEPTEMBER 2021 Crude Handling"/>
    <s v="468"/>
    <s v="DR"/>
    <s v=""/>
    <d v="2021-10-13T00:00:00"/>
    <d v="2021-10-13T00:00:00"/>
    <d v="2021-12-12T00:00:00"/>
    <s v="USD"/>
    <n v="5064312.54"/>
    <n v="19"/>
    <s v="1-30days"/>
    <n v="0.6333333333333333"/>
    <x v="2"/>
    <x v="0"/>
    <s v="Overdue"/>
    <x v="0"/>
    <s v="USD"/>
    <n v="5064312.54"/>
  </r>
  <r>
    <s v="A2310000"/>
    <x v="29"/>
    <x v="29"/>
    <n v="104174958"/>
    <x v="0"/>
    <x v="0"/>
    <x v="2"/>
    <x v="2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21"/>
    <s v="1-30days"/>
    <n v="0.7"/>
    <x v="2"/>
    <x v="2"/>
    <s v="WHT"/>
    <x v="1"/>
    <s v="USD"/>
    <n v="165152.03"/>
  </r>
  <r>
    <s v="A2310000"/>
    <x v="29"/>
    <x v="29"/>
    <n v="104174959"/>
    <x v="0"/>
    <x v="0"/>
    <x v="2"/>
    <x v="2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21"/>
    <s v="1-30days"/>
    <n v="0.7"/>
    <x v="2"/>
    <x v="2"/>
    <s v="WHT"/>
    <x v="1"/>
    <s v="USD"/>
    <n v="168635.87"/>
  </r>
  <r>
    <s v="A2310000"/>
    <x v="29"/>
    <x v="29"/>
    <n v="104174960"/>
    <x v="0"/>
    <x v="0"/>
    <x v="2"/>
    <x v="2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21"/>
    <s v="1-30days"/>
    <n v="0.7"/>
    <x v="2"/>
    <x v="2"/>
    <s v="WHT"/>
    <x v="1"/>
    <s v="USD"/>
    <n v="355408.1"/>
  </r>
  <r>
    <s v="A2310000"/>
    <x v="29"/>
    <x v="29"/>
    <n v="104174961"/>
    <x v="0"/>
    <x v="0"/>
    <x v="2"/>
    <x v="2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21"/>
    <s v="1-30days"/>
    <n v="0.7"/>
    <x v="2"/>
    <x v="2"/>
    <s v="WHT"/>
    <x v="1"/>
    <s v="USD"/>
    <n v="243167.91"/>
  </r>
  <r>
    <s v="A2310000"/>
    <x v="29"/>
    <x v="29"/>
    <n v="104174963"/>
    <x v="0"/>
    <x v="0"/>
    <x v="2"/>
    <x v="2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21"/>
    <s v="1-30days"/>
    <n v="0.7"/>
    <x v="2"/>
    <x v="2"/>
    <s v="WHT"/>
    <x v="1"/>
    <s v="USD"/>
    <n v="410395.57"/>
  </r>
  <r>
    <s v="A2310000"/>
    <x v="29"/>
    <x v="29"/>
    <n v="104174963"/>
    <x v="0"/>
    <x v="0"/>
    <x v="2"/>
    <x v="2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21"/>
    <s v="1-30days"/>
    <n v="0.7"/>
    <x v="2"/>
    <x v="2"/>
    <s v="WHT"/>
    <x v="1"/>
    <s v="USD"/>
    <n v="397403.49"/>
  </r>
  <r>
    <s v="A2310000"/>
    <x v="29"/>
    <x v="29"/>
    <n v="104174963"/>
    <x v="0"/>
    <x v="0"/>
    <x v="2"/>
    <x v="2"/>
    <s v="WHT Outstg"/>
    <s v="WHT_1600003127 OML 40 2018 EXCESS RPC CHARGE-24423"/>
    <s v=""/>
    <s v="AB"/>
    <s v=""/>
    <d v="2021-12-10T00:00:00"/>
    <d v="2021-12-10T00:00:00"/>
    <d v="2021-12-10T00:00:00"/>
    <s v="USD"/>
    <n v="-605.25"/>
    <n v="21"/>
    <s v="1-30days"/>
    <n v="0.7"/>
    <x v="2"/>
    <x v="2"/>
    <s v="WHT"/>
    <x v="1"/>
    <s v="USD"/>
    <n v="-605.25"/>
  </r>
  <r>
    <s v="A2310000"/>
    <x v="29"/>
    <x v="29"/>
    <n v="104174963"/>
    <x v="0"/>
    <x v="0"/>
    <x v="2"/>
    <x v="2"/>
    <s v="WHT Outstg"/>
    <s v="WHT_1600003128 OML 40 2018 EXCESS RPC CHARGE-24423"/>
    <s v=""/>
    <s v="AB"/>
    <s v=""/>
    <d v="2021-12-10T00:00:00"/>
    <d v="2021-12-10T00:00:00"/>
    <d v="2021-12-10T00:00:00"/>
    <s v="USD"/>
    <n v="-875.57"/>
    <n v="21"/>
    <s v="1-30days"/>
    <n v="0.7"/>
    <x v="2"/>
    <x v="2"/>
    <s v="WHT"/>
    <x v="1"/>
    <s v="USD"/>
    <n v="-875.57"/>
  </r>
  <r>
    <s v="A2310000"/>
    <x v="29"/>
    <x v="29"/>
    <n v="104174963"/>
    <x v="0"/>
    <x v="0"/>
    <x v="2"/>
    <x v="2"/>
    <s v="WHT Outstg"/>
    <s v="WHT_1600003129 SETTLEMENT OF FEB 2019 SPDC CHA-244"/>
    <s v=""/>
    <s v="AB"/>
    <s v=""/>
    <d v="2021-12-10T00:00:00"/>
    <d v="2021-12-10T00:00:00"/>
    <d v="2021-12-10T00:00:00"/>
    <s v="USD"/>
    <n v="-7070.55"/>
    <n v="21"/>
    <s v="1-30days"/>
    <n v="0.7"/>
    <x v="2"/>
    <x v="2"/>
    <s v="WHT"/>
    <x v="1"/>
    <s v="USD"/>
    <n v="-7070.55"/>
  </r>
  <r>
    <s v="A2310000"/>
    <x v="29"/>
    <x v="29"/>
    <n v="104174963"/>
    <x v="0"/>
    <x v="0"/>
    <x v="2"/>
    <x v="2"/>
    <s v="WHT Outstg"/>
    <s v="WHT_1600003130 OML 40 2018 EXCESS RPC CHARGE-24423"/>
    <s v=""/>
    <s v="AB"/>
    <s v=""/>
    <d v="2021-12-10T00:00:00"/>
    <d v="2021-12-10T00:00:00"/>
    <d v="2021-12-10T00:00:00"/>
    <s v="USD"/>
    <n v="-2350.61"/>
    <n v="21"/>
    <s v="1-30days"/>
    <n v="0.7"/>
    <x v="2"/>
    <x v="2"/>
    <s v="WHT"/>
    <x v="1"/>
    <s v="USD"/>
    <n v="-2350.61"/>
  </r>
  <r>
    <s v="A2310000"/>
    <x v="29"/>
    <x v="29"/>
    <n v="104174963"/>
    <x v="0"/>
    <x v="0"/>
    <x v="2"/>
    <x v="2"/>
    <s v="WHT Outstg"/>
    <s v="WHT_1600003131 JULY 2018 CRUDE HANDLING-1800020359"/>
    <s v=""/>
    <s v="AB"/>
    <s v=""/>
    <d v="2021-12-10T00:00:00"/>
    <d v="2021-12-10T00:00:00"/>
    <d v="2021-12-10T00:00:00"/>
    <s v="USD"/>
    <n v="-3877.62"/>
    <n v="21"/>
    <s v="1-30days"/>
    <n v="0.7"/>
    <x v="2"/>
    <x v="2"/>
    <s v="WHT"/>
    <x v="1"/>
    <s v="USD"/>
    <n v="-3877.62"/>
  </r>
  <r>
    <s v="A2310000"/>
    <x v="29"/>
    <x v="29"/>
    <n v="104174963"/>
    <x v="0"/>
    <x v="0"/>
    <x v="2"/>
    <x v="2"/>
    <s v="WHT Outstg"/>
    <s v="WHT_1600003368 NPDC OML 30 Jan - feb 2020 Crude Ha"/>
    <s v=""/>
    <s v="AB"/>
    <s v=""/>
    <d v="2021-12-10T00:00:00"/>
    <d v="2021-12-10T00:00:00"/>
    <d v="2021-12-10T00:00:00"/>
    <s v="USD"/>
    <n v="-29156.44"/>
    <n v="21"/>
    <s v="1-30days"/>
    <n v="0.7"/>
    <x v="2"/>
    <x v="2"/>
    <s v="WHT"/>
    <x v="1"/>
    <s v="USD"/>
    <n v="-29156.44"/>
  </r>
  <r>
    <s v="A2310000"/>
    <x v="29"/>
    <x v="29"/>
    <n v="104174963"/>
    <x v="0"/>
    <x v="0"/>
    <x v="2"/>
    <x v="2"/>
    <s v="WHT Outstg"/>
    <s v="WHT_1600003718 NPDC OML 30 Jan &amp; Feb 2021 Crudehan"/>
    <s v=""/>
    <s v="AB"/>
    <s v=""/>
    <d v="2021-12-10T00:00:00"/>
    <d v="2021-12-10T00:00:00"/>
    <d v="2021-12-10T00:00:00"/>
    <s v="USD"/>
    <n v="-105227.85"/>
    <n v="21"/>
    <s v="1-30days"/>
    <n v="0.7"/>
    <x v="2"/>
    <x v="2"/>
    <s v="WHT"/>
    <x v="1"/>
    <s v="USD"/>
    <n v="-105227.85"/>
  </r>
  <r>
    <s v="A2310000"/>
    <x v="29"/>
    <x v="29"/>
    <n v="104174963"/>
    <x v="0"/>
    <x v="0"/>
    <x v="2"/>
    <x v="2"/>
    <s v="WHT Outstg"/>
    <s v="WHT_1600003751 NPDC/OML 30 Nov&amp;Dec 2019 Water corr"/>
    <s v=""/>
    <s v="AB"/>
    <s v=""/>
    <d v="2021-12-10T00:00:00"/>
    <d v="2021-12-10T00:00:00"/>
    <d v="2021-12-10T00:00:00"/>
    <s v="USD"/>
    <n v="-196523.94"/>
    <n v="21"/>
    <s v="1-30days"/>
    <n v="0.7"/>
    <x v="2"/>
    <x v="2"/>
    <s v="WHT"/>
    <x v="1"/>
    <s v="USD"/>
    <n v="-196523.94"/>
  </r>
  <r>
    <s v="A2310000"/>
    <x v="29"/>
    <x v="29"/>
    <n v="1800026577"/>
    <x v="0"/>
    <x v="0"/>
    <x v="2"/>
    <x v="2"/>
    <n v="0"/>
    <s v="NPDC/OML 30 AUGUST 2021 Crude Handling"/>
    <s v="468"/>
    <s v="DR"/>
    <s v=""/>
    <d v="2021-09-14T00:00:00"/>
    <d v="2021-09-14T00:00:00"/>
    <d v="2021-11-13T00:00:00"/>
    <s v="USD"/>
    <n v="4672051.99"/>
    <n v="48"/>
    <s v="31-60days"/>
    <n v="1.6"/>
    <x v="2"/>
    <x v="0"/>
    <s v="Overdue"/>
    <x v="0"/>
    <s v="USD"/>
    <n v="4672051.99"/>
  </r>
  <r>
    <s v="A2310000"/>
    <x v="29"/>
    <x v="29"/>
    <n v="1600003923"/>
    <x v="0"/>
    <x v="0"/>
    <x v="2"/>
    <x v="2"/>
    <s v="WHT Outstg"/>
    <s v="WHT NPDC Apr/2021 -421294271432"/>
    <s v="454"/>
    <s v="DG"/>
    <s v=""/>
    <d v="2021-10-25T00:00:00"/>
    <d v="2021-10-25T00:00:00"/>
    <d v="2021-10-25T00:00:00"/>
    <s v="NGN"/>
    <n v="-438065"/>
    <n v="67"/>
    <s v="61-90days "/>
    <n v="2.2333333333333334"/>
    <x v="2"/>
    <x v="2"/>
    <s v="WHT"/>
    <x v="1"/>
    <s v="USD"/>
    <n v="-1067.3900000000001"/>
  </r>
  <r>
    <s v="A2310000"/>
    <x v="29"/>
    <x v="29"/>
    <n v="1800026299"/>
    <x v="0"/>
    <x v="1"/>
    <x v="3"/>
    <x v="2"/>
    <n v="0"/>
    <s v="NPDC/HERITAGE shared services Mar-May 2021-OML 30"/>
    <s v="467"/>
    <s v="DR"/>
    <s v=""/>
    <d v="2021-07-12T00:00:00"/>
    <d v="2021-07-12T00:00:00"/>
    <d v="2021-09-10T00:00:00"/>
    <s v="USD"/>
    <n v="17722"/>
    <n v="112"/>
    <s v="91-180days "/>
    <n v="3.7333333333333334"/>
    <x v="2"/>
    <x v="0"/>
    <s v="Overdue"/>
    <x v="0"/>
    <s v="USD"/>
    <n v="17722"/>
  </r>
  <r>
    <s v="A2310000"/>
    <x v="29"/>
    <x v="29"/>
    <n v="104124501"/>
    <x v="0"/>
    <x v="0"/>
    <x v="2"/>
    <x v="2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119"/>
    <s v="91-180days "/>
    <n v="3.9666666666666668"/>
    <x v="2"/>
    <x v="2"/>
    <s v="WHT"/>
    <x v="1"/>
    <s v="USD"/>
    <n v="384121.59"/>
  </r>
  <r>
    <s v="A2310000"/>
    <x v="29"/>
    <x v="29"/>
    <n v="104124509"/>
    <x v="0"/>
    <x v="0"/>
    <x v="2"/>
    <x v="2"/>
    <s v="WHT Outstg"/>
    <s v="WHT on 1800025856 NPDC/OML 30 MARCH 2021 CHA"/>
    <s v=""/>
    <s v="AB"/>
    <s v=""/>
    <d v="2021-09-03T00:00:00"/>
    <d v="2021-09-03T00:00:00"/>
    <d v="2021-09-03T00:00:00"/>
    <s v="USD"/>
    <n v="379964.05"/>
    <n v="119"/>
    <s v="91-180days "/>
    <n v="3.9666666666666668"/>
    <x v="2"/>
    <x v="2"/>
    <s v="WHT"/>
    <x v="1"/>
    <s v="USD"/>
    <n v="379964.05"/>
  </r>
  <r>
    <s v="A2310000"/>
    <x v="29"/>
    <x v="29"/>
    <n v="104124512"/>
    <x v="0"/>
    <x v="0"/>
    <x v="2"/>
    <x v="2"/>
    <s v="WHT Outstg"/>
    <s v="WHT on 1800025715 NPDC/OML 30 FEB 2021 CHA"/>
    <s v=""/>
    <s v="AB"/>
    <s v=""/>
    <d v="2021-09-03T00:00:00"/>
    <d v="2021-09-03T00:00:00"/>
    <d v="2021-09-03T00:00:00"/>
    <s v="USD"/>
    <n v="362886.6"/>
    <n v="119"/>
    <s v="91-180days "/>
    <n v="3.9666666666666668"/>
    <x v="2"/>
    <x v="2"/>
    <s v="WHT"/>
    <x v="1"/>
    <s v="USD"/>
    <n v="362886.6"/>
  </r>
  <r>
    <s v="A2310000"/>
    <x v="29"/>
    <x v="29"/>
    <n v="104124515"/>
    <x v="0"/>
    <x v="0"/>
    <x v="2"/>
    <x v="2"/>
    <s v="WHT Outstg"/>
    <s v="WHT on 1800025561 NPDC/OML 30 JAN 2021 CHA"/>
    <s v=""/>
    <s v="AB"/>
    <s v=""/>
    <d v="2021-09-03T00:00:00"/>
    <d v="2021-09-03T00:00:00"/>
    <d v="2021-09-03T00:00:00"/>
    <s v="USD"/>
    <n v="153378.75"/>
    <n v="119"/>
    <s v="91-180days "/>
    <n v="3.9666666666666668"/>
    <x v="2"/>
    <x v="2"/>
    <s v="WHT"/>
    <x v="1"/>
    <s v="USD"/>
    <n v="153378.75"/>
  </r>
  <r>
    <s v="A2310000"/>
    <x v="29"/>
    <x v="29"/>
    <n v="104124522"/>
    <x v="0"/>
    <x v="0"/>
    <x v="2"/>
    <x v="2"/>
    <s v="WHT Outstg"/>
    <s v="WHT on 1800025267 NPDC/OML 30 NOV 2020 CHA"/>
    <s v=""/>
    <s v="AB"/>
    <s v=""/>
    <d v="2021-09-03T00:00:00"/>
    <d v="2021-09-03T00:00:00"/>
    <d v="2021-09-03T00:00:00"/>
    <s v="USD"/>
    <n v="200177.88"/>
    <n v="119"/>
    <s v="91-180days "/>
    <n v="3.9666666666666668"/>
    <x v="2"/>
    <x v="2"/>
    <s v="WHT"/>
    <x v="1"/>
    <s v="USD"/>
    <n v="200177.88"/>
  </r>
  <r>
    <s v="A2310000"/>
    <x v="29"/>
    <x v="29"/>
    <n v="104124523"/>
    <x v="0"/>
    <x v="0"/>
    <x v="2"/>
    <x v="2"/>
    <s v="WHT Outstg"/>
    <s v="WHT on 1800025444 NPDC/OML 30 DEC 2020 CHA"/>
    <s v=""/>
    <s v="AB"/>
    <s v=""/>
    <d v="2021-09-03T00:00:00"/>
    <d v="2021-09-03T00:00:00"/>
    <d v="2021-09-03T00:00:00"/>
    <s v="USD"/>
    <n v="350559.65"/>
    <n v="119"/>
    <s v="91-180days "/>
    <n v="3.9666666666666668"/>
    <x v="2"/>
    <x v="2"/>
    <s v="WHT"/>
    <x v="1"/>
    <s v="USD"/>
    <n v="350559.65"/>
  </r>
  <r>
    <s v="A2310000"/>
    <x v="29"/>
    <x v="29"/>
    <n v="104124524"/>
    <x v="0"/>
    <x v="0"/>
    <x v="2"/>
    <x v="2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119"/>
    <s v="91-180days "/>
    <n v="3.9666666666666668"/>
    <x v="2"/>
    <x v="2"/>
    <s v="WHT"/>
    <x v="1"/>
    <s v="USD"/>
    <n v="290922.34999999998"/>
  </r>
  <r>
    <s v="A2310000"/>
    <x v="29"/>
    <x v="29"/>
    <n v="104116335"/>
    <x v="0"/>
    <x v="0"/>
    <x v="2"/>
    <x v="2"/>
    <n v="0"/>
    <s v="Payment on Account"/>
    <s v=""/>
    <s v="AB"/>
    <s v=""/>
    <d v="2021-08-11T00:00:00"/>
    <d v="2021-08-11T00:00:00"/>
    <d v="2021-08-11T00:00:00"/>
    <s v="NGN"/>
    <n v="-29468942.789999999"/>
    <n v="142"/>
    <s v="91-180days "/>
    <n v="4.7333333333333334"/>
    <x v="2"/>
    <x v="0"/>
    <s v="Overdue"/>
    <x v="0"/>
    <s v="USD"/>
    <n v="-71942.53"/>
  </r>
  <r>
    <s v="A2310000"/>
    <x v="29"/>
    <x v="29"/>
    <n v="1600003817"/>
    <x v="0"/>
    <x v="0"/>
    <x v="2"/>
    <x v="2"/>
    <s v="WHT Outstg"/>
    <s v="WHT-NPDC/OML 30 NGN CREDIT RECEIPTS"/>
    <s v="454"/>
    <s v="DG"/>
    <s v=""/>
    <d v="2021-06-29T00:00:00"/>
    <d v="2021-06-29T00:00:00"/>
    <d v="2021-06-29T00:00:00"/>
    <s v="NGN"/>
    <n v="-254463275.41"/>
    <n v="185"/>
    <s v="Above 180days "/>
    <n v="6.166666666666667"/>
    <x v="0"/>
    <x v="2"/>
    <s v="WHT"/>
    <x v="1"/>
    <s v="USD"/>
    <n v="-830439.51"/>
  </r>
  <r>
    <s v="A2310000"/>
    <x v="29"/>
    <x v="29"/>
    <n v="1600003785"/>
    <x v="0"/>
    <x v="0"/>
    <x v="2"/>
    <x v="2"/>
    <s v="WHT Outstg"/>
    <s v="WHT-NPDC/OML 30 ANLYS 1-CREDIT RECEIPTS"/>
    <s v="468"/>
    <s v="DG"/>
    <s v=""/>
    <d v="2021-06-28T00:00:00"/>
    <d v="2021-06-28T00:00:00"/>
    <d v="2021-06-28T00:00:00"/>
    <s v="USD"/>
    <n v="-1386002.49"/>
    <n v="186"/>
    <s v="Above 180days "/>
    <n v="6.2"/>
    <x v="0"/>
    <x v="2"/>
    <s v="WHT"/>
    <x v="1"/>
    <s v="USD"/>
    <n v="-1386002.49"/>
  </r>
  <r>
    <s v="A2310000"/>
    <x v="29"/>
    <x v="29"/>
    <n v="1600003786"/>
    <x v="0"/>
    <x v="0"/>
    <x v="2"/>
    <x v="2"/>
    <s v="WHT Outstg"/>
    <s v="WHT-NPDC/OML 30 JUNE 2021 ANLYS 1-CREDIT RECEIPTS"/>
    <s v="468"/>
    <s v="DG"/>
    <s v=""/>
    <d v="2021-06-28T00:00:00"/>
    <d v="2021-06-28T00:00:00"/>
    <d v="2021-06-28T00:00:00"/>
    <s v="USD"/>
    <n v="-8155483.2999999998"/>
    <n v="186"/>
    <s v="Above 180days "/>
    <n v="6.2"/>
    <x v="0"/>
    <x v="2"/>
    <s v="WHT"/>
    <x v="1"/>
    <s v="USD"/>
    <n v="-8155483.2999999998"/>
  </r>
  <r>
    <s v="A2310000"/>
    <x v="29"/>
    <x v="29"/>
    <n v="1600003794"/>
    <x v="0"/>
    <x v="0"/>
    <x v="2"/>
    <x v="2"/>
    <s v="WHT Outstg"/>
    <s v="WHT-NPDC/OML 30 ANLYS 2-CREDIT RECEIPTS"/>
    <s v="468"/>
    <s v="DG"/>
    <s v=""/>
    <d v="2021-06-28T00:00:00"/>
    <d v="2021-06-28T00:00:00"/>
    <d v="2021-06-28T00:00:00"/>
    <s v="USD"/>
    <n v="-5977056.4500000002"/>
    <n v="186"/>
    <s v="Above 180days "/>
    <n v="6.2"/>
    <x v="0"/>
    <x v="2"/>
    <s v="WHT"/>
    <x v="1"/>
    <s v="USD"/>
    <n v="-5977056.4500000002"/>
  </r>
  <r>
    <s v="A2310000"/>
    <x v="29"/>
    <x v="29"/>
    <n v="1600003803"/>
    <x v="0"/>
    <x v="0"/>
    <x v="2"/>
    <x v="2"/>
    <s v="WHT Outstg"/>
    <s v="WHT-NPDC/OML 30 NGN CREDIT RECEIPTS"/>
    <s v="454"/>
    <s v="DG"/>
    <s v=""/>
    <d v="2021-06-28T00:00:00"/>
    <d v="2021-06-28T00:00:00"/>
    <d v="2021-06-28T00:00:00"/>
    <s v="NGN"/>
    <n v="-164889528.28999999"/>
    <n v="186"/>
    <s v="Above 180days "/>
    <n v="6.2"/>
    <x v="0"/>
    <x v="2"/>
    <s v="WHT"/>
    <x v="1"/>
    <s v="USD"/>
    <n v="-544135.99"/>
  </r>
  <r>
    <s v="A2310000"/>
    <x v="29"/>
    <x v="29"/>
    <n v="1800025785"/>
    <x v="0"/>
    <x v="1"/>
    <x v="3"/>
    <x v="2"/>
    <n v="0"/>
    <s v="NPDC/HERITAGE shared services-Dec 20-Feb 21-OML 30"/>
    <s v="467"/>
    <s v="DR"/>
    <s v=""/>
    <d v="2021-03-26T00:00:00"/>
    <d v="2021-03-26T00:00:00"/>
    <d v="2021-05-25T00:00:00"/>
    <s v="USD"/>
    <n v="6409.9"/>
    <n v="220"/>
    <s v="Above 180days "/>
    <n v="7.333333333333333"/>
    <x v="3"/>
    <x v="0"/>
    <s v="Overdue"/>
    <x v="0"/>
    <s v="USD"/>
    <n v="6409.9"/>
  </r>
  <r>
    <s v="A2310000"/>
    <x v="29"/>
    <x v="29"/>
    <n v="104070281"/>
    <x v="0"/>
    <x v="0"/>
    <x v="2"/>
    <x v="2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245"/>
    <s v="Above 180days "/>
    <n v="8.1666666666666661"/>
    <x v="3"/>
    <x v="2"/>
    <s v="WHT"/>
    <x v="1"/>
    <s v="USD"/>
    <n v="479164.84"/>
  </r>
  <r>
    <s v="A2310000"/>
    <x v="29"/>
    <x v="29"/>
    <n v="104070281"/>
    <x v="0"/>
    <x v="0"/>
    <x v="2"/>
    <x v="2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245"/>
    <s v="Above 180days "/>
    <n v="8.1666666666666661"/>
    <x v="3"/>
    <x v="2"/>
    <s v="WHT"/>
    <x v="1"/>
    <s v="USD"/>
    <n v="401413.42"/>
  </r>
  <r>
    <s v="A2310000"/>
    <x v="29"/>
    <x v="29"/>
    <n v="104070281"/>
    <x v="0"/>
    <x v="0"/>
    <x v="2"/>
    <x v="2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245"/>
    <s v="Above 180days "/>
    <n v="8.1666666666666661"/>
    <x v="3"/>
    <x v="2"/>
    <s v="WHT"/>
    <x v="1"/>
    <s v="USD"/>
    <n v="352194.42"/>
  </r>
  <r>
    <s v="A2310000"/>
    <x v="29"/>
    <x v="29"/>
    <n v="1600003695"/>
    <x v="0"/>
    <x v="0"/>
    <x v="2"/>
    <x v="2"/>
    <n v="0"/>
    <s v="NPDC FEB WHT Payment- receipt No-421220953432"/>
    <s v="454"/>
    <s v="DG"/>
    <s v=""/>
    <d v="2021-04-12T00:00:00"/>
    <d v="2021-04-12T00:00:00"/>
    <d v="2021-04-12T00:00:00"/>
    <s v="NGN"/>
    <n v="-63000"/>
    <n v="263"/>
    <s v="Above 180days "/>
    <n v="8.7666666666666675"/>
    <x v="3"/>
    <x v="2"/>
    <s v="Overdue"/>
    <x v="1"/>
    <s v="USD"/>
    <n v="-166.01"/>
  </r>
  <r>
    <s v="A2310000"/>
    <x v="29"/>
    <x v="29"/>
    <n v="1600003694"/>
    <x v="0"/>
    <x v="0"/>
    <x v="2"/>
    <x v="2"/>
    <n v="0"/>
    <s v="NPDC WHT Payment for Feb 2021"/>
    <s v="454"/>
    <s v="DG"/>
    <s v=""/>
    <d v="2021-04-12T00:00:00"/>
    <d v="2021-04-12T00:00:00"/>
    <d v="2021-04-12T00:00:00"/>
    <s v="NGN"/>
    <n v="-267725"/>
    <n v="263"/>
    <s v="Above 180days "/>
    <n v="8.7666666666666675"/>
    <x v="3"/>
    <x v="2"/>
    <s v="Overdue"/>
    <x v="1"/>
    <s v="USD"/>
    <n v="-705.46"/>
  </r>
  <r>
    <s v="A2310000"/>
    <x v="29"/>
    <x v="29"/>
    <n v="104053994"/>
    <x v="0"/>
    <x v="0"/>
    <x v="2"/>
    <x v="2"/>
    <s v="WHT Outstg"/>
    <s v="WHT on Inv 1800024592 NPDC/OML 30 JULY 2020 CHA"/>
    <s v=""/>
    <s v="AB"/>
    <s v=""/>
    <d v="2021-03-24T00:00:00"/>
    <d v="2021-03-24T00:00:00"/>
    <d v="2021-03-24T00:00:00"/>
    <s v="USD"/>
    <n v="387807.35"/>
    <n v="282"/>
    <s v="Above 180days "/>
    <n v="9.4"/>
    <x v="3"/>
    <x v="2"/>
    <s v="WHT"/>
    <x v="1"/>
    <s v="USD"/>
    <n v="387807.35"/>
  </r>
  <r>
    <s v="A2310000"/>
    <x v="29"/>
    <x v="29"/>
    <n v="104053994"/>
    <x v="0"/>
    <x v="0"/>
    <x v="2"/>
    <x v="2"/>
    <s v="WHT Outstg"/>
    <s v="WHT on Inv 1800024460 NPDC/OML 30 JUN 2020 CHA"/>
    <s v=""/>
    <s v="AB"/>
    <s v=""/>
    <d v="2021-03-24T00:00:00"/>
    <d v="2021-03-24T00:00:00"/>
    <d v="2021-03-24T00:00:00"/>
    <s v="USD"/>
    <n v="433244.42"/>
    <n v="282"/>
    <s v="Above 180days "/>
    <n v="9.4"/>
    <x v="3"/>
    <x v="2"/>
    <s v="WHT"/>
    <x v="1"/>
    <s v="USD"/>
    <n v="433244.42"/>
  </r>
  <r>
    <s v="A2310000"/>
    <x v="29"/>
    <x v="29"/>
    <n v="104053995"/>
    <x v="0"/>
    <x v="0"/>
    <x v="2"/>
    <x v="2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282"/>
    <s v="Above 180days "/>
    <n v="9.4"/>
    <x v="3"/>
    <x v="2"/>
    <s v="WHT"/>
    <x v="1"/>
    <s v="USD"/>
    <n v="892742.01"/>
  </r>
  <r>
    <s v="A2310000"/>
    <x v="29"/>
    <x v="29"/>
    <n v="104053996"/>
    <x v="0"/>
    <x v="0"/>
    <x v="2"/>
    <x v="2"/>
    <s v="WHT Outstg"/>
    <s v="WHT on Inv 1800024265 NPDC/OML 30 MAY 2020 CHA"/>
    <s v=""/>
    <s v="AB"/>
    <s v=""/>
    <d v="2021-03-24T00:00:00"/>
    <d v="2021-03-24T00:00:00"/>
    <d v="2021-03-24T00:00:00"/>
    <s v="USD"/>
    <n v="454722.02"/>
    <n v="282"/>
    <s v="Above 180days "/>
    <n v="9.4"/>
    <x v="3"/>
    <x v="2"/>
    <s v="WHT"/>
    <x v="1"/>
    <s v="USD"/>
    <n v="454722.02"/>
  </r>
  <r>
    <s v="A2310000"/>
    <x v="29"/>
    <x v="29"/>
    <n v="104053998"/>
    <x v="0"/>
    <x v="0"/>
    <x v="2"/>
    <x v="2"/>
    <s v="WHT Outstg"/>
    <s v="WHT on In 1800024066 NPDC/OML 30 APR 2020 CHA"/>
    <s v=""/>
    <s v="AB"/>
    <s v=""/>
    <d v="2021-03-24T00:00:00"/>
    <d v="2021-03-24T00:00:00"/>
    <d v="2021-03-24T00:00:00"/>
    <s v="USD"/>
    <n v="454683.29"/>
    <n v="282"/>
    <s v="Above 180days "/>
    <n v="9.4"/>
    <x v="3"/>
    <x v="2"/>
    <s v="WHT"/>
    <x v="1"/>
    <s v="USD"/>
    <n v="454683.29"/>
  </r>
  <r>
    <s v="A2310000"/>
    <x v="29"/>
    <x v="29"/>
    <n v="104053998"/>
    <x v="0"/>
    <x v="0"/>
    <x v="2"/>
    <x v="2"/>
    <s v="WHT Outstg"/>
    <s v="WHT on Inv 1800023939 NPDC/OML 30 MAR 2020 CHA"/>
    <s v=""/>
    <s v="AB"/>
    <s v=""/>
    <d v="2021-03-24T00:00:00"/>
    <d v="2021-03-24T00:00:00"/>
    <d v="2021-03-24T00:00:00"/>
    <s v="USD"/>
    <n v="523741.86"/>
    <n v="282"/>
    <s v="Above 180days "/>
    <n v="9.4"/>
    <x v="3"/>
    <x v="2"/>
    <s v="WHT"/>
    <x v="1"/>
    <s v="USD"/>
    <n v="523741.86"/>
  </r>
  <r>
    <s v="A2310000"/>
    <x v="29"/>
    <x v="29"/>
    <n v="104053999"/>
    <x v="0"/>
    <x v="0"/>
    <x v="2"/>
    <x v="2"/>
    <s v="WHT Outstg"/>
    <s v="WHT on Inv 1800023135 NPDC/OML 30 NOV 2019 CHA"/>
    <s v=""/>
    <s v="AB"/>
    <s v=""/>
    <d v="2021-03-24T00:00:00"/>
    <d v="2021-03-24T00:00:00"/>
    <d v="2021-03-24T00:00:00"/>
    <s v="USD"/>
    <n v="804284.76"/>
    <n v="282"/>
    <s v="Above 180days "/>
    <n v="9.4"/>
    <x v="3"/>
    <x v="2"/>
    <s v="WHT"/>
    <x v="1"/>
    <s v="USD"/>
    <n v="804284.76"/>
  </r>
  <r>
    <s v="A2310000"/>
    <x v="29"/>
    <x v="29"/>
    <n v="104054000"/>
    <x v="0"/>
    <x v="0"/>
    <x v="2"/>
    <x v="2"/>
    <s v="WHT Outstg"/>
    <s v="WHT on Inv 1800023731 NPDC/OML 30 FEB 2020 CHA"/>
    <s v=""/>
    <s v="AB"/>
    <s v=""/>
    <d v="2021-03-24T00:00:00"/>
    <d v="2021-03-24T00:00:00"/>
    <d v="2021-03-24T00:00:00"/>
    <s v="USD"/>
    <n v="577977.21"/>
    <n v="282"/>
    <s v="Above 180days "/>
    <n v="9.4"/>
    <x v="3"/>
    <x v="2"/>
    <s v="WHT"/>
    <x v="1"/>
    <s v="USD"/>
    <n v="577977.21"/>
  </r>
  <r>
    <s v="A2310000"/>
    <x v="29"/>
    <x v="29"/>
    <n v="1800025377"/>
    <x v="0"/>
    <x v="1"/>
    <x v="3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329"/>
    <s v="Above 180days "/>
    <n v="10.966666666666667"/>
    <x v="3"/>
    <x v="0"/>
    <s v="Overdue"/>
    <x v="0"/>
    <s v="USD"/>
    <n v="6692.56"/>
  </r>
  <r>
    <s v="A2310000"/>
    <x v="29"/>
    <x v="29"/>
    <n v="1600003377"/>
    <x v="0"/>
    <x v="0"/>
    <x v="2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428"/>
    <s v="Above 180days "/>
    <n v="14.266666666666667"/>
    <x v="0"/>
    <x v="2"/>
    <s v="WHT"/>
    <x v="1"/>
    <s v="USD"/>
    <n v="-661.83"/>
  </r>
  <r>
    <s v="A2310000"/>
    <x v="29"/>
    <x v="29"/>
    <n v="1600003378"/>
    <x v="0"/>
    <x v="0"/>
    <x v="2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428"/>
    <s v="Above 180days "/>
    <n v="14.266666666666667"/>
    <x v="0"/>
    <x v="2"/>
    <s v="WHT"/>
    <x v="1"/>
    <s v="USD"/>
    <n v="-1791.36"/>
  </r>
  <r>
    <s v="A2310000"/>
    <x v="29"/>
    <x v="29"/>
    <n v="1600003379"/>
    <x v="0"/>
    <x v="0"/>
    <x v="2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428"/>
    <s v="Above 180days "/>
    <n v="14.266666666666667"/>
    <x v="0"/>
    <x v="2"/>
    <s v="WHT"/>
    <x v="1"/>
    <s v="USD"/>
    <n v="-1913.91"/>
  </r>
  <r>
    <s v="A2310000"/>
    <x v="29"/>
    <x v="29"/>
    <n v="1600003380"/>
    <x v="0"/>
    <x v="0"/>
    <x v="2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428"/>
    <s v="Above 180days "/>
    <n v="14.266666666666667"/>
    <x v="0"/>
    <x v="2"/>
    <s v="WHT"/>
    <x v="1"/>
    <s v="USD"/>
    <n v="-2278.84"/>
  </r>
  <r>
    <s v="A2310000"/>
    <x v="29"/>
    <x v="29"/>
    <n v="1600003381"/>
    <x v="0"/>
    <x v="0"/>
    <x v="2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428"/>
    <s v="Above 180days "/>
    <n v="14.266666666666667"/>
    <x v="0"/>
    <x v="2"/>
    <s v="WHT"/>
    <x v="1"/>
    <s v="USD"/>
    <n v="-2428.91"/>
  </r>
  <r>
    <s v="A2310000"/>
    <x v="29"/>
    <x v="29"/>
    <n v="1600003383"/>
    <x v="0"/>
    <x v="0"/>
    <x v="2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428"/>
    <s v="Above 180days "/>
    <n v="14.266666666666667"/>
    <x v="0"/>
    <x v="2"/>
    <s v="WHT"/>
    <x v="1"/>
    <s v="USD"/>
    <n v="-2617.0100000000002"/>
  </r>
  <r>
    <s v="A2310000"/>
    <x v="29"/>
    <x v="29"/>
    <n v="1600003384"/>
    <x v="0"/>
    <x v="0"/>
    <x v="2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428"/>
    <s v="Above 180days "/>
    <n v="14.266666666666667"/>
    <x v="0"/>
    <x v="2"/>
    <s v="WHT"/>
    <x v="1"/>
    <s v="USD"/>
    <n v="-2742.72"/>
  </r>
  <r>
    <s v="A2310000"/>
    <x v="29"/>
    <x v="29"/>
    <n v="1600003385"/>
    <x v="0"/>
    <x v="0"/>
    <x v="2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428"/>
    <s v="Above 180days "/>
    <n v="14.266666666666667"/>
    <x v="0"/>
    <x v="2"/>
    <s v="WHT"/>
    <x v="1"/>
    <s v="USD"/>
    <n v="-3542.33"/>
  </r>
  <r>
    <s v="A2310000"/>
    <x v="29"/>
    <x v="29"/>
    <n v="1600003386"/>
    <x v="0"/>
    <x v="0"/>
    <x v="2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428"/>
    <s v="Above 180days "/>
    <n v="14.266666666666667"/>
    <x v="0"/>
    <x v="2"/>
    <s v="WHT"/>
    <x v="1"/>
    <s v="USD"/>
    <n v="-4202.9399999999996"/>
  </r>
  <r>
    <s v="A2310000"/>
    <x v="29"/>
    <x v="29"/>
    <n v="1600003387"/>
    <x v="0"/>
    <x v="0"/>
    <x v="2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428"/>
    <s v="Above 180days "/>
    <n v="14.266666666666667"/>
    <x v="0"/>
    <x v="2"/>
    <s v="WHT"/>
    <x v="1"/>
    <s v="USD"/>
    <n v="-6704.2"/>
  </r>
  <r>
    <s v="A2310000"/>
    <x v="29"/>
    <x v="29"/>
    <n v="1600003388"/>
    <x v="0"/>
    <x v="0"/>
    <x v="2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428"/>
    <s v="Above 180days "/>
    <n v="14.266666666666667"/>
    <x v="0"/>
    <x v="2"/>
    <s v="WHT"/>
    <x v="1"/>
    <s v="USD"/>
    <n v="-7008.95"/>
  </r>
  <r>
    <s v="A2310000"/>
    <x v="29"/>
    <x v="29"/>
    <n v="1600003389"/>
    <x v="0"/>
    <x v="0"/>
    <x v="2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428"/>
    <s v="Above 180days "/>
    <n v="14.266666666666667"/>
    <x v="0"/>
    <x v="2"/>
    <s v="WHT"/>
    <x v="1"/>
    <s v="USD"/>
    <n v="-7009.38"/>
  </r>
  <r>
    <s v="A2310000"/>
    <x v="29"/>
    <x v="29"/>
    <n v="1600003390"/>
    <x v="0"/>
    <x v="0"/>
    <x v="2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428"/>
    <s v="Above 180days "/>
    <n v="14.266666666666667"/>
    <x v="0"/>
    <x v="2"/>
    <s v="WHT"/>
    <x v="1"/>
    <s v="USD"/>
    <n v="-8361.24"/>
  </r>
  <r>
    <s v="A2310000"/>
    <x v="29"/>
    <x v="29"/>
    <n v="1600003392"/>
    <x v="0"/>
    <x v="0"/>
    <x v="2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428"/>
    <s v="Above 180days "/>
    <n v="14.266666666666667"/>
    <x v="0"/>
    <x v="2"/>
    <s v="WHT"/>
    <x v="1"/>
    <s v="USD"/>
    <n v="-8533.49"/>
  </r>
  <r>
    <s v="A2310000"/>
    <x v="29"/>
    <x v="29"/>
    <n v="1600003393"/>
    <x v="0"/>
    <x v="0"/>
    <x v="2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428"/>
    <s v="Above 180days "/>
    <n v="14.266666666666667"/>
    <x v="0"/>
    <x v="2"/>
    <s v="WHT"/>
    <x v="1"/>
    <s v="USD"/>
    <n v="-9142.9599999999991"/>
  </r>
  <r>
    <s v="A2310000"/>
    <x v="29"/>
    <x v="29"/>
    <n v="1600003394"/>
    <x v="0"/>
    <x v="0"/>
    <x v="2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428"/>
    <s v="Above 180days "/>
    <n v="14.266666666666667"/>
    <x v="0"/>
    <x v="2"/>
    <s v="WHT"/>
    <x v="1"/>
    <s v="USD"/>
    <n v="-9445.84"/>
  </r>
  <r>
    <s v="A2310000"/>
    <x v="29"/>
    <x v="29"/>
    <n v="1600003395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6"/>
    <x v="0"/>
    <x v="0"/>
    <x v="2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7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8"/>
    <x v="0"/>
    <x v="0"/>
    <x v="2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428"/>
    <s v="Above 180days "/>
    <n v="14.266666666666667"/>
    <x v="0"/>
    <x v="2"/>
    <s v="WHT"/>
    <x v="1"/>
    <s v="USD"/>
    <n v="-10554.25"/>
  </r>
  <r>
    <s v="A2310000"/>
    <x v="29"/>
    <x v="29"/>
    <n v="1600003402"/>
    <x v="0"/>
    <x v="0"/>
    <x v="2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428"/>
    <s v="Above 180days "/>
    <n v="14.266666666666667"/>
    <x v="0"/>
    <x v="2"/>
    <s v="WHT"/>
    <x v="1"/>
    <s v="USD"/>
    <n v="-5941.52"/>
  </r>
  <r>
    <s v="A2310000"/>
    <x v="29"/>
    <x v="29"/>
    <n v="1600003403"/>
    <x v="0"/>
    <x v="0"/>
    <x v="2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428"/>
    <s v="Above 180days "/>
    <n v="14.266666666666667"/>
    <x v="0"/>
    <x v="2"/>
    <s v="WHT"/>
    <x v="1"/>
    <s v="USD"/>
    <n v="-7784.35"/>
  </r>
  <r>
    <s v="A2310000"/>
    <x v="29"/>
    <x v="29"/>
    <n v="1600003404"/>
    <x v="0"/>
    <x v="0"/>
    <x v="2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428"/>
    <s v="Above 180days "/>
    <n v="14.266666666666667"/>
    <x v="0"/>
    <x v="2"/>
    <s v="WHT"/>
    <x v="1"/>
    <s v="USD"/>
    <n v="-7873.91"/>
  </r>
  <r>
    <s v="A2310000"/>
    <x v="29"/>
    <x v="29"/>
    <n v="1600003405"/>
    <x v="0"/>
    <x v="0"/>
    <x v="2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428"/>
    <s v="Above 180days "/>
    <n v="14.266666666666667"/>
    <x v="0"/>
    <x v="2"/>
    <s v="WHT"/>
    <x v="1"/>
    <s v="USD"/>
    <n v="-8648.9699999999993"/>
  </r>
  <r>
    <s v="A2310000"/>
    <x v="29"/>
    <x v="29"/>
    <n v="1600003406"/>
    <x v="0"/>
    <x v="0"/>
    <x v="2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428"/>
    <s v="Above 180days "/>
    <n v="14.266666666666667"/>
    <x v="0"/>
    <x v="2"/>
    <s v="WHT"/>
    <x v="1"/>
    <s v="USD"/>
    <n v="-8665.6"/>
  </r>
  <r>
    <s v="A2310000"/>
    <x v="29"/>
    <x v="29"/>
    <n v="1600003407"/>
    <x v="0"/>
    <x v="0"/>
    <x v="2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428"/>
    <s v="Above 180days "/>
    <n v="14.266666666666667"/>
    <x v="0"/>
    <x v="2"/>
    <s v="WHT"/>
    <x v="1"/>
    <s v="USD"/>
    <n v="-9592.11"/>
  </r>
  <r>
    <s v="A2310000"/>
    <x v="29"/>
    <x v="29"/>
    <n v="1600003408"/>
    <x v="0"/>
    <x v="0"/>
    <x v="2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428"/>
    <s v="Above 180days "/>
    <n v="14.266666666666667"/>
    <x v="0"/>
    <x v="2"/>
    <s v="WHT"/>
    <x v="1"/>
    <s v="USD"/>
    <n v="-9725.0300000000007"/>
  </r>
  <r>
    <s v="A2310000"/>
    <x v="29"/>
    <x v="29"/>
    <n v="1600003409"/>
    <x v="0"/>
    <x v="0"/>
    <x v="2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428"/>
    <s v="Above 180days "/>
    <n v="14.266666666666667"/>
    <x v="0"/>
    <x v="2"/>
    <s v="WHT"/>
    <x v="1"/>
    <s v="USD"/>
    <n v="-9850.9500000000007"/>
  </r>
  <r>
    <s v="A2310000"/>
    <x v="29"/>
    <x v="29"/>
    <n v="1600003410"/>
    <x v="0"/>
    <x v="0"/>
    <x v="2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428"/>
    <s v="Above 180days "/>
    <n v="14.266666666666667"/>
    <x v="0"/>
    <x v="2"/>
    <s v="WHT"/>
    <x v="1"/>
    <s v="USD"/>
    <n v="-10954.54"/>
  </r>
  <r>
    <s v="A2310000"/>
    <x v="29"/>
    <x v="29"/>
    <n v="1600003412"/>
    <x v="0"/>
    <x v="0"/>
    <x v="2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428"/>
    <s v="Above 180days "/>
    <n v="14.266666666666667"/>
    <x v="0"/>
    <x v="2"/>
    <s v="WHT"/>
    <x v="1"/>
    <s v="USD"/>
    <n v="-17267.3"/>
  </r>
  <r>
    <s v="A2310000"/>
    <x v="29"/>
    <x v="29"/>
    <n v="1600003413"/>
    <x v="0"/>
    <x v="0"/>
    <x v="2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428"/>
    <s v="Above 180days "/>
    <n v="14.266666666666667"/>
    <x v="0"/>
    <x v="2"/>
    <s v="WHT"/>
    <x v="1"/>
    <s v="USD"/>
    <n v="-18405.82"/>
  </r>
  <r>
    <s v="A2310000"/>
    <x v="29"/>
    <x v="29"/>
    <n v="1600003414"/>
    <x v="0"/>
    <x v="0"/>
    <x v="2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428"/>
    <s v="Above 180days "/>
    <n v="14.266666666666667"/>
    <x v="0"/>
    <x v="2"/>
    <s v="WHT"/>
    <x v="1"/>
    <s v="USD"/>
    <n v="-20679.14"/>
  </r>
  <r>
    <s v="A2310000"/>
    <x v="29"/>
    <x v="29"/>
    <n v="103963742"/>
    <x v="0"/>
    <x v="0"/>
    <x v="2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484"/>
    <s v="Above 180days "/>
    <n v="16.133333333333333"/>
    <x v="4"/>
    <x v="2"/>
    <s v="WHT"/>
    <x v="1"/>
    <s v="USD"/>
    <n v="29653.77"/>
  </r>
  <r>
    <s v="A2310000"/>
    <x v="29"/>
    <x v="29"/>
    <n v="103963742"/>
    <x v="0"/>
    <x v="0"/>
    <x v="2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484"/>
    <s v="Above 180days "/>
    <n v="16.133333333333333"/>
    <x v="4"/>
    <x v="2"/>
    <s v="WHT"/>
    <x v="1"/>
    <s v="USD"/>
    <n v="10494.28"/>
  </r>
  <r>
    <s v="A2310000"/>
    <x v="29"/>
    <x v="29"/>
    <n v="103963742"/>
    <x v="0"/>
    <x v="0"/>
    <x v="2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484"/>
    <s v="Above 180days "/>
    <n v="16.133333333333333"/>
    <x v="0"/>
    <x v="2"/>
    <s v="WHT"/>
    <x v="1"/>
    <s v="USD"/>
    <n v="5589.8"/>
  </r>
  <r>
    <s v="A2310000"/>
    <x v="29"/>
    <x v="29"/>
    <n v="103963742"/>
    <x v="0"/>
    <x v="0"/>
    <x v="2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484"/>
    <s v="Above 180days "/>
    <n v="16.133333333333333"/>
    <x v="0"/>
    <x v="2"/>
    <s v="WHT"/>
    <x v="1"/>
    <s v="USD"/>
    <n v="791.69"/>
  </r>
  <r>
    <s v="A2310000"/>
    <x v="29"/>
    <x v="29"/>
    <n v="103963742"/>
    <x v="0"/>
    <x v="0"/>
    <x v="2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484"/>
    <s v="Above 180days "/>
    <n v="16.133333333333333"/>
    <x v="0"/>
    <x v="2"/>
    <s v="WHT"/>
    <x v="1"/>
    <s v="USD"/>
    <n v="75426.67"/>
  </r>
  <r>
    <s v="A2310000"/>
    <x v="29"/>
    <x v="29"/>
    <n v="103963742"/>
    <x v="0"/>
    <x v="0"/>
    <x v="2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484"/>
    <s v="Above 180days "/>
    <n v="16.133333333333333"/>
    <x v="0"/>
    <x v="2"/>
    <s v="WHT"/>
    <x v="1"/>
    <s v="USD"/>
    <n v="93755.77"/>
  </r>
  <r>
    <s v="A2310000"/>
    <x v="29"/>
    <x v="29"/>
    <n v="103963742"/>
    <x v="0"/>
    <x v="0"/>
    <x v="2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484"/>
    <s v="Above 180days "/>
    <n v="16.133333333333333"/>
    <x v="0"/>
    <x v="2"/>
    <s v="WHT"/>
    <x v="1"/>
    <s v="USD"/>
    <n v="14004.7"/>
  </r>
  <r>
    <s v="A2310000"/>
    <x v="29"/>
    <x v="29"/>
    <n v="103963742"/>
    <x v="0"/>
    <x v="0"/>
    <x v="2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484"/>
    <s v="Above 180days "/>
    <n v="16.133333333333333"/>
    <x v="0"/>
    <x v="2"/>
    <s v="WHT"/>
    <x v="1"/>
    <s v="USD"/>
    <n v="97988.33"/>
  </r>
  <r>
    <s v="A2310000"/>
    <x v="29"/>
    <x v="29"/>
    <n v="103963742"/>
    <x v="0"/>
    <x v="0"/>
    <x v="2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484"/>
    <s v="Above 180days "/>
    <n v="16.133333333333333"/>
    <x v="0"/>
    <x v="2"/>
    <s v="WHT"/>
    <x v="1"/>
    <s v="USD"/>
    <n v="89770.92"/>
  </r>
  <r>
    <s v="A2310000"/>
    <x v="29"/>
    <x v="29"/>
    <n v="103963742"/>
    <x v="0"/>
    <x v="0"/>
    <x v="2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484"/>
    <s v="Above 180days "/>
    <n v="16.133333333333333"/>
    <x v="0"/>
    <x v="2"/>
    <s v="WHT"/>
    <x v="1"/>
    <s v="USD"/>
    <n v="94768.04"/>
  </r>
  <r>
    <s v="A2310000"/>
    <x v="29"/>
    <x v="29"/>
    <n v="103963742"/>
    <x v="0"/>
    <x v="0"/>
    <x v="2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484"/>
    <s v="Above 180days "/>
    <n v="16.133333333333333"/>
    <x v="0"/>
    <x v="2"/>
    <s v="WHT"/>
    <x v="1"/>
    <s v="USD"/>
    <n v="82381.570000000007"/>
  </r>
  <r>
    <s v="A2310000"/>
    <x v="29"/>
    <x v="29"/>
    <n v="103963742"/>
    <x v="0"/>
    <x v="0"/>
    <x v="2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484"/>
    <s v="Above 180days "/>
    <n v="16.133333333333333"/>
    <x v="0"/>
    <x v="2"/>
    <s v="WHT"/>
    <x v="1"/>
    <s v="USD"/>
    <n v="253.46"/>
  </r>
  <r>
    <s v="A2310000"/>
    <x v="29"/>
    <x v="29"/>
    <n v="103963742"/>
    <x v="0"/>
    <x v="0"/>
    <x v="2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484"/>
    <s v="Above 180days "/>
    <n v="16.133333333333333"/>
    <x v="0"/>
    <x v="2"/>
    <s v="WHT"/>
    <x v="1"/>
    <s v="USD"/>
    <n v="244.85"/>
  </r>
  <r>
    <s v="A2310000"/>
    <x v="29"/>
    <x v="29"/>
    <n v="103963742"/>
    <x v="0"/>
    <x v="0"/>
    <x v="2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484"/>
    <s v="Above 180days "/>
    <n v="16.133333333333333"/>
    <x v="0"/>
    <x v="2"/>
    <s v="WHT"/>
    <x v="1"/>
    <s v="USD"/>
    <n v="89225.62"/>
  </r>
  <r>
    <s v="A2310000"/>
    <x v="29"/>
    <x v="29"/>
    <n v="103962545"/>
    <x v="0"/>
    <x v="0"/>
    <x v="2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486"/>
    <s v="Above 180days "/>
    <n v="16.2"/>
    <x v="0"/>
    <x v="2"/>
    <s v="WHT"/>
    <x v="1"/>
    <s v="USD"/>
    <n v="3293.95"/>
  </r>
  <r>
    <s v="A2310000"/>
    <x v="29"/>
    <x v="29"/>
    <n v="103962613"/>
    <x v="0"/>
    <x v="0"/>
    <x v="2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486"/>
    <s v="Above 180days "/>
    <n v="16.2"/>
    <x v="0"/>
    <x v="2"/>
    <s v="WHT"/>
    <x v="1"/>
    <s v="USD"/>
    <n v="13222.95"/>
  </r>
  <r>
    <s v="A2310000"/>
    <x v="29"/>
    <x v="29"/>
    <n v="103962613"/>
    <x v="0"/>
    <x v="0"/>
    <x v="2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486"/>
    <s v="Above 180days "/>
    <n v="16.2"/>
    <x v="0"/>
    <x v="2"/>
    <s v="WHT"/>
    <x v="1"/>
    <s v="USD"/>
    <n v="8798.1"/>
  </r>
  <r>
    <s v="A2310000"/>
    <x v="29"/>
    <x v="29"/>
    <n v="103962613"/>
    <x v="0"/>
    <x v="0"/>
    <x v="2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486"/>
    <s v="Above 180days "/>
    <n v="16.2"/>
    <x v="0"/>
    <x v="2"/>
    <s v="WHT"/>
    <x v="1"/>
    <s v="USD"/>
    <n v="10967.6"/>
  </r>
  <r>
    <s v="A2310000"/>
    <x v="29"/>
    <x v="29"/>
    <n v="103962613"/>
    <x v="0"/>
    <x v="0"/>
    <x v="2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486"/>
    <s v="Above 180days "/>
    <n v="16.2"/>
    <x v="0"/>
    <x v="2"/>
    <s v="WHT"/>
    <x v="1"/>
    <s v="USD"/>
    <n v="20333"/>
  </r>
  <r>
    <s v="A2310000"/>
    <x v="29"/>
    <x v="29"/>
    <n v="103962613"/>
    <x v="0"/>
    <x v="0"/>
    <x v="2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486"/>
    <s v="Above 180days "/>
    <n v="16.2"/>
    <x v="0"/>
    <x v="2"/>
    <s v="WHT"/>
    <x v="1"/>
    <s v="USD"/>
    <n v="12005.08"/>
  </r>
  <r>
    <s v="A2310000"/>
    <x v="29"/>
    <x v="29"/>
    <n v="103962613"/>
    <x v="0"/>
    <x v="0"/>
    <x v="2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486"/>
    <s v="Above 180days "/>
    <n v="16.2"/>
    <x v="0"/>
    <x v="2"/>
    <s v="WHT"/>
    <x v="1"/>
    <s v="USD"/>
    <n v="8908.44"/>
  </r>
  <r>
    <s v="A2310000"/>
    <x v="29"/>
    <x v="29"/>
    <n v="103962613"/>
    <x v="0"/>
    <x v="0"/>
    <x v="2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486"/>
    <s v="Above 180days "/>
    <n v="16.2"/>
    <x v="0"/>
    <x v="2"/>
    <s v="WHT"/>
    <x v="1"/>
    <s v="USD"/>
    <n v="11779.86"/>
  </r>
  <r>
    <s v="A2310000"/>
    <x v="29"/>
    <x v="29"/>
    <n v="103962613"/>
    <x v="0"/>
    <x v="0"/>
    <x v="2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486"/>
    <s v="Above 180days "/>
    <n v="16.2"/>
    <x v="0"/>
    <x v="2"/>
    <s v="WHT"/>
    <x v="1"/>
    <s v="USD"/>
    <n v="10421.950000000001"/>
  </r>
  <r>
    <s v="A2310000"/>
    <x v="29"/>
    <x v="29"/>
    <n v="103962613"/>
    <x v="0"/>
    <x v="0"/>
    <x v="2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486"/>
    <s v="Above 180days "/>
    <n v="16.2"/>
    <x v="0"/>
    <x v="2"/>
    <s v="WHT"/>
    <x v="1"/>
    <s v="USD"/>
    <n v="10231.36"/>
  </r>
  <r>
    <s v="A2310000"/>
    <x v="29"/>
    <x v="29"/>
    <n v="103962613"/>
    <x v="0"/>
    <x v="0"/>
    <x v="2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486"/>
    <s v="Above 180days "/>
    <n v="16.2"/>
    <x v="0"/>
    <x v="2"/>
    <s v="WHT"/>
    <x v="1"/>
    <s v="USD"/>
    <n v="9896.49"/>
  </r>
  <r>
    <s v="A2310000"/>
    <x v="29"/>
    <x v="29"/>
    <n v="103962613"/>
    <x v="0"/>
    <x v="0"/>
    <x v="2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486"/>
    <s v="Above 180days "/>
    <n v="16.2"/>
    <x v="0"/>
    <x v="2"/>
    <s v="WHT"/>
    <x v="1"/>
    <s v="USD"/>
    <n v="11594.32"/>
  </r>
  <r>
    <s v="A2310000"/>
    <x v="29"/>
    <x v="29"/>
    <n v="103962613"/>
    <x v="0"/>
    <x v="0"/>
    <x v="2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486"/>
    <s v="Above 180days "/>
    <n v="16.2"/>
    <x v="0"/>
    <x v="2"/>
    <s v="WHT"/>
    <x v="1"/>
    <s v="USD"/>
    <n v="11316.3"/>
  </r>
  <r>
    <s v="A2310000"/>
    <x v="29"/>
    <x v="29"/>
    <n v="103962613"/>
    <x v="0"/>
    <x v="0"/>
    <x v="2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486"/>
    <s v="Above 180days "/>
    <n v="16.2"/>
    <x v="0"/>
    <x v="2"/>
    <s v="WHT"/>
    <x v="1"/>
    <s v="USD"/>
    <n v="12605.4"/>
  </r>
  <r>
    <s v="A2310000"/>
    <x v="29"/>
    <x v="29"/>
    <n v="103962613"/>
    <x v="0"/>
    <x v="0"/>
    <x v="2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486"/>
    <s v="Above 180days "/>
    <n v="16.2"/>
    <x v="0"/>
    <x v="2"/>
    <s v="WHT"/>
    <x v="1"/>
    <s v="USD"/>
    <n v="11654.49"/>
  </r>
  <r>
    <s v="A2310000"/>
    <x v="29"/>
    <x v="29"/>
    <n v="103962613"/>
    <x v="0"/>
    <x v="0"/>
    <x v="2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486"/>
    <s v="Above 180days "/>
    <n v="16.2"/>
    <x v="0"/>
    <x v="2"/>
    <s v="WHT"/>
    <x v="1"/>
    <s v="USD"/>
    <n v="25046.57"/>
  </r>
  <r>
    <s v="A2310000"/>
    <x v="29"/>
    <x v="29"/>
    <n v="103962613"/>
    <x v="0"/>
    <x v="0"/>
    <x v="2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486"/>
    <s v="Above 180days "/>
    <n v="16.2"/>
    <x v="0"/>
    <x v="2"/>
    <s v="WHT"/>
    <x v="1"/>
    <s v="USD"/>
    <n v="3094.79"/>
  </r>
  <r>
    <s v="A2310000"/>
    <x v="29"/>
    <x v="29"/>
    <n v="103962613"/>
    <x v="0"/>
    <x v="0"/>
    <x v="2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486"/>
    <s v="Above 180days "/>
    <n v="16.2"/>
    <x v="0"/>
    <x v="2"/>
    <s v="WHT"/>
    <x v="1"/>
    <s v="USD"/>
    <n v="19762.04"/>
  </r>
  <r>
    <s v="A2310000"/>
    <x v="29"/>
    <x v="29"/>
    <n v="103962613"/>
    <x v="0"/>
    <x v="0"/>
    <x v="2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486"/>
    <s v="Above 180days "/>
    <n v="16.2"/>
    <x v="0"/>
    <x v="2"/>
    <s v="WHT"/>
    <x v="1"/>
    <s v="USD"/>
    <n v="29123.67"/>
  </r>
  <r>
    <s v="A2310000"/>
    <x v="29"/>
    <x v="29"/>
    <n v="103962613"/>
    <x v="0"/>
    <x v="0"/>
    <x v="2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486"/>
    <s v="Above 180days "/>
    <n v="16.2"/>
    <x v="0"/>
    <x v="2"/>
    <s v="WHT"/>
    <x v="1"/>
    <s v="USD"/>
    <n v="11736.25"/>
  </r>
  <r>
    <s v="A2310000"/>
    <x v="29"/>
    <x v="29"/>
    <n v="103950668"/>
    <x v="0"/>
    <x v="0"/>
    <x v="2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514"/>
    <s v="Above 180days "/>
    <n v="17.133333333333333"/>
    <x v="0"/>
    <x v="2"/>
    <s v="WHT"/>
    <x v="1"/>
    <s v="USD"/>
    <n v="574371.99"/>
  </r>
  <r>
    <s v="A2310000"/>
    <x v="29"/>
    <x v="29"/>
    <n v="103896307"/>
    <x v="0"/>
    <x v="0"/>
    <x v="2"/>
    <x v="2"/>
    <n v="0"/>
    <s v="Payment on A/C bal. Ref_1400013842"/>
    <s v=""/>
    <s v="AB"/>
    <s v=""/>
    <d v="2020-03-29T00:00:00"/>
    <d v="2020-03-29T00:00:00"/>
    <d v="2020-03-29T00:00:00"/>
    <s v="USD"/>
    <n v="-7429155.9199999999"/>
    <n v="642"/>
    <s v="Above 180days "/>
    <n v="21.4"/>
    <x v="2"/>
    <x v="0"/>
    <s v="Overdue"/>
    <x v="0"/>
    <s v="USD"/>
    <n v="-7429155.9199999999"/>
  </r>
  <r>
    <s v="A2310000"/>
    <x v="29"/>
    <x v="29"/>
    <n v="103896307"/>
    <x v="0"/>
    <x v="0"/>
    <x v="2"/>
    <x v="2"/>
    <n v="0"/>
    <s v="WHT on inv 1800022161"/>
    <s v=""/>
    <s v="AB"/>
    <s v=""/>
    <d v="2020-03-29T00:00:00"/>
    <d v="2020-03-29T00:00:00"/>
    <d v="2020-03-29T00:00:00"/>
    <s v="USD"/>
    <n v="609463.94999999995"/>
    <n v="642"/>
    <s v="Above 180days "/>
    <n v="21.4"/>
    <x v="0"/>
    <x v="2"/>
    <s v="WHT"/>
    <x v="1"/>
    <s v="USD"/>
    <n v="609463.94999999995"/>
  </r>
  <r>
    <s v="A2310000"/>
    <x v="29"/>
    <x v="29"/>
    <n v="103896305"/>
    <x v="0"/>
    <x v="0"/>
    <x v="2"/>
    <x v="2"/>
    <s v="WHT Outstg"/>
    <s v="WHT on inv 1800022765"/>
    <s v=""/>
    <s v="AB"/>
    <s v=""/>
    <d v="2020-03-29T00:00:00"/>
    <d v="2020-03-29T00:00:00"/>
    <d v="2020-03-29T00:00:00"/>
    <s v="USD"/>
    <n v="667948.48"/>
    <n v="642"/>
    <s v="Above 180days "/>
    <n v="21.4"/>
    <x v="0"/>
    <x v="2"/>
    <s v="WHT"/>
    <x v="1"/>
    <s v="USD"/>
    <n v="667948.48"/>
  </r>
  <r>
    <s v="A2310000"/>
    <x v="29"/>
    <x v="29"/>
    <n v="103896306"/>
    <x v="0"/>
    <x v="0"/>
    <x v="2"/>
    <x v="2"/>
    <s v="WHT Outstg"/>
    <s v="WHT on inv 1800022546"/>
    <s v=""/>
    <s v="AB"/>
    <s v=""/>
    <d v="2020-03-29T00:00:00"/>
    <d v="2020-03-29T00:00:00"/>
    <d v="2020-03-29T00:00:00"/>
    <s v="USD"/>
    <n v="711949.44"/>
    <n v="642"/>
    <s v="Above 180days "/>
    <n v="21.4"/>
    <x v="0"/>
    <x v="2"/>
    <s v="WHT"/>
    <x v="1"/>
    <s v="USD"/>
    <n v="711949.44"/>
  </r>
  <r>
    <s v="A2310000"/>
    <x v="29"/>
    <x v="29"/>
    <n v="103896308"/>
    <x v="0"/>
    <x v="0"/>
    <x v="2"/>
    <x v="2"/>
    <s v="WHT Outstg"/>
    <s v="WHT on inv 1800022926"/>
    <s v=""/>
    <s v="AB"/>
    <s v=""/>
    <d v="2020-03-29T00:00:00"/>
    <d v="2020-03-29T00:00:00"/>
    <d v="2020-03-29T00:00:00"/>
    <s v="USD"/>
    <n v="678854.11"/>
    <n v="642"/>
    <s v="Above 180days "/>
    <n v="21.4"/>
    <x v="0"/>
    <x v="2"/>
    <s v="WHT"/>
    <x v="1"/>
    <s v="USD"/>
    <n v="678854.11"/>
  </r>
  <r>
    <s v="A2310000"/>
    <x v="29"/>
    <x v="29"/>
    <n v="103896308"/>
    <x v="0"/>
    <x v="0"/>
    <x v="2"/>
    <x v="2"/>
    <s v="WHT Outstg"/>
    <s v="WHT on inv 1800022790"/>
    <s v=""/>
    <s v="AB"/>
    <s v=""/>
    <d v="2020-03-29T00:00:00"/>
    <d v="2020-03-29T00:00:00"/>
    <d v="2020-03-29T00:00:00"/>
    <s v="USD"/>
    <n v="665584.14"/>
    <n v="642"/>
    <s v="Above 180days "/>
    <n v="21.4"/>
    <x v="0"/>
    <x v="2"/>
    <s v="WHT"/>
    <x v="1"/>
    <s v="USD"/>
    <n v="665584.14"/>
  </r>
  <r>
    <s v="A2310000"/>
    <x v="29"/>
    <x v="29"/>
    <n v="1600003052"/>
    <x v="0"/>
    <x v="0"/>
    <x v="2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672"/>
    <s v="Above 180days "/>
    <n v="22.4"/>
    <x v="0"/>
    <x v="2"/>
    <s v="WHT"/>
    <x v="1"/>
    <s v="USD"/>
    <n v="-88502.64"/>
  </r>
  <r>
    <s v="A2310000"/>
    <x v="29"/>
    <x v="29"/>
    <n v="1600003053"/>
    <x v="0"/>
    <x v="0"/>
    <x v="2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672"/>
    <s v="Above 180days "/>
    <n v="22.4"/>
    <x v="0"/>
    <x v="2"/>
    <s v="WHT"/>
    <x v="1"/>
    <s v="USD"/>
    <n v="-3791"/>
  </r>
  <r>
    <s v="A2310000"/>
    <x v="29"/>
    <x v="29"/>
    <n v="1600003054"/>
    <x v="0"/>
    <x v="0"/>
    <x v="2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672"/>
    <s v="Above 180days "/>
    <n v="22.4"/>
    <x v="0"/>
    <x v="2"/>
    <s v="WHT"/>
    <x v="1"/>
    <s v="USD"/>
    <n v="-100737.03"/>
  </r>
  <r>
    <s v="A2310000"/>
    <x v="29"/>
    <x v="29"/>
    <n v="1600003057"/>
    <x v="0"/>
    <x v="0"/>
    <x v="2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672"/>
    <s v="Above 180days "/>
    <n v="22.4"/>
    <x v="0"/>
    <x v="2"/>
    <s v="WHT"/>
    <x v="1"/>
    <s v="USD"/>
    <n v="-83459.94"/>
  </r>
  <r>
    <s v="A2310000"/>
    <x v="29"/>
    <x v="29"/>
    <n v="1600003009"/>
    <x v="0"/>
    <x v="0"/>
    <x v="2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700"/>
    <s v="Above 180days "/>
    <n v="23.333333333333332"/>
    <x v="0"/>
    <x v="2"/>
    <s v="WHT"/>
    <x v="1"/>
    <s v="USD"/>
    <n v="-3860.15"/>
  </r>
  <r>
    <s v="A2310000"/>
    <x v="29"/>
    <x v="29"/>
    <n v="1600002937"/>
    <x v="0"/>
    <x v="0"/>
    <x v="2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763"/>
    <s v="Above 180days "/>
    <n v="25.433333333333334"/>
    <x v="0"/>
    <x v="2"/>
    <s v="WHT"/>
    <x v="1"/>
    <s v="USD"/>
    <n v="-171058.6"/>
  </r>
  <r>
    <s v="A2310000"/>
    <x v="29"/>
    <x v="29"/>
    <n v="103938697"/>
    <x v="0"/>
    <x v="0"/>
    <x v="2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823"/>
    <s v="Above 180days "/>
    <n v="27.433333333333334"/>
    <x v="0"/>
    <x v="2"/>
    <s v="WHT"/>
    <x v="1"/>
    <s v="USD"/>
    <n v="276617.51"/>
  </r>
  <r>
    <s v="A2310000"/>
    <x v="29"/>
    <x v="29"/>
    <n v="103938697"/>
    <x v="0"/>
    <x v="0"/>
    <x v="2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823"/>
    <s v="Above 180days "/>
    <n v="27.433333333333334"/>
    <x v="0"/>
    <x v="2"/>
    <s v="WHT"/>
    <x v="1"/>
    <s v="USD"/>
    <n v="504292.85"/>
  </r>
  <r>
    <s v="A2310000"/>
    <x v="29"/>
    <x v="29"/>
    <n v="103938697"/>
    <x v="0"/>
    <x v="0"/>
    <x v="2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823"/>
    <s v="Above 180days "/>
    <n v="27.433333333333334"/>
    <x v="0"/>
    <x v="2"/>
    <s v="WHT"/>
    <x v="1"/>
    <s v="USD"/>
    <n v="216159.35999999999"/>
  </r>
  <r>
    <s v="A2310000"/>
    <x v="29"/>
    <x v="29"/>
    <n v="103938697"/>
    <x v="0"/>
    <x v="0"/>
    <x v="2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823"/>
    <s v="Above 180days "/>
    <n v="27.433333333333334"/>
    <x v="0"/>
    <x v="2"/>
    <s v="WHT"/>
    <x v="1"/>
    <s v="USD"/>
    <n v="158223.64000000001"/>
  </r>
  <r>
    <s v="A2310000"/>
    <x v="29"/>
    <x v="29"/>
    <n v="103938697"/>
    <x v="0"/>
    <x v="0"/>
    <x v="2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823"/>
    <s v="Above 180days "/>
    <n v="27.433333333333334"/>
    <x v="0"/>
    <x v="2"/>
    <s v="WHT"/>
    <x v="1"/>
    <s v="USD"/>
    <n v="385954.36"/>
  </r>
  <r>
    <s v="A2310000"/>
    <x v="29"/>
    <x v="29"/>
    <n v="103938697"/>
    <x v="0"/>
    <x v="0"/>
    <x v="2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823"/>
    <s v="Above 180days "/>
    <n v="27.433333333333334"/>
    <x v="0"/>
    <x v="2"/>
    <s v="WHT"/>
    <x v="1"/>
    <s v="USD"/>
    <n v="165365.72"/>
  </r>
  <r>
    <s v="A2310000"/>
    <x v="29"/>
    <x v="29"/>
    <n v="103938697"/>
    <x v="0"/>
    <x v="0"/>
    <x v="2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823"/>
    <s v="Above 180days "/>
    <n v="27.433333333333334"/>
    <x v="0"/>
    <x v="2"/>
    <s v="WHT"/>
    <x v="1"/>
    <s v="USD"/>
    <n v="175892.33"/>
  </r>
  <r>
    <s v="A2310000"/>
    <x v="29"/>
    <x v="29"/>
    <n v="103938696"/>
    <x v="0"/>
    <x v="0"/>
    <x v="2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884"/>
    <s v="Above 180days "/>
    <n v="29.466666666666665"/>
    <x v="0"/>
    <x v="2"/>
    <s v="WHT"/>
    <x v="1"/>
    <s v="USD"/>
    <n v="206296.72"/>
  </r>
  <r>
    <s v="A2310000"/>
    <x v="29"/>
    <x v="29"/>
    <n v="103938696"/>
    <x v="0"/>
    <x v="0"/>
    <x v="2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884"/>
    <s v="Above 180days "/>
    <n v="29.466666666666665"/>
    <x v="0"/>
    <x v="2"/>
    <s v="WHT"/>
    <x v="1"/>
    <s v="USD"/>
    <n v="478219.58"/>
  </r>
  <r>
    <s v="A2310000"/>
    <x v="29"/>
    <x v="29"/>
    <n v="103938696"/>
    <x v="0"/>
    <x v="0"/>
    <x v="2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884"/>
    <s v="Above 180days "/>
    <n v="29.466666666666665"/>
    <x v="0"/>
    <x v="2"/>
    <s v="WHT"/>
    <x v="1"/>
    <s v="USD"/>
    <n v="369346.04"/>
  </r>
  <r>
    <s v="A2310000"/>
    <x v="29"/>
    <x v="29"/>
    <n v="103938695"/>
    <x v="0"/>
    <x v="0"/>
    <x v="2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976"/>
    <s v="Above 180days "/>
    <n v="32.533333333333331"/>
    <x v="0"/>
    <x v="2"/>
    <s v="WHT"/>
    <x v="1"/>
    <s v="USD"/>
    <n v="425754.82"/>
  </r>
  <r>
    <s v="A2310000"/>
    <x v="29"/>
    <x v="29"/>
    <n v="103938695"/>
    <x v="0"/>
    <x v="0"/>
    <x v="2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976"/>
    <s v="Above 180days "/>
    <n v="32.533333333333331"/>
    <x v="0"/>
    <x v="2"/>
    <s v="WHT"/>
    <x v="1"/>
    <s v="USD"/>
    <n v="460727.49"/>
  </r>
  <r>
    <s v="A2310000"/>
    <x v="29"/>
    <x v="29"/>
    <n v="103938695"/>
    <x v="0"/>
    <x v="0"/>
    <x v="2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976"/>
    <s v="Above 180days "/>
    <n v="32.533333333333331"/>
    <x v="0"/>
    <x v="2"/>
    <s v="WHT"/>
    <x v="1"/>
    <s v="USD"/>
    <n v="440839.99"/>
  </r>
  <r>
    <s v="A2310000"/>
    <x v="29"/>
    <x v="29"/>
    <n v="103938694"/>
    <x v="0"/>
    <x v="0"/>
    <x v="2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1012"/>
    <s v="Above 180days "/>
    <n v="33.733333333333334"/>
    <x v="0"/>
    <x v="2"/>
    <s v="WHT"/>
    <x v="1"/>
    <s v="USD"/>
    <n v="377949.84"/>
  </r>
  <r>
    <s v="A2310000"/>
    <x v="29"/>
    <x v="29"/>
    <n v="103938694"/>
    <x v="0"/>
    <x v="0"/>
    <x v="2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1012"/>
    <s v="Above 180days "/>
    <n v="33.733333333333334"/>
    <x v="0"/>
    <x v="2"/>
    <s v="WHT"/>
    <x v="1"/>
    <s v="USD"/>
    <n v="311078.61"/>
  </r>
  <r>
    <s v="A2310000"/>
    <x v="29"/>
    <x v="29"/>
    <n v="103938694"/>
    <x v="0"/>
    <x v="0"/>
    <x v="2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1012"/>
    <s v="Above 180days "/>
    <n v="33.733333333333334"/>
    <x v="0"/>
    <x v="2"/>
    <s v="WHT"/>
    <x v="1"/>
    <s v="USD"/>
    <n v="379370.43"/>
  </r>
  <r>
    <s v="A2310000"/>
    <x v="29"/>
    <x v="29"/>
    <n v="103938693"/>
    <x v="0"/>
    <x v="0"/>
    <x v="2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1057"/>
    <s v="Above 180days "/>
    <n v="35.233333333333334"/>
    <x v="0"/>
    <x v="2"/>
    <s v="WHT"/>
    <x v="1"/>
    <s v="USD"/>
    <n v="112880.39"/>
  </r>
  <r>
    <s v="A2310000"/>
    <x v="29"/>
    <x v="29"/>
    <n v="103938693"/>
    <x v="0"/>
    <x v="0"/>
    <x v="2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057"/>
    <s v="Above 180days "/>
    <n v="35.233333333333334"/>
    <x v="0"/>
    <x v="2"/>
    <s v="WHT"/>
    <x v="1"/>
    <s v="USD"/>
    <n v="137604.91"/>
  </r>
  <r>
    <s v="A2310000"/>
    <x v="29"/>
    <x v="29"/>
    <n v="103938693"/>
    <x v="0"/>
    <x v="0"/>
    <x v="2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1057"/>
    <s v="Above 180days "/>
    <n v="35.233333333333334"/>
    <x v="0"/>
    <x v="2"/>
    <s v="WHT"/>
    <x v="1"/>
    <s v="USD"/>
    <n v="74880.789999999994"/>
  </r>
  <r>
    <s v="A2310000"/>
    <x v="29"/>
    <x v="29"/>
    <n v="103938693"/>
    <x v="0"/>
    <x v="0"/>
    <x v="2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1057"/>
    <s v="Above 180days "/>
    <n v="35.233333333333334"/>
    <x v="0"/>
    <x v="2"/>
    <s v="WHT"/>
    <x v="1"/>
    <s v="USD"/>
    <n v="119617.68"/>
  </r>
  <r>
    <s v="A2310000"/>
    <x v="29"/>
    <x v="29"/>
    <n v="103938693"/>
    <x v="0"/>
    <x v="0"/>
    <x v="2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057"/>
    <s v="Above 180days "/>
    <n v="35.233333333333334"/>
    <x v="0"/>
    <x v="2"/>
    <s v="WHT"/>
    <x v="1"/>
    <s v="USD"/>
    <n v="164645.28"/>
  </r>
  <r>
    <s v="A2310000"/>
    <x v="29"/>
    <x v="29"/>
    <n v="103938693"/>
    <x v="0"/>
    <x v="0"/>
    <x v="2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057"/>
    <s v="Above 180days "/>
    <n v="35.233333333333334"/>
    <x v="0"/>
    <x v="2"/>
    <s v="WHT"/>
    <x v="1"/>
    <s v="USD"/>
    <n v="167599.65"/>
  </r>
  <r>
    <s v="A2310000"/>
    <x v="29"/>
    <x v="29"/>
    <n v="103938693"/>
    <x v="0"/>
    <x v="0"/>
    <x v="2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057"/>
    <s v="Above 180days "/>
    <n v="35.233333333333334"/>
    <x v="0"/>
    <x v="2"/>
    <s v="WHT"/>
    <x v="1"/>
    <s v="USD"/>
    <n v="160456.85999999999"/>
  </r>
  <r>
    <s v="A2310000"/>
    <x v="29"/>
    <x v="29"/>
    <n v="103938693"/>
    <x v="0"/>
    <x v="0"/>
    <x v="2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057"/>
    <s v="Above 180days "/>
    <n v="35.233333333333334"/>
    <x v="0"/>
    <x v="2"/>
    <s v="WHT"/>
    <x v="1"/>
    <s v="USD"/>
    <n v="174204.74"/>
  </r>
  <r>
    <s v="A2310000"/>
    <x v="29"/>
    <x v="29"/>
    <n v="103627033"/>
    <x v="0"/>
    <x v="0"/>
    <x v="2"/>
    <x v="2"/>
    <s v="WHT Outstg"/>
    <s v="WHT on inv 1800019609"/>
    <s v=""/>
    <s v="AB"/>
    <s v=""/>
    <d v="2018-10-09T00:00:00"/>
    <d v="2018-10-09T00:00:00"/>
    <d v="2018-10-09T00:00:00"/>
    <s v="NGN"/>
    <n v="16420000.1"/>
    <n v="1179"/>
    <s v="Above 180days "/>
    <n v="39.299999999999997"/>
    <x v="0"/>
    <x v="2"/>
    <s v="WHT"/>
    <x v="1"/>
    <s v="USD"/>
    <n v="53676.98"/>
  </r>
  <r>
    <s v="A2310000"/>
    <x v="29"/>
    <x v="29"/>
    <n v="103626580"/>
    <x v="0"/>
    <x v="0"/>
    <x v="2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1180"/>
    <s v="Above 180days "/>
    <n v="39.333333333333336"/>
    <x v="0"/>
    <x v="2"/>
    <s v="WHT"/>
    <x v="1"/>
    <s v="USD"/>
    <n v="161709.01"/>
  </r>
  <r>
    <s v="A2310000"/>
    <x v="29"/>
    <x v="29"/>
    <n v="103611496"/>
    <x v="0"/>
    <x v="0"/>
    <x v="2"/>
    <x v="2"/>
    <s v="WHT Outstg"/>
    <s v="WHT on Inv 1800019606"/>
    <s v=""/>
    <s v="AB"/>
    <s v=""/>
    <d v="2018-08-31T00:00:00"/>
    <d v="2018-08-31T00:00:00"/>
    <d v="2018-08-31T00:00:00"/>
    <s v="USD"/>
    <n v="675867"/>
    <n v="1218"/>
    <s v="Above 180days "/>
    <n v="40.6"/>
    <x v="0"/>
    <x v="2"/>
    <s v="WHT"/>
    <x v="1"/>
    <s v="USD"/>
    <n v="675867"/>
  </r>
  <r>
    <s v="A2310000"/>
    <x v="29"/>
    <x v="29"/>
    <n v="103611507"/>
    <x v="0"/>
    <x v="0"/>
    <x v="2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1218"/>
    <s v="Above 180days "/>
    <n v="40.6"/>
    <x v="0"/>
    <x v="2"/>
    <s v="WHT"/>
    <x v="1"/>
    <s v="USD"/>
    <n v="289401.92"/>
  </r>
  <r>
    <s v="A2310000"/>
    <x v="29"/>
    <x v="29"/>
    <n v="103606987"/>
    <x v="0"/>
    <x v="0"/>
    <x v="2"/>
    <x v="2"/>
    <s v="WHT Outstg"/>
    <s v="WHT on inv1800019458"/>
    <s v=""/>
    <s v="AB"/>
    <s v=""/>
    <d v="2018-08-24T00:00:00"/>
    <d v="2018-08-24T00:00:00"/>
    <d v="2018-08-24T00:00:00"/>
    <s v="NGN"/>
    <n v="53960117.200000003"/>
    <n v="1225"/>
    <s v="Above 180days "/>
    <n v="40.833333333333336"/>
    <x v="0"/>
    <x v="2"/>
    <s v="WHT"/>
    <x v="1"/>
    <s v="USD"/>
    <n v="176573.69"/>
  </r>
  <r>
    <s v="A2310000"/>
    <x v="29"/>
    <x v="29"/>
    <n v="103606988"/>
    <x v="0"/>
    <x v="0"/>
    <x v="2"/>
    <x v="2"/>
    <s v="WHT Outstg"/>
    <s v="WHT on inv1800019457"/>
    <s v=""/>
    <s v="AB"/>
    <s v=""/>
    <d v="2018-08-24T00:00:00"/>
    <d v="2018-08-24T00:00:00"/>
    <d v="2018-08-24T00:00:00"/>
    <s v="USD"/>
    <n v="412422.2"/>
    <n v="1225"/>
    <s v="Above 180days "/>
    <n v="40.833333333333336"/>
    <x v="0"/>
    <x v="2"/>
    <s v="WHT"/>
    <x v="1"/>
    <s v="USD"/>
    <n v="412422.2"/>
  </r>
  <r>
    <s v="A2310000"/>
    <x v="29"/>
    <x v="29"/>
    <n v="1600002568"/>
    <x v="0"/>
    <x v="0"/>
    <x v="2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1249"/>
    <s v="Above 180days "/>
    <n v="41.633333333333333"/>
    <x v="0"/>
    <x v="2"/>
    <s v="WHT"/>
    <x v="1"/>
    <s v="USD"/>
    <n v="-129673.76"/>
  </r>
  <r>
    <s v="A2310000"/>
    <x v="29"/>
    <x v="29"/>
    <n v="103537745"/>
    <x v="0"/>
    <x v="0"/>
    <x v="2"/>
    <x v="2"/>
    <s v="WHT Outstg"/>
    <s v="WHT on inv 1800015537"/>
    <s v=""/>
    <s v="AB"/>
    <s v=""/>
    <d v="2018-03-16T00:00:00"/>
    <d v="2018-03-16T00:00:00"/>
    <d v="2018-03-16T00:00:00"/>
    <s v="NGN"/>
    <n v="13957449.32"/>
    <n v="1386"/>
    <s v="Above 180days "/>
    <n v="46.2"/>
    <x v="0"/>
    <x v="2"/>
    <s v="WHT"/>
    <x v="1"/>
    <s v="USD"/>
    <n v="45724.6"/>
  </r>
  <r>
    <s v="A2310000"/>
    <x v="29"/>
    <x v="29"/>
    <n v="103537746"/>
    <x v="0"/>
    <x v="0"/>
    <x v="2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386"/>
    <s v="Above 180days "/>
    <n v="46.2"/>
    <x v="0"/>
    <x v="2"/>
    <s v="WHT"/>
    <x v="1"/>
    <s v="USD"/>
    <n v="54053.42"/>
  </r>
  <r>
    <s v="A2310000"/>
    <x v="29"/>
    <x v="29"/>
    <n v="103428713"/>
    <x v="0"/>
    <x v="0"/>
    <x v="2"/>
    <x v="2"/>
    <s v="WHT Outstg"/>
    <s v="WHT on inv 1800011604"/>
    <s v=""/>
    <s v="AB"/>
    <s v=""/>
    <d v="2017-07-21T00:00:00"/>
    <d v="2017-07-21T00:00:00"/>
    <d v="2017-07-21T00:00:00"/>
    <s v="USD"/>
    <n v="59447.82"/>
    <n v="1624"/>
    <s v="Above 180days "/>
    <n v="54.133333333333333"/>
    <x v="0"/>
    <x v="2"/>
    <s v="WHT"/>
    <x v="1"/>
    <s v="USD"/>
    <n v="59447.82"/>
  </r>
  <r>
    <s v="A2310000"/>
    <x v="29"/>
    <x v="29"/>
    <n v="103428714"/>
    <x v="0"/>
    <x v="0"/>
    <x v="2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624"/>
    <s v="Above 180days "/>
    <n v="54.133333333333333"/>
    <x v="0"/>
    <x v="2"/>
    <s v="WHT"/>
    <x v="1"/>
    <s v="USD"/>
    <n v="58356.15"/>
  </r>
  <r>
    <s v="A2310000"/>
    <x v="29"/>
    <x v="29"/>
    <n v="103428715"/>
    <x v="0"/>
    <x v="0"/>
    <x v="2"/>
    <x v="2"/>
    <s v="WHT Outstg"/>
    <s v="WHT on inv1800011608"/>
    <s v=""/>
    <s v="AB"/>
    <s v=""/>
    <d v="2017-07-21T00:00:00"/>
    <d v="2017-07-21T00:00:00"/>
    <d v="2017-07-21T00:00:00"/>
    <s v="USD"/>
    <n v="56448.39"/>
    <n v="1624"/>
    <s v="Above 180days "/>
    <n v="54.133333333333333"/>
    <x v="0"/>
    <x v="2"/>
    <s v="WHT"/>
    <x v="1"/>
    <s v="USD"/>
    <n v="56448.39"/>
  </r>
  <r>
    <s v="A2310000"/>
    <x v="29"/>
    <x v="29"/>
    <n v="103428716"/>
    <x v="0"/>
    <x v="0"/>
    <x v="2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624"/>
    <s v="Above 180days "/>
    <n v="54.133333333333333"/>
    <x v="0"/>
    <x v="2"/>
    <s v="WHT"/>
    <x v="1"/>
    <s v="USD"/>
    <n v="50184.55"/>
  </r>
  <r>
    <s v="A2310000"/>
    <x v="29"/>
    <x v="29"/>
    <n v="103428717"/>
    <x v="0"/>
    <x v="0"/>
    <x v="2"/>
    <x v="2"/>
    <s v="WHT Outstg"/>
    <s v="WHT on inv1800011675"/>
    <s v=""/>
    <s v="AB"/>
    <s v=""/>
    <d v="2017-07-21T00:00:00"/>
    <d v="2017-07-21T00:00:00"/>
    <d v="2017-07-21T00:00:00"/>
    <s v="USD"/>
    <n v="64542.23"/>
    <n v="1624"/>
    <s v="Above 180days "/>
    <n v="54.133333333333333"/>
    <x v="0"/>
    <x v="2"/>
    <s v="WHT"/>
    <x v="1"/>
    <s v="USD"/>
    <n v="64542.23"/>
  </r>
  <r>
    <s v="A2310000"/>
    <x v="29"/>
    <x v="29"/>
    <n v="103428718"/>
    <x v="0"/>
    <x v="0"/>
    <x v="2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624"/>
    <s v="Above 180days "/>
    <n v="54.133333333333333"/>
    <x v="0"/>
    <x v="2"/>
    <s v="WHT"/>
    <x v="1"/>
    <s v="USD"/>
    <n v="71895.929999999993"/>
  </r>
  <r>
    <s v="A2310000"/>
    <x v="29"/>
    <x v="29"/>
    <n v="103428719"/>
    <x v="0"/>
    <x v="0"/>
    <x v="2"/>
    <x v="2"/>
    <s v="WHT Outstg"/>
    <s v="WHT on inv1800011679"/>
    <s v=""/>
    <s v="AB"/>
    <s v=""/>
    <d v="2017-07-21T00:00:00"/>
    <d v="2017-07-21T00:00:00"/>
    <d v="2017-07-21T00:00:00"/>
    <s v="USD"/>
    <n v="62553.8"/>
    <n v="1624"/>
    <s v="Above 180days "/>
    <n v="54.133333333333333"/>
    <x v="0"/>
    <x v="2"/>
    <s v="WHT"/>
    <x v="1"/>
    <s v="USD"/>
    <n v="62553.8"/>
  </r>
  <r>
    <s v="A2310000"/>
    <x v="29"/>
    <x v="29"/>
    <n v="103428721"/>
    <x v="0"/>
    <x v="0"/>
    <x v="2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624"/>
    <s v="Above 180days "/>
    <n v="54.133333333333333"/>
    <x v="0"/>
    <x v="2"/>
    <s v="WHT"/>
    <x v="1"/>
    <s v="USD"/>
    <n v="66417.289999999994"/>
  </r>
  <r>
    <s v="A2310000"/>
    <x v="29"/>
    <x v="29"/>
    <n v="103428722"/>
    <x v="0"/>
    <x v="0"/>
    <x v="2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624"/>
    <s v="Above 180days "/>
    <n v="54.133333333333333"/>
    <x v="0"/>
    <x v="2"/>
    <s v="WHT"/>
    <x v="1"/>
    <s v="USD"/>
    <n v="66491.199999999997"/>
  </r>
  <r>
    <s v="A2310000"/>
    <x v="29"/>
    <x v="29"/>
    <n v="103428723"/>
    <x v="0"/>
    <x v="0"/>
    <x v="2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624"/>
    <s v="Above 180days "/>
    <n v="54.133333333333333"/>
    <x v="0"/>
    <x v="2"/>
    <s v="WHT"/>
    <x v="1"/>
    <s v="USD"/>
    <n v="68488.759999999995"/>
  </r>
  <r>
    <s v="A2310000"/>
    <x v="29"/>
    <x v="29"/>
    <n v="103428724"/>
    <x v="0"/>
    <x v="0"/>
    <x v="2"/>
    <x v="2"/>
    <s v="WHT Outstg"/>
    <s v="WHT on inv 1800012121"/>
    <s v=""/>
    <s v="AB"/>
    <s v=""/>
    <d v="2017-07-21T00:00:00"/>
    <d v="2017-07-21T00:00:00"/>
    <d v="2017-07-21T00:00:00"/>
    <s v="USD"/>
    <n v="153803.04"/>
    <n v="1624"/>
    <s v="Above 180days "/>
    <n v="54.133333333333333"/>
    <x v="0"/>
    <x v="2"/>
    <s v="WHT"/>
    <x v="1"/>
    <s v="USD"/>
    <n v="153803.04"/>
  </r>
  <r>
    <s v="A2310000"/>
    <x v="29"/>
    <x v="29"/>
    <n v="103428725"/>
    <x v="0"/>
    <x v="0"/>
    <x v="2"/>
    <x v="2"/>
    <s v="WHT Outstg"/>
    <s v="WHT on inv 1800012467"/>
    <s v=""/>
    <s v="AB"/>
    <s v=""/>
    <d v="2017-07-21T00:00:00"/>
    <d v="2017-07-21T00:00:00"/>
    <d v="2017-07-21T00:00:00"/>
    <s v="USD"/>
    <n v="115987"/>
    <n v="1624"/>
    <s v="Above 180days "/>
    <n v="54.133333333333333"/>
    <x v="0"/>
    <x v="2"/>
    <s v="WHT"/>
    <x v="1"/>
    <s v="USD"/>
    <n v="115987"/>
  </r>
  <r>
    <s v="A2310000"/>
    <x v="29"/>
    <x v="29"/>
    <n v="103428726"/>
    <x v="0"/>
    <x v="0"/>
    <x v="2"/>
    <x v="2"/>
    <s v="WHT Outstg"/>
    <s v="WHT on inv1800012604"/>
    <s v=""/>
    <s v="AB"/>
    <s v=""/>
    <d v="2017-07-21T00:00:00"/>
    <d v="2017-07-21T00:00:00"/>
    <d v="2017-07-21T00:00:00"/>
    <s v="USD"/>
    <n v="164234.41"/>
    <n v="1624"/>
    <s v="Above 180days "/>
    <n v="54.133333333333333"/>
    <x v="0"/>
    <x v="2"/>
    <s v="WHT"/>
    <x v="1"/>
    <s v="USD"/>
    <n v="164234.41"/>
  </r>
  <r>
    <s v="A2310000"/>
    <x v="29"/>
    <x v="29"/>
    <n v="103428727"/>
    <x v="0"/>
    <x v="0"/>
    <x v="2"/>
    <x v="2"/>
    <s v="WHT Outstg"/>
    <s v="WHT on inv1800012815"/>
    <s v=""/>
    <s v="AB"/>
    <s v=""/>
    <d v="2017-07-21T00:00:00"/>
    <d v="2017-07-21T00:00:00"/>
    <d v="2017-07-21T00:00:00"/>
    <s v="USD"/>
    <n v="163367.43"/>
    <n v="1624"/>
    <s v="Above 180days "/>
    <n v="54.133333333333333"/>
    <x v="0"/>
    <x v="2"/>
    <s v="WHT"/>
    <x v="1"/>
    <s v="USD"/>
    <n v="163367.43"/>
  </r>
  <r>
    <s v="A2310000"/>
    <x v="29"/>
    <x v="29"/>
    <n v="103428728"/>
    <x v="0"/>
    <x v="0"/>
    <x v="2"/>
    <x v="2"/>
    <s v="WHT Outstg"/>
    <s v="WHT on inv1800013418"/>
    <s v=""/>
    <s v="AB"/>
    <s v=""/>
    <d v="2017-07-21T00:00:00"/>
    <d v="2017-07-21T00:00:00"/>
    <d v="2017-07-21T00:00:00"/>
    <s v="USD"/>
    <n v="955900.48"/>
    <n v="1624"/>
    <s v="Above 180days "/>
    <n v="54.133333333333333"/>
    <x v="0"/>
    <x v="2"/>
    <s v="WHT"/>
    <x v="1"/>
    <s v="USD"/>
    <n v="955900.48"/>
  </r>
  <r>
    <s v="A2310000"/>
    <x v="29"/>
    <x v="29"/>
    <n v="103428730"/>
    <x v="0"/>
    <x v="0"/>
    <x v="2"/>
    <x v="2"/>
    <s v="WHT Outstg"/>
    <s v="WHT on inv1800013484"/>
    <s v=""/>
    <s v="AB"/>
    <s v=""/>
    <d v="2017-07-21T00:00:00"/>
    <d v="2017-07-21T00:00:00"/>
    <d v="2017-07-21T00:00:00"/>
    <s v="USD"/>
    <n v="151017.47"/>
    <n v="1624"/>
    <s v="Above 180days "/>
    <n v="54.133333333333333"/>
    <x v="0"/>
    <x v="2"/>
    <s v="WHT"/>
    <x v="1"/>
    <s v="USD"/>
    <n v="151017.47"/>
  </r>
  <r>
    <s v="A2310000"/>
    <x v="29"/>
    <x v="29"/>
    <n v="103428733"/>
    <x v="0"/>
    <x v="0"/>
    <x v="2"/>
    <x v="2"/>
    <s v="WHT Outstg"/>
    <s v="WHT on inv 1800013744"/>
    <s v=""/>
    <s v="AB"/>
    <s v=""/>
    <d v="2017-07-21T00:00:00"/>
    <d v="2017-07-21T00:00:00"/>
    <d v="2017-07-21T00:00:00"/>
    <s v="USD"/>
    <n v="130155.58"/>
    <n v="1624"/>
    <s v="Above 180days "/>
    <n v="54.133333333333333"/>
    <x v="0"/>
    <x v="2"/>
    <s v="WHT"/>
    <x v="1"/>
    <s v="USD"/>
    <n v="130155.58"/>
  </r>
  <r>
    <s v="A2310000"/>
    <x v="29"/>
    <x v="29"/>
    <n v="103428735"/>
    <x v="0"/>
    <x v="0"/>
    <x v="2"/>
    <x v="2"/>
    <s v="WHT Outstg"/>
    <s v="WHT on inv1800013837"/>
    <s v=""/>
    <s v="AB"/>
    <s v=""/>
    <d v="2017-07-21T00:00:00"/>
    <d v="2017-07-21T00:00:00"/>
    <d v="2017-07-21T00:00:00"/>
    <s v="USD"/>
    <n v="76839.44"/>
    <n v="1624"/>
    <s v="Above 180days "/>
    <n v="54.133333333333333"/>
    <x v="0"/>
    <x v="2"/>
    <s v="WHT"/>
    <x v="1"/>
    <s v="USD"/>
    <n v="76839.44"/>
  </r>
  <r>
    <s v="A2310000"/>
    <x v="29"/>
    <x v="29"/>
    <n v="103428736"/>
    <x v="0"/>
    <x v="0"/>
    <x v="2"/>
    <x v="2"/>
    <s v="WHT Outstg"/>
    <s v="WHT on inv 1800014034"/>
    <s v=""/>
    <s v="AB"/>
    <s v=""/>
    <d v="2017-07-21T00:00:00"/>
    <d v="2017-07-21T00:00:00"/>
    <d v="2017-07-21T00:00:00"/>
    <s v="USD"/>
    <n v="108389.45"/>
    <n v="1624"/>
    <s v="Above 180days "/>
    <n v="54.133333333333333"/>
    <x v="0"/>
    <x v="2"/>
    <s v="WHT"/>
    <x v="1"/>
    <s v="USD"/>
    <n v="108389.45"/>
  </r>
  <r>
    <s v="A2310000"/>
    <x v="29"/>
    <x v="29"/>
    <n v="103428737"/>
    <x v="0"/>
    <x v="0"/>
    <x v="2"/>
    <x v="2"/>
    <s v="WHT Outstg"/>
    <s v="WHT on inv 1800014329"/>
    <s v=""/>
    <s v="AB"/>
    <s v=""/>
    <d v="2017-07-21T00:00:00"/>
    <d v="2017-07-21T00:00:00"/>
    <d v="2017-07-21T00:00:00"/>
    <s v="USD"/>
    <n v="232436.27"/>
    <n v="1624"/>
    <s v="Above 180days "/>
    <n v="54.133333333333333"/>
    <x v="0"/>
    <x v="2"/>
    <s v="WHT"/>
    <x v="1"/>
    <s v="USD"/>
    <n v="232436.27"/>
  </r>
  <r>
    <s v="A2310000"/>
    <x v="29"/>
    <x v="29"/>
    <n v="103427472"/>
    <x v="0"/>
    <x v="0"/>
    <x v="2"/>
    <x v="2"/>
    <s v="WHT Outstg"/>
    <s v="WHT ON INV 1800017105"/>
    <s v=""/>
    <s v="AB"/>
    <s v=""/>
    <d v="2017-07-20T00:00:00"/>
    <d v="2017-07-20T00:00:00"/>
    <d v="2017-07-20T00:00:00"/>
    <s v="NGN"/>
    <n v="167434.54"/>
    <n v="1625"/>
    <s v="Above 180days "/>
    <n v="54.166666666666664"/>
    <x v="0"/>
    <x v="2"/>
    <s v="WHT"/>
    <x v="1"/>
    <s v="USD"/>
    <n v="532.48"/>
  </r>
  <r>
    <s v="A2310000"/>
    <x v="29"/>
    <x v="29"/>
    <n v="103427473"/>
    <x v="0"/>
    <x v="0"/>
    <x v="2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625"/>
    <s v="Above 180days "/>
    <n v="54.166666666666664"/>
    <x v="0"/>
    <x v="2"/>
    <s v="WHT"/>
    <x v="1"/>
    <s v="USD"/>
    <n v="2367.6999999999998"/>
  </r>
  <r>
    <s v="A2310000"/>
    <x v="29"/>
    <x v="29"/>
    <n v="103427474"/>
    <x v="0"/>
    <x v="0"/>
    <x v="2"/>
    <x v="2"/>
    <s v="WHT Outstg"/>
    <s v="WHT on inv 1800017253"/>
    <s v=""/>
    <s v="AB"/>
    <s v=""/>
    <d v="2017-07-20T00:00:00"/>
    <d v="2017-07-20T00:00:00"/>
    <d v="2017-07-20T00:00:00"/>
    <s v="NGN"/>
    <n v="1078212.79"/>
    <n v="1625"/>
    <s v="Above 180days "/>
    <n v="54.166666666666664"/>
    <x v="0"/>
    <x v="2"/>
    <s v="WHT"/>
    <x v="1"/>
    <s v="USD"/>
    <n v="3428.93"/>
  </r>
  <r>
    <s v="A2310000"/>
    <x v="29"/>
    <x v="29"/>
    <n v="103427475"/>
    <x v="0"/>
    <x v="0"/>
    <x v="2"/>
    <x v="2"/>
    <s v="WHT Outstg"/>
    <s v="WHT on Inv 1800016735"/>
    <s v=""/>
    <s v="AB"/>
    <s v=""/>
    <d v="2017-07-20T00:00:00"/>
    <d v="2017-07-20T00:00:00"/>
    <d v="2017-07-20T00:00:00"/>
    <s v="NGN"/>
    <n v="777310.18"/>
    <n v="1625"/>
    <s v="Above 180days "/>
    <n v="54.166666666666664"/>
    <x v="0"/>
    <x v="2"/>
    <s v="WHT"/>
    <x v="1"/>
    <s v="USD"/>
    <n v="2472"/>
  </r>
  <r>
    <s v="A2310000"/>
    <x v="29"/>
    <x v="29"/>
    <n v="103427478"/>
    <x v="0"/>
    <x v="0"/>
    <x v="2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625"/>
    <s v="Above 180days "/>
    <n v="54.166666666666664"/>
    <x v="0"/>
    <x v="2"/>
    <s v="WHT"/>
    <x v="1"/>
    <s v="USD"/>
    <n v="28018.240000000002"/>
  </r>
  <r>
    <s v="A2310000"/>
    <x v="29"/>
    <x v="29"/>
    <n v="103427479"/>
    <x v="0"/>
    <x v="0"/>
    <x v="2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625"/>
    <s v="Above 180days "/>
    <n v="54.166666666666664"/>
    <x v="0"/>
    <x v="2"/>
    <s v="WHT"/>
    <x v="1"/>
    <s v="USD"/>
    <n v="202272.3"/>
  </r>
  <r>
    <s v="A2310000"/>
    <x v="29"/>
    <x v="29"/>
    <n v="103427480"/>
    <x v="0"/>
    <x v="0"/>
    <x v="2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625"/>
    <s v="Above 180days "/>
    <n v="54.166666666666664"/>
    <x v="0"/>
    <x v="2"/>
    <s v="WHT"/>
    <x v="1"/>
    <s v="USD"/>
    <n v="31956.16"/>
  </r>
  <r>
    <s v="A2310000"/>
    <x v="29"/>
    <x v="29"/>
    <n v="103427481"/>
    <x v="0"/>
    <x v="0"/>
    <x v="2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625"/>
    <s v="Above 180days "/>
    <n v="54.166666666666664"/>
    <x v="0"/>
    <x v="2"/>
    <s v="WHT"/>
    <x v="1"/>
    <s v="USD"/>
    <n v="28012.74"/>
  </r>
  <r>
    <s v="A2310000"/>
    <x v="29"/>
    <x v="29"/>
    <n v="103427482"/>
    <x v="0"/>
    <x v="0"/>
    <x v="2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625"/>
    <s v="Above 180days "/>
    <n v="54.166666666666664"/>
    <x v="0"/>
    <x v="2"/>
    <s v="WHT"/>
    <x v="1"/>
    <s v="USD"/>
    <n v="17541.900000000001"/>
  </r>
  <r>
    <s v="A2310000"/>
    <x v="29"/>
    <x v="29"/>
    <n v="103427483"/>
    <x v="0"/>
    <x v="0"/>
    <x v="2"/>
    <x v="2"/>
    <s v="WHT Outstg"/>
    <s v="WHT on ing 1800011704"/>
    <s v=""/>
    <s v="AB"/>
    <s v=""/>
    <d v="2017-07-20T00:00:00"/>
    <d v="2017-07-20T00:00:00"/>
    <d v="2017-07-20T00:00:00"/>
    <s v="NGN"/>
    <n v="4422196.01"/>
    <n v="1625"/>
    <s v="Above 180days "/>
    <n v="54.166666666666664"/>
    <x v="0"/>
    <x v="2"/>
    <s v="WHT"/>
    <x v="1"/>
    <s v="USD"/>
    <n v="14063.47"/>
  </r>
  <r>
    <s v="A2310000"/>
    <x v="29"/>
    <x v="29"/>
    <n v="103427484"/>
    <x v="0"/>
    <x v="0"/>
    <x v="2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625"/>
    <s v="Above 180days "/>
    <n v="54.166666666666664"/>
    <x v="0"/>
    <x v="2"/>
    <s v="WHT"/>
    <x v="1"/>
    <s v="USD"/>
    <n v="32540.95"/>
  </r>
  <r>
    <s v="A2310000"/>
    <x v="29"/>
    <x v="29"/>
    <n v="103427485"/>
    <x v="0"/>
    <x v="0"/>
    <x v="2"/>
    <x v="2"/>
    <s v="WHT Outstg"/>
    <s v="WHT on inv 1800014010"/>
    <s v=""/>
    <s v="AB"/>
    <s v=""/>
    <d v="2017-07-20T00:00:00"/>
    <d v="2017-07-20T00:00:00"/>
    <d v="2017-07-20T00:00:00"/>
    <s v="NGN"/>
    <n v="2470046.71"/>
    <n v="1625"/>
    <s v="Above 180days "/>
    <n v="54.166666666666664"/>
    <x v="0"/>
    <x v="2"/>
    <s v="WHT"/>
    <x v="1"/>
    <s v="USD"/>
    <n v="7855.24"/>
  </r>
  <r>
    <s v="A2310000"/>
    <x v="29"/>
    <x v="29"/>
    <n v="103427486"/>
    <x v="0"/>
    <x v="0"/>
    <x v="2"/>
    <x v="2"/>
    <s v="WHT Outstg"/>
    <s v="WHT 1800014035"/>
    <s v=""/>
    <s v="AB"/>
    <s v=""/>
    <d v="2017-07-20T00:00:00"/>
    <d v="2017-07-20T00:00:00"/>
    <d v="2017-07-20T00:00:00"/>
    <s v="NGN"/>
    <n v="7780814.04"/>
    <n v="1625"/>
    <s v="Above 180days "/>
    <n v="54.166666666666664"/>
    <x v="0"/>
    <x v="2"/>
    <s v="WHT"/>
    <x v="1"/>
    <s v="USD"/>
    <n v="24744.54"/>
  </r>
  <r>
    <s v="A2310000"/>
    <x v="29"/>
    <x v="29"/>
    <n v="103427487"/>
    <x v="0"/>
    <x v="0"/>
    <x v="2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625"/>
    <s v="Above 180days "/>
    <n v="54.166666666666664"/>
    <x v="0"/>
    <x v="2"/>
    <s v="WHT"/>
    <x v="1"/>
    <s v="USD"/>
    <n v="40839.33"/>
  </r>
  <r>
    <s v="A2310000"/>
    <x v="29"/>
    <x v="29"/>
    <n v="103427488"/>
    <x v="0"/>
    <x v="0"/>
    <x v="2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625"/>
    <s v="Above 180days "/>
    <n v="54.166666666666664"/>
    <x v="0"/>
    <x v="2"/>
    <s v="WHT"/>
    <x v="1"/>
    <s v="USD"/>
    <n v="62273.72"/>
  </r>
  <r>
    <s v="A2310000"/>
    <x v="29"/>
    <x v="29"/>
    <n v="103427489"/>
    <x v="0"/>
    <x v="0"/>
    <x v="2"/>
    <x v="2"/>
    <s v="WHT Outstg"/>
    <s v="WHT on inv 1800014574"/>
    <s v=""/>
    <s v="AB"/>
    <s v=""/>
    <d v="2017-07-20T00:00:00"/>
    <d v="2017-07-20T00:00:00"/>
    <d v="2017-07-20T00:00:00"/>
    <s v="NGN"/>
    <n v="4049722.45"/>
    <n v="1625"/>
    <s v="Above 180days "/>
    <n v="54.166666666666664"/>
    <x v="0"/>
    <x v="2"/>
    <s v="WHT"/>
    <x v="1"/>
    <s v="USD"/>
    <n v="12878.93"/>
  </r>
  <r>
    <s v="A2310000"/>
    <x v="29"/>
    <x v="29"/>
    <n v="103427490"/>
    <x v="0"/>
    <x v="0"/>
    <x v="2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625"/>
    <s v="Above 180days "/>
    <n v="54.166666666666664"/>
    <x v="0"/>
    <x v="2"/>
    <s v="WHT"/>
    <x v="1"/>
    <s v="USD"/>
    <n v="34747.01"/>
  </r>
  <r>
    <s v="A2310000"/>
    <x v="29"/>
    <x v="29"/>
    <n v="103427491"/>
    <x v="0"/>
    <x v="0"/>
    <x v="2"/>
    <x v="2"/>
    <s v="WHT Outstg"/>
    <s v="WHT on inv 1800012816"/>
    <s v=""/>
    <s v="AB"/>
    <s v=""/>
    <d v="2017-07-20T00:00:00"/>
    <d v="2017-07-20T00:00:00"/>
    <d v="2017-07-20T00:00:00"/>
    <s v="NGN"/>
    <n v="10868368.24"/>
    <n v="1625"/>
    <s v="Above 180days "/>
    <n v="54.166666666666664"/>
    <x v="0"/>
    <x v="2"/>
    <s v="WHT"/>
    <x v="1"/>
    <s v="USD"/>
    <n v="34563.58"/>
  </r>
  <r>
    <s v="A2310000"/>
    <x v="29"/>
    <x v="29"/>
    <n v="103427494"/>
    <x v="0"/>
    <x v="0"/>
    <x v="2"/>
    <x v="2"/>
    <s v="WHT Outstg"/>
    <s v="WHT on Inv 1800011598"/>
    <s v=""/>
    <s v="AB"/>
    <s v=""/>
    <d v="2017-07-20T00:00:00"/>
    <d v="2017-07-20T00:00:00"/>
    <d v="2017-07-20T00:00:00"/>
    <s v="USD"/>
    <n v="75443.97"/>
    <n v="1625"/>
    <s v="Above 180days "/>
    <n v="54.166666666666664"/>
    <x v="0"/>
    <x v="2"/>
    <s v="WHT"/>
    <x v="1"/>
    <s v="USD"/>
    <n v="75443.97"/>
  </r>
  <r>
    <s v="A2310000"/>
    <x v="29"/>
    <x v="29"/>
    <n v="103427495"/>
    <x v="0"/>
    <x v="0"/>
    <x v="2"/>
    <x v="2"/>
    <s v="WHT Outstg"/>
    <s v="WHT on inv 1800011600"/>
    <s v=""/>
    <s v="AB"/>
    <s v=""/>
    <d v="2017-07-20T00:00:00"/>
    <d v="2017-07-20T00:00:00"/>
    <d v="2017-07-20T00:00:00"/>
    <s v="USD"/>
    <n v="50806.75"/>
    <n v="1625"/>
    <s v="Above 180days "/>
    <n v="54.166666666666664"/>
    <x v="0"/>
    <x v="2"/>
    <s v="WHT"/>
    <x v="1"/>
    <s v="USD"/>
    <n v="50806.75"/>
  </r>
  <r>
    <s v="A2310000"/>
    <x v="29"/>
    <x v="29"/>
    <n v="103427496"/>
    <x v="0"/>
    <x v="0"/>
    <x v="2"/>
    <x v="2"/>
    <s v="WHT Outstg"/>
    <s v="WHT on inv 1800011602"/>
    <s v=""/>
    <s v="AB"/>
    <s v=""/>
    <d v="2017-07-20T00:00:00"/>
    <d v="2017-07-20T00:00:00"/>
    <d v="2017-07-20T00:00:00"/>
    <s v="USD"/>
    <n v="67192.63"/>
    <n v="1625"/>
    <s v="Above 180days "/>
    <n v="54.166666666666664"/>
    <x v="0"/>
    <x v="2"/>
    <s v="WHT"/>
    <x v="1"/>
    <s v="USD"/>
    <n v="67192.63"/>
  </r>
  <r>
    <s v="A2310000"/>
    <x v="29"/>
    <x v="29"/>
    <n v="103140846"/>
    <x v="0"/>
    <x v="0"/>
    <x v="2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2172"/>
    <s v="Above 180days "/>
    <n v="72.400000000000006"/>
    <x v="0"/>
    <x v="2"/>
    <s v="WHT"/>
    <x v="1"/>
    <s v="USD"/>
    <n v="43620.959999999999"/>
  </r>
  <r>
    <s v="A2310000"/>
    <x v="29"/>
    <x v="29"/>
    <n v="103140847"/>
    <x v="0"/>
    <x v="0"/>
    <x v="2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2172"/>
    <s v="Above 180days "/>
    <n v="72.400000000000006"/>
    <x v="0"/>
    <x v="2"/>
    <s v="WHT"/>
    <x v="1"/>
    <s v="USD"/>
    <n v="66121.53"/>
  </r>
  <r>
    <s v="A2310000"/>
    <x v="29"/>
    <x v="29"/>
    <n v="103140851"/>
    <x v="0"/>
    <x v="0"/>
    <x v="2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2172"/>
    <s v="Above 180days "/>
    <n v="72.400000000000006"/>
    <x v="0"/>
    <x v="2"/>
    <s v="WHT"/>
    <x v="1"/>
    <s v="USD"/>
    <n v="97747.47"/>
  </r>
  <r>
    <s v="A2310000"/>
    <x v="29"/>
    <x v="29"/>
    <n v="103066718"/>
    <x v="0"/>
    <x v="0"/>
    <x v="2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319"/>
    <s v="Above 180days "/>
    <n v="77.3"/>
    <x v="0"/>
    <x v="2"/>
    <s v="WHT"/>
    <x v="1"/>
    <s v="USD"/>
    <n v="15625.83"/>
  </r>
  <r>
    <s v="A2310000"/>
    <x v="29"/>
    <x v="29"/>
    <n v="103063997"/>
    <x v="0"/>
    <x v="0"/>
    <x v="2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324"/>
    <s v="Above 180days "/>
    <n v="77.466666666666669"/>
    <x v="0"/>
    <x v="2"/>
    <s v="WHT"/>
    <x v="1"/>
    <s v="USD"/>
    <n v="60759.75"/>
  </r>
  <r>
    <s v="A2310000"/>
    <x v="29"/>
    <x v="29"/>
    <n v="103046728"/>
    <x v="0"/>
    <x v="0"/>
    <x v="2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360"/>
    <s v="Above 180days "/>
    <n v="78.666666666666671"/>
    <x v="0"/>
    <x v="2"/>
    <s v="WHT"/>
    <x v="1"/>
    <s v="USD"/>
    <n v="328988.7"/>
  </r>
  <r>
    <s v="A2310000"/>
    <x v="29"/>
    <x v="29"/>
    <n v="103028073"/>
    <x v="0"/>
    <x v="0"/>
    <x v="2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382"/>
    <s v="Above 180days "/>
    <n v="79.400000000000006"/>
    <x v="0"/>
    <x v="2"/>
    <s v="WHT"/>
    <x v="1"/>
    <s v="USD"/>
    <n v="231242.2"/>
  </r>
  <r>
    <s v="A2310000"/>
    <x v="29"/>
    <x v="29"/>
    <n v="1800013902"/>
    <x v="0"/>
    <x v="0"/>
    <x v="2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469"/>
    <s v="Above 180days "/>
    <n v="82.3"/>
    <x v="0"/>
    <x v="0"/>
    <s v="Overdue"/>
    <x v="0"/>
    <s v="USD"/>
    <n v="258818.22"/>
  </r>
  <r>
    <s v="A2310000"/>
    <x v="29"/>
    <x v="29"/>
    <n v="1800013903"/>
    <x v="0"/>
    <x v="0"/>
    <x v="2"/>
    <x v="2"/>
    <n v="0"/>
    <s v="TOTAL INTEREST CHARGES - 2013"/>
    <s v="468"/>
    <s v="DR"/>
    <s v=""/>
    <d v="2015-01-28T00:00:00"/>
    <d v="2015-01-28T00:00:00"/>
    <d v="2015-03-29T00:00:00"/>
    <s v="USD"/>
    <n v="15990.93"/>
    <n v="2469"/>
    <s v="Above 180days "/>
    <n v="82.3"/>
    <x v="0"/>
    <x v="0"/>
    <s v="Overdue"/>
    <x v="0"/>
    <s v="USD"/>
    <n v="15990.93"/>
  </r>
  <r>
    <s v="A2310000"/>
    <x v="29"/>
    <x v="29"/>
    <n v="1800013904"/>
    <x v="0"/>
    <x v="0"/>
    <x v="2"/>
    <x v="2"/>
    <n v="0"/>
    <s v="TOTAL INTEREST CHARGES - 2014"/>
    <s v="454"/>
    <s v="DR"/>
    <s v=""/>
    <d v="2015-01-28T00:00:00"/>
    <d v="2015-01-28T00:00:00"/>
    <d v="2015-03-29T00:00:00"/>
    <s v="NGN"/>
    <n v="20876057.27"/>
    <n v="2469"/>
    <s v="Above 180days "/>
    <n v="82.3"/>
    <x v="0"/>
    <x v="0"/>
    <s v="Overdue"/>
    <x v="0"/>
    <s v="USD"/>
    <n v="109246.5"/>
  </r>
  <r>
    <s v="A2310000"/>
    <x v="29"/>
    <x v="29"/>
    <n v="1800013905"/>
    <x v="0"/>
    <x v="0"/>
    <x v="2"/>
    <x v="2"/>
    <n v="0"/>
    <s v="TOTAL INTEREST CHARGES - 2014"/>
    <s v="468"/>
    <s v="DR"/>
    <s v=""/>
    <d v="2015-01-28T00:00:00"/>
    <d v="2015-01-28T00:00:00"/>
    <d v="2015-03-29T00:00:00"/>
    <s v="USD"/>
    <n v="2213.5"/>
    <n v="2469"/>
    <s v="Above 180days "/>
    <n v="82.3"/>
    <x v="0"/>
    <x v="0"/>
    <s v="Overdue"/>
    <x v="0"/>
    <s v="USD"/>
    <n v="2213.5"/>
  </r>
  <r>
    <s v="A2310000"/>
    <x v="30"/>
    <x v="30"/>
    <n v="1800027048"/>
    <x v="0"/>
    <x v="0"/>
    <x v="2"/>
    <x v="2"/>
    <n v="0"/>
    <s v="NPDC/OML 34 NOV 2021 Crude Handling"/>
    <s v="468"/>
    <s v="DR"/>
    <s v=""/>
    <d v="2021-12-13T00:00:00"/>
    <d v="2021-12-13T00:00:00"/>
    <d v="2022-02-11T00:00:00"/>
    <s v="USD"/>
    <n v="1859789.01"/>
    <n v="-42"/>
    <s v="Not Overdue"/>
    <n v="-1.4"/>
    <x v="1"/>
    <x v="1"/>
    <s v="Not Overdue"/>
    <x v="0"/>
    <s v="USD"/>
    <n v="1859789.01"/>
  </r>
  <r>
    <s v="A2310000"/>
    <x v="30"/>
    <x v="30"/>
    <n v="1800026846"/>
    <x v="0"/>
    <x v="0"/>
    <x v="2"/>
    <x v="2"/>
    <n v="0"/>
    <s v="NPDC/OML 34 OCTOBER 2021 Crude Handling"/>
    <s v="468"/>
    <s v="DR"/>
    <s v=""/>
    <d v="2021-11-11T00:00:00"/>
    <d v="2021-11-11T00:00:00"/>
    <d v="2022-01-10T00:00:00"/>
    <s v="USD"/>
    <n v="748175.28"/>
    <n v="-10"/>
    <s v="Not Overdue"/>
    <n v="-0.33333333333333331"/>
    <x v="1"/>
    <x v="1"/>
    <s v="Not Overdue"/>
    <x v="0"/>
    <s v="USD"/>
    <n v="748175.28"/>
  </r>
  <r>
    <s v="A2310000"/>
    <x v="30"/>
    <x v="30"/>
    <n v="1800026706"/>
    <x v="0"/>
    <x v="0"/>
    <x v="2"/>
    <x v="2"/>
    <n v="0"/>
    <s v="NPDC/OML 34 SEPTEMBER 2021 Crude Handling"/>
    <s v="468"/>
    <s v="DR"/>
    <s v=""/>
    <d v="2021-10-13T00:00:00"/>
    <d v="2021-10-13T00:00:00"/>
    <d v="2021-12-12T00:00:00"/>
    <s v="USD"/>
    <n v="1362054.95"/>
    <n v="19"/>
    <s v="1-30days"/>
    <n v="0.6333333333333333"/>
    <x v="2"/>
    <x v="0"/>
    <s v="Overdue"/>
    <x v="0"/>
    <s v="USD"/>
    <n v="1362054.95"/>
  </r>
  <r>
    <s v="A2310000"/>
    <x v="30"/>
    <x v="30"/>
    <n v="104174945"/>
    <x v="0"/>
    <x v="0"/>
    <x v="2"/>
    <x v="2"/>
    <s v="WHT Outstg"/>
    <s v="WHT_1600003749 NPDC OML 34 Nov&amp;Dec 2019 Water corr"/>
    <s v=""/>
    <s v="AB"/>
    <s v=""/>
    <d v="2021-12-10T00:00:00"/>
    <d v="2021-12-10T00:00:00"/>
    <d v="2021-12-10T00:00:00"/>
    <s v="USD"/>
    <n v="-44080.98"/>
    <n v="21"/>
    <s v="1-30days"/>
    <n v="0.7"/>
    <x v="2"/>
    <x v="2"/>
    <s v="WHT"/>
    <x v="1"/>
    <s v="USD"/>
    <n v="-44080.98"/>
  </r>
  <r>
    <s v="A2310000"/>
    <x v="30"/>
    <x v="30"/>
    <n v="104174945"/>
    <x v="0"/>
    <x v="0"/>
    <x v="2"/>
    <x v="2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21"/>
    <s v="1-30days"/>
    <n v="0.7"/>
    <x v="2"/>
    <x v="2"/>
    <s v="WHT"/>
    <x v="1"/>
    <s v="USD"/>
    <n v="86145.4"/>
  </r>
  <r>
    <s v="A2310000"/>
    <x v="30"/>
    <x v="30"/>
    <n v="104174945"/>
    <x v="0"/>
    <x v="0"/>
    <x v="2"/>
    <x v="2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21"/>
    <s v="1-30days"/>
    <n v="0.7"/>
    <x v="2"/>
    <x v="2"/>
    <s v="WHT"/>
    <x v="1"/>
    <s v="USD"/>
    <n v="83845.62"/>
  </r>
  <r>
    <s v="A2310000"/>
    <x v="30"/>
    <x v="30"/>
    <n v="104174945"/>
    <x v="0"/>
    <x v="0"/>
    <x v="2"/>
    <x v="2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21"/>
    <s v="1-30days"/>
    <n v="0.7"/>
    <x v="2"/>
    <x v="2"/>
    <s v="WHT"/>
    <x v="1"/>
    <s v="USD"/>
    <n v="87985.73"/>
  </r>
  <r>
    <s v="A2310000"/>
    <x v="30"/>
    <x v="30"/>
    <n v="104174945"/>
    <x v="0"/>
    <x v="0"/>
    <x v="2"/>
    <x v="2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21"/>
    <s v="1-30days"/>
    <n v="0.7"/>
    <x v="2"/>
    <x v="2"/>
    <s v="WHT"/>
    <x v="1"/>
    <s v="USD"/>
    <n v="33790.25"/>
  </r>
  <r>
    <s v="A2310000"/>
    <x v="30"/>
    <x v="30"/>
    <n v="104174945"/>
    <x v="0"/>
    <x v="0"/>
    <x v="2"/>
    <x v="2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21"/>
    <s v="1-30days"/>
    <n v="0.7"/>
    <x v="2"/>
    <x v="2"/>
    <s v="WHT"/>
    <x v="1"/>
    <s v="USD"/>
    <n v="50663.75"/>
  </r>
  <r>
    <s v="A2310000"/>
    <x v="30"/>
    <x v="30"/>
    <n v="104174945"/>
    <x v="0"/>
    <x v="0"/>
    <x v="2"/>
    <x v="2"/>
    <s v="WHT Outstg"/>
    <s v="WHT_1800021661 NPDC/OML 34 MARCH 2019 CHA"/>
    <s v=""/>
    <s v="AB"/>
    <s v=""/>
    <d v="2021-12-10T00:00:00"/>
    <d v="2021-12-10T00:00:00"/>
    <d v="2021-12-10T00:00:00"/>
    <s v="USD"/>
    <n v="61505.75"/>
    <n v="21"/>
    <s v="1-30days"/>
    <n v="0.7"/>
    <x v="2"/>
    <x v="2"/>
    <s v="WHT"/>
    <x v="1"/>
    <s v="USD"/>
    <n v="61505.75"/>
  </r>
  <r>
    <s v="A2310000"/>
    <x v="30"/>
    <x v="30"/>
    <n v="104174945"/>
    <x v="0"/>
    <x v="0"/>
    <x v="2"/>
    <x v="2"/>
    <s v="WHT Outstg"/>
    <s v="WHT_1800021662 NPDC/OML 34 MARCH 2019 CHA"/>
    <s v=""/>
    <s v="AB"/>
    <s v=""/>
    <d v="2021-12-10T00:00:00"/>
    <d v="2021-12-10T00:00:00"/>
    <d v="2021-12-10T00:00:00"/>
    <s v="USD"/>
    <n v="92234.48"/>
    <n v="21"/>
    <s v="1-30days"/>
    <n v="0.7"/>
    <x v="2"/>
    <x v="2"/>
    <s v="WHT"/>
    <x v="1"/>
    <s v="USD"/>
    <n v="92234.48"/>
  </r>
  <r>
    <s v="A2310000"/>
    <x v="30"/>
    <x v="30"/>
    <n v="104174945"/>
    <x v="0"/>
    <x v="0"/>
    <x v="2"/>
    <x v="2"/>
    <s v="WHT Outstg"/>
    <s v="WHT_1800021810 NPDC/OML 34 APR 2019 CHA"/>
    <s v=""/>
    <s v="AB"/>
    <s v=""/>
    <d v="2021-12-10T00:00:00"/>
    <d v="2021-12-10T00:00:00"/>
    <d v="2021-12-10T00:00:00"/>
    <s v="USD"/>
    <n v="54440.29"/>
    <n v="21"/>
    <s v="1-30days"/>
    <n v="0.7"/>
    <x v="2"/>
    <x v="2"/>
    <s v="WHT"/>
    <x v="1"/>
    <s v="USD"/>
    <n v="54440.29"/>
  </r>
  <r>
    <s v="A2310000"/>
    <x v="30"/>
    <x v="30"/>
    <n v="104174945"/>
    <x v="0"/>
    <x v="0"/>
    <x v="2"/>
    <x v="2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21"/>
    <s v="1-30days"/>
    <n v="0.7"/>
    <x v="2"/>
    <x v="2"/>
    <s v="WHT"/>
    <x v="1"/>
    <s v="USD"/>
    <n v="81664.39"/>
  </r>
  <r>
    <s v="A2310000"/>
    <x v="30"/>
    <x v="30"/>
    <n v="104174945"/>
    <x v="0"/>
    <x v="0"/>
    <x v="2"/>
    <x v="2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21"/>
    <s v="1-30days"/>
    <n v="0.7"/>
    <x v="2"/>
    <x v="2"/>
    <s v="WHT"/>
    <x v="1"/>
    <s v="USD"/>
    <n v="44373.53"/>
  </r>
  <r>
    <s v="A2310000"/>
    <x v="30"/>
    <x v="30"/>
    <n v="104174945"/>
    <x v="0"/>
    <x v="0"/>
    <x v="2"/>
    <x v="2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21"/>
    <s v="1-30days"/>
    <n v="0.7"/>
    <x v="2"/>
    <x v="2"/>
    <s v="WHT"/>
    <x v="1"/>
    <s v="USD"/>
    <n v="66560.25"/>
  </r>
  <r>
    <s v="A2310000"/>
    <x v="30"/>
    <x v="30"/>
    <n v="104174945"/>
    <x v="0"/>
    <x v="0"/>
    <x v="2"/>
    <x v="2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21"/>
    <s v="1-30days"/>
    <n v="0.7"/>
    <x v="2"/>
    <x v="2"/>
    <s v="WHT"/>
    <x v="1"/>
    <s v="USD"/>
    <n v="12566.59"/>
  </r>
  <r>
    <s v="A2310000"/>
    <x v="30"/>
    <x v="30"/>
    <n v="104174945"/>
    <x v="0"/>
    <x v="0"/>
    <x v="2"/>
    <x v="2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21"/>
    <s v="1-30days"/>
    <n v="0.7"/>
    <x v="2"/>
    <x v="2"/>
    <s v="WHT"/>
    <x v="1"/>
    <s v="USD"/>
    <n v="102785.2"/>
  </r>
  <r>
    <s v="A2310000"/>
    <x v="30"/>
    <x v="30"/>
    <n v="104174947"/>
    <x v="0"/>
    <x v="0"/>
    <x v="2"/>
    <x v="2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21"/>
    <s v="1-30days"/>
    <n v="0.7"/>
    <x v="2"/>
    <x v="2"/>
    <s v="WHT"/>
    <x v="1"/>
    <s v="USD"/>
    <n v="115647.49"/>
  </r>
  <r>
    <s v="A2310000"/>
    <x v="30"/>
    <x v="30"/>
    <n v="104174949"/>
    <x v="0"/>
    <x v="0"/>
    <x v="2"/>
    <x v="2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21"/>
    <s v="1-30days"/>
    <n v="0.7"/>
    <x v="2"/>
    <x v="2"/>
    <s v="WHT"/>
    <x v="1"/>
    <s v="USD"/>
    <n v="99215.71"/>
  </r>
  <r>
    <s v="A2310000"/>
    <x v="30"/>
    <x v="30"/>
    <n v="104174951"/>
    <x v="0"/>
    <x v="0"/>
    <x v="2"/>
    <x v="2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21"/>
    <s v="1-30days"/>
    <n v="0.7"/>
    <x v="2"/>
    <x v="2"/>
    <s v="WHT"/>
    <x v="1"/>
    <s v="USD"/>
    <n v="89584.57"/>
  </r>
  <r>
    <s v="A2310000"/>
    <x v="30"/>
    <x v="30"/>
    <n v="104174956"/>
    <x v="0"/>
    <x v="0"/>
    <x v="2"/>
    <x v="2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21"/>
    <s v="1-30days"/>
    <n v="0.7"/>
    <x v="2"/>
    <x v="2"/>
    <s v="WHT"/>
    <x v="1"/>
    <s v="USD"/>
    <n v="105524.47"/>
  </r>
  <r>
    <s v="A2310000"/>
    <x v="30"/>
    <x v="30"/>
    <n v="1800026578"/>
    <x v="0"/>
    <x v="0"/>
    <x v="2"/>
    <x v="2"/>
    <n v="0"/>
    <s v="NPDC/OML 34 AUGUST 2021 Crude Handling"/>
    <s v="468"/>
    <s v="DR"/>
    <s v=""/>
    <d v="2021-09-14T00:00:00"/>
    <d v="2021-09-14T00:00:00"/>
    <d v="2021-11-13T00:00:00"/>
    <s v="USD"/>
    <n v="1044000.31"/>
    <n v="48"/>
    <s v="31-60days"/>
    <n v="1.6"/>
    <x v="2"/>
    <x v="0"/>
    <s v="Overdue"/>
    <x v="0"/>
    <s v="USD"/>
    <n v="1044000.31"/>
  </r>
  <r>
    <s v="A2310000"/>
    <x v="30"/>
    <x v="30"/>
    <n v="104124525"/>
    <x v="0"/>
    <x v="0"/>
    <x v="2"/>
    <x v="2"/>
    <s v="WHT Outstg"/>
    <s v="WHT on 1800025989 NPDC/OML 34 APR 2021 CHA"/>
    <s v=""/>
    <s v="AB"/>
    <s v=""/>
    <d v="2021-09-03T00:00:00"/>
    <d v="2021-09-03T00:00:00"/>
    <d v="2021-09-03T00:00:00"/>
    <s v="USD"/>
    <n v="96570.41"/>
    <n v="119"/>
    <s v="91-180days "/>
    <n v="3.9666666666666668"/>
    <x v="2"/>
    <x v="2"/>
    <s v="WHT"/>
    <x v="1"/>
    <s v="USD"/>
    <n v="96570.41"/>
  </r>
  <r>
    <s v="A2310000"/>
    <x v="30"/>
    <x v="30"/>
    <n v="104124526"/>
    <x v="0"/>
    <x v="0"/>
    <x v="2"/>
    <x v="2"/>
    <s v="WHT Outstg"/>
    <s v="WHT on 1800025857 NPDC/OML 34 MARCH 2021 CHA"/>
    <s v=""/>
    <s v="AB"/>
    <s v=""/>
    <d v="2021-09-03T00:00:00"/>
    <d v="2021-09-03T00:00:00"/>
    <d v="2021-09-03T00:00:00"/>
    <s v="USD"/>
    <n v="101825.12"/>
    <n v="119"/>
    <s v="91-180days "/>
    <n v="3.9666666666666668"/>
    <x v="2"/>
    <x v="2"/>
    <s v="WHT"/>
    <x v="1"/>
    <s v="USD"/>
    <n v="101825.12"/>
  </r>
  <r>
    <s v="A2310000"/>
    <x v="30"/>
    <x v="30"/>
    <n v="104124707"/>
    <x v="0"/>
    <x v="0"/>
    <x v="2"/>
    <x v="2"/>
    <s v="WHT Outstg"/>
    <s v="WHT on 1800025716 NPDC/OML 34 FEB 2021 CHA"/>
    <s v=""/>
    <s v="AB"/>
    <s v=""/>
    <d v="2021-09-03T00:00:00"/>
    <d v="2021-09-03T00:00:00"/>
    <d v="2021-09-03T00:00:00"/>
    <s v="USD"/>
    <n v="88737.12"/>
    <n v="119"/>
    <s v="91-180days "/>
    <n v="3.9666666666666668"/>
    <x v="2"/>
    <x v="2"/>
    <s v="WHT"/>
    <x v="1"/>
    <s v="USD"/>
    <n v="88737.12"/>
  </r>
  <r>
    <s v="A2310000"/>
    <x v="30"/>
    <x v="30"/>
    <n v="104126206"/>
    <x v="0"/>
    <x v="0"/>
    <x v="2"/>
    <x v="2"/>
    <s v="WHT Outstg"/>
    <s v="WHT on 1800025268 NPDC/OML 34 NOV 2020 CHA"/>
    <s v=""/>
    <s v="AB"/>
    <s v=""/>
    <d v="2021-09-03T00:00:00"/>
    <d v="2021-09-03T00:00:00"/>
    <d v="2021-09-03T00:00:00"/>
    <s v="USD"/>
    <n v="107558.95"/>
    <n v="119"/>
    <s v="91-180days "/>
    <n v="3.9666666666666668"/>
    <x v="2"/>
    <x v="2"/>
    <s v="WHT"/>
    <x v="1"/>
    <s v="USD"/>
    <n v="107558.95"/>
  </r>
  <r>
    <s v="A2310000"/>
    <x v="30"/>
    <x v="30"/>
    <n v="104126207"/>
    <x v="0"/>
    <x v="0"/>
    <x v="2"/>
    <x v="2"/>
    <s v="WHT Outstg"/>
    <s v="WHT on 1800025562 NPDC/OML 34 JAN 2021 CHA"/>
    <s v=""/>
    <s v="AB"/>
    <s v=""/>
    <d v="2021-09-03T00:00:00"/>
    <d v="2021-09-03T00:00:00"/>
    <d v="2021-09-03T00:00:00"/>
    <s v="USD"/>
    <n v="105528.41"/>
    <n v="119"/>
    <s v="91-180days "/>
    <n v="3.9666666666666668"/>
    <x v="2"/>
    <x v="2"/>
    <s v="WHT"/>
    <x v="1"/>
    <s v="USD"/>
    <n v="105528.41"/>
  </r>
  <r>
    <s v="A2310000"/>
    <x v="30"/>
    <x v="30"/>
    <n v="104126208"/>
    <x v="0"/>
    <x v="0"/>
    <x v="2"/>
    <x v="2"/>
    <s v="WHT Outstg"/>
    <s v="WHT on 1800025445 NPDC/OML 34 DEC 2020 CHA"/>
    <s v=""/>
    <s v="AB"/>
    <s v=""/>
    <d v="2021-09-03T00:00:00"/>
    <d v="2021-09-03T00:00:00"/>
    <d v="2021-09-03T00:00:00"/>
    <s v="USD"/>
    <n v="112936.64"/>
    <n v="119"/>
    <s v="91-180days "/>
    <n v="3.9666666666666668"/>
    <x v="2"/>
    <x v="2"/>
    <s v="WHT"/>
    <x v="1"/>
    <s v="USD"/>
    <n v="112936.64"/>
  </r>
  <r>
    <s v="A2310000"/>
    <x v="30"/>
    <x v="30"/>
    <n v="104126209"/>
    <x v="0"/>
    <x v="0"/>
    <x v="2"/>
    <x v="2"/>
    <s v="WHT Outstg"/>
    <s v="WHT on 1800024927 NPDC/OML 34 SEPT 2020 CHA"/>
    <s v=""/>
    <s v="AB"/>
    <s v=""/>
    <d v="2021-09-03T00:00:00"/>
    <d v="2021-09-03T00:00:00"/>
    <d v="2021-09-03T00:00:00"/>
    <s v="USD"/>
    <n v="115085.13"/>
    <n v="119"/>
    <s v="91-180days "/>
    <n v="3.9666666666666668"/>
    <x v="2"/>
    <x v="2"/>
    <s v="WHT"/>
    <x v="1"/>
    <s v="USD"/>
    <n v="115085.13"/>
  </r>
  <r>
    <s v="A2310000"/>
    <x v="30"/>
    <x v="30"/>
    <n v="104126210"/>
    <x v="0"/>
    <x v="0"/>
    <x v="2"/>
    <x v="2"/>
    <s v="WHT Outstg"/>
    <s v="WHT on 1800025065 NPDC/OML 34 OCT 2020 CHA"/>
    <s v=""/>
    <s v="AB"/>
    <s v=""/>
    <d v="2021-09-03T00:00:00"/>
    <d v="2021-09-03T00:00:00"/>
    <d v="2021-09-03T00:00:00"/>
    <s v="USD"/>
    <n v="105943.45"/>
    <n v="119"/>
    <s v="91-180days "/>
    <n v="3.9666666666666668"/>
    <x v="2"/>
    <x v="2"/>
    <s v="WHT"/>
    <x v="1"/>
    <s v="USD"/>
    <n v="105943.45"/>
  </r>
  <r>
    <s v="A2310000"/>
    <x v="30"/>
    <x v="30"/>
    <n v="1600003818"/>
    <x v="0"/>
    <x v="0"/>
    <x v="2"/>
    <x v="2"/>
    <s v="WHT Outstg"/>
    <s v="WHT-NPDC/OML 34 NGN CREDIT RECEIPTS"/>
    <s v="454"/>
    <s v="DG"/>
    <s v=""/>
    <d v="2021-06-29T00:00:00"/>
    <d v="2021-06-29T00:00:00"/>
    <d v="2021-06-29T00:00:00"/>
    <s v="NGN"/>
    <n v="-61731950.460000001"/>
    <n v="185"/>
    <s v="Above 180days "/>
    <n v="6.166666666666667"/>
    <x v="0"/>
    <x v="2"/>
    <s v="WHT"/>
    <x v="1"/>
    <s v="USD"/>
    <n v="-201461.88"/>
  </r>
  <r>
    <s v="A2310000"/>
    <x v="30"/>
    <x v="30"/>
    <n v="1600003790"/>
    <x v="0"/>
    <x v="0"/>
    <x v="2"/>
    <x v="2"/>
    <s v="WHT Outstg"/>
    <s v="WHT-NPDC/OML 34 JUNE 2021 ANLYS 1-CREDIT RECEIPTS"/>
    <s v="468"/>
    <s v="DG"/>
    <s v=""/>
    <d v="2021-06-28T00:00:00"/>
    <d v="2021-06-28T00:00:00"/>
    <d v="2021-06-28T00:00:00"/>
    <s v="USD"/>
    <n v="-202449.39"/>
    <n v="186"/>
    <s v="Above 180days "/>
    <n v="6.2"/>
    <x v="0"/>
    <x v="2"/>
    <s v="WHT"/>
    <x v="1"/>
    <s v="USD"/>
    <n v="-202449.39"/>
  </r>
  <r>
    <s v="A2310000"/>
    <x v="30"/>
    <x v="30"/>
    <n v="1600003795"/>
    <x v="0"/>
    <x v="0"/>
    <x v="2"/>
    <x v="2"/>
    <s v="WHT Outstg"/>
    <s v="WHT-NPDC/OML 34 JUNE 2021 ANLYS 2-CREDIT RECEIPTS"/>
    <s v="468"/>
    <s v="DG"/>
    <s v=""/>
    <d v="2021-06-28T00:00:00"/>
    <d v="2021-06-28T00:00:00"/>
    <d v="2021-06-28T00:00:00"/>
    <s v="USD"/>
    <n v="-375052.45"/>
    <n v="186"/>
    <s v="Above 180days "/>
    <n v="6.2"/>
    <x v="0"/>
    <x v="2"/>
    <s v="WHT"/>
    <x v="1"/>
    <s v="USD"/>
    <n v="-375052.45"/>
  </r>
  <r>
    <s v="A2310000"/>
    <x v="30"/>
    <x v="30"/>
    <n v="1600003804"/>
    <x v="0"/>
    <x v="0"/>
    <x v="2"/>
    <x v="2"/>
    <s v="WHT Outstg"/>
    <s v="WHT-NPDC/OML 34 NGN CREDIT RECEIPTS"/>
    <s v="454"/>
    <s v="DG"/>
    <s v=""/>
    <d v="2021-06-28T00:00:00"/>
    <d v="2021-06-28T00:00:00"/>
    <d v="2021-06-28T00:00:00"/>
    <s v="NGN"/>
    <n v="-38784654.68"/>
    <n v="186"/>
    <s v="Above 180days "/>
    <n v="6.2"/>
    <x v="0"/>
    <x v="2"/>
    <s v="WHT"/>
    <x v="1"/>
    <s v="USD"/>
    <n v="-127989.49"/>
  </r>
  <r>
    <s v="A2310000"/>
    <x v="30"/>
    <x v="30"/>
    <n v="104054397"/>
    <x v="0"/>
    <x v="0"/>
    <x v="2"/>
    <x v="2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281"/>
    <s v="Above 180days "/>
    <n v="9.3666666666666671"/>
    <x v="3"/>
    <x v="2"/>
    <s v="WHT"/>
    <x v="1"/>
    <s v="USD"/>
    <n v="132474.82"/>
  </r>
  <r>
    <s v="A2310000"/>
    <x v="30"/>
    <x v="30"/>
    <n v="104054398"/>
    <x v="0"/>
    <x v="0"/>
    <x v="2"/>
    <x v="2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281"/>
    <s v="Above 180days "/>
    <n v="9.3666666666666671"/>
    <x v="3"/>
    <x v="2"/>
    <s v="WHT"/>
    <x v="1"/>
    <s v="USD"/>
    <n v="161710.38"/>
  </r>
  <r>
    <s v="A2310000"/>
    <x v="30"/>
    <x v="30"/>
    <n v="104054399"/>
    <x v="0"/>
    <x v="0"/>
    <x v="2"/>
    <x v="2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281"/>
    <s v="Above 180days "/>
    <n v="9.3666666666666671"/>
    <x v="3"/>
    <x v="2"/>
    <s v="WHT"/>
    <x v="1"/>
    <s v="USD"/>
    <n v="115334.1"/>
  </r>
  <r>
    <s v="A2310000"/>
    <x v="30"/>
    <x v="30"/>
    <n v="104054400"/>
    <x v="0"/>
    <x v="0"/>
    <x v="2"/>
    <x v="2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281"/>
    <s v="Above 180days "/>
    <n v="9.3666666666666671"/>
    <x v="3"/>
    <x v="2"/>
    <s v="WHT"/>
    <x v="1"/>
    <s v="USD"/>
    <n v="73309.58"/>
  </r>
  <r>
    <s v="A2310000"/>
    <x v="30"/>
    <x v="30"/>
    <n v="104054404"/>
    <x v="0"/>
    <x v="0"/>
    <x v="2"/>
    <x v="2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281"/>
    <s v="Above 180days "/>
    <n v="9.3666666666666671"/>
    <x v="3"/>
    <x v="2"/>
    <s v="WHT"/>
    <x v="1"/>
    <s v="USD"/>
    <n v="170741.61"/>
  </r>
  <r>
    <s v="A2310000"/>
    <x v="30"/>
    <x v="30"/>
    <n v="104054406"/>
    <x v="0"/>
    <x v="0"/>
    <x v="2"/>
    <x v="2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281"/>
    <s v="Above 180days "/>
    <n v="9.3666666666666671"/>
    <x v="3"/>
    <x v="2"/>
    <s v="WHT"/>
    <x v="1"/>
    <s v="USD"/>
    <n v="74917.48"/>
  </r>
  <r>
    <s v="A2310000"/>
    <x v="30"/>
    <x v="30"/>
    <n v="104054407"/>
    <x v="0"/>
    <x v="0"/>
    <x v="2"/>
    <x v="2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281"/>
    <s v="Above 180days "/>
    <n v="9.3666666666666671"/>
    <x v="3"/>
    <x v="2"/>
    <s v="WHT"/>
    <x v="1"/>
    <s v="USD"/>
    <n v="17665.169999999998"/>
  </r>
  <r>
    <s v="A2310000"/>
    <x v="30"/>
    <x v="30"/>
    <n v="104054408"/>
    <x v="0"/>
    <x v="0"/>
    <x v="2"/>
    <x v="2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281"/>
    <s v="Above 180days "/>
    <n v="9.3666666666666671"/>
    <x v="3"/>
    <x v="2"/>
    <s v="WHT"/>
    <x v="1"/>
    <s v="USD"/>
    <n v="70252.740000000005"/>
  </r>
  <r>
    <s v="A2310000"/>
    <x v="30"/>
    <x v="30"/>
    <n v="104054409"/>
    <x v="0"/>
    <x v="0"/>
    <x v="2"/>
    <x v="2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281"/>
    <s v="Above 180days "/>
    <n v="9.3666666666666671"/>
    <x v="3"/>
    <x v="2"/>
    <s v="WHT"/>
    <x v="1"/>
    <s v="USD"/>
    <n v="100778.89"/>
  </r>
  <r>
    <s v="A2310000"/>
    <x v="30"/>
    <x v="30"/>
    <n v="104054410"/>
    <x v="0"/>
    <x v="0"/>
    <x v="2"/>
    <x v="2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281"/>
    <s v="Above 180days "/>
    <n v="9.3666666666666671"/>
    <x v="3"/>
    <x v="2"/>
    <s v="WHT"/>
    <x v="1"/>
    <s v="USD"/>
    <n v="95707.36"/>
  </r>
  <r>
    <s v="A2310000"/>
    <x v="30"/>
    <x v="30"/>
    <n v="104054007"/>
    <x v="0"/>
    <x v="0"/>
    <x v="2"/>
    <x v="2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282"/>
    <s v="Above 180days "/>
    <n v="9.4"/>
    <x v="3"/>
    <x v="2"/>
    <s v="WHT"/>
    <x v="1"/>
    <s v="USD"/>
    <n v="108736.87"/>
  </r>
  <r>
    <s v="A2310000"/>
    <x v="30"/>
    <x v="30"/>
    <n v="103950434"/>
    <x v="0"/>
    <x v="0"/>
    <x v="2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518"/>
    <s v="Above 180days "/>
    <n v="17.266666666666666"/>
    <x v="4"/>
    <x v="2"/>
    <s v="WHT"/>
    <x v="1"/>
    <s v="USD"/>
    <n v="96009.62"/>
  </r>
  <r>
    <s v="A2310000"/>
    <x v="30"/>
    <x v="30"/>
    <n v="103950434"/>
    <x v="0"/>
    <x v="0"/>
    <x v="2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518"/>
    <s v="Above 180days "/>
    <n v="17.266666666666666"/>
    <x v="4"/>
    <x v="2"/>
    <s v="WHT"/>
    <x v="1"/>
    <s v="USD"/>
    <n v="118945.18"/>
  </r>
  <r>
    <s v="A2310000"/>
    <x v="30"/>
    <x v="30"/>
    <n v="103920210"/>
    <x v="0"/>
    <x v="0"/>
    <x v="2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584"/>
    <s v="Above 180days "/>
    <n v="19.466666666666665"/>
    <x v="0"/>
    <x v="2"/>
    <s v="WHT"/>
    <x v="1"/>
    <s v="USD"/>
    <n v="27684.81"/>
  </r>
  <r>
    <s v="A2310000"/>
    <x v="30"/>
    <x v="30"/>
    <n v="103920210"/>
    <x v="0"/>
    <x v="0"/>
    <x v="2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584"/>
    <s v="Above 180days "/>
    <n v="19.466666666666665"/>
    <x v="0"/>
    <x v="2"/>
    <s v="WHT"/>
    <x v="1"/>
    <s v="USD"/>
    <n v="15746.04"/>
  </r>
  <r>
    <s v="A2310000"/>
    <x v="30"/>
    <x v="30"/>
    <n v="103920210"/>
    <x v="0"/>
    <x v="0"/>
    <x v="2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584"/>
    <s v="Above 180days "/>
    <n v="19.466666666666665"/>
    <x v="0"/>
    <x v="2"/>
    <s v="WHT"/>
    <x v="1"/>
    <s v="USD"/>
    <n v="12819.3"/>
  </r>
  <r>
    <s v="A2310000"/>
    <x v="30"/>
    <x v="30"/>
    <n v="103920210"/>
    <x v="0"/>
    <x v="0"/>
    <x v="2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584"/>
    <s v="Above 180days "/>
    <n v="19.466666666666665"/>
    <x v="0"/>
    <x v="2"/>
    <s v="WHT"/>
    <x v="1"/>
    <s v="USD"/>
    <n v="35543.06"/>
  </r>
  <r>
    <s v="A2310000"/>
    <x v="30"/>
    <x v="30"/>
    <n v="103920210"/>
    <x v="0"/>
    <x v="0"/>
    <x v="2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584"/>
    <s v="Above 180days "/>
    <n v="19.466666666666665"/>
    <x v="0"/>
    <x v="2"/>
    <s v="WHT"/>
    <x v="1"/>
    <s v="USD"/>
    <n v="10428.4"/>
  </r>
  <r>
    <s v="A2310000"/>
    <x v="30"/>
    <x v="30"/>
    <n v="103920210"/>
    <x v="0"/>
    <x v="0"/>
    <x v="2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584"/>
    <s v="Above 180days "/>
    <n v="19.466666666666665"/>
    <x v="0"/>
    <x v="2"/>
    <s v="WHT"/>
    <x v="1"/>
    <s v="USD"/>
    <n v="24827.98"/>
  </r>
  <r>
    <s v="A2310000"/>
    <x v="30"/>
    <x v="30"/>
    <n v="103920210"/>
    <x v="0"/>
    <x v="0"/>
    <x v="2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584"/>
    <s v="Above 180days "/>
    <n v="19.466666666666665"/>
    <x v="0"/>
    <x v="2"/>
    <s v="WHT"/>
    <x v="1"/>
    <s v="USD"/>
    <n v="21239.66"/>
  </r>
  <r>
    <s v="A2310000"/>
    <x v="30"/>
    <x v="30"/>
    <n v="103920210"/>
    <x v="0"/>
    <x v="0"/>
    <x v="2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584"/>
    <s v="Above 180days "/>
    <n v="19.466666666666665"/>
    <x v="0"/>
    <x v="2"/>
    <s v="WHT"/>
    <x v="1"/>
    <s v="USD"/>
    <n v="14294.53"/>
  </r>
  <r>
    <s v="A2310000"/>
    <x v="30"/>
    <x v="30"/>
    <n v="103920210"/>
    <x v="0"/>
    <x v="0"/>
    <x v="2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584"/>
    <s v="Above 180days "/>
    <n v="19.466666666666665"/>
    <x v="0"/>
    <x v="2"/>
    <s v="WHT"/>
    <x v="1"/>
    <s v="USD"/>
    <n v="22545.98"/>
  </r>
  <r>
    <s v="A2310000"/>
    <x v="30"/>
    <x v="30"/>
    <n v="103920210"/>
    <x v="0"/>
    <x v="0"/>
    <x v="2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584"/>
    <s v="Above 180days "/>
    <n v="19.466666666666665"/>
    <x v="0"/>
    <x v="2"/>
    <s v="WHT"/>
    <x v="1"/>
    <s v="USD"/>
    <n v="25238.69"/>
  </r>
  <r>
    <s v="A2310000"/>
    <x v="30"/>
    <x v="30"/>
    <n v="103920210"/>
    <x v="0"/>
    <x v="0"/>
    <x v="2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584"/>
    <s v="Above 180days "/>
    <n v="19.466666666666665"/>
    <x v="0"/>
    <x v="2"/>
    <s v="WHT"/>
    <x v="1"/>
    <s v="USD"/>
    <n v="24343.31"/>
  </r>
  <r>
    <s v="A2310000"/>
    <x v="30"/>
    <x v="30"/>
    <n v="103920210"/>
    <x v="0"/>
    <x v="0"/>
    <x v="2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584"/>
    <s v="Above 180days "/>
    <n v="19.466666666666665"/>
    <x v="0"/>
    <x v="2"/>
    <s v="WHT"/>
    <x v="1"/>
    <s v="USD"/>
    <n v="19848.23"/>
  </r>
  <r>
    <s v="A2310000"/>
    <x v="30"/>
    <x v="30"/>
    <n v="103920210"/>
    <x v="0"/>
    <x v="0"/>
    <x v="2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584"/>
    <s v="Above 180days "/>
    <n v="19.466666666666665"/>
    <x v="0"/>
    <x v="2"/>
    <s v="WHT"/>
    <x v="1"/>
    <s v="USD"/>
    <n v="24115.74"/>
  </r>
  <r>
    <s v="A2310000"/>
    <x v="30"/>
    <x v="30"/>
    <n v="103920210"/>
    <x v="0"/>
    <x v="0"/>
    <x v="2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584"/>
    <s v="Above 180days "/>
    <n v="19.466666666666665"/>
    <x v="0"/>
    <x v="2"/>
    <s v="WHT"/>
    <x v="1"/>
    <s v="USD"/>
    <n v="25259.01"/>
  </r>
  <r>
    <s v="A2310000"/>
    <x v="30"/>
    <x v="30"/>
    <n v="103920210"/>
    <x v="0"/>
    <x v="0"/>
    <x v="2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584"/>
    <s v="Above 180days "/>
    <n v="19.466666666666665"/>
    <x v="0"/>
    <x v="2"/>
    <s v="WHT"/>
    <x v="1"/>
    <s v="USD"/>
    <n v="25486.62"/>
  </r>
  <r>
    <s v="A2310000"/>
    <x v="30"/>
    <x v="30"/>
    <n v="103920210"/>
    <x v="0"/>
    <x v="0"/>
    <x v="2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584"/>
    <s v="Above 180days "/>
    <n v="19.466666666666665"/>
    <x v="0"/>
    <x v="2"/>
    <s v="WHT"/>
    <x v="1"/>
    <s v="USD"/>
    <n v="24950.15"/>
  </r>
  <r>
    <s v="A2310000"/>
    <x v="30"/>
    <x v="30"/>
    <n v="103920210"/>
    <x v="0"/>
    <x v="0"/>
    <x v="2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584"/>
    <s v="Above 180days "/>
    <n v="19.466666666666665"/>
    <x v="0"/>
    <x v="2"/>
    <s v="WHT"/>
    <x v="1"/>
    <s v="USD"/>
    <n v="25205.53"/>
  </r>
  <r>
    <s v="A2310000"/>
    <x v="30"/>
    <x v="30"/>
    <n v="103920210"/>
    <x v="0"/>
    <x v="0"/>
    <x v="2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584"/>
    <s v="Above 180days "/>
    <n v="19.466666666666665"/>
    <x v="0"/>
    <x v="2"/>
    <s v="WHT"/>
    <x v="1"/>
    <s v="USD"/>
    <n v="24607.34"/>
  </r>
  <r>
    <s v="A2310000"/>
    <x v="30"/>
    <x v="30"/>
    <n v="103920210"/>
    <x v="0"/>
    <x v="0"/>
    <x v="2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584"/>
    <s v="Above 180days "/>
    <n v="19.466666666666665"/>
    <x v="0"/>
    <x v="2"/>
    <s v="WHT"/>
    <x v="1"/>
    <s v="USD"/>
    <n v="26974.95"/>
  </r>
  <r>
    <s v="A2310000"/>
    <x v="30"/>
    <x v="30"/>
    <n v="103920210"/>
    <x v="0"/>
    <x v="0"/>
    <x v="2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584"/>
    <s v="Above 180days "/>
    <n v="19.466666666666665"/>
    <x v="0"/>
    <x v="2"/>
    <s v="WHT"/>
    <x v="1"/>
    <s v="USD"/>
    <n v="28954.37"/>
  </r>
  <r>
    <s v="A2310000"/>
    <x v="30"/>
    <x v="30"/>
    <n v="103920210"/>
    <x v="0"/>
    <x v="0"/>
    <x v="2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584"/>
    <s v="Above 180days "/>
    <n v="19.466666666666665"/>
    <x v="0"/>
    <x v="2"/>
    <s v="WHT"/>
    <x v="1"/>
    <s v="USD"/>
    <n v="26533.45"/>
  </r>
  <r>
    <s v="A2310000"/>
    <x v="30"/>
    <x v="30"/>
    <n v="103920210"/>
    <x v="0"/>
    <x v="0"/>
    <x v="2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584"/>
    <s v="Above 180days "/>
    <n v="19.466666666666665"/>
    <x v="0"/>
    <x v="2"/>
    <s v="WHT"/>
    <x v="1"/>
    <s v="USD"/>
    <n v="1516.9"/>
  </r>
  <r>
    <s v="A2310000"/>
    <x v="30"/>
    <x v="30"/>
    <n v="103920210"/>
    <x v="0"/>
    <x v="0"/>
    <x v="2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584"/>
    <s v="Above 180days "/>
    <n v="19.466666666666665"/>
    <x v="0"/>
    <x v="2"/>
    <s v="WHT"/>
    <x v="1"/>
    <s v="USD"/>
    <n v="20820.580000000002"/>
  </r>
  <r>
    <s v="A2310000"/>
    <x v="30"/>
    <x v="30"/>
    <n v="103920210"/>
    <x v="0"/>
    <x v="0"/>
    <x v="2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584"/>
    <s v="Above 180days "/>
    <n v="19.466666666666665"/>
    <x v="0"/>
    <x v="2"/>
    <s v="WHT"/>
    <x v="1"/>
    <s v="USD"/>
    <n v="29209.06"/>
  </r>
  <r>
    <s v="A2310000"/>
    <x v="30"/>
    <x v="30"/>
    <n v="103920210"/>
    <x v="0"/>
    <x v="0"/>
    <x v="2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584"/>
    <s v="Above 180days "/>
    <n v="19.466666666666665"/>
    <x v="0"/>
    <x v="2"/>
    <s v="WHT"/>
    <x v="1"/>
    <s v="USD"/>
    <n v="27504.32"/>
  </r>
  <r>
    <s v="A2310000"/>
    <x v="30"/>
    <x v="30"/>
    <n v="103920210"/>
    <x v="0"/>
    <x v="0"/>
    <x v="2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584"/>
    <s v="Above 180days "/>
    <n v="19.466666666666665"/>
    <x v="0"/>
    <x v="2"/>
    <s v="WHT"/>
    <x v="1"/>
    <s v="USD"/>
    <n v="19758.48"/>
  </r>
  <r>
    <s v="A2310000"/>
    <x v="30"/>
    <x v="30"/>
    <n v="103920210"/>
    <x v="0"/>
    <x v="0"/>
    <x v="2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584"/>
    <s v="Above 180days "/>
    <n v="19.466666666666665"/>
    <x v="0"/>
    <x v="2"/>
    <s v="WHT"/>
    <x v="1"/>
    <s v="USD"/>
    <n v="28796.04"/>
  </r>
  <r>
    <s v="A2310000"/>
    <x v="30"/>
    <x v="30"/>
    <n v="103920210"/>
    <x v="0"/>
    <x v="0"/>
    <x v="2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584"/>
    <s v="Above 180days "/>
    <n v="19.466666666666665"/>
    <x v="0"/>
    <x v="2"/>
    <s v="WHT"/>
    <x v="1"/>
    <s v="USD"/>
    <n v="166090.35999999999"/>
  </r>
  <r>
    <s v="A2310000"/>
    <x v="30"/>
    <x v="30"/>
    <n v="103920210"/>
    <x v="0"/>
    <x v="0"/>
    <x v="2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584"/>
    <s v="Above 180days "/>
    <n v="19.466666666666665"/>
    <x v="0"/>
    <x v="2"/>
    <s v="WHT"/>
    <x v="1"/>
    <s v="USD"/>
    <n v="97253.47"/>
  </r>
  <r>
    <s v="A2310000"/>
    <x v="30"/>
    <x v="30"/>
    <n v="103920212"/>
    <x v="0"/>
    <x v="0"/>
    <x v="2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584"/>
    <s v="Above 180days "/>
    <n v="19.466666666666665"/>
    <x v="0"/>
    <x v="2"/>
    <s v="WHT"/>
    <x v="1"/>
    <s v="USD"/>
    <n v="30655.360000000001"/>
  </r>
  <r>
    <s v="A2310000"/>
    <x v="30"/>
    <x v="30"/>
    <n v="103920215"/>
    <x v="0"/>
    <x v="0"/>
    <x v="2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584"/>
    <s v="Above 180days "/>
    <n v="19.466666666666665"/>
    <x v="0"/>
    <x v="2"/>
    <s v="WHT"/>
    <x v="1"/>
    <s v="USD"/>
    <n v="25064.04"/>
  </r>
  <r>
    <s v="A2310000"/>
    <x v="30"/>
    <x v="30"/>
    <n v="103920215"/>
    <x v="0"/>
    <x v="0"/>
    <x v="2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584"/>
    <s v="Above 180days "/>
    <n v="19.466666666666665"/>
    <x v="0"/>
    <x v="2"/>
    <s v="WHT"/>
    <x v="1"/>
    <s v="USD"/>
    <n v="-11853.34"/>
  </r>
  <r>
    <s v="A2310000"/>
    <x v="30"/>
    <x v="30"/>
    <n v="103920215"/>
    <x v="0"/>
    <x v="0"/>
    <x v="2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584"/>
    <s v="Above 180days "/>
    <n v="19.466666666666665"/>
    <x v="0"/>
    <x v="2"/>
    <s v="WHT"/>
    <x v="1"/>
    <s v="USD"/>
    <n v="-775.67"/>
  </r>
  <r>
    <s v="A2310000"/>
    <x v="30"/>
    <x v="30"/>
    <n v="103920220"/>
    <x v="0"/>
    <x v="0"/>
    <x v="2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584"/>
    <s v="Above 180days "/>
    <n v="19.466666666666665"/>
    <x v="0"/>
    <x v="2"/>
    <s v="WHT"/>
    <x v="1"/>
    <s v="USD"/>
    <n v="24436.11"/>
  </r>
  <r>
    <s v="A2310000"/>
    <x v="30"/>
    <x v="30"/>
    <n v="103920220"/>
    <x v="0"/>
    <x v="0"/>
    <x v="2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584"/>
    <s v="Above 180days "/>
    <n v="19.466666666666665"/>
    <x v="0"/>
    <x v="2"/>
    <s v="WHT"/>
    <x v="1"/>
    <s v="USD"/>
    <n v="22550.82"/>
  </r>
  <r>
    <s v="A2310000"/>
    <x v="30"/>
    <x v="30"/>
    <n v="103920220"/>
    <x v="0"/>
    <x v="0"/>
    <x v="2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584"/>
    <s v="Above 180days "/>
    <n v="19.466666666666665"/>
    <x v="0"/>
    <x v="2"/>
    <s v="WHT"/>
    <x v="1"/>
    <s v="USD"/>
    <n v="6928.94"/>
  </r>
  <r>
    <s v="A2310000"/>
    <x v="30"/>
    <x v="30"/>
    <n v="103920220"/>
    <x v="0"/>
    <x v="0"/>
    <x v="2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584"/>
    <s v="Above 180days "/>
    <n v="19.466666666666665"/>
    <x v="0"/>
    <x v="2"/>
    <s v="WHT"/>
    <x v="1"/>
    <s v="USD"/>
    <n v="1933.53"/>
  </r>
  <r>
    <s v="A2310000"/>
    <x v="30"/>
    <x v="30"/>
    <n v="103920220"/>
    <x v="0"/>
    <x v="0"/>
    <x v="2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584"/>
    <s v="Above 180days "/>
    <n v="19.466666666666665"/>
    <x v="0"/>
    <x v="2"/>
    <s v="WHT"/>
    <x v="1"/>
    <s v="USD"/>
    <n v="13019.21"/>
  </r>
  <r>
    <s v="A2310000"/>
    <x v="30"/>
    <x v="30"/>
    <n v="103920220"/>
    <x v="0"/>
    <x v="0"/>
    <x v="2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584"/>
    <s v="Above 180days "/>
    <n v="19.466666666666665"/>
    <x v="0"/>
    <x v="2"/>
    <s v="WHT"/>
    <x v="1"/>
    <s v="USD"/>
    <n v="-15535.32"/>
  </r>
  <r>
    <s v="A2310000"/>
    <x v="30"/>
    <x v="30"/>
    <n v="103920220"/>
    <x v="0"/>
    <x v="0"/>
    <x v="2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584"/>
    <s v="Above 180days "/>
    <n v="19.466666666666665"/>
    <x v="0"/>
    <x v="2"/>
    <s v="WHT"/>
    <x v="1"/>
    <s v="USD"/>
    <n v="60674.6"/>
  </r>
  <r>
    <s v="A2310000"/>
    <x v="30"/>
    <x v="30"/>
    <n v="103920220"/>
    <x v="0"/>
    <x v="0"/>
    <x v="2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584"/>
    <s v="Above 180days "/>
    <n v="19.466666666666665"/>
    <x v="0"/>
    <x v="2"/>
    <s v="WHT"/>
    <x v="1"/>
    <s v="USD"/>
    <n v="74760.31"/>
  </r>
  <r>
    <s v="A2310000"/>
    <x v="30"/>
    <x v="30"/>
    <n v="103920220"/>
    <x v="0"/>
    <x v="0"/>
    <x v="2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584"/>
    <s v="Above 180days "/>
    <n v="19.466666666666665"/>
    <x v="0"/>
    <x v="2"/>
    <s v="WHT"/>
    <x v="1"/>
    <s v="USD"/>
    <n v="72833.91"/>
  </r>
  <r>
    <s v="A2310000"/>
    <x v="30"/>
    <x v="30"/>
    <n v="103920220"/>
    <x v="0"/>
    <x v="0"/>
    <x v="2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584"/>
    <s v="Above 180days "/>
    <n v="19.466666666666665"/>
    <x v="0"/>
    <x v="2"/>
    <s v="WHT"/>
    <x v="1"/>
    <s v="USD"/>
    <n v="65351.38"/>
  </r>
  <r>
    <s v="A2310000"/>
    <x v="30"/>
    <x v="30"/>
    <n v="103920220"/>
    <x v="0"/>
    <x v="0"/>
    <x v="2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584"/>
    <s v="Above 180days "/>
    <n v="19.466666666666665"/>
    <x v="0"/>
    <x v="2"/>
    <s v="WHT"/>
    <x v="1"/>
    <s v="USD"/>
    <n v="259.2"/>
  </r>
  <r>
    <s v="A2310000"/>
    <x v="30"/>
    <x v="30"/>
    <n v="103920220"/>
    <x v="0"/>
    <x v="0"/>
    <x v="2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584"/>
    <s v="Above 180days "/>
    <n v="19.466666666666665"/>
    <x v="0"/>
    <x v="2"/>
    <s v="WHT"/>
    <x v="1"/>
    <s v="USD"/>
    <n v="250.4"/>
  </r>
  <r>
    <s v="A2310000"/>
    <x v="30"/>
    <x v="30"/>
    <n v="103920220"/>
    <x v="0"/>
    <x v="0"/>
    <x v="2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584"/>
    <s v="Above 180days "/>
    <n v="19.466666666666665"/>
    <x v="0"/>
    <x v="2"/>
    <s v="WHT"/>
    <x v="1"/>
    <s v="USD"/>
    <n v="60273.79"/>
  </r>
  <r>
    <s v="A2310000"/>
    <x v="30"/>
    <x v="30"/>
    <n v="103920220"/>
    <x v="0"/>
    <x v="0"/>
    <x v="2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584"/>
    <s v="Above 180days "/>
    <n v="19.466666666666665"/>
    <x v="0"/>
    <x v="2"/>
    <s v="WHT"/>
    <x v="1"/>
    <s v="USD"/>
    <n v="59709.63"/>
  </r>
  <r>
    <s v="A2310000"/>
    <x v="30"/>
    <x v="30"/>
    <n v="103920223"/>
    <x v="0"/>
    <x v="0"/>
    <x v="2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584"/>
    <s v="Above 180days "/>
    <n v="19.466666666666665"/>
    <x v="0"/>
    <x v="2"/>
    <s v="WHT"/>
    <x v="1"/>
    <s v="USD"/>
    <n v="62984.78"/>
  </r>
  <r>
    <s v="A2310000"/>
    <x v="30"/>
    <x v="30"/>
    <n v="103920223"/>
    <x v="0"/>
    <x v="0"/>
    <x v="2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584"/>
    <s v="Above 180days "/>
    <n v="19.466666666666665"/>
    <x v="0"/>
    <x v="2"/>
    <s v="WHT"/>
    <x v="1"/>
    <s v="USD"/>
    <n v="66674.92"/>
  </r>
  <r>
    <s v="A2310000"/>
    <x v="30"/>
    <x v="30"/>
    <n v="103920223"/>
    <x v="0"/>
    <x v="0"/>
    <x v="2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584"/>
    <s v="Above 180days "/>
    <n v="19.466666666666665"/>
    <x v="0"/>
    <x v="2"/>
    <s v="WHT"/>
    <x v="1"/>
    <s v="USD"/>
    <n v="69348.41"/>
  </r>
  <r>
    <s v="A2310000"/>
    <x v="30"/>
    <x v="30"/>
    <n v="103920223"/>
    <x v="0"/>
    <x v="0"/>
    <x v="2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584"/>
    <s v="Above 180days "/>
    <n v="19.466666666666665"/>
    <x v="0"/>
    <x v="2"/>
    <s v="WHT"/>
    <x v="1"/>
    <s v="USD"/>
    <n v="14705.99"/>
  </r>
  <r>
    <s v="A2310000"/>
    <x v="30"/>
    <x v="30"/>
    <n v="103920224"/>
    <x v="0"/>
    <x v="0"/>
    <x v="2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584"/>
    <s v="Above 180days "/>
    <n v="19.466666666666665"/>
    <x v="0"/>
    <x v="2"/>
    <s v="WHT"/>
    <x v="1"/>
    <s v="USD"/>
    <n v="64646.39"/>
  </r>
  <r>
    <s v="A2310000"/>
    <x v="30"/>
    <x v="30"/>
    <n v="103920224"/>
    <x v="0"/>
    <x v="0"/>
    <x v="2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584"/>
    <s v="Above 180days "/>
    <n v="19.466666666666665"/>
    <x v="0"/>
    <x v="2"/>
    <s v="WHT"/>
    <x v="1"/>
    <s v="USD"/>
    <n v="74213.45"/>
  </r>
  <r>
    <s v="A2310000"/>
    <x v="30"/>
    <x v="30"/>
    <n v="103920224"/>
    <x v="0"/>
    <x v="0"/>
    <x v="2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584"/>
    <s v="Above 180days "/>
    <n v="19.466666666666665"/>
    <x v="0"/>
    <x v="2"/>
    <s v="WHT"/>
    <x v="1"/>
    <s v="USD"/>
    <n v="51280.61"/>
  </r>
  <r>
    <s v="A2310000"/>
    <x v="30"/>
    <x v="30"/>
    <n v="103920226"/>
    <x v="0"/>
    <x v="0"/>
    <x v="2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584"/>
    <s v="Above 180days "/>
    <n v="19.466666666666665"/>
    <x v="0"/>
    <x v="2"/>
    <s v="WHT"/>
    <x v="1"/>
    <s v="USD"/>
    <n v="47777.4"/>
  </r>
  <r>
    <s v="A2310000"/>
    <x v="30"/>
    <x v="30"/>
    <n v="103920226"/>
    <x v="0"/>
    <x v="0"/>
    <x v="2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584"/>
    <s v="Above 180days "/>
    <n v="19.466666666666665"/>
    <x v="0"/>
    <x v="2"/>
    <s v="WHT"/>
    <x v="1"/>
    <s v="USD"/>
    <n v="58840.2"/>
  </r>
  <r>
    <s v="A2310000"/>
    <x v="30"/>
    <x v="30"/>
    <n v="103920226"/>
    <x v="0"/>
    <x v="0"/>
    <x v="2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584"/>
    <s v="Above 180days "/>
    <n v="19.466666666666665"/>
    <x v="0"/>
    <x v="2"/>
    <s v="WHT"/>
    <x v="1"/>
    <s v="USD"/>
    <n v="10257.27"/>
  </r>
  <r>
    <s v="A2310000"/>
    <x v="30"/>
    <x v="30"/>
    <n v="103920226"/>
    <x v="0"/>
    <x v="0"/>
    <x v="2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584"/>
    <s v="Above 180days "/>
    <n v="19.466666666666665"/>
    <x v="0"/>
    <x v="2"/>
    <s v="WHT"/>
    <x v="1"/>
    <s v="USD"/>
    <n v="57360.57"/>
  </r>
  <r>
    <s v="A2310000"/>
    <x v="30"/>
    <x v="30"/>
    <n v="103920226"/>
    <x v="0"/>
    <x v="0"/>
    <x v="2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584"/>
    <s v="Above 180days "/>
    <n v="19.466666666666665"/>
    <x v="0"/>
    <x v="2"/>
    <s v="WHT"/>
    <x v="1"/>
    <s v="USD"/>
    <n v="51430.69"/>
  </r>
  <r>
    <s v="A2310000"/>
    <x v="30"/>
    <x v="30"/>
    <n v="103920226"/>
    <x v="0"/>
    <x v="0"/>
    <x v="2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584"/>
    <s v="Above 180days "/>
    <n v="19.466666666666665"/>
    <x v="0"/>
    <x v="2"/>
    <s v="WHT"/>
    <x v="1"/>
    <s v="USD"/>
    <n v="47475.59"/>
  </r>
  <r>
    <s v="A2310000"/>
    <x v="30"/>
    <x v="30"/>
    <n v="103920226"/>
    <x v="0"/>
    <x v="0"/>
    <x v="2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584"/>
    <s v="Above 180days "/>
    <n v="19.466666666666665"/>
    <x v="0"/>
    <x v="2"/>
    <s v="WHT"/>
    <x v="1"/>
    <s v="USD"/>
    <n v="46987.22"/>
  </r>
  <r>
    <s v="A2310000"/>
    <x v="30"/>
    <x v="30"/>
    <n v="103920226"/>
    <x v="0"/>
    <x v="0"/>
    <x v="2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584"/>
    <s v="Above 180days "/>
    <n v="19.466666666666665"/>
    <x v="0"/>
    <x v="2"/>
    <s v="WHT"/>
    <x v="1"/>
    <s v="USD"/>
    <n v="50605.86"/>
  </r>
  <r>
    <s v="A2310000"/>
    <x v="30"/>
    <x v="30"/>
    <n v="103920226"/>
    <x v="0"/>
    <x v="0"/>
    <x v="2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584"/>
    <s v="Above 180days "/>
    <n v="19.466666666666665"/>
    <x v="0"/>
    <x v="2"/>
    <s v="WHT"/>
    <x v="1"/>
    <s v="USD"/>
    <n v="49586"/>
  </r>
  <r>
    <s v="A2310000"/>
    <x v="30"/>
    <x v="30"/>
    <n v="103920226"/>
    <x v="0"/>
    <x v="0"/>
    <x v="2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584"/>
    <s v="Above 180days "/>
    <n v="19.466666666666665"/>
    <x v="0"/>
    <x v="2"/>
    <s v="WHT"/>
    <x v="1"/>
    <s v="USD"/>
    <n v="52514.98"/>
  </r>
  <r>
    <s v="A2310000"/>
    <x v="30"/>
    <x v="30"/>
    <n v="103920226"/>
    <x v="0"/>
    <x v="0"/>
    <x v="2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584"/>
    <s v="Above 180days "/>
    <n v="19.466666666666665"/>
    <x v="0"/>
    <x v="2"/>
    <s v="WHT"/>
    <x v="1"/>
    <s v="USD"/>
    <n v="52443.06"/>
  </r>
  <r>
    <s v="A2310000"/>
    <x v="30"/>
    <x v="30"/>
    <n v="103920226"/>
    <x v="0"/>
    <x v="0"/>
    <x v="2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584"/>
    <s v="Above 180days "/>
    <n v="19.466666666666665"/>
    <x v="0"/>
    <x v="2"/>
    <s v="WHT"/>
    <x v="1"/>
    <s v="USD"/>
    <n v="54530.65"/>
  </r>
  <r>
    <s v="A2310000"/>
    <x v="30"/>
    <x v="30"/>
    <n v="103920226"/>
    <x v="0"/>
    <x v="0"/>
    <x v="2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584"/>
    <s v="Above 180days "/>
    <n v="19.466666666666665"/>
    <x v="0"/>
    <x v="2"/>
    <s v="WHT"/>
    <x v="1"/>
    <s v="USD"/>
    <n v="57469.35"/>
  </r>
  <r>
    <s v="A2310000"/>
    <x v="30"/>
    <x v="30"/>
    <n v="103920226"/>
    <x v="0"/>
    <x v="0"/>
    <x v="2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584"/>
    <s v="Above 180days "/>
    <n v="19.466666666666665"/>
    <x v="0"/>
    <x v="2"/>
    <s v="WHT"/>
    <x v="1"/>
    <s v="USD"/>
    <n v="55939.12"/>
  </r>
  <r>
    <s v="A2310000"/>
    <x v="30"/>
    <x v="30"/>
    <n v="103920226"/>
    <x v="0"/>
    <x v="0"/>
    <x v="2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584"/>
    <s v="Above 180days "/>
    <n v="19.466666666666665"/>
    <x v="0"/>
    <x v="2"/>
    <s v="WHT"/>
    <x v="1"/>
    <s v="USD"/>
    <n v="58644.27"/>
  </r>
  <r>
    <s v="A2310000"/>
    <x v="30"/>
    <x v="30"/>
    <n v="103920175"/>
    <x v="0"/>
    <x v="0"/>
    <x v="2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585"/>
    <s v="Above 180days "/>
    <n v="19.5"/>
    <x v="0"/>
    <x v="2"/>
    <s v="WHT"/>
    <x v="1"/>
    <s v="USD"/>
    <n v="21579.08"/>
  </r>
  <r>
    <s v="A2310000"/>
    <x v="30"/>
    <x v="30"/>
    <n v="103920175"/>
    <x v="0"/>
    <x v="0"/>
    <x v="2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585"/>
    <s v="Above 180days "/>
    <n v="19.5"/>
    <x v="0"/>
    <x v="2"/>
    <s v="WHT"/>
    <x v="1"/>
    <s v="USD"/>
    <n v="10657.48"/>
  </r>
  <r>
    <s v="A2310000"/>
    <x v="30"/>
    <x v="30"/>
    <n v="103920175"/>
    <x v="0"/>
    <x v="0"/>
    <x v="2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585"/>
    <s v="Above 180days "/>
    <n v="19.5"/>
    <x v="0"/>
    <x v="2"/>
    <s v="WHT"/>
    <x v="1"/>
    <s v="USD"/>
    <n v="13448.17"/>
  </r>
  <r>
    <s v="A2310000"/>
    <x v="30"/>
    <x v="30"/>
    <n v="103920175"/>
    <x v="0"/>
    <x v="0"/>
    <x v="2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585"/>
    <s v="Above 180days "/>
    <n v="19.5"/>
    <x v="0"/>
    <x v="2"/>
    <s v="WHT"/>
    <x v="1"/>
    <s v="USD"/>
    <n v="18302.11"/>
  </r>
  <r>
    <s v="A2310000"/>
    <x v="30"/>
    <x v="30"/>
    <n v="103896303"/>
    <x v="0"/>
    <x v="0"/>
    <x v="2"/>
    <x v="2"/>
    <s v="WHT Outstg"/>
    <s v="WHT on inv 1800022927"/>
    <s v=""/>
    <s v="AB"/>
    <s v=""/>
    <d v="2020-03-29T00:00:00"/>
    <d v="2020-03-29T00:00:00"/>
    <d v="2020-03-29T00:00:00"/>
    <s v="USD"/>
    <n v="135937.49"/>
    <n v="642"/>
    <s v="Above 180days "/>
    <n v="21.4"/>
    <x v="0"/>
    <x v="2"/>
    <s v="WHT"/>
    <x v="1"/>
    <s v="USD"/>
    <n v="135937.49"/>
  </r>
  <r>
    <s v="A2310000"/>
    <x v="30"/>
    <x v="30"/>
    <n v="1600003005"/>
    <x v="0"/>
    <x v="0"/>
    <x v="2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702"/>
    <s v="Above 180days "/>
    <n v="23.4"/>
    <x v="0"/>
    <x v="2"/>
    <s v="WHT"/>
    <x v="1"/>
    <s v="USD"/>
    <n v="-21739.57"/>
  </r>
  <r>
    <s v="A2310000"/>
    <x v="30"/>
    <x v="30"/>
    <n v="1600002784"/>
    <x v="0"/>
    <x v="0"/>
    <x v="2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948"/>
    <s v="Above 180days "/>
    <n v="31.6"/>
    <x v="0"/>
    <x v="2"/>
    <s v="WHT"/>
    <x v="1"/>
    <s v="USD"/>
    <n v="-55275.16"/>
  </r>
  <r>
    <s v="A2310000"/>
    <x v="30"/>
    <x v="30"/>
    <n v="103642707"/>
    <x v="0"/>
    <x v="0"/>
    <x v="2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1152"/>
    <s v="Above 180days "/>
    <n v="38.4"/>
    <x v="0"/>
    <x v="2"/>
    <s v="WHT"/>
    <x v="1"/>
    <s v="USD"/>
    <n v="78568.210000000006"/>
  </r>
  <r>
    <s v="A2310000"/>
    <x v="30"/>
    <x v="30"/>
    <n v="103626549"/>
    <x v="0"/>
    <x v="0"/>
    <x v="2"/>
    <x v="2"/>
    <s v="WHT Outstg"/>
    <s v="WHT on inv 1800020059"/>
    <s v=""/>
    <s v="AB"/>
    <s v=""/>
    <d v="2018-10-08T00:00:00"/>
    <d v="2018-10-08T00:00:00"/>
    <d v="2018-10-08T00:00:00"/>
    <s v="USD"/>
    <n v="29658.86"/>
    <n v="1180"/>
    <s v="Above 180days "/>
    <n v="39.333333333333336"/>
    <x v="0"/>
    <x v="2"/>
    <s v="WHT"/>
    <x v="1"/>
    <s v="USD"/>
    <n v="29658.86"/>
  </r>
  <r>
    <s v="A2310000"/>
    <x v="30"/>
    <x v="30"/>
    <n v="103626552"/>
    <x v="0"/>
    <x v="0"/>
    <x v="2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1180"/>
    <s v="Above 180days "/>
    <n v="39.333333333333336"/>
    <x v="0"/>
    <x v="2"/>
    <s v="WHT"/>
    <x v="1"/>
    <s v="USD"/>
    <n v="44404.29"/>
  </r>
  <r>
    <s v="A2310000"/>
    <x v="30"/>
    <x v="30"/>
    <n v="103626554"/>
    <x v="0"/>
    <x v="0"/>
    <x v="2"/>
    <x v="2"/>
    <s v="WHT Outstg"/>
    <s v="WHT on inv 1800020217"/>
    <s v=""/>
    <s v="AB"/>
    <s v=""/>
    <d v="2018-10-08T00:00:00"/>
    <d v="2018-10-08T00:00:00"/>
    <d v="2018-10-08T00:00:00"/>
    <s v="USD"/>
    <n v="34173.56"/>
    <n v="1180"/>
    <s v="Above 180days "/>
    <n v="39.333333333333336"/>
    <x v="0"/>
    <x v="2"/>
    <s v="WHT"/>
    <x v="1"/>
    <s v="USD"/>
    <n v="34173.56"/>
  </r>
  <r>
    <s v="A2310000"/>
    <x v="30"/>
    <x v="30"/>
    <n v="103626585"/>
    <x v="0"/>
    <x v="0"/>
    <x v="2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1180"/>
    <s v="Above 180days "/>
    <n v="39.333333333333336"/>
    <x v="0"/>
    <x v="2"/>
    <s v="WHT"/>
    <x v="1"/>
    <s v="USD"/>
    <n v="67955.83"/>
  </r>
  <r>
    <s v="A2310000"/>
    <x v="30"/>
    <x v="30"/>
    <n v="103611514"/>
    <x v="0"/>
    <x v="0"/>
    <x v="2"/>
    <x v="2"/>
    <s v="WHT Outstg"/>
    <s v="WHT on Inv 1800019572"/>
    <s v=""/>
    <s v="AB"/>
    <s v=""/>
    <d v="2018-08-31T00:00:00"/>
    <d v="2018-08-31T00:00:00"/>
    <d v="2018-08-31T00:00:00"/>
    <s v="USD"/>
    <n v="45379.39"/>
    <n v="1218"/>
    <s v="Above 180days "/>
    <n v="40.6"/>
    <x v="0"/>
    <x v="2"/>
    <s v="WHT"/>
    <x v="1"/>
    <s v="USD"/>
    <n v="45379.39"/>
  </r>
  <r>
    <s v="A2310000"/>
    <x v="30"/>
    <x v="30"/>
    <n v="103611520"/>
    <x v="0"/>
    <x v="0"/>
    <x v="2"/>
    <x v="2"/>
    <s v="WHT Outstg"/>
    <s v="WHT on Inv 1800019925"/>
    <s v=""/>
    <s v="AB"/>
    <s v=""/>
    <d v="2018-08-31T00:00:00"/>
    <d v="2018-08-31T00:00:00"/>
    <d v="2018-08-31T00:00:00"/>
    <s v="USD"/>
    <n v="49498.38"/>
    <n v="1218"/>
    <s v="Above 180days "/>
    <n v="40.6"/>
    <x v="0"/>
    <x v="2"/>
    <s v="WHT"/>
    <x v="1"/>
    <s v="USD"/>
    <n v="49498.38"/>
  </r>
  <r>
    <s v="A2310000"/>
    <x v="30"/>
    <x v="30"/>
    <n v="103611524"/>
    <x v="0"/>
    <x v="0"/>
    <x v="2"/>
    <x v="2"/>
    <s v="WHT Outstg"/>
    <s v="WHT on Inv 1800019287"/>
    <s v=""/>
    <s v="AB"/>
    <s v=""/>
    <d v="2018-08-31T00:00:00"/>
    <d v="2018-08-31T00:00:00"/>
    <d v="2018-08-31T00:00:00"/>
    <s v="NGN"/>
    <n v="23213961.32"/>
    <n v="1218"/>
    <s v="Above 180days "/>
    <n v="40.6"/>
    <x v="0"/>
    <x v="2"/>
    <s v="WHT"/>
    <x v="1"/>
    <s v="USD"/>
    <n v="75949.119999999995"/>
  </r>
  <r>
    <s v="A2310000"/>
    <x v="30"/>
    <x v="30"/>
    <n v="103608006"/>
    <x v="0"/>
    <x v="0"/>
    <x v="2"/>
    <x v="2"/>
    <s v="WHT Outstg"/>
    <s v="WHT on inv 1800019765"/>
    <s v=""/>
    <s v="AB"/>
    <s v=""/>
    <d v="2018-08-29T00:00:00"/>
    <d v="2018-08-29T00:00:00"/>
    <d v="2018-08-29T00:00:00"/>
    <s v="USD"/>
    <n v="43070.83"/>
    <n v="1220"/>
    <s v="Above 180days "/>
    <n v="40.666666666666664"/>
    <x v="0"/>
    <x v="2"/>
    <s v="WHT"/>
    <x v="1"/>
    <s v="USD"/>
    <n v="43070.83"/>
  </r>
  <r>
    <s v="A2310000"/>
    <x v="30"/>
    <x v="30"/>
    <n v="103537757"/>
    <x v="0"/>
    <x v="0"/>
    <x v="2"/>
    <x v="2"/>
    <s v="WHT Outstg"/>
    <s v="WHT on 1800011649"/>
    <s v=""/>
    <s v="AB"/>
    <s v=""/>
    <d v="2018-03-16T00:00:00"/>
    <d v="2018-03-16T00:00:00"/>
    <d v="2018-03-16T00:00:00"/>
    <s v="USD"/>
    <n v="20505.3"/>
    <n v="1386"/>
    <s v="Above 180days "/>
    <n v="46.2"/>
    <x v="0"/>
    <x v="2"/>
    <s v="WHT"/>
    <x v="1"/>
    <s v="USD"/>
    <n v="20505.3"/>
  </r>
  <r>
    <s v="A2310000"/>
    <x v="30"/>
    <x v="30"/>
    <n v="103531035"/>
    <x v="0"/>
    <x v="0"/>
    <x v="2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398"/>
    <s v="Above 180days "/>
    <n v="46.6"/>
    <x v="0"/>
    <x v="2"/>
    <s v="WHT"/>
    <x v="1"/>
    <s v="USD"/>
    <n v="41476.230000000003"/>
  </r>
  <r>
    <s v="A2310000"/>
    <x v="30"/>
    <x v="30"/>
    <n v="103456209"/>
    <x v="0"/>
    <x v="0"/>
    <x v="2"/>
    <x v="2"/>
    <s v="WHT Outstg"/>
    <s v="WHT on invoices 1800017260"/>
    <s v=""/>
    <s v="AB"/>
    <s v=""/>
    <d v="2017-09-15T00:00:00"/>
    <d v="2017-09-15T00:00:00"/>
    <d v="2017-09-15T00:00:00"/>
    <s v="USD"/>
    <n v="12213.87"/>
    <n v="1568"/>
    <s v="Above 180days "/>
    <n v="52.266666666666666"/>
    <x v="0"/>
    <x v="2"/>
    <s v="WHT"/>
    <x v="1"/>
    <s v="USD"/>
    <n v="12213.87"/>
  </r>
  <r>
    <s v="A2310000"/>
    <x v="30"/>
    <x v="30"/>
    <n v="103456210"/>
    <x v="0"/>
    <x v="0"/>
    <x v="2"/>
    <x v="2"/>
    <s v="WHT Outstg"/>
    <s v="WHT on invoices 180001782/26"/>
    <s v=""/>
    <s v="AB"/>
    <s v=""/>
    <d v="2017-09-15T00:00:00"/>
    <d v="2017-09-15T00:00:00"/>
    <d v="2017-09-15T00:00:00"/>
    <s v="USD"/>
    <n v="6895.13"/>
    <n v="1568"/>
    <s v="Above 180days "/>
    <n v="52.266666666666666"/>
    <x v="0"/>
    <x v="2"/>
    <s v="WHT"/>
    <x v="1"/>
    <s v="USD"/>
    <n v="6895.13"/>
  </r>
  <r>
    <s v="A2310000"/>
    <x v="30"/>
    <x v="30"/>
    <n v="103419416"/>
    <x v="0"/>
    <x v="0"/>
    <x v="2"/>
    <x v="2"/>
    <s v="WHT Outstg"/>
    <s v="WHT on inv1800016130 Feb16"/>
    <s v=""/>
    <s v="AB"/>
    <s v=""/>
    <d v="2017-07-05T00:00:00"/>
    <d v="2017-07-05T00:00:00"/>
    <d v="2017-07-05T00:00:00"/>
    <s v="NGN"/>
    <n v="4247810.33"/>
    <n v="1640"/>
    <s v="Above 180days "/>
    <n v="54.666666666666664"/>
    <x v="0"/>
    <x v="2"/>
    <s v="WHT"/>
    <x v="1"/>
    <s v="USD"/>
    <n v="13499.97"/>
  </r>
  <r>
    <s v="A2310000"/>
    <x v="30"/>
    <x v="30"/>
    <n v="103419417"/>
    <x v="0"/>
    <x v="0"/>
    <x v="2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640"/>
    <s v="Above 180days "/>
    <n v="54.666666666666664"/>
    <x v="0"/>
    <x v="2"/>
    <s v="WHT"/>
    <x v="1"/>
    <s v="USD"/>
    <n v="29214.34"/>
  </r>
  <r>
    <s v="A2310000"/>
    <x v="30"/>
    <x v="30"/>
    <n v="103419418"/>
    <x v="0"/>
    <x v="0"/>
    <x v="2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640"/>
    <s v="Above 180days "/>
    <n v="54.666666666666664"/>
    <x v="0"/>
    <x v="2"/>
    <s v="WHT"/>
    <x v="1"/>
    <s v="USD"/>
    <n v="33123.199999999997"/>
  </r>
  <r>
    <s v="A2310000"/>
    <x v="30"/>
    <x v="30"/>
    <n v="103362312"/>
    <x v="0"/>
    <x v="0"/>
    <x v="2"/>
    <x v="2"/>
    <s v="WHT Outstg"/>
    <s v="WHT on inv 1800015181"/>
    <s v=""/>
    <s v="AB"/>
    <s v=""/>
    <d v="2017-03-06T00:00:00"/>
    <d v="2017-03-06T00:00:00"/>
    <d v="2017-03-06T00:00:00"/>
    <s v="NGN"/>
    <n v="11407427.73"/>
    <n v="1761"/>
    <s v="Above 180days "/>
    <n v="58.7"/>
    <x v="0"/>
    <x v="2"/>
    <s v="WHT"/>
    <x v="1"/>
    <s v="USD"/>
    <n v="36242.54"/>
  </r>
  <r>
    <s v="A2310000"/>
    <x v="30"/>
    <x v="30"/>
    <n v="103157867"/>
    <x v="0"/>
    <x v="0"/>
    <x v="2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2129"/>
    <s v="Above 180days "/>
    <n v="70.966666666666669"/>
    <x v="0"/>
    <x v="2"/>
    <s v="WHT"/>
    <x v="1"/>
    <s v="USD"/>
    <n v="6386.17"/>
  </r>
  <r>
    <s v="A2310000"/>
    <x v="30"/>
    <x v="30"/>
    <n v="103157849"/>
    <x v="0"/>
    <x v="0"/>
    <x v="2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2130"/>
    <s v="Above 180days "/>
    <n v="71"/>
    <x v="0"/>
    <x v="2"/>
    <s v="WHT"/>
    <x v="1"/>
    <s v="USD"/>
    <n v="57296.69"/>
  </r>
  <r>
    <s v="A2310000"/>
    <x v="30"/>
    <x v="30"/>
    <n v="103157850"/>
    <x v="0"/>
    <x v="0"/>
    <x v="2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2130"/>
    <s v="Above 180days "/>
    <n v="71"/>
    <x v="0"/>
    <x v="2"/>
    <s v="WHT"/>
    <x v="1"/>
    <s v="USD"/>
    <n v="63788.01"/>
  </r>
  <r>
    <s v="A2310000"/>
    <x v="30"/>
    <x v="30"/>
    <n v="103140844"/>
    <x v="0"/>
    <x v="0"/>
    <x v="2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2172"/>
    <s v="Above 180days "/>
    <n v="72.400000000000006"/>
    <x v="0"/>
    <x v="2"/>
    <s v="WHT"/>
    <x v="1"/>
    <s v="USD"/>
    <n v="37542.32"/>
  </r>
  <r>
    <s v="A2310000"/>
    <x v="30"/>
    <x v="30"/>
    <n v="103140845"/>
    <x v="0"/>
    <x v="0"/>
    <x v="2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2172"/>
    <s v="Above 180days "/>
    <n v="72.400000000000006"/>
    <x v="0"/>
    <x v="2"/>
    <s v="WHT"/>
    <x v="1"/>
    <s v="USD"/>
    <n v="21981.89"/>
  </r>
  <r>
    <s v="A2310000"/>
    <x v="30"/>
    <x v="30"/>
    <n v="103140632"/>
    <x v="0"/>
    <x v="0"/>
    <x v="2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2174"/>
    <s v="Above 180days "/>
    <n v="72.466666666666669"/>
    <x v="0"/>
    <x v="2"/>
    <s v="WHT"/>
    <x v="1"/>
    <s v="USD"/>
    <n v="38738.160000000003"/>
  </r>
  <r>
    <s v="A2310000"/>
    <x v="30"/>
    <x v="30"/>
    <n v="103140633"/>
    <x v="0"/>
    <x v="0"/>
    <x v="2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2174"/>
    <s v="Above 180days "/>
    <n v="72.466666666666669"/>
    <x v="0"/>
    <x v="2"/>
    <s v="WHT"/>
    <x v="1"/>
    <s v="USD"/>
    <n v="13888.92"/>
  </r>
  <r>
    <s v="A2310000"/>
    <x v="30"/>
    <x v="30"/>
    <n v="103105364"/>
    <x v="0"/>
    <x v="0"/>
    <x v="2"/>
    <x v="2"/>
    <s v="WHT Outstg"/>
    <s v="WHT on 1800014465"/>
    <s v=""/>
    <s v="AB"/>
    <s v=""/>
    <d v="2015-11-09T00:00:00"/>
    <d v="2015-11-09T00:00:00"/>
    <d v="2015-11-09T00:00:00"/>
    <s v="NGN"/>
    <n v="1932407.59"/>
    <n v="2244"/>
    <s v="Above 180days "/>
    <n v="74.8"/>
    <x v="0"/>
    <x v="2"/>
    <s v="WHT"/>
    <x v="1"/>
    <s v="USD"/>
    <n v="9697.2099999999991"/>
  </r>
  <r>
    <s v="A2310000"/>
    <x v="30"/>
    <x v="30"/>
    <n v="103100623"/>
    <x v="0"/>
    <x v="0"/>
    <x v="2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248"/>
    <s v="Above 180days "/>
    <n v="74.933333333333337"/>
    <x v="0"/>
    <x v="2"/>
    <s v="WHT"/>
    <x v="1"/>
    <s v="USD"/>
    <n v="194169.84"/>
  </r>
  <r>
    <s v="A2310000"/>
    <x v="30"/>
    <x v="30"/>
    <n v="103100625"/>
    <x v="0"/>
    <x v="0"/>
    <x v="2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248"/>
    <s v="Above 180days "/>
    <n v="74.933333333333337"/>
    <x v="0"/>
    <x v="2"/>
    <s v="WHT"/>
    <x v="1"/>
    <s v="USD"/>
    <n v="113695.3"/>
  </r>
  <r>
    <s v="A2310000"/>
    <x v="30"/>
    <x v="30"/>
    <n v="103100627"/>
    <x v="0"/>
    <x v="0"/>
    <x v="2"/>
    <x v="2"/>
    <s v="WHT Outstg"/>
    <s v="WHT on 1800013747"/>
    <s v=""/>
    <s v="AB"/>
    <s v=""/>
    <d v="2015-11-05T00:00:00"/>
    <d v="2015-11-05T00:00:00"/>
    <d v="2015-11-05T00:00:00"/>
    <s v="NGN"/>
    <n v="5676616.0300000003"/>
    <n v="2248"/>
    <s v="Above 180days "/>
    <n v="74.933333333333337"/>
    <x v="0"/>
    <x v="2"/>
    <s v="WHT"/>
    <x v="1"/>
    <s v="USD"/>
    <n v="28497.18"/>
  </r>
  <r>
    <s v="A2310000"/>
    <x v="30"/>
    <x v="30"/>
    <n v="103100628"/>
    <x v="0"/>
    <x v="0"/>
    <x v="2"/>
    <x v="2"/>
    <s v="WHT Outstg"/>
    <s v="WHT on 1800013840"/>
    <s v=""/>
    <s v="AB"/>
    <s v=""/>
    <d v="2015-11-05T00:00:00"/>
    <d v="2015-11-05T00:00:00"/>
    <d v="2015-11-05T00:00:00"/>
    <s v="NGN"/>
    <n v="3956193.54"/>
    <n v="2248"/>
    <s v="Above 180days "/>
    <n v="74.933333333333337"/>
    <x v="0"/>
    <x v="2"/>
    <s v="WHT"/>
    <x v="1"/>
    <s v="USD"/>
    <n v="19860.490000000002"/>
  </r>
  <r>
    <s v="A2310000"/>
    <x v="30"/>
    <x v="30"/>
    <n v="103100630"/>
    <x v="0"/>
    <x v="0"/>
    <x v="2"/>
    <x v="2"/>
    <s v="WHT Outstg"/>
    <s v="WHT on 1800014037"/>
    <s v=""/>
    <s v="AB"/>
    <s v=""/>
    <d v="2015-11-05T00:00:00"/>
    <d v="2015-11-05T00:00:00"/>
    <d v="2015-11-05T00:00:00"/>
    <s v="NGN"/>
    <n v="5358174.09"/>
    <n v="2248"/>
    <s v="Above 180days "/>
    <n v="74.933333333333337"/>
    <x v="0"/>
    <x v="2"/>
    <s v="WHT"/>
    <x v="1"/>
    <s v="USD"/>
    <n v="26898.57"/>
  </r>
  <r>
    <s v="A2310000"/>
    <x v="30"/>
    <x v="30"/>
    <n v="103100631"/>
    <x v="0"/>
    <x v="0"/>
    <x v="2"/>
    <x v="2"/>
    <s v="WHT Outstg"/>
    <s v="WHT on 1800014150"/>
    <s v=""/>
    <s v="AB"/>
    <s v=""/>
    <d v="2015-11-05T00:00:00"/>
    <d v="2015-11-05T00:00:00"/>
    <d v="2015-11-05T00:00:00"/>
    <s v="NGN"/>
    <n v="7779328.4299999997"/>
    <n v="2248"/>
    <s v="Above 180days "/>
    <n v="74.933333333333337"/>
    <x v="0"/>
    <x v="2"/>
    <s v="WHT"/>
    <x v="1"/>
    <s v="USD"/>
    <n v="39053.01"/>
  </r>
  <r>
    <s v="A2310000"/>
    <x v="30"/>
    <x v="30"/>
    <n v="103100632"/>
    <x v="0"/>
    <x v="0"/>
    <x v="2"/>
    <x v="2"/>
    <s v="WHT Outstg"/>
    <s v="WHT on 1800014578"/>
    <s v=""/>
    <s v="AB"/>
    <s v=""/>
    <d v="2015-11-05T00:00:00"/>
    <d v="2015-11-05T00:00:00"/>
    <d v="2015-11-05T00:00:00"/>
    <s v="NGN"/>
    <n v="3842054.9"/>
    <n v="2248"/>
    <s v="Above 180days "/>
    <n v="74.933333333333337"/>
    <x v="0"/>
    <x v="2"/>
    <s v="WHT"/>
    <x v="1"/>
    <s v="USD"/>
    <n v="19287.5"/>
  </r>
  <r>
    <s v="A2310000"/>
    <x v="30"/>
    <x v="30"/>
    <n v="103100633"/>
    <x v="0"/>
    <x v="0"/>
    <x v="2"/>
    <x v="2"/>
    <s v="WHT Outstg"/>
    <s v="WHT on: 1800012470"/>
    <s v=""/>
    <s v="AB"/>
    <s v=""/>
    <d v="2015-11-05T00:00:00"/>
    <d v="2015-11-05T00:00:00"/>
    <d v="2015-11-05T00:00:00"/>
    <s v="NGN"/>
    <n v="4848107.88"/>
    <n v="2248"/>
    <s v="Above 180days "/>
    <n v="74.933333333333337"/>
    <x v="0"/>
    <x v="2"/>
    <s v="WHT"/>
    <x v="1"/>
    <s v="USD"/>
    <n v="24337.99"/>
  </r>
  <r>
    <s v="A2310000"/>
    <x v="30"/>
    <x v="30"/>
    <n v="103100634"/>
    <x v="0"/>
    <x v="0"/>
    <x v="2"/>
    <x v="2"/>
    <s v="WHT Outstg"/>
    <s v="WHT on: 1800012607"/>
    <s v=""/>
    <s v="AB"/>
    <s v=""/>
    <d v="2015-11-05T00:00:00"/>
    <d v="2015-11-05T00:00:00"/>
    <d v="2015-11-05T00:00:00"/>
    <s v="NGN"/>
    <n v="6801183.1600000001"/>
    <n v="2248"/>
    <s v="Above 180days "/>
    <n v="74.933333333333337"/>
    <x v="0"/>
    <x v="2"/>
    <s v="WHT"/>
    <x v="1"/>
    <s v="USD"/>
    <n v="34142.620000000003"/>
  </r>
  <r>
    <s v="A2310000"/>
    <x v="30"/>
    <x v="30"/>
    <n v="103100635"/>
    <x v="0"/>
    <x v="0"/>
    <x v="2"/>
    <x v="2"/>
    <s v="WHT Outstg"/>
    <s v="WHT on: 1800012818"/>
    <s v=""/>
    <s v="AB"/>
    <s v=""/>
    <d v="2015-11-05T00:00:00"/>
    <d v="2015-11-05T00:00:00"/>
    <d v="2015-11-05T00:00:00"/>
    <s v="NGN"/>
    <n v="6404243.9199999999"/>
    <n v="2248"/>
    <s v="Above 180days "/>
    <n v="74.933333333333337"/>
    <x v="0"/>
    <x v="2"/>
    <s v="WHT"/>
    <x v="1"/>
    <s v="USD"/>
    <n v="32149.94"/>
  </r>
  <r>
    <s v="A2310000"/>
    <x v="30"/>
    <x v="30"/>
    <n v="103100640"/>
    <x v="0"/>
    <x v="0"/>
    <x v="2"/>
    <x v="2"/>
    <s v="WHT Outstg"/>
    <s v="WHT On: 1800012949"/>
    <s v=""/>
    <s v="AB"/>
    <s v=""/>
    <d v="2015-11-05T00:00:00"/>
    <d v="2015-11-05T00:00:00"/>
    <d v="2015-11-05T00:00:00"/>
    <s v="NGN"/>
    <n v="4600663.7300000004"/>
    <n v="2248"/>
    <s v="Above 180days "/>
    <n v="74.933333333333337"/>
    <x v="0"/>
    <x v="2"/>
    <s v="WHT"/>
    <x v="1"/>
    <s v="USD"/>
    <n v="23095.79"/>
  </r>
  <r>
    <s v="A2310000"/>
    <x v="30"/>
    <x v="30"/>
    <n v="103100641"/>
    <x v="0"/>
    <x v="0"/>
    <x v="2"/>
    <x v="2"/>
    <s v="WHT Outstg"/>
    <s v="WHT On: 1800013238"/>
    <s v=""/>
    <s v="AB"/>
    <s v=""/>
    <d v="2015-11-05T00:00:00"/>
    <d v="2015-11-05T00:00:00"/>
    <d v="2015-11-05T00:00:00"/>
    <s v="NGN"/>
    <n v="5735842.9900000002"/>
    <n v="2248"/>
    <s v="Above 180days "/>
    <n v="74.933333333333337"/>
    <x v="0"/>
    <x v="2"/>
    <s v="WHT"/>
    <x v="1"/>
    <s v="USD"/>
    <n v="28794.51"/>
  </r>
  <r>
    <s v="A2310000"/>
    <x v="30"/>
    <x v="30"/>
    <n v="103099732"/>
    <x v="0"/>
    <x v="0"/>
    <x v="2"/>
    <x v="2"/>
    <s v="WHT Outstg"/>
    <s v="WHT on 1800011835"/>
    <s v=""/>
    <s v="AB"/>
    <s v=""/>
    <d v="2015-11-04T00:00:00"/>
    <d v="2015-11-04T00:00:00"/>
    <d v="2015-11-04T00:00:00"/>
    <s v="NGN"/>
    <n v="5729032.2000000002"/>
    <n v="2249"/>
    <s v="Above 180days "/>
    <n v="74.966666666666669"/>
    <x v="0"/>
    <x v="2"/>
    <s v="WHT"/>
    <x v="1"/>
    <s v="USD"/>
    <n v="28752.87"/>
  </r>
  <r>
    <s v="A2310000"/>
    <x v="30"/>
    <x v="30"/>
    <n v="103099733"/>
    <x v="0"/>
    <x v="0"/>
    <x v="2"/>
    <x v="2"/>
    <s v="WHT Outstg"/>
    <s v="WHT on 1800014576"/>
    <s v=""/>
    <s v="AB"/>
    <s v=""/>
    <d v="2015-11-04T00:00:00"/>
    <d v="2015-11-04T00:00:00"/>
    <d v="2015-11-04T00:00:00"/>
    <s v="NGN"/>
    <n v="20839042.300000001"/>
    <n v="2249"/>
    <s v="Above 180days "/>
    <n v="74.966666666666669"/>
    <x v="0"/>
    <x v="2"/>
    <s v="WHT"/>
    <x v="1"/>
    <s v="USD"/>
    <n v="104586.99"/>
  </r>
  <r>
    <s v="A2310000"/>
    <x v="30"/>
    <x v="30"/>
    <n v="103099734"/>
    <x v="0"/>
    <x v="0"/>
    <x v="2"/>
    <x v="2"/>
    <s v="WHT Outstg"/>
    <s v="WHT on 1800011615"/>
    <s v=""/>
    <s v="AB"/>
    <s v=""/>
    <d v="2015-11-04T00:00:00"/>
    <d v="2015-11-04T00:00:00"/>
    <d v="2015-11-04T00:00:00"/>
    <s v="NGN"/>
    <n v="8278955.9199999999"/>
    <n v="2249"/>
    <s v="Above 180days "/>
    <n v="74.966666666666669"/>
    <x v="0"/>
    <x v="2"/>
    <s v="WHT"/>
    <x v="1"/>
    <s v="USD"/>
    <n v="41550.42"/>
  </r>
  <r>
    <s v="A2310000"/>
    <x v="30"/>
    <x v="30"/>
    <n v="103099735"/>
    <x v="0"/>
    <x v="0"/>
    <x v="2"/>
    <x v="2"/>
    <s v="WHT Outstg"/>
    <s v="WHT on 1800011662"/>
    <s v=""/>
    <s v="AB"/>
    <s v=""/>
    <d v="2015-11-04T00:00:00"/>
    <d v="2015-11-04T00:00:00"/>
    <d v="2015-11-04T00:00:00"/>
    <s v="NGN"/>
    <n v="4621977.1500000004"/>
    <n v="2249"/>
    <s v="Above 180days "/>
    <n v="74.966666666666669"/>
    <x v="0"/>
    <x v="2"/>
    <s v="WHT"/>
    <x v="1"/>
    <s v="USD"/>
    <n v="23196.78"/>
  </r>
  <r>
    <s v="A2310000"/>
    <x v="30"/>
    <x v="30"/>
    <n v="103099742"/>
    <x v="0"/>
    <x v="0"/>
    <x v="2"/>
    <x v="2"/>
    <s v="WHT Outstg"/>
    <s v="WHT on 1800012029"/>
    <s v=""/>
    <s v="AB"/>
    <s v=""/>
    <d v="2015-11-04T00:00:00"/>
    <d v="2015-11-04T00:00:00"/>
    <d v="2015-11-04T00:00:00"/>
    <s v="NGN"/>
    <n v="6280492.75"/>
    <n v="2249"/>
    <s v="Above 180days "/>
    <n v="74.966666666666669"/>
    <x v="0"/>
    <x v="2"/>
    <s v="WHT"/>
    <x v="1"/>
    <s v="USD"/>
    <n v="31520.54"/>
  </r>
  <r>
    <s v="A2310000"/>
    <x v="30"/>
    <x v="30"/>
    <n v="103099744"/>
    <x v="0"/>
    <x v="0"/>
    <x v="2"/>
    <x v="2"/>
    <s v="WHT Outstg"/>
    <s v="WHT on 1800012195"/>
    <s v=""/>
    <s v="AB"/>
    <s v=""/>
    <d v="2015-11-04T00:00:00"/>
    <d v="2015-11-04T00:00:00"/>
    <d v="2015-11-04T00:00:00"/>
    <s v="NGN"/>
    <n v="6178976.75"/>
    <n v="2249"/>
    <s v="Above 180days "/>
    <n v="74.966666666666669"/>
    <x v="0"/>
    <x v="2"/>
    <s v="WHT"/>
    <x v="1"/>
    <s v="USD"/>
    <n v="31019.08"/>
  </r>
  <r>
    <s v="A2310000"/>
    <x v="30"/>
    <x v="30"/>
    <n v="103097454"/>
    <x v="0"/>
    <x v="0"/>
    <x v="2"/>
    <x v="2"/>
    <s v="WHT Outstg"/>
    <s v="WHT on 1800011617"/>
    <s v=""/>
    <s v="AB"/>
    <s v=""/>
    <d v="2015-10-29T00:00:00"/>
    <d v="2015-10-29T00:00:00"/>
    <d v="2015-10-29T00:00:00"/>
    <s v="NGN"/>
    <n v="2428639.8199999998"/>
    <n v="2255"/>
    <s v="Above 180days "/>
    <n v="75.166666666666671"/>
    <x v="0"/>
    <x v="2"/>
    <s v="WHT"/>
    <x v="1"/>
    <s v="USD"/>
    <n v="12188.86"/>
  </r>
  <r>
    <s v="A2310000"/>
    <x v="30"/>
    <x v="30"/>
    <n v="103097457"/>
    <x v="0"/>
    <x v="0"/>
    <x v="2"/>
    <x v="2"/>
    <s v="WHT Outstg"/>
    <s v="WHT on 1800011654"/>
    <s v=""/>
    <s v="AB"/>
    <s v=""/>
    <d v="2015-10-29T00:00:00"/>
    <d v="2015-10-29T00:00:00"/>
    <d v="2015-10-29T00:00:00"/>
    <s v="NGN"/>
    <n v="5781591.6500000004"/>
    <n v="2255"/>
    <s v="Above 180days "/>
    <n v="75.166666666666671"/>
    <x v="0"/>
    <x v="2"/>
    <s v="WHT"/>
    <x v="1"/>
    <s v="USD"/>
    <n v="29016.65"/>
  </r>
  <r>
    <s v="A2310000"/>
    <x v="30"/>
    <x v="30"/>
    <n v="103097458"/>
    <x v="0"/>
    <x v="0"/>
    <x v="2"/>
    <x v="2"/>
    <s v="WHT Outstg"/>
    <s v="WHT on 1800011658"/>
    <s v=""/>
    <s v="AB"/>
    <s v=""/>
    <d v="2015-10-29T00:00:00"/>
    <d v="2015-10-29T00:00:00"/>
    <d v="2015-10-29T00:00:00"/>
    <s v="NGN"/>
    <n v="5877610.4299999997"/>
    <n v="2255"/>
    <s v="Above 180days "/>
    <n v="75.166666666666671"/>
    <x v="0"/>
    <x v="2"/>
    <s v="WHT"/>
    <x v="1"/>
    <s v="USD"/>
    <n v="29498.55"/>
  </r>
  <r>
    <s v="A2310000"/>
    <x v="30"/>
    <x v="30"/>
    <n v="103097459"/>
    <x v="0"/>
    <x v="0"/>
    <x v="2"/>
    <x v="2"/>
    <s v="WHT Outstg"/>
    <s v="WHT 1800011660"/>
    <s v=""/>
    <s v="AB"/>
    <s v=""/>
    <d v="2015-10-29T00:00:00"/>
    <d v="2015-10-29T00:00:00"/>
    <d v="2015-10-29T00:00:00"/>
    <s v="NGN"/>
    <n v="5668875.6399999997"/>
    <n v="2255"/>
    <s v="Above 180days "/>
    <n v="75.166666666666671"/>
    <x v="0"/>
    <x v="2"/>
    <s v="WHT"/>
    <x v="1"/>
    <s v="USD"/>
    <n v="28450.95"/>
  </r>
  <r>
    <s v="A2310000"/>
    <x v="30"/>
    <x v="30"/>
    <n v="103097460"/>
    <x v="0"/>
    <x v="0"/>
    <x v="2"/>
    <x v="2"/>
    <s v="WHT Outstg"/>
    <s v="WHT on 1800011664"/>
    <s v=""/>
    <s v="AB"/>
    <s v=""/>
    <d v="2015-10-29T00:00:00"/>
    <d v="2015-10-29T00:00:00"/>
    <d v="2015-10-29T00:00:00"/>
    <s v="NGN"/>
    <n v="5615916.7800000003"/>
    <n v="2255"/>
    <s v="Above 180days "/>
    <n v="75.166666666666671"/>
    <x v="0"/>
    <x v="2"/>
    <s v="WHT"/>
    <x v="1"/>
    <s v="USD"/>
    <n v="28185.16"/>
  </r>
  <r>
    <s v="A2310000"/>
    <x v="30"/>
    <x v="30"/>
    <n v="103097461"/>
    <x v="0"/>
    <x v="0"/>
    <x v="2"/>
    <x v="2"/>
    <s v="WHT Outstg"/>
    <s v="WHT on 1800011682"/>
    <s v=""/>
    <s v="AB"/>
    <s v=""/>
    <d v="2015-10-29T00:00:00"/>
    <d v="2015-10-29T00:00:00"/>
    <d v="2015-10-29T00:00:00"/>
    <s v="NGN"/>
    <n v="5882532.7300000004"/>
    <n v="2255"/>
    <s v="Above 180days "/>
    <n v="75.166666666666671"/>
    <x v="0"/>
    <x v="2"/>
    <s v="WHT"/>
    <x v="1"/>
    <s v="USD"/>
    <n v="29523.26"/>
  </r>
  <r>
    <s v="A2310000"/>
    <x v="30"/>
    <x v="30"/>
    <n v="103097462"/>
    <x v="0"/>
    <x v="0"/>
    <x v="2"/>
    <x v="2"/>
    <s v="WHT Outstg"/>
    <s v="WHT on 1800011684"/>
    <s v=""/>
    <s v="AB"/>
    <s v=""/>
    <d v="2015-10-29T00:00:00"/>
    <d v="2015-10-29T00:00:00"/>
    <d v="2015-10-29T00:00:00"/>
    <s v="NGN"/>
    <n v="5935426.5300000003"/>
    <n v="2255"/>
    <s v="Above 180days "/>
    <n v="75.166666666666671"/>
    <x v="0"/>
    <x v="2"/>
    <s v="WHT"/>
    <x v="1"/>
    <s v="USD"/>
    <n v="29788.720000000001"/>
  </r>
  <r>
    <s v="A2310000"/>
    <x v="30"/>
    <x v="30"/>
    <n v="103097463"/>
    <x v="0"/>
    <x v="0"/>
    <x v="2"/>
    <x v="2"/>
    <s v="WHT Outstg"/>
    <s v="WHT on 1800011686"/>
    <s v=""/>
    <s v="AB"/>
    <s v=""/>
    <d v="2015-10-29T00:00:00"/>
    <d v="2015-10-29T00:00:00"/>
    <d v="2015-10-29T00:00:00"/>
    <s v="NGN"/>
    <n v="5810566.6500000004"/>
    <n v="2255"/>
    <s v="Above 180days "/>
    <n v="75.166666666666671"/>
    <x v="0"/>
    <x v="2"/>
    <s v="WHT"/>
    <x v="1"/>
    <s v="USD"/>
    <n v="29162.07"/>
  </r>
  <r>
    <s v="A2310000"/>
    <x v="30"/>
    <x v="30"/>
    <n v="103097464"/>
    <x v="0"/>
    <x v="0"/>
    <x v="2"/>
    <x v="2"/>
    <s v="WHT Outstg"/>
    <s v="WHT on 1800011706"/>
    <s v=""/>
    <s v="AB"/>
    <s v=""/>
    <d v="2015-10-29T00:00:00"/>
    <d v="2015-10-29T00:00:00"/>
    <d v="2015-10-29T00:00:00"/>
    <s v="NGN"/>
    <n v="5873821.0899999999"/>
    <n v="2255"/>
    <s v="Above 180days "/>
    <n v="75.166666666666671"/>
    <x v="0"/>
    <x v="2"/>
    <s v="WHT"/>
    <x v="1"/>
    <s v="USD"/>
    <n v="29479.53"/>
  </r>
  <r>
    <s v="A2310000"/>
    <x v="30"/>
    <x v="30"/>
    <n v="103063996"/>
    <x v="0"/>
    <x v="0"/>
    <x v="2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324"/>
    <s v="Above 180days "/>
    <n v="77.466666666666669"/>
    <x v="0"/>
    <x v="2"/>
    <s v="WHT"/>
    <x v="1"/>
    <s v="USD"/>
    <n v="16233.3"/>
  </r>
  <r>
    <s v="A2310000"/>
    <x v="30"/>
    <x v="30"/>
    <n v="103053599"/>
    <x v="0"/>
    <x v="0"/>
    <x v="2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341"/>
    <s v="Above 180days "/>
    <n v="78.033333333333331"/>
    <x v="0"/>
    <x v="2"/>
    <s v="WHT"/>
    <x v="1"/>
    <s v="USD"/>
    <n v="88036.95"/>
  </r>
  <r>
    <s v="A2310000"/>
    <x v="30"/>
    <x v="30"/>
    <n v="103027970"/>
    <x v="0"/>
    <x v="0"/>
    <x v="2"/>
    <x v="2"/>
    <s v="WHT Outstg"/>
    <s v="WHT on NPDC OML 34 1800014149"/>
    <s v=""/>
    <s v="AB"/>
    <s v=""/>
    <d v="2015-06-24T00:00:00"/>
    <d v="2015-06-24T00:00:00"/>
    <d v="2015-06-24T00:00:00"/>
    <s v="USD"/>
    <n v="38223.46"/>
    <n v="2382"/>
    <s v="Above 180days "/>
    <n v="79.400000000000006"/>
    <x v="0"/>
    <x v="2"/>
    <s v="WHT"/>
    <x v="1"/>
    <s v="USD"/>
    <n v="38223.46"/>
  </r>
  <r>
    <s v="A2310000"/>
    <x v="30"/>
    <x v="30"/>
    <n v="1800013186"/>
    <x v="0"/>
    <x v="0"/>
    <x v="2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589"/>
    <s v="Above 180days "/>
    <n v="86.3"/>
    <x v="0"/>
    <x v="0"/>
    <s v="Overdue"/>
    <x v="0"/>
    <s v="USD"/>
    <n v="3619.05"/>
  </r>
  <r>
    <s v="A2310000"/>
    <x v="30"/>
    <x v="30"/>
    <n v="1800013187"/>
    <x v="0"/>
    <x v="0"/>
    <x v="2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589"/>
    <s v="Above 180days "/>
    <n v="86.3"/>
    <x v="0"/>
    <x v="0"/>
    <s v="Overdue"/>
    <x v="0"/>
    <s v="USD"/>
    <n v="986980.04"/>
  </r>
  <r>
    <s v="A2310000"/>
    <x v="31"/>
    <x v="31"/>
    <n v="1800027046"/>
    <x v="0"/>
    <x v="0"/>
    <x v="2"/>
    <x v="2"/>
    <n v="0"/>
    <s v="NPDC/OML40 NOV 2021 Crude Handling"/>
    <s v="454"/>
    <s v="DR"/>
    <s v=""/>
    <d v="2021-12-13T00:00:00"/>
    <d v="2021-12-13T00:00:00"/>
    <d v="2022-02-11T00:00:00"/>
    <s v="NGN"/>
    <n v="863323942.5"/>
    <n v="-42"/>
    <s v="Not Overdue"/>
    <n v="-1.4"/>
    <x v="1"/>
    <x v="1"/>
    <s v="Not Overdue"/>
    <x v="0"/>
    <s v="USD"/>
    <n v="2101848.4700000002"/>
  </r>
  <r>
    <s v="A2310000"/>
    <x v="31"/>
    <x v="31"/>
    <n v="1800026887"/>
    <x v="0"/>
    <x v="1"/>
    <x v="3"/>
    <x v="2"/>
    <n v="0"/>
    <s v="JUL-SEPT 2021 - FLIGHT"/>
    <s v="473"/>
    <s v="DR"/>
    <s v=""/>
    <d v="2021-11-17T00:00:00"/>
    <d v="2021-11-17T00:00:00"/>
    <d v="2022-01-16T00:00:00"/>
    <s v="NGN"/>
    <n v="3276000"/>
    <n v="-16"/>
    <s v="Not Overdue"/>
    <n v="-0.53333333333333333"/>
    <x v="1"/>
    <x v="1"/>
    <s v="Not Overdue"/>
    <x v="0"/>
    <s v="USD"/>
    <n v="7972.47"/>
  </r>
  <r>
    <s v="A2310000"/>
    <x v="31"/>
    <x v="31"/>
    <n v="1800026888"/>
    <x v="0"/>
    <x v="1"/>
    <x v="3"/>
    <x v="2"/>
    <n v="0"/>
    <s v="JUL-SEPT 2021 - FLIGHT"/>
    <s v="467"/>
    <s v="DR"/>
    <s v=""/>
    <d v="2021-11-17T00:00:00"/>
    <d v="2021-11-17T00:00:00"/>
    <d v="2022-01-16T00:00:00"/>
    <s v="USD"/>
    <n v="15600"/>
    <n v="-16"/>
    <s v="Not Overdue"/>
    <n v="-0.53333333333333333"/>
    <x v="1"/>
    <x v="1"/>
    <s v="Not Overdue"/>
    <x v="0"/>
    <s v="USD"/>
    <n v="15600"/>
  </r>
  <r>
    <s v="A2310000"/>
    <x v="31"/>
    <x v="31"/>
    <n v="1800026889"/>
    <x v="0"/>
    <x v="1"/>
    <x v="3"/>
    <x v="2"/>
    <n v="0"/>
    <s v="POWER CONSUMPTION JUL-SEPT 2021"/>
    <s v="467"/>
    <s v="DR"/>
    <s v=""/>
    <d v="2021-11-17T00:00:00"/>
    <d v="2021-11-17T00:00:00"/>
    <d v="2022-01-16T00:00:00"/>
    <s v="USD"/>
    <n v="4651.74"/>
    <n v="-16"/>
    <s v="Not Overdue"/>
    <n v="-0.53333333333333333"/>
    <x v="1"/>
    <x v="1"/>
    <s v="Not Overdue"/>
    <x v="0"/>
    <s v="USD"/>
    <n v="4651.74"/>
  </r>
  <r>
    <s v="A2310000"/>
    <x v="31"/>
    <x v="31"/>
    <n v="1800026844"/>
    <x v="0"/>
    <x v="0"/>
    <x v="2"/>
    <x v="2"/>
    <n v="0"/>
    <s v="NPDC/OML40 OCTOBER 2021 Crude Handling"/>
    <s v="454"/>
    <s v="DR"/>
    <s v=""/>
    <d v="2021-11-11T00:00:00"/>
    <d v="2021-11-11T00:00:00"/>
    <d v="2022-01-10T00:00:00"/>
    <s v="NGN"/>
    <n v="914402273.08000004"/>
    <n v="-10"/>
    <s v="Not Overdue"/>
    <n v="-0.33333333333333331"/>
    <x v="1"/>
    <x v="1"/>
    <s v="Not Overdue"/>
    <x v="0"/>
    <s v="USD"/>
    <n v="2225563.69"/>
  </r>
  <r>
    <s v="A2310000"/>
    <x v="31"/>
    <x v="31"/>
    <n v="1800026704"/>
    <x v="0"/>
    <x v="0"/>
    <x v="2"/>
    <x v="2"/>
    <n v="0"/>
    <s v="NPDC/OML40 SEPTEMBER 2021 Crude Handling"/>
    <s v="454"/>
    <s v="DR"/>
    <s v=""/>
    <d v="2021-10-13T00:00:00"/>
    <d v="2021-10-13T00:00:00"/>
    <d v="2021-12-12T00:00:00"/>
    <s v="NGN"/>
    <n v="440809438.56999999"/>
    <n v="19"/>
    <s v="1-30days"/>
    <n v="0.6333333333333333"/>
    <x v="2"/>
    <x v="0"/>
    <s v="Overdue"/>
    <x v="0"/>
    <s v="USD"/>
    <n v="1074164.44"/>
  </r>
  <r>
    <s v="A2310000"/>
    <x v="31"/>
    <x v="31"/>
    <n v="104174833"/>
    <x v="0"/>
    <x v="0"/>
    <x v="2"/>
    <x v="2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22"/>
    <s v="1-30days"/>
    <n v="0.73333333333333328"/>
    <x v="2"/>
    <x v="2"/>
    <s v="WHT"/>
    <x v="1"/>
    <s v="USD"/>
    <n v="97410.64"/>
  </r>
  <r>
    <s v="A2310000"/>
    <x v="31"/>
    <x v="31"/>
    <n v="104174837"/>
    <x v="0"/>
    <x v="0"/>
    <x v="2"/>
    <x v="2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22"/>
    <s v="1-30days"/>
    <n v="0.73333333333333328"/>
    <x v="2"/>
    <x v="2"/>
    <s v="WHT"/>
    <x v="1"/>
    <s v="USD"/>
    <n v="59370.59"/>
  </r>
  <r>
    <s v="A2310000"/>
    <x v="31"/>
    <x v="31"/>
    <n v="104174838"/>
    <x v="0"/>
    <x v="0"/>
    <x v="2"/>
    <x v="2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22"/>
    <s v="1-30days"/>
    <n v="0.73333333333333328"/>
    <x v="2"/>
    <x v="2"/>
    <s v="WHT"/>
    <x v="1"/>
    <s v="USD"/>
    <n v="123216.8"/>
  </r>
  <r>
    <s v="A2310000"/>
    <x v="31"/>
    <x v="31"/>
    <n v="104174912"/>
    <x v="0"/>
    <x v="0"/>
    <x v="2"/>
    <x v="2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22"/>
    <s v="1-30days"/>
    <n v="0.73333333333333328"/>
    <x v="2"/>
    <x v="2"/>
    <s v="WHT"/>
    <x v="1"/>
    <s v="USD"/>
    <n v="118399.09"/>
  </r>
  <r>
    <s v="A2310000"/>
    <x v="31"/>
    <x v="31"/>
    <n v="104174912"/>
    <x v="0"/>
    <x v="0"/>
    <x v="2"/>
    <x v="2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22"/>
    <s v="1-30days"/>
    <n v="0.73333333333333328"/>
    <x v="2"/>
    <x v="2"/>
    <s v="WHT"/>
    <x v="1"/>
    <s v="USD"/>
    <n v="51451.79"/>
  </r>
  <r>
    <s v="A2310000"/>
    <x v="31"/>
    <x v="31"/>
    <n v="104174912"/>
    <x v="0"/>
    <x v="0"/>
    <x v="2"/>
    <x v="2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22"/>
    <s v="1-30days"/>
    <n v="0.73333333333333328"/>
    <x v="2"/>
    <x v="2"/>
    <s v="WHT"/>
    <x v="1"/>
    <s v="USD"/>
    <n v="108110.78"/>
  </r>
  <r>
    <s v="A2310000"/>
    <x v="31"/>
    <x v="31"/>
    <n v="104174912"/>
    <x v="0"/>
    <x v="0"/>
    <x v="2"/>
    <x v="2"/>
    <s v="WHT Outstg"/>
    <s v="WHT_1600003370 NPDC OML 40 Jan - feb 2020 CHA"/>
    <s v=""/>
    <s v="AB"/>
    <s v=""/>
    <d v="2021-12-09T00:00:00"/>
    <d v="2021-12-09T00:00:00"/>
    <d v="2021-12-09T00:00:00"/>
    <s v="USD"/>
    <n v="-33838.75"/>
    <n v="22"/>
    <s v="1-30days"/>
    <n v="0.73333333333333328"/>
    <x v="2"/>
    <x v="2"/>
    <s v="WHT"/>
    <x v="1"/>
    <s v="USD"/>
    <n v="-33838.75"/>
  </r>
  <r>
    <s v="A2310000"/>
    <x v="31"/>
    <x v="31"/>
    <n v="104174912"/>
    <x v="0"/>
    <x v="0"/>
    <x v="2"/>
    <x v="2"/>
    <s v="WHT Outstg"/>
    <s v="WHT_1600003454 NPDC OML 40 March-May 2020 CHA"/>
    <s v=""/>
    <s v="AB"/>
    <s v=""/>
    <d v="2021-12-09T00:00:00"/>
    <d v="2021-12-09T00:00:00"/>
    <d v="2021-12-09T00:00:00"/>
    <s v="USD"/>
    <n v="-1316.95"/>
    <n v="22"/>
    <s v="1-30days"/>
    <n v="0.73333333333333328"/>
    <x v="2"/>
    <x v="2"/>
    <s v="WHT"/>
    <x v="1"/>
    <s v="USD"/>
    <n v="-1316.95"/>
  </r>
  <r>
    <s v="A2310000"/>
    <x v="31"/>
    <x v="31"/>
    <n v="104174912"/>
    <x v="0"/>
    <x v="0"/>
    <x v="2"/>
    <x v="2"/>
    <s v="WHT Outstg"/>
    <s v="WHT_1600003746 NPDC OML 40 Nov&amp;Dec 2019 Water corr"/>
    <s v=""/>
    <s v="AB"/>
    <s v=""/>
    <d v="2021-12-09T00:00:00"/>
    <d v="2021-12-09T00:00:00"/>
    <d v="2021-12-09T00:00:00"/>
    <s v="USD"/>
    <n v="-10493.95"/>
    <n v="22"/>
    <s v="1-30days"/>
    <n v="0.73333333333333328"/>
    <x v="2"/>
    <x v="2"/>
    <s v="WHT"/>
    <x v="1"/>
    <s v="USD"/>
    <n v="-10493.95"/>
  </r>
  <r>
    <s v="A2310000"/>
    <x v="31"/>
    <x v="31"/>
    <n v="1800026576"/>
    <x v="0"/>
    <x v="0"/>
    <x v="2"/>
    <x v="2"/>
    <n v="0"/>
    <s v="NPDC/OML40 AUGUST 2021 Crude Handling"/>
    <s v="454"/>
    <s v="DR"/>
    <s v=""/>
    <d v="2021-09-14T00:00:00"/>
    <d v="2021-09-14T00:00:00"/>
    <d v="2021-11-13T00:00:00"/>
    <s v="NGN"/>
    <n v="312048162.88999999"/>
    <n v="48"/>
    <s v="31-60days"/>
    <n v="1.6"/>
    <x v="2"/>
    <x v="0"/>
    <s v="Overdue"/>
    <x v="0"/>
    <s v="USD"/>
    <n v="761116.67"/>
  </r>
  <r>
    <s v="A2310000"/>
    <x v="31"/>
    <x v="31"/>
    <n v="104127459"/>
    <x v="0"/>
    <x v="0"/>
    <x v="2"/>
    <x v="2"/>
    <s v="WHT Outstg"/>
    <s v="WHT on 1800023938 NPDC/OML40 MAR 2020 CHA"/>
    <s v=""/>
    <s v="AB"/>
    <s v=""/>
    <d v="2021-09-06T00:00:00"/>
    <d v="2021-09-06T00:00:00"/>
    <d v="2021-09-06T00:00:00"/>
    <s v="USD"/>
    <n v="113388.99"/>
    <n v="116"/>
    <s v="91-180days "/>
    <n v="3.8666666666666667"/>
    <x v="2"/>
    <x v="2"/>
    <s v="WHT"/>
    <x v="1"/>
    <s v="USD"/>
    <n v="113388.99"/>
  </r>
  <r>
    <s v="A2310000"/>
    <x v="31"/>
    <x v="31"/>
    <n v="104127460"/>
    <x v="0"/>
    <x v="0"/>
    <x v="2"/>
    <x v="2"/>
    <s v="WHT Outstg"/>
    <s v="WHT on 1800023603 NPDC/OML40 JAN 2020 CHA"/>
    <s v=""/>
    <s v="AB"/>
    <s v=""/>
    <d v="2021-09-06T00:00:00"/>
    <d v="2021-09-06T00:00:00"/>
    <d v="2021-09-06T00:00:00"/>
    <s v="USD"/>
    <n v="83603.31"/>
    <n v="116"/>
    <s v="91-180days "/>
    <n v="3.8666666666666667"/>
    <x v="2"/>
    <x v="2"/>
    <s v="WHT"/>
    <x v="1"/>
    <s v="USD"/>
    <n v="83603.31"/>
  </r>
  <r>
    <s v="A2310000"/>
    <x v="31"/>
    <x v="31"/>
    <n v="104127461"/>
    <x v="0"/>
    <x v="0"/>
    <x v="2"/>
    <x v="2"/>
    <s v="WHT Outstg"/>
    <s v="WHT on 1800023730 NPDC/OML40 FEB 2020 CHA"/>
    <s v=""/>
    <s v="AB"/>
    <s v=""/>
    <d v="2021-09-06T00:00:00"/>
    <d v="2021-09-06T00:00:00"/>
    <d v="2021-09-06T00:00:00"/>
    <s v="USD"/>
    <n v="129468.05"/>
    <n v="116"/>
    <s v="91-180days "/>
    <n v="3.8666666666666667"/>
    <x v="2"/>
    <x v="2"/>
    <s v="WHT"/>
    <x v="1"/>
    <s v="USD"/>
    <n v="129468.05"/>
  </r>
  <r>
    <s v="A2310000"/>
    <x v="31"/>
    <x v="31"/>
    <n v="104127462"/>
    <x v="0"/>
    <x v="0"/>
    <x v="2"/>
    <x v="2"/>
    <s v="WHT Outstg"/>
    <s v="WHT on 1800024548 NPDC OML 40 Exc RPC Charges_2019"/>
    <s v=""/>
    <s v="AB"/>
    <s v=""/>
    <d v="2021-09-06T00:00:00"/>
    <d v="2021-09-06T00:00:00"/>
    <d v="2021-09-06T00:00:00"/>
    <s v="USD"/>
    <n v="30180.9"/>
    <n v="116"/>
    <s v="91-180days "/>
    <n v="3.8666666666666667"/>
    <x v="2"/>
    <x v="2"/>
    <s v="WHT"/>
    <x v="1"/>
    <s v="USD"/>
    <n v="30180.9"/>
  </r>
  <r>
    <s v="A2310000"/>
    <x v="31"/>
    <x v="31"/>
    <n v="104127463"/>
    <x v="0"/>
    <x v="0"/>
    <x v="2"/>
    <x v="2"/>
    <s v="WHT Outstg"/>
    <s v="WHT on 1800024751 NPDC/OML40 AUGUST 2020 CHA"/>
    <s v=""/>
    <s v="AB"/>
    <s v=""/>
    <d v="2021-09-06T00:00:00"/>
    <d v="2021-09-06T00:00:00"/>
    <d v="2021-09-06T00:00:00"/>
    <s v="USD"/>
    <n v="79707.16"/>
    <n v="116"/>
    <s v="91-180days "/>
    <n v="3.8666666666666667"/>
    <x v="2"/>
    <x v="2"/>
    <s v="WHT"/>
    <x v="1"/>
    <s v="USD"/>
    <n v="79707.16"/>
  </r>
  <r>
    <s v="A2310000"/>
    <x v="31"/>
    <x v="31"/>
    <n v="104127464"/>
    <x v="0"/>
    <x v="0"/>
    <x v="2"/>
    <x v="2"/>
    <s v="WHT Outstg"/>
    <s v="WHT on 1800023373 NPDC/OML40 DEC 2019 CHA"/>
    <s v=""/>
    <s v="AB"/>
    <s v=""/>
    <d v="2021-09-06T00:00:00"/>
    <d v="2021-09-06T00:00:00"/>
    <d v="2021-09-06T00:00:00"/>
    <s v="USD"/>
    <n v="188035.04"/>
    <n v="116"/>
    <s v="91-180days "/>
    <n v="3.8666666666666667"/>
    <x v="2"/>
    <x v="2"/>
    <s v="WHT"/>
    <x v="1"/>
    <s v="USD"/>
    <n v="188035.04"/>
  </r>
  <r>
    <s v="A2310000"/>
    <x v="31"/>
    <x v="31"/>
    <n v="104127465"/>
    <x v="0"/>
    <x v="0"/>
    <x v="2"/>
    <x v="2"/>
    <s v="WHT Outstg"/>
    <s v="WHT on 1800024065 NPDC/OML40 APR 2020 CHA"/>
    <s v=""/>
    <s v="AB"/>
    <s v=""/>
    <d v="2021-09-06T00:00:00"/>
    <d v="2021-09-06T00:00:00"/>
    <d v="2021-09-06T00:00:00"/>
    <s v="USD"/>
    <n v="127393.28"/>
    <n v="116"/>
    <s v="91-180days "/>
    <n v="3.8666666666666667"/>
    <x v="2"/>
    <x v="2"/>
    <s v="WHT"/>
    <x v="1"/>
    <s v="USD"/>
    <n v="127393.28"/>
  </r>
  <r>
    <s v="A2310000"/>
    <x v="31"/>
    <x v="31"/>
    <n v="104127466"/>
    <x v="0"/>
    <x v="0"/>
    <x v="2"/>
    <x v="2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116"/>
    <s v="91-180days "/>
    <n v="3.8666666666666667"/>
    <x v="2"/>
    <x v="2"/>
    <s v="WHT"/>
    <x v="1"/>
    <s v="USD"/>
    <n v="133049.32999999999"/>
  </r>
  <r>
    <s v="A2310000"/>
    <x v="31"/>
    <x v="31"/>
    <n v="104126238"/>
    <x v="0"/>
    <x v="0"/>
    <x v="2"/>
    <x v="2"/>
    <s v="WHT Outstg"/>
    <s v="WHT on 1800025987 NPDC/OML40 APR 2021 CHA"/>
    <s v=""/>
    <s v="AB"/>
    <s v=""/>
    <d v="2021-09-03T00:00:00"/>
    <d v="2021-09-03T00:00:00"/>
    <d v="2021-09-03T00:00:00"/>
    <s v="USD"/>
    <n v="118914.8"/>
    <n v="119"/>
    <s v="91-180days "/>
    <n v="3.9666666666666668"/>
    <x v="2"/>
    <x v="2"/>
    <s v="WHT"/>
    <x v="1"/>
    <s v="USD"/>
    <n v="118914.8"/>
  </r>
  <r>
    <s v="A2310000"/>
    <x v="31"/>
    <x v="31"/>
    <n v="104126250"/>
    <x v="0"/>
    <x v="0"/>
    <x v="2"/>
    <x v="2"/>
    <s v="WHT Outstg"/>
    <s v="WHT on 1800025855 NPDC/OML40 MARCH 2021 CHA"/>
    <s v=""/>
    <s v="AB"/>
    <s v=""/>
    <d v="2021-09-03T00:00:00"/>
    <d v="2021-09-03T00:00:00"/>
    <d v="2021-09-03T00:00:00"/>
    <s v="USD"/>
    <n v="95972.04"/>
    <n v="119"/>
    <s v="91-180days "/>
    <n v="3.9666666666666668"/>
    <x v="2"/>
    <x v="2"/>
    <s v="WHT"/>
    <x v="1"/>
    <s v="USD"/>
    <n v="95972.04"/>
  </r>
  <r>
    <s v="A2310000"/>
    <x v="31"/>
    <x v="31"/>
    <n v="104126276"/>
    <x v="0"/>
    <x v="0"/>
    <x v="2"/>
    <x v="2"/>
    <s v="WHT Outstg"/>
    <s v="WHT on 1800025714 NPDC/OML40 FEB 2021 CHA"/>
    <s v=""/>
    <s v="AB"/>
    <s v=""/>
    <d v="2021-09-03T00:00:00"/>
    <d v="2021-09-03T00:00:00"/>
    <d v="2021-09-03T00:00:00"/>
    <s v="USD"/>
    <n v="77490.17"/>
    <n v="119"/>
    <s v="91-180days "/>
    <n v="3.9666666666666668"/>
    <x v="2"/>
    <x v="2"/>
    <s v="WHT"/>
    <x v="1"/>
    <s v="USD"/>
    <n v="77490.17"/>
  </r>
  <r>
    <s v="A2310000"/>
    <x v="31"/>
    <x v="31"/>
    <n v="104126277"/>
    <x v="0"/>
    <x v="0"/>
    <x v="2"/>
    <x v="2"/>
    <s v="WHT Outstg"/>
    <s v="WHT on 1800025266 NPDC/OML40 NOV 2020 CHA"/>
    <s v=""/>
    <s v="AB"/>
    <s v=""/>
    <d v="2021-09-03T00:00:00"/>
    <d v="2021-09-03T00:00:00"/>
    <d v="2021-09-03T00:00:00"/>
    <s v="USD"/>
    <n v="98984.31"/>
    <n v="119"/>
    <s v="91-180days "/>
    <n v="3.9666666666666668"/>
    <x v="2"/>
    <x v="2"/>
    <s v="WHT"/>
    <x v="1"/>
    <s v="USD"/>
    <n v="98984.31"/>
  </r>
  <r>
    <s v="A2310000"/>
    <x v="31"/>
    <x v="31"/>
    <n v="104126278"/>
    <x v="0"/>
    <x v="0"/>
    <x v="2"/>
    <x v="2"/>
    <s v="WHT Outstg"/>
    <s v="WHT on 1800025560 NPDC/OML40 JAN 2021 CHA"/>
    <s v=""/>
    <s v="AB"/>
    <s v=""/>
    <d v="2021-09-03T00:00:00"/>
    <d v="2021-09-03T00:00:00"/>
    <d v="2021-09-03T00:00:00"/>
    <s v="USD"/>
    <n v="89911.28"/>
    <n v="119"/>
    <s v="91-180days "/>
    <n v="3.9666666666666668"/>
    <x v="2"/>
    <x v="2"/>
    <s v="WHT"/>
    <x v="1"/>
    <s v="USD"/>
    <n v="89911.28"/>
  </r>
  <r>
    <s v="A2310000"/>
    <x v="31"/>
    <x v="31"/>
    <n v="104126279"/>
    <x v="0"/>
    <x v="0"/>
    <x v="2"/>
    <x v="2"/>
    <s v="WHT Outstg"/>
    <s v="WHT on 1800025443 NPDC/OML40 DEC 2020 CHA"/>
    <s v=""/>
    <s v="AB"/>
    <s v=""/>
    <d v="2021-09-03T00:00:00"/>
    <d v="2021-09-03T00:00:00"/>
    <d v="2021-09-03T00:00:00"/>
    <s v="USD"/>
    <n v="109376.1"/>
    <n v="119"/>
    <s v="91-180days "/>
    <n v="3.9666666666666668"/>
    <x v="2"/>
    <x v="2"/>
    <s v="WHT"/>
    <x v="1"/>
    <s v="USD"/>
    <n v="109376.1"/>
  </r>
  <r>
    <s v="A2310000"/>
    <x v="31"/>
    <x v="31"/>
    <n v="104126280"/>
    <x v="0"/>
    <x v="0"/>
    <x v="2"/>
    <x v="2"/>
    <s v="WHT Outstg"/>
    <s v="WHT on 1800024925 NPDC/OML40 SEPT 2020 CHA"/>
    <s v=""/>
    <s v="AB"/>
    <s v=""/>
    <d v="2021-09-03T00:00:00"/>
    <d v="2021-09-03T00:00:00"/>
    <d v="2021-09-03T00:00:00"/>
    <s v="USD"/>
    <n v="113997.48"/>
    <n v="119"/>
    <s v="91-180days "/>
    <n v="3.9666666666666668"/>
    <x v="2"/>
    <x v="2"/>
    <s v="WHT"/>
    <x v="1"/>
    <s v="USD"/>
    <n v="113997.48"/>
  </r>
  <r>
    <s v="A2310000"/>
    <x v="31"/>
    <x v="31"/>
    <n v="104126281"/>
    <x v="0"/>
    <x v="0"/>
    <x v="2"/>
    <x v="2"/>
    <s v="WHT Outstg"/>
    <s v="WHT on 1800025063 NPDC/OML40 OCT 2020 CHA"/>
    <s v=""/>
    <s v="AB"/>
    <s v=""/>
    <d v="2021-09-03T00:00:00"/>
    <d v="2021-09-03T00:00:00"/>
    <d v="2021-09-03T00:00:00"/>
    <s v="USD"/>
    <n v="126099.9"/>
    <n v="119"/>
    <s v="91-180days "/>
    <n v="3.9666666666666668"/>
    <x v="2"/>
    <x v="2"/>
    <s v="WHT"/>
    <x v="1"/>
    <s v="USD"/>
    <n v="126099.9"/>
  </r>
  <r>
    <s v="A2310000"/>
    <x v="31"/>
    <x v="31"/>
    <n v="1600003789"/>
    <x v="0"/>
    <x v="0"/>
    <x v="2"/>
    <x v="2"/>
    <s v="WHT Outstg"/>
    <s v="WHT-NPDC/OML 40 JUNE 2021 ANLYS 1-CREDIT RECEIPTS"/>
    <s v="468"/>
    <s v="DG"/>
    <s v=""/>
    <d v="2021-06-28T00:00:00"/>
    <d v="2021-06-28T00:00:00"/>
    <d v="2021-06-28T00:00:00"/>
    <s v="USD"/>
    <n v="-814699.6"/>
    <n v="186"/>
    <s v="Above 180days "/>
    <n v="6.2"/>
    <x v="0"/>
    <x v="2"/>
    <s v="WHT"/>
    <x v="1"/>
    <s v="USD"/>
    <n v="-814699.6"/>
  </r>
  <r>
    <s v="A2310000"/>
    <x v="31"/>
    <x v="31"/>
    <n v="1600003796"/>
    <x v="0"/>
    <x v="0"/>
    <x v="2"/>
    <x v="2"/>
    <s v="WHT Outstg"/>
    <s v="WHT-NPDC/OML40 JUNE 2021 ANLYS 2-CREDIT RECEIPTS"/>
    <s v="468"/>
    <s v="DG"/>
    <s v=""/>
    <d v="2021-06-28T00:00:00"/>
    <d v="2021-06-28T00:00:00"/>
    <d v="2021-06-28T00:00:00"/>
    <s v="USD"/>
    <n v="-1198119.6299999999"/>
    <n v="186"/>
    <s v="Above 180days "/>
    <n v="6.2"/>
    <x v="0"/>
    <x v="2"/>
    <s v="WHT"/>
    <x v="1"/>
    <s v="USD"/>
    <n v="-1198119.6299999999"/>
  </r>
  <r>
    <s v="A2310000"/>
    <x v="31"/>
    <x v="31"/>
    <n v="1600003805"/>
    <x v="0"/>
    <x v="0"/>
    <x v="2"/>
    <x v="2"/>
    <s v="WHT Outstg"/>
    <s v="WHT-NPDC/OML 40 NGN CREDIT RECEIPTS"/>
    <s v="454"/>
    <s v="DG"/>
    <s v=""/>
    <d v="2021-06-28T00:00:00"/>
    <d v="2021-06-28T00:00:00"/>
    <d v="2021-06-28T00:00:00"/>
    <s v="NGN"/>
    <n v="-100258270.15000001"/>
    <n v="186"/>
    <s v="Above 180days "/>
    <n v="6.2"/>
    <x v="0"/>
    <x v="2"/>
    <s v="WHT"/>
    <x v="1"/>
    <s v="USD"/>
    <n v="-330852.62"/>
  </r>
  <r>
    <s v="A2310000"/>
    <x v="31"/>
    <x v="31"/>
    <n v="1600003578"/>
    <x v="0"/>
    <x v="0"/>
    <x v="2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331"/>
    <s v="Above 180days "/>
    <n v="11.033333333333333"/>
    <x v="0"/>
    <x v="2"/>
    <s v="WHT"/>
    <x v="1"/>
    <s v="USD"/>
    <n v="-9850.9500000000007"/>
  </r>
  <r>
    <s v="A2310000"/>
    <x v="31"/>
    <x v="31"/>
    <n v="1600003579"/>
    <x v="0"/>
    <x v="0"/>
    <x v="2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331"/>
    <s v="Above 180days "/>
    <n v="11.033333333333333"/>
    <x v="0"/>
    <x v="2"/>
    <s v="WHT"/>
    <x v="1"/>
    <s v="USD"/>
    <n v="-6700.29"/>
  </r>
  <r>
    <s v="A2310000"/>
    <x v="31"/>
    <x v="31"/>
    <n v="103950425"/>
    <x v="0"/>
    <x v="0"/>
    <x v="2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518"/>
    <s v="Above 180days "/>
    <n v="17.266666666666666"/>
    <x v="4"/>
    <x v="2"/>
    <s v="WHT"/>
    <x v="1"/>
    <s v="USD"/>
    <n v="118304.57"/>
  </r>
  <r>
    <s v="A2310000"/>
    <x v="31"/>
    <x v="31"/>
    <n v="103950425"/>
    <x v="0"/>
    <x v="0"/>
    <x v="2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518"/>
    <s v="Above 180days "/>
    <n v="17.266666666666666"/>
    <x v="4"/>
    <x v="2"/>
    <s v="WHT"/>
    <x v="1"/>
    <s v="USD"/>
    <n v="146137.29999999999"/>
  </r>
  <r>
    <s v="A2310000"/>
    <x v="31"/>
    <x v="31"/>
    <n v="103950425"/>
    <x v="0"/>
    <x v="0"/>
    <x v="2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518"/>
    <s v="Above 180days "/>
    <n v="17.266666666666666"/>
    <x v="4"/>
    <x v="2"/>
    <s v="WHT"/>
    <x v="1"/>
    <s v="USD"/>
    <n v="146267.54999999999"/>
  </r>
  <r>
    <s v="A2310000"/>
    <x v="31"/>
    <x v="31"/>
    <n v="103950425"/>
    <x v="0"/>
    <x v="0"/>
    <x v="2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518"/>
    <s v="Above 180days "/>
    <n v="17.266666666666666"/>
    <x v="4"/>
    <x v="2"/>
    <s v="WHT"/>
    <x v="1"/>
    <s v="USD"/>
    <n v="151940.57999999999"/>
  </r>
  <r>
    <s v="A2310000"/>
    <x v="31"/>
    <x v="31"/>
    <n v="103919060"/>
    <x v="0"/>
    <x v="0"/>
    <x v="2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586"/>
    <s v="Above 180days "/>
    <n v="19.533333333333335"/>
    <x v="0"/>
    <x v="2"/>
    <s v="WHT"/>
    <x v="1"/>
    <s v="USD"/>
    <n v="17515.23"/>
  </r>
  <r>
    <s v="A2310000"/>
    <x v="31"/>
    <x v="31"/>
    <n v="103919060"/>
    <x v="0"/>
    <x v="0"/>
    <x v="2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586"/>
    <s v="Above 180days "/>
    <n v="19.533333333333335"/>
    <x v="0"/>
    <x v="2"/>
    <s v="WHT"/>
    <x v="1"/>
    <s v="USD"/>
    <n v="47022.48"/>
  </r>
  <r>
    <s v="A2310000"/>
    <x v="31"/>
    <x v="31"/>
    <n v="103919060"/>
    <x v="0"/>
    <x v="0"/>
    <x v="2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586"/>
    <s v="Above 180days "/>
    <n v="19.533333333333335"/>
    <x v="0"/>
    <x v="2"/>
    <s v="WHT"/>
    <x v="1"/>
    <s v="USD"/>
    <n v="12107.59"/>
  </r>
  <r>
    <s v="A2310000"/>
    <x v="31"/>
    <x v="31"/>
    <n v="103919060"/>
    <x v="0"/>
    <x v="0"/>
    <x v="2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586"/>
    <s v="Above 180days "/>
    <n v="19.533333333333335"/>
    <x v="0"/>
    <x v="2"/>
    <s v="WHT"/>
    <x v="1"/>
    <s v="USD"/>
    <n v="141350.66"/>
  </r>
  <r>
    <s v="A2310000"/>
    <x v="31"/>
    <x v="31"/>
    <n v="103919061"/>
    <x v="0"/>
    <x v="0"/>
    <x v="2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586"/>
    <s v="Above 180days "/>
    <n v="19.533333333333335"/>
    <x v="0"/>
    <x v="2"/>
    <s v="WHT"/>
    <x v="1"/>
    <s v="USD"/>
    <n v="159047.31"/>
  </r>
  <r>
    <s v="A2310000"/>
    <x v="31"/>
    <x v="31"/>
    <n v="103919061"/>
    <x v="0"/>
    <x v="0"/>
    <x v="2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586"/>
    <s v="Above 180days "/>
    <n v="19.533333333333335"/>
    <x v="0"/>
    <x v="2"/>
    <s v="WHT"/>
    <x v="1"/>
    <s v="USD"/>
    <n v="155033.98000000001"/>
  </r>
  <r>
    <s v="A2310000"/>
    <x v="31"/>
    <x v="31"/>
    <n v="103919061"/>
    <x v="0"/>
    <x v="0"/>
    <x v="2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586"/>
    <s v="Above 180days "/>
    <n v="19.533333333333335"/>
    <x v="0"/>
    <x v="2"/>
    <s v="WHT"/>
    <x v="1"/>
    <s v="USD"/>
    <n v="159932.01"/>
  </r>
  <r>
    <s v="A2310000"/>
    <x v="31"/>
    <x v="31"/>
    <n v="103919062"/>
    <x v="0"/>
    <x v="0"/>
    <x v="2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586"/>
    <s v="Above 180days "/>
    <n v="19.533333333333335"/>
    <x v="0"/>
    <x v="2"/>
    <s v="WHT"/>
    <x v="1"/>
    <s v="USD"/>
    <n v="-70629.78"/>
  </r>
  <r>
    <s v="A2310000"/>
    <x v="31"/>
    <x v="31"/>
    <n v="103918843"/>
    <x v="0"/>
    <x v="0"/>
    <x v="2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588"/>
    <s v="Above 180days "/>
    <n v="19.600000000000001"/>
    <x v="0"/>
    <x v="2"/>
    <s v="WHT"/>
    <x v="1"/>
    <s v="USD"/>
    <n v="12817.38"/>
  </r>
  <r>
    <s v="A2310000"/>
    <x v="31"/>
    <x v="31"/>
    <n v="103918843"/>
    <x v="0"/>
    <x v="0"/>
    <x v="2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588"/>
    <s v="Above 180days "/>
    <n v="19.600000000000001"/>
    <x v="0"/>
    <x v="2"/>
    <s v="WHT"/>
    <x v="1"/>
    <s v="USD"/>
    <n v="8372.83"/>
  </r>
  <r>
    <s v="A2310000"/>
    <x v="31"/>
    <x v="31"/>
    <n v="103918843"/>
    <x v="0"/>
    <x v="0"/>
    <x v="2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588"/>
    <s v="Above 180days "/>
    <n v="19.600000000000001"/>
    <x v="0"/>
    <x v="2"/>
    <s v="WHT"/>
    <x v="1"/>
    <s v="USD"/>
    <n v="2607.17"/>
  </r>
  <r>
    <s v="A2310000"/>
    <x v="31"/>
    <x v="31"/>
    <n v="103918843"/>
    <x v="0"/>
    <x v="0"/>
    <x v="2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588"/>
    <s v="Above 180days "/>
    <n v="19.600000000000001"/>
    <x v="0"/>
    <x v="2"/>
    <s v="WHT"/>
    <x v="1"/>
    <s v="USD"/>
    <n v="755.7"/>
  </r>
  <r>
    <s v="A2310000"/>
    <x v="31"/>
    <x v="31"/>
    <n v="103918843"/>
    <x v="0"/>
    <x v="0"/>
    <x v="2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588"/>
    <s v="Above 180days "/>
    <n v="19.600000000000001"/>
    <x v="0"/>
    <x v="2"/>
    <s v="WHT"/>
    <x v="1"/>
    <s v="USD"/>
    <n v="12351.45"/>
  </r>
  <r>
    <s v="A2310000"/>
    <x v="31"/>
    <x v="31"/>
    <n v="103918844"/>
    <x v="0"/>
    <x v="0"/>
    <x v="2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588"/>
    <s v="Above 180days "/>
    <n v="19.600000000000001"/>
    <x v="0"/>
    <x v="2"/>
    <s v="WHT"/>
    <x v="1"/>
    <s v="USD"/>
    <n v="-19577.28"/>
  </r>
  <r>
    <s v="A2310000"/>
    <x v="31"/>
    <x v="31"/>
    <n v="103918844"/>
    <x v="0"/>
    <x v="0"/>
    <x v="2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588"/>
    <s v="Above 180days "/>
    <n v="19.600000000000001"/>
    <x v="0"/>
    <x v="2"/>
    <s v="WHT"/>
    <x v="1"/>
    <s v="USD"/>
    <n v="43621.17"/>
  </r>
  <r>
    <s v="A2310000"/>
    <x v="31"/>
    <x v="31"/>
    <n v="103918845"/>
    <x v="0"/>
    <x v="0"/>
    <x v="2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588"/>
    <s v="Above 180days "/>
    <n v="19.600000000000001"/>
    <x v="0"/>
    <x v="2"/>
    <s v="WHT"/>
    <x v="1"/>
    <s v="USD"/>
    <n v="49507.7"/>
  </r>
  <r>
    <s v="A2310000"/>
    <x v="31"/>
    <x v="31"/>
    <n v="103918845"/>
    <x v="0"/>
    <x v="0"/>
    <x v="2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588"/>
    <s v="Above 180days "/>
    <n v="19.600000000000001"/>
    <x v="0"/>
    <x v="2"/>
    <s v="WHT"/>
    <x v="1"/>
    <s v="USD"/>
    <n v="47365.48"/>
  </r>
  <r>
    <s v="A2310000"/>
    <x v="31"/>
    <x v="31"/>
    <n v="103918846"/>
    <x v="0"/>
    <x v="0"/>
    <x v="2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588"/>
    <s v="Above 180days "/>
    <n v="19.600000000000001"/>
    <x v="0"/>
    <x v="2"/>
    <s v="WHT"/>
    <x v="1"/>
    <s v="USD"/>
    <n v="177.88"/>
  </r>
  <r>
    <s v="A2310000"/>
    <x v="31"/>
    <x v="31"/>
    <n v="103918846"/>
    <x v="0"/>
    <x v="0"/>
    <x v="2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588"/>
    <s v="Above 180days "/>
    <n v="19.600000000000001"/>
    <x v="0"/>
    <x v="2"/>
    <s v="WHT"/>
    <x v="1"/>
    <s v="USD"/>
    <n v="171.84"/>
  </r>
  <r>
    <s v="A2310000"/>
    <x v="31"/>
    <x v="31"/>
    <n v="103918846"/>
    <x v="0"/>
    <x v="0"/>
    <x v="2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588"/>
    <s v="Above 180days "/>
    <n v="19.600000000000001"/>
    <x v="0"/>
    <x v="2"/>
    <s v="WHT"/>
    <x v="1"/>
    <s v="USD"/>
    <n v="46585.89"/>
  </r>
  <r>
    <s v="A2310000"/>
    <x v="31"/>
    <x v="31"/>
    <n v="103918847"/>
    <x v="0"/>
    <x v="0"/>
    <x v="2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588"/>
    <s v="Above 180days "/>
    <n v="19.600000000000001"/>
    <x v="0"/>
    <x v="2"/>
    <s v="WHT"/>
    <x v="1"/>
    <s v="USD"/>
    <n v="118718.39999999999"/>
  </r>
  <r>
    <s v="A2310000"/>
    <x v="31"/>
    <x v="31"/>
    <n v="103918847"/>
    <x v="0"/>
    <x v="0"/>
    <x v="2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588"/>
    <s v="Above 180days "/>
    <n v="19.600000000000001"/>
    <x v="0"/>
    <x v="2"/>
    <s v="WHT"/>
    <x v="1"/>
    <s v="USD"/>
    <n v="98952.51"/>
  </r>
  <r>
    <s v="A2310000"/>
    <x v="31"/>
    <x v="31"/>
    <n v="103918847"/>
    <x v="0"/>
    <x v="0"/>
    <x v="2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588"/>
    <s v="Above 180days "/>
    <n v="19.600000000000001"/>
    <x v="0"/>
    <x v="2"/>
    <s v="WHT"/>
    <x v="1"/>
    <s v="USD"/>
    <n v="65679.14"/>
  </r>
  <r>
    <s v="A2310000"/>
    <x v="31"/>
    <x v="31"/>
    <n v="103918847"/>
    <x v="0"/>
    <x v="0"/>
    <x v="2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588"/>
    <s v="Above 180days "/>
    <n v="19.600000000000001"/>
    <x v="0"/>
    <x v="2"/>
    <s v="WHT"/>
    <x v="1"/>
    <s v="USD"/>
    <n v="97391.63"/>
  </r>
  <r>
    <s v="A2310000"/>
    <x v="31"/>
    <x v="31"/>
    <n v="103918848"/>
    <x v="0"/>
    <x v="0"/>
    <x v="2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588"/>
    <s v="Above 180days "/>
    <n v="19.600000000000001"/>
    <x v="0"/>
    <x v="2"/>
    <s v="WHT"/>
    <x v="1"/>
    <s v="USD"/>
    <n v="86612.43"/>
  </r>
  <r>
    <s v="A2310000"/>
    <x v="31"/>
    <x v="31"/>
    <n v="103918848"/>
    <x v="0"/>
    <x v="0"/>
    <x v="2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588"/>
    <s v="Above 180days "/>
    <n v="19.600000000000001"/>
    <x v="0"/>
    <x v="2"/>
    <s v="WHT"/>
    <x v="1"/>
    <s v="USD"/>
    <n v="81267.48"/>
  </r>
  <r>
    <s v="A2310000"/>
    <x v="31"/>
    <x v="31"/>
    <n v="103918850"/>
    <x v="0"/>
    <x v="0"/>
    <x v="2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588"/>
    <s v="Above 180days "/>
    <n v="19.600000000000001"/>
    <x v="0"/>
    <x v="2"/>
    <s v="WHT"/>
    <x v="1"/>
    <s v="USD"/>
    <n v="129547.7"/>
  </r>
  <r>
    <s v="A2310000"/>
    <x v="31"/>
    <x v="31"/>
    <n v="103918850"/>
    <x v="0"/>
    <x v="0"/>
    <x v="2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588"/>
    <s v="Above 180days "/>
    <n v="19.600000000000001"/>
    <x v="0"/>
    <x v="2"/>
    <s v="WHT"/>
    <x v="1"/>
    <s v="USD"/>
    <n v="168424.66"/>
  </r>
  <r>
    <s v="A2310000"/>
    <x v="31"/>
    <x v="31"/>
    <n v="103896304"/>
    <x v="0"/>
    <x v="0"/>
    <x v="2"/>
    <x v="2"/>
    <s v="WHT Outstg"/>
    <s v="WHT on inv 1800022925"/>
    <s v=""/>
    <s v="AB"/>
    <s v=""/>
    <d v="2020-03-29T00:00:00"/>
    <d v="2020-03-29T00:00:00"/>
    <d v="2020-03-29T00:00:00"/>
    <s v="USD"/>
    <n v="165055.07"/>
    <n v="642"/>
    <s v="Above 180days "/>
    <n v="21.4"/>
    <x v="0"/>
    <x v="2"/>
    <s v="WHT"/>
    <x v="1"/>
    <s v="USD"/>
    <n v="165055.07"/>
  </r>
  <r>
    <s v="A2310000"/>
    <x v="31"/>
    <x v="31"/>
    <n v="103712825"/>
    <x v="0"/>
    <x v="0"/>
    <x v="2"/>
    <x v="2"/>
    <s v="WHT Outstg"/>
    <s v="WHT on 1800020805"/>
    <s v=""/>
    <s v="AB"/>
    <s v=""/>
    <d v="2019-03-25T00:00:00"/>
    <d v="2019-03-25T00:00:00"/>
    <d v="2019-03-25T00:00:00"/>
    <s v="USD"/>
    <n v="143370.48000000001"/>
    <n v="1012"/>
    <s v="Above 180days "/>
    <n v="33.733333333333334"/>
    <x v="0"/>
    <x v="2"/>
    <s v="WHT"/>
    <x v="1"/>
    <s v="USD"/>
    <n v="143370.48000000001"/>
  </r>
  <r>
    <s v="A2310000"/>
    <x v="31"/>
    <x v="31"/>
    <n v="103626546"/>
    <x v="0"/>
    <x v="0"/>
    <x v="2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1180"/>
    <s v="Above 180days "/>
    <n v="39.333333333333336"/>
    <x v="0"/>
    <x v="2"/>
    <s v="WHT"/>
    <x v="1"/>
    <s v="USD"/>
    <n v="55993.65"/>
  </r>
  <r>
    <s v="A2310000"/>
    <x v="31"/>
    <x v="31"/>
    <n v="103596905"/>
    <x v="0"/>
    <x v="0"/>
    <x v="2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1246"/>
    <s v="Above 180days "/>
    <n v="41.533333333333331"/>
    <x v="0"/>
    <x v="2"/>
    <s v="WHT"/>
    <x v="1"/>
    <s v="USD"/>
    <n v="111288.73"/>
  </r>
  <r>
    <s v="A2310000"/>
    <x v="31"/>
    <x v="31"/>
    <n v="103596906"/>
    <x v="0"/>
    <x v="0"/>
    <x v="2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1246"/>
    <s v="Above 180days "/>
    <n v="41.533333333333331"/>
    <x v="0"/>
    <x v="2"/>
    <s v="WHT"/>
    <x v="1"/>
    <s v="USD"/>
    <n v="106938.86"/>
  </r>
  <r>
    <s v="A2310000"/>
    <x v="31"/>
    <x v="31"/>
    <n v="103596907"/>
    <x v="0"/>
    <x v="0"/>
    <x v="2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1246"/>
    <s v="Above 180days "/>
    <n v="41.533333333333331"/>
    <x v="0"/>
    <x v="2"/>
    <s v="WHT"/>
    <x v="1"/>
    <s v="USD"/>
    <n v="114935.37"/>
  </r>
  <r>
    <s v="A2310000"/>
    <x v="31"/>
    <x v="31"/>
    <n v="103537741"/>
    <x v="0"/>
    <x v="0"/>
    <x v="2"/>
    <x v="2"/>
    <s v="WHT Outstg"/>
    <s v="WHT on inv 1800019200"/>
    <s v=""/>
    <s v="AB"/>
    <s v=""/>
    <d v="2018-03-16T00:00:00"/>
    <d v="2018-03-16T00:00:00"/>
    <d v="2018-03-16T00:00:00"/>
    <s v="NGN"/>
    <n v="14484767.73"/>
    <n v="1386"/>
    <s v="Above 180days "/>
    <n v="46.2"/>
    <x v="0"/>
    <x v="2"/>
    <s v="WHT"/>
    <x v="1"/>
    <s v="USD"/>
    <n v="47452.1"/>
  </r>
  <r>
    <s v="A2310000"/>
    <x v="31"/>
    <x v="31"/>
    <n v="103537742"/>
    <x v="0"/>
    <x v="0"/>
    <x v="2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386"/>
    <s v="Above 180days "/>
    <n v="46.2"/>
    <x v="0"/>
    <x v="2"/>
    <s v="WHT"/>
    <x v="1"/>
    <s v="USD"/>
    <n v="58679.48"/>
  </r>
  <r>
    <s v="A2310000"/>
    <x v="31"/>
    <x v="31"/>
    <n v="103531032"/>
    <x v="0"/>
    <x v="0"/>
    <x v="2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398"/>
    <s v="Above 180days "/>
    <n v="46.6"/>
    <x v="0"/>
    <x v="2"/>
    <s v="WHT"/>
    <x v="1"/>
    <s v="USD"/>
    <n v="43190.28"/>
  </r>
  <r>
    <s v="A2310000"/>
    <x v="31"/>
    <x v="31"/>
    <n v="103531034"/>
    <x v="0"/>
    <x v="0"/>
    <x v="2"/>
    <x v="2"/>
    <s v="WHT Outstg"/>
    <s v="WHT on inv 1800018603"/>
    <s v=""/>
    <s v="AB"/>
    <s v=""/>
    <d v="2018-03-04T00:00:00"/>
    <d v="2018-03-04T00:00:00"/>
    <d v="2018-03-04T00:00:00"/>
    <s v="NGN"/>
    <n v="1969238.5"/>
    <n v="1398"/>
    <s v="Above 180days "/>
    <n v="46.6"/>
    <x v="0"/>
    <x v="2"/>
    <s v="WHT"/>
    <x v="1"/>
    <s v="USD"/>
    <n v="6449.06"/>
  </r>
  <r>
    <s v="A2310000"/>
    <x v="31"/>
    <x v="31"/>
    <n v="103434924"/>
    <x v="0"/>
    <x v="0"/>
    <x v="2"/>
    <x v="2"/>
    <s v="WHT Outstg"/>
    <s v="WHT on inv 1800014920"/>
    <s v=""/>
    <s v="AB"/>
    <s v=""/>
    <d v="2017-07-31T00:00:00"/>
    <d v="2017-07-31T00:00:00"/>
    <d v="2017-07-31T00:00:00"/>
    <s v="NGN"/>
    <n v="3393977.55"/>
    <n v="1614"/>
    <s v="Above 180days "/>
    <n v="53.8"/>
    <x v="0"/>
    <x v="2"/>
    <s v="WHT"/>
    <x v="1"/>
    <s v="USD"/>
    <n v="10766.04"/>
  </r>
  <r>
    <s v="A2310000"/>
    <x v="31"/>
    <x v="31"/>
    <n v="103434928"/>
    <x v="0"/>
    <x v="0"/>
    <x v="2"/>
    <x v="2"/>
    <s v="WHT Outstg"/>
    <s v="WHT on inv 1800017440"/>
    <s v=""/>
    <s v="AB"/>
    <s v=""/>
    <d v="2017-07-31T00:00:00"/>
    <d v="2017-07-31T00:00:00"/>
    <d v="2017-07-31T00:00:00"/>
    <s v="NGN"/>
    <n v="1889109.2"/>
    <n v="1614"/>
    <s v="Above 180days "/>
    <n v="53.8"/>
    <x v="0"/>
    <x v="2"/>
    <s v="WHT"/>
    <x v="1"/>
    <s v="USD"/>
    <n v="5992.44"/>
  </r>
  <r>
    <s v="A2310000"/>
    <x v="31"/>
    <x v="31"/>
    <n v="103419419"/>
    <x v="0"/>
    <x v="0"/>
    <x v="2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640"/>
    <s v="Above 180days "/>
    <n v="54.666666666666664"/>
    <x v="0"/>
    <x v="2"/>
    <s v="WHT"/>
    <x v="1"/>
    <s v="USD"/>
    <n v="7588.98"/>
  </r>
  <r>
    <s v="A2310000"/>
    <x v="31"/>
    <x v="31"/>
    <n v="103419420"/>
    <x v="0"/>
    <x v="0"/>
    <x v="2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640"/>
    <s v="Above 180days "/>
    <n v="54.666666666666664"/>
    <x v="0"/>
    <x v="2"/>
    <s v="WHT"/>
    <x v="1"/>
    <s v="USD"/>
    <n v="14578.58"/>
  </r>
  <r>
    <s v="A2310000"/>
    <x v="31"/>
    <x v="31"/>
    <n v="103419421"/>
    <x v="0"/>
    <x v="0"/>
    <x v="2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640"/>
    <s v="Above 180days "/>
    <n v="54.666666666666664"/>
    <x v="0"/>
    <x v="2"/>
    <s v="WHT"/>
    <x v="1"/>
    <s v="USD"/>
    <n v="7706.29"/>
  </r>
  <r>
    <s v="A2310000"/>
    <x v="31"/>
    <x v="31"/>
    <n v="103157874"/>
    <x v="0"/>
    <x v="0"/>
    <x v="2"/>
    <x v="2"/>
    <s v="WHT Outstg"/>
    <s v="WHT on pmt 1800014648"/>
    <s v=""/>
    <s v="AB"/>
    <s v=""/>
    <d v="2016-03-03T00:00:00"/>
    <d v="2016-03-03T00:00:00"/>
    <d v="2016-03-03T00:00:00"/>
    <s v="NGN"/>
    <n v="1387440.4"/>
    <n v="2129"/>
    <s v="Above 180days "/>
    <n v="70.966666666666669"/>
    <x v="0"/>
    <x v="2"/>
    <s v="WHT"/>
    <x v="1"/>
    <s v="USD"/>
    <n v="6963.29"/>
  </r>
  <r>
    <s v="A2310000"/>
    <x v="31"/>
    <x v="31"/>
    <n v="103157875"/>
    <x v="0"/>
    <x v="0"/>
    <x v="2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2129"/>
    <s v="Above 180days "/>
    <n v="70.966666666666669"/>
    <x v="0"/>
    <x v="2"/>
    <s v="WHT"/>
    <x v="1"/>
    <s v="USD"/>
    <n v="23040.25"/>
  </r>
  <r>
    <s v="A2310000"/>
    <x v="31"/>
    <x v="31"/>
    <n v="103157876"/>
    <x v="0"/>
    <x v="0"/>
    <x v="2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2129"/>
    <s v="Above 180days "/>
    <n v="70.966666666666669"/>
    <x v="0"/>
    <x v="2"/>
    <s v="WHT"/>
    <x v="1"/>
    <s v="USD"/>
    <n v="15233.17"/>
  </r>
  <r>
    <s v="A2310000"/>
    <x v="31"/>
    <x v="31"/>
    <n v="103097378"/>
    <x v="0"/>
    <x v="0"/>
    <x v="2"/>
    <x v="2"/>
    <s v="WHT Outstg"/>
    <s v="WHT on 1800014153"/>
    <s v=""/>
    <s v="AB"/>
    <s v=""/>
    <d v="2015-10-29T00:00:00"/>
    <d v="2015-10-29T00:00:00"/>
    <d v="2015-10-29T00:00:00"/>
    <s v="NGN"/>
    <n v="3739186.94"/>
    <n v="2255"/>
    <s v="Above 180days "/>
    <n v="75.166666666666671"/>
    <x v="0"/>
    <x v="2"/>
    <s v="WHT"/>
    <x v="1"/>
    <s v="USD"/>
    <n v="18766.23"/>
  </r>
  <r>
    <s v="A2310000"/>
    <x v="31"/>
    <x v="31"/>
    <n v="103097379"/>
    <x v="0"/>
    <x v="0"/>
    <x v="2"/>
    <x v="2"/>
    <s v="WHT Outstg"/>
    <s v="WHT on 1800014038"/>
    <s v=""/>
    <s v="AB"/>
    <s v=""/>
    <d v="2015-10-29T00:00:00"/>
    <d v="2015-10-29T00:00:00"/>
    <d v="2015-10-29T00:00:00"/>
    <s v="NGN"/>
    <n v="3661387.2"/>
    <n v="2255"/>
    <s v="Above 180days "/>
    <n v="75.166666666666671"/>
    <x v="0"/>
    <x v="2"/>
    <s v="WHT"/>
    <x v="1"/>
    <s v="USD"/>
    <n v="18375.77"/>
  </r>
  <r>
    <s v="A2310000"/>
    <x v="31"/>
    <x v="31"/>
    <n v="103097384"/>
    <x v="0"/>
    <x v="0"/>
    <x v="2"/>
    <x v="2"/>
    <s v="WHT Outstg"/>
    <s v="WHT on 1800013954"/>
    <s v=""/>
    <s v="AB"/>
    <s v=""/>
    <d v="2015-10-29T00:00:00"/>
    <d v="2015-10-29T00:00:00"/>
    <d v="2015-10-29T00:00:00"/>
    <s v="NGN"/>
    <n v="3355654.03"/>
    <n v="2255"/>
    <s v="Above 180days "/>
    <n v="75.166666666666671"/>
    <x v="0"/>
    <x v="2"/>
    <s v="WHT"/>
    <x v="1"/>
    <s v="USD"/>
    <n v="16841.36"/>
  </r>
  <r>
    <s v="A2310000"/>
    <x v="31"/>
    <x v="31"/>
    <n v="103097385"/>
    <x v="0"/>
    <x v="0"/>
    <x v="2"/>
    <x v="2"/>
    <s v="WHT Outstg"/>
    <s v="WHT on 1800013955"/>
    <s v=""/>
    <s v="AB"/>
    <s v=""/>
    <d v="2015-10-29T00:00:00"/>
    <d v="2015-10-29T00:00:00"/>
    <d v="2015-10-29T00:00:00"/>
    <s v="NGN"/>
    <n v="3800523.3"/>
    <n v="2255"/>
    <s v="Above 180days "/>
    <n v="75.166666666666671"/>
    <x v="0"/>
    <x v="2"/>
    <s v="WHT"/>
    <x v="1"/>
    <s v="USD"/>
    <n v="19074.07"/>
  </r>
  <r>
    <s v="A2310000"/>
    <x v="31"/>
    <x v="31"/>
    <n v="103097387"/>
    <x v="0"/>
    <x v="0"/>
    <x v="2"/>
    <x v="2"/>
    <s v="WHT Outstg"/>
    <s v="WHT on 1800013951"/>
    <s v=""/>
    <s v="AB"/>
    <s v=""/>
    <d v="2015-10-29T00:00:00"/>
    <d v="2015-10-29T00:00:00"/>
    <d v="2015-10-29T00:00:00"/>
    <s v="NGN"/>
    <n v="2990267.21"/>
    <n v="2255"/>
    <s v="Above 180days "/>
    <n v="75.166666666666671"/>
    <x v="0"/>
    <x v="2"/>
    <s v="WHT"/>
    <x v="1"/>
    <s v="USD"/>
    <n v="15007.55"/>
  </r>
  <r>
    <s v="A2310000"/>
    <x v="31"/>
    <x v="31"/>
    <n v="103097389"/>
    <x v="0"/>
    <x v="0"/>
    <x v="2"/>
    <x v="2"/>
    <s v="WHT Outstg"/>
    <s v="WHT on 1800013934"/>
    <s v=""/>
    <s v="AB"/>
    <s v=""/>
    <d v="2015-10-29T00:00:00"/>
    <d v="2015-10-29T00:00:00"/>
    <d v="2015-10-29T00:00:00"/>
    <s v="NGN"/>
    <n v="2967071.51"/>
    <n v="2255"/>
    <s v="Above 180days "/>
    <n v="75.166666666666671"/>
    <x v="0"/>
    <x v="2"/>
    <s v="WHT"/>
    <x v="1"/>
    <s v="USD"/>
    <n v="14891.14"/>
  </r>
  <r>
    <s v="A2310000"/>
    <x v="31"/>
    <x v="31"/>
    <n v="103097390"/>
    <x v="0"/>
    <x v="0"/>
    <x v="2"/>
    <x v="2"/>
    <s v="WHT Outstg"/>
    <s v="WHT on 1800013952"/>
    <s v=""/>
    <s v="AB"/>
    <s v=""/>
    <d v="2015-10-29T00:00:00"/>
    <d v="2015-10-29T00:00:00"/>
    <d v="2015-10-29T00:00:00"/>
    <s v="NGN"/>
    <n v="2265427.16"/>
    <n v="2255"/>
    <s v="Above 180days "/>
    <n v="75.166666666666671"/>
    <x v="0"/>
    <x v="2"/>
    <s v="WHT"/>
    <x v="1"/>
    <s v="USD"/>
    <n v="11369.73"/>
  </r>
  <r>
    <s v="A2310000"/>
    <x v="31"/>
    <x v="31"/>
    <n v="103097391"/>
    <x v="0"/>
    <x v="0"/>
    <x v="2"/>
    <x v="2"/>
    <s v="WHT Outstg"/>
    <s v="WHT on 1800013935"/>
    <s v=""/>
    <s v="AB"/>
    <s v=""/>
    <d v="2015-10-29T00:00:00"/>
    <d v="2015-10-29T00:00:00"/>
    <d v="2015-10-29T00:00:00"/>
    <s v="NGN"/>
    <n v="2543117.7400000002"/>
    <n v="2255"/>
    <s v="Above 180days "/>
    <n v="75.166666666666671"/>
    <x v="0"/>
    <x v="2"/>
    <s v="WHT"/>
    <x v="1"/>
    <s v="USD"/>
    <n v="12763.4"/>
  </r>
  <r>
    <s v="A2310000"/>
    <x v="31"/>
    <x v="31"/>
    <n v="103053586"/>
    <x v="0"/>
    <x v="0"/>
    <x v="2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341"/>
    <s v="Above 180days "/>
    <n v="78.033333333333331"/>
    <x v="0"/>
    <x v="2"/>
    <s v="WHT"/>
    <x v="1"/>
    <s v="USD"/>
    <n v="23041.9"/>
  </r>
  <r>
    <s v="A2650000"/>
    <x v="32"/>
    <x v="32"/>
    <n v="102874872"/>
    <x v="0"/>
    <x v="0"/>
    <x v="4"/>
    <x v="11"/>
    <n v="0"/>
    <s v="Short pmt 1800013134"/>
    <s v=""/>
    <s v="AB"/>
    <s v=""/>
    <d v="2014-09-30T00:00:00"/>
    <d v="2014-09-30T00:00:00"/>
    <d v="2014-09-30T00:00:00"/>
    <s v="USD"/>
    <n v="187500"/>
    <n v="2649"/>
    <s v="Above 180days "/>
    <n v="88.3"/>
    <x v="0"/>
    <x v="0"/>
    <s v="Overdue"/>
    <x v="0"/>
    <s v="USD"/>
    <n v="187500"/>
  </r>
  <r>
    <s v="A2680005"/>
    <x v="33"/>
    <x v="33"/>
    <n v="1800027057"/>
    <x v="0"/>
    <x v="0"/>
    <x v="2"/>
    <x v="2"/>
    <n v="0"/>
    <s v="AITEO NOV 2021 Crude Handling"/>
    <s v="468"/>
    <s v="DR"/>
    <s v=""/>
    <d v="2021-12-13T00:00:00"/>
    <d v="2021-12-13T00:00:00"/>
    <d v="2022-01-12T00:00:00"/>
    <s v="USD"/>
    <n v="350088.02"/>
    <n v="-12"/>
    <s v="Not Overdue"/>
    <n v="-0.4"/>
    <x v="1"/>
    <x v="1"/>
    <s v="Not Overdue"/>
    <x v="0"/>
    <s v="USD"/>
    <n v="350088.02"/>
  </r>
  <r>
    <s v="A2680005"/>
    <x v="33"/>
    <x v="33"/>
    <n v="1800027058"/>
    <x v="0"/>
    <x v="0"/>
    <x v="2"/>
    <x v="2"/>
    <n v="0"/>
    <s v="AITEO NOV 2021 Crude Handling"/>
    <s v="454"/>
    <s v="DR"/>
    <s v=""/>
    <d v="2021-12-13T00:00:00"/>
    <d v="2021-12-13T00:00:00"/>
    <d v="2022-01-12T00:00:00"/>
    <s v="NGN"/>
    <n v="95878711.969999999"/>
    <n v="-12"/>
    <s v="Not Overdue"/>
    <n v="-0.4"/>
    <x v="1"/>
    <x v="1"/>
    <s v="Not Overdue"/>
    <x v="0"/>
    <s v="USD"/>
    <n v="233426.31"/>
  </r>
  <r>
    <s v="A2680005"/>
    <x v="33"/>
    <x v="33"/>
    <n v="1800026855"/>
    <x v="0"/>
    <x v="0"/>
    <x v="2"/>
    <x v="2"/>
    <n v="0"/>
    <s v="AITEO OCTOBER 2021 Crude Handling"/>
    <s v="468"/>
    <s v="DR"/>
    <s v=""/>
    <d v="2021-11-11T00:00:00"/>
    <d v="2021-11-11T00:00:00"/>
    <d v="2021-12-11T00:00:00"/>
    <s v="USD"/>
    <n v="899822.67"/>
    <n v="20"/>
    <s v="1-30days"/>
    <n v="0.66666666666666663"/>
    <x v="2"/>
    <x v="0"/>
    <s v="Overdue"/>
    <x v="0"/>
    <s v="USD"/>
    <n v="899822.67"/>
  </r>
  <r>
    <s v="A2680005"/>
    <x v="33"/>
    <x v="33"/>
    <n v="1800026856"/>
    <x v="0"/>
    <x v="0"/>
    <x v="2"/>
    <x v="2"/>
    <n v="0"/>
    <s v="AITEO OCTOBER 2021 Crude Handling"/>
    <s v="454"/>
    <s v="DR"/>
    <s v=""/>
    <d v="2021-11-11T00:00:00"/>
    <d v="2021-11-11T00:00:00"/>
    <d v="2021-12-11T00:00:00"/>
    <s v="NGN"/>
    <n v="246199060.65000001"/>
    <n v="20"/>
    <s v="1-30days"/>
    <n v="0.66666666666666663"/>
    <x v="2"/>
    <x v="0"/>
    <s v="Overdue"/>
    <x v="0"/>
    <s v="USD"/>
    <n v="599223.89"/>
  </r>
  <r>
    <s v="A2680005"/>
    <x v="33"/>
    <x v="33"/>
    <n v="1800026715"/>
    <x v="0"/>
    <x v="0"/>
    <x v="2"/>
    <x v="2"/>
    <n v="0"/>
    <s v="AITEO SEPTEMBER 2021 Crude Handling"/>
    <s v="468"/>
    <s v="DR"/>
    <s v=""/>
    <d v="2021-10-13T00:00:00"/>
    <d v="2021-10-13T00:00:00"/>
    <d v="2021-11-12T00:00:00"/>
    <s v="USD"/>
    <n v="633734.23"/>
    <n v="49"/>
    <s v="31-60days"/>
    <n v="1.6333333333333333"/>
    <x v="2"/>
    <x v="0"/>
    <s v="Overdue"/>
    <x v="0"/>
    <s v="USD"/>
    <n v="633734.23"/>
  </r>
  <r>
    <s v="A2680005"/>
    <x v="33"/>
    <x v="33"/>
    <n v="1800026716"/>
    <x v="0"/>
    <x v="0"/>
    <x v="2"/>
    <x v="2"/>
    <n v="0"/>
    <s v="AITEO SEPTEMBER 2021 Crude Handling"/>
    <s v="454"/>
    <s v="DR"/>
    <s v=""/>
    <d v="2021-10-13T00:00:00"/>
    <d v="2021-10-13T00:00:00"/>
    <d v="2021-11-12T00:00:00"/>
    <s v="NGN"/>
    <n v="173227793.77000001"/>
    <n v="49"/>
    <s v="31-60days"/>
    <n v="1.6333333333333333"/>
    <x v="2"/>
    <x v="0"/>
    <s v="Overdue"/>
    <x v="0"/>
    <s v="USD"/>
    <n v="422121.49"/>
  </r>
  <r>
    <s v="A2680005"/>
    <x v="33"/>
    <x v="33"/>
    <n v="1800026728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120360.77"/>
    <n v="49"/>
    <s v="31-60days"/>
    <n v="1.6333333333333333"/>
    <x v="2"/>
    <x v="0"/>
    <s v="Overdue"/>
    <x v="0"/>
    <s v="USD"/>
    <n v="120360.77"/>
  </r>
  <r>
    <s v="A2680005"/>
    <x v="33"/>
    <x v="33"/>
    <n v="1800026729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9"/>
    <s v="31-60days"/>
    <n v="1.6333333333333333"/>
    <x v="2"/>
    <x v="0"/>
    <s v="Overdue"/>
    <x v="0"/>
    <s v="USD"/>
    <n v="80170.63"/>
  </r>
  <r>
    <s v="A2680005"/>
    <x v="33"/>
    <x v="33"/>
    <n v="1800026587"/>
    <x v="0"/>
    <x v="0"/>
    <x v="2"/>
    <x v="2"/>
    <n v="0"/>
    <s v="AITEO AUGUST 2021 Crude Handling"/>
    <s v="468"/>
    <s v="DR"/>
    <s v=""/>
    <d v="2021-09-14T00:00:00"/>
    <d v="2021-09-14T00:00:00"/>
    <d v="2021-10-14T00:00:00"/>
    <s v="USD"/>
    <n v="1952812.81"/>
    <n v="78"/>
    <s v="61-90days "/>
    <n v="2.6"/>
    <x v="2"/>
    <x v="0"/>
    <s v="Overdue"/>
    <x v="0"/>
    <s v="USD"/>
    <n v="1952812.81"/>
  </r>
  <r>
    <s v="A2680005"/>
    <x v="33"/>
    <x v="33"/>
    <n v="1800026588"/>
    <x v="0"/>
    <x v="0"/>
    <x v="2"/>
    <x v="2"/>
    <n v="0"/>
    <s v="AITEO AUGUST 2021 Crude Handling"/>
    <s v="454"/>
    <s v="DR"/>
    <s v=""/>
    <d v="2021-09-14T00:00:00"/>
    <d v="2021-09-14T00:00:00"/>
    <d v="2021-10-14T00:00:00"/>
    <s v="NGN"/>
    <n v="533317320.87"/>
    <n v="78"/>
    <s v="61-90days "/>
    <n v="2.6"/>
    <x v="2"/>
    <x v="0"/>
    <s v="Overdue"/>
    <x v="0"/>
    <s v="USD"/>
    <n v="1300814.28"/>
  </r>
  <r>
    <s v="A2680005"/>
    <x v="33"/>
    <x v="33"/>
    <n v="1600003895"/>
    <x v="0"/>
    <x v="0"/>
    <x v="2"/>
    <x v="2"/>
    <n v="0"/>
    <s v="AITEO WHT for Crude Handling -JAN 2020"/>
    <s v="454"/>
    <s v="DG"/>
    <s v=""/>
    <d v="2021-09-27T00:00:00"/>
    <d v="2021-09-27T00:00:00"/>
    <d v="2021-09-27T00:00:00"/>
    <s v="NGN"/>
    <n v="-22883107.600000001"/>
    <n v="95"/>
    <s v="91-180days "/>
    <n v="3.1666666666666665"/>
    <x v="0"/>
    <x v="2"/>
    <s v="Overdue"/>
    <x v="1"/>
    <s v="USD"/>
    <n v="-55784.44"/>
  </r>
  <r>
    <s v="A2680005"/>
    <x v="33"/>
    <x v="33"/>
    <n v="1600003894"/>
    <x v="0"/>
    <x v="0"/>
    <x v="2"/>
    <x v="2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95"/>
    <s v="91-180days "/>
    <n v="3.1666666666666665"/>
    <x v="0"/>
    <x v="2"/>
    <s v="WHT"/>
    <x v="1"/>
    <s v="USD"/>
    <n v="-538.97"/>
  </r>
  <r>
    <s v="A2680005"/>
    <x v="33"/>
    <x v="33"/>
    <n v="1800026466"/>
    <x v="0"/>
    <x v="0"/>
    <x v="2"/>
    <x v="2"/>
    <n v="0"/>
    <s v="AITEO JULY 2021 Crude Handling"/>
    <s v="468"/>
    <s v="DR"/>
    <s v=""/>
    <d v="2021-08-12T00:00:00"/>
    <d v="2021-08-12T00:00:00"/>
    <d v="2021-09-11T00:00:00"/>
    <s v="USD"/>
    <n v="1741074.65"/>
    <n v="111"/>
    <s v="91-180days "/>
    <n v="3.7"/>
    <x v="2"/>
    <x v="0"/>
    <s v="Overdue"/>
    <x v="0"/>
    <s v="USD"/>
    <n v="1741074.65"/>
  </r>
  <r>
    <s v="A2680005"/>
    <x v="33"/>
    <x v="33"/>
    <n v="1800026467"/>
    <x v="0"/>
    <x v="0"/>
    <x v="2"/>
    <x v="2"/>
    <n v="0"/>
    <s v="AITEO JULY 2021 Crude Handling"/>
    <s v="454"/>
    <s v="DR"/>
    <s v=""/>
    <d v="2021-08-12T00:00:00"/>
    <d v="2021-08-12T00:00:00"/>
    <d v="2021-09-11T00:00:00"/>
    <s v="NGN"/>
    <n v="475467327.69999999"/>
    <n v="111"/>
    <s v="91-180days "/>
    <n v="3.7"/>
    <x v="2"/>
    <x v="0"/>
    <s v="Overdue"/>
    <x v="0"/>
    <s v="USD"/>
    <n v="1160758.3899999999"/>
  </r>
  <r>
    <s v="A2680005"/>
    <x v="33"/>
    <x v="33"/>
    <n v="104123288"/>
    <x v="0"/>
    <x v="0"/>
    <x v="2"/>
    <x v="2"/>
    <s v="WHT Outstg"/>
    <s v="WHT on 1800025458 AITEO DEC  2020 CHA"/>
    <s v=""/>
    <s v="AB"/>
    <s v=""/>
    <d v="2021-08-31T00:00:00"/>
    <d v="2021-08-31T00:00:00"/>
    <d v="2021-08-31T00:00:00"/>
    <s v="NGN"/>
    <n v="24445078.48"/>
    <n v="122"/>
    <s v="91-180days "/>
    <n v="4.0666666666666664"/>
    <x v="2"/>
    <x v="2"/>
    <s v="WHT"/>
    <x v="1"/>
    <s v="USD"/>
    <n v="59653.33"/>
  </r>
  <r>
    <s v="A2680005"/>
    <x v="33"/>
    <x v="33"/>
    <n v="104123288"/>
    <x v="0"/>
    <x v="0"/>
    <x v="2"/>
    <x v="2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122"/>
    <s v="91-180days "/>
    <n v="4.0666666666666664"/>
    <x v="2"/>
    <x v="2"/>
    <s v="WHT"/>
    <x v="1"/>
    <s v="USD"/>
    <n v="37007.480000000003"/>
  </r>
  <r>
    <s v="A2680005"/>
    <x v="33"/>
    <x v="33"/>
    <n v="104123288"/>
    <x v="0"/>
    <x v="0"/>
    <x v="2"/>
    <x v="2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122"/>
    <s v="91-180days "/>
    <n v="4.0666666666666664"/>
    <x v="2"/>
    <x v="2"/>
    <s v="WHT"/>
    <x v="1"/>
    <s v="USD"/>
    <n v="48916.22"/>
  </r>
  <r>
    <s v="A2680005"/>
    <x v="33"/>
    <x v="33"/>
    <n v="104123288"/>
    <x v="0"/>
    <x v="0"/>
    <x v="2"/>
    <x v="2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122"/>
    <s v="91-180days "/>
    <n v="4.0666666666666664"/>
    <x v="2"/>
    <x v="2"/>
    <s v="WHT"/>
    <x v="1"/>
    <s v="USD"/>
    <n v="55078.43"/>
  </r>
  <r>
    <s v="A2680005"/>
    <x v="33"/>
    <x v="33"/>
    <n v="104123288"/>
    <x v="0"/>
    <x v="0"/>
    <x v="2"/>
    <x v="2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122"/>
    <s v="91-180days "/>
    <n v="4.0666666666666664"/>
    <x v="2"/>
    <x v="2"/>
    <s v="WHT"/>
    <x v="1"/>
    <s v="USD"/>
    <n v="23675.16"/>
  </r>
  <r>
    <s v="A2680005"/>
    <x v="33"/>
    <x v="33"/>
    <n v="104123288"/>
    <x v="0"/>
    <x v="0"/>
    <x v="2"/>
    <x v="2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122"/>
    <s v="91-180days "/>
    <n v="4.0666666666666664"/>
    <x v="2"/>
    <x v="2"/>
    <s v="WHT"/>
    <x v="1"/>
    <s v="USD"/>
    <n v="12382.45"/>
  </r>
  <r>
    <s v="A2680005"/>
    <x v="33"/>
    <x v="33"/>
    <n v="104123288"/>
    <x v="0"/>
    <x v="0"/>
    <x v="2"/>
    <x v="2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122"/>
    <s v="91-180days "/>
    <n v="4.0666666666666664"/>
    <x v="2"/>
    <x v="2"/>
    <s v="WHT"/>
    <x v="1"/>
    <s v="USD"/>
    <n v="28272.82"/>
  </r>
  <r>
    <s v="A2680005"/>
    <x v="33"/>
    <x v="33"/>
    <n v="104123288"/>
    <x v="0"/>
    <x v="0"/>
    <x v="2"/>
    <x v="2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122"/>
    <s v="91-180days "/>
    <n v="4.0666666666666664"/>
    <x v="2"/>
    <x v="2"/>
    <s v="WHT"/>
    <x v="1"/>
    <s v="USD"/>
    <n v="21516.66"/>
  </r>
  <r>
    <s v="A2680005"/>
    <x v="33"/>
    <x v="33"/>
    <n v="104123288"/>
    <x v="0"/>
    <x v="0"/>
    <x v="2"/>
    <x v="2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122"/>
    <s v="91-180days "/>
    <n v="4.0666666666666664"/>
    <x v="2"/>
    <x v="2"/>
    <s v="WHT"/>
    <x v="1"/>
    <s v="USD"/>
    <n v="27615.47"/>
  </r>
  <r>
    <s v="A2680005"/>
    <x v="33"/>
    <x v="33"/>
    <n v="104123289"/>
    <x v="0"/>
    <x v="0"/>
    <x v="2"/>
    <x v="2"/>
    <s v="WHT Outstg"/>
    <s v="WHT on 1800025457 AITEO DEC  2020 CHA"/>
    <s v=""/>
    <s v="AB"/>
    <s v=""/>
    <d v="2021-08-31T00:00:00"/>
    <d v="2021-08-31T00:00:00"/>
    <d v="2021-08-31T00:00:00"/>
    <s v="USD"/>
    <n v="96620.86"/>
    <n v="122"/>
    <s v="91-180days "/>
    <n v="4.0666666666666664"/>
    <x v="2"/>
    <x v="2"/>
    <s v="WHT"/>
    <x v="1"/>
    <s v="USD"/>
    <n v="96620.86"/>
  </r>
  <r>
    <s v="A2680005"/>
    <x v="33"/>
    <x v="33"/>
    <n v="104123289"/>
    <x v="0"/>
    <x v="0"/>
    <x v="2"/>
    <x v="2"/>
    <s v="WHT Outstg"/>
    <s v="WHT on 1800025571 AITEO JAN 2021 CHA"/>
    <s v=""/>
    <s v="AB"/>
    <s v=""/>
    <d v="2021-08-31T00:00:00"/>
    <d v="2021-08-31T00:00:00"/>
    <d v="2021-08-31T00:00:00"/>
    <s v="USD"/>
    <n v="59941.25"/>
    <n v="122"/>
    <s v="91-180days "/>
    <n v="4.0666666666666664"/>
    <x v="2"/>
    <x v="2"/>
    <s v="WHT"/>
    <x v="1"/>
    <s v="USD"/>
    <n v="59941.25"/>
  </r>
  <r>
    <s v="A2680005"/>
    <x v="33"/>
    <x v="33"/>
    <n v="104123289"/>
    <x v="0"/>
    <x v="0"/>
    <x v="2"/>
    <x v="2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122"/>
    <s v="91-180days "/>
    <n v="4.0666666666666664"/>
    <x v="2"/>
    <x v="2"/>
    <s v="WHT"/>
    <x v="1"/>
    <s v="USD"/>
    <n v="79229.899999999994"/>
  </r>
  <r>
    <s v="A2680005"/>
    <x v="33"/>
    <x v="33"/>
    <n v="104123289"/>
    <x v="0"/>
    <x v="0"/>
    <x v="2"/>
    <x v="2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122"/>
    <s v="91-180days "/>
    <n v="4.0666666666666664"/>
    <x v="2"/>
    <x v="2"/>
    <s v="WHT"/>
    <x v="1"/>
    <s v="USD"/>
    <n v="38346.800000000003"/>
  </r>
  <r>
    <s v="A2680005"/>
    <x v="33"/>
    <x v="33"/>
    <n v="104123289"/>
    <x v="0"/>
    <x v="0"/>
    <x v="2"/>
    <x v="2"/>
    <s v="WHT Outstg"/>
    <s v="WHT on 1800026003 AITEO APRIL 14-30 2021 CHA"/>
    <s v=""/>
    <s v="AB"/>
    <s v=""/>
    <d v="2021-08-31T00:00:00"/>
    <d v="2021-08-31T00:00:00"/>
    <d v="2021-08-31T00:00:00"/>
    <s v="USD"/>
    <n v="20055.93"/>
    <n v="122"/>
    <s v="91-180days "/>
    <n v="4.0666666666666664"/>
    <x v="2"/>
    <x v="2"/>
    <s v="WHT"/>
    <x v="1"/>
    <s v="USD"/>
    <n v="20055.93"/>
  </r>
  <r>
    <s v="A2680005"/>
    <x v="33"/>
    <x v="33"/>
    <n v="104123289"/>
    <x v="0"/>
    <x v="0"/>
    <x v="2"/>
    <x v="2"/>
    <s v="WHT Outstg"/>
    <s v="WHT on 1800026175 AITEO CHA- May 19-31 2021"/>
    <s v=""/>
    <s v="AB"/>
    <s v=""/>
    <d v="2021-08-31T00:00:00"/>
    <d v="2021-08-31T00:00:00"/>
    <d v="2021-08-31T00:00:00"/>
    <s v="USD"/>
    <n v="43758.98"/>
    <n v="122"/>
    <s v="91-180days "/>
    <n v="4.0666666666666664"/>
    <x v="2"/>
    <x v="2"/>
    <s v="WHT"/>
    <x v="1"/>
    <s v="USD"/>
    <n v="43758.98"/>
  </r>
  <r>
    <s v="A2680005"/>
    <x v="33"/>
    <x v="33"/>
    <n v="104123289"/>
    <x v="0"/>
    <x v="0"/>
    <x v="2"/>
    <x v="2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122"/>
    <s v="91-180days "/>
    <n v="4.0666666666666664"/>
    <x v="2"/>
    <x v="2"/>
    <s v="WHT"/>
    <x v="1"/>
    <s v="USD"/>
    <n v="33302.199999999997"/>
  </r>
  <r>
    <s v="A2680005"/>
    <x v="33"/>
    <x v="33"/>
    <n v="104123289"/>
    <x v="0"/>
    <x v="0"/>
    <x v="2"/>
    <x v="2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122"/>
    <s v="91-180days "/>
    <n v="4.0666666666666664"/>
    <x v="2"/>
    <x v="2"/>
    <s v="WHT"/>
    <x v="1"/>
    <s v="USD"/>
    <n v="89210.880000000005"/>
  </r>
  <r>
    <s v="A2680005"/>
    <x v="33"/>
    <x v="33"/>
    <n v="104123289"/>
    <x v="0"/>
    <x v="0"/>
    <x v="2"/>
    <x v="2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122"/>
    <s v="91-180days "/>
    <n v="4.0666666666666664"/>
    <x v="2"/>
    <x v="2"/>
    <s v="WHT"/>
    <x v="1"/>
    <s v="USD"/>
    <n v="44728.95"/>
  </r>
  <r>
    <s v="A2680005"/>
    <x v="33"/>
    <x v="33"/>
    <n v="1800026332"/>
    <x v="0"/>
    <x v="0"/>
    <x v="2"/>
    <x v="2"/>
    <n v="0"/>
    <s v="AITEO June 2021 Crude Handling"/>
    <s v="468"/>
    <s v="DR"/>
    <s v=""/>
    <d v="2021-07-14T00:00:00"/>
    <d v="2021-07-14T00:00:00"/>
    <d v="2021-08-13T00:00:00"/>
    <s v="USD"/>
    <n v="1770092.92"/>
    <n v="140"/>
    <s v="91-180days "/>
    <n v="4.666666666666667"/>
    <x v="2"/>
    <x v="0"/>
    <s v="Overdue"/>
    <x v="0"/>
    <s v="USD"/>
    <n v="1770092.92"/>
  </r>
  <r>
    <s v="A2680005"/>
    <x v="33"/>
    <x v="33"/>
    <n v="1800026333"/>
    <x v="0"/>
    <x v="0"/>
    <x v="2"/>
    <x v="2"/>
    <n v="0"/>
    <s v="AITEO June 2021 Crude Handling"/>
    <s v="454"/>
    <s v="DR"/>
    <s v=""/>
    <d v="2021-07-14T00:00:00"/>
    <d v="2021-07-14T00:00:00"/>
    <d v="2021-08-13T00:00:00"/>
    <s v="NGN"/>
    <n v="483429840.05000001"/>
    <n v="140"/>
    <s v="91-180days "/>
    <n v="4.666666666666667"/>
    <x v="2"/>
    <x v="0"/>
    <s v="Overdue"/>
    <x v="0"/>
    <s v="USD"/>
    <n v="1180197.27"/>
  </r>
  <r>
    <s v="A2680005"/>
    <x v="33"/>
    <x v="33"/>
    <n v="1600003847"/>
    <x v="0"/>
    <x v="0"/>
    <x v="2"/>
    <x v="2"/>
    <n v="0"/>
    <s v="AITEO JAN-APR 2021 SUPPLEM CRUDE HANDL-CN"/>
    <s v="468"/>
    <s v="DG"/>
    <s v=""/>
    <d v="2021-07-19T00:00:00"/>
    <d v="2021-07-19T00:00:00"/>
    <d v="2021-07-19T00:00:00"/>
    <s v="USD"/>
    <n v="-409611.79"/>
    <n v="165"/>
    <s v="91-180days "/>
    <n v="5.5"/>
    <x v="2"/>
    <x v="0"/>
    <s v="Overdue"/>
    <x v="0"/>
    <s v="USD"/>
    <n v="-409611.79"/>
  </r>
  <r>
    <s v="A2680005"/>
    <x v="33"/>
    <x v="33"/>
    <n v="1600003848"/>
    <x v="0"/>
    <x v="0"/>
    <x v="2"/>
    <x v="2"/>
    <n v="0"/>
    <s v="AITEO JAN-APR 2021 SUPPLEM CRUDE HANDL-CN"/>
    <s v="454"/>
    <s v="DG"/>
    <s v=""/>
    <d v="2021-07-19T00:00:00"/>
    <d v="2021-07-19T00:00:00"/>
    <d v="2021-07-19T00:00:00"/>
    <s v="NGN"/>
    <n v="-103631782.5"/>
    <n v="165"/>
    <s v="91-180days "/>
    <n v="5.5"/>
    <x v="2"/>
    <x v="0"/>
    <s v="Overdue"/>
    <x v="0"/>
    <s v="USD"/>
    <n v="-252985.91"/>
  </r>
  <r>
    <s v="A2680005"/>
    <x v="33"/>
    <x v="33"/>
    <n v="1600003684"/>
    <x v="0"/>
    <x v="0"/>
    <x v="2"/>
    <x v="2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282"/>
    <s v="Above 180days "/>
    <n v="9.4"/>
    <x v="0"/>
    <x v="2"/>
    <s v="Overdue"/>
    <x v="1"/>
    <s v="USD"/>
    <n v="-42647.3"/>
  </r>
  <r>
    <s v="A2680005"/>
    <x v="33"/>
    <x v="33"/>
    <n v="104040800"/>
    <x v="0"/>
    <x v="0"/>
    <x v="2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307"/>
    <s v="Above 180days "/>
    <n v="10.233333333333333"/>
    <x v="3"/>
    <x v="2"/>
    <s v="WHT"/>
    <x v="1"/>
    <s v="USD"/>
    <n v="48621.55"/>
  </r>
  <r>
    <s v="A2680005"/>
    <x v="33"/>
    <x v="33"/>
    <n v="104040800"/>
    <x v="0"/>
    <x v="0"/>
    <x v="2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307"/>
    <s v="Above 180days "/>
    <n v="10.233333333333333"/>
    <x v="3"/>
    <x v="2"/>
    <s v="WHT"/>
    <x v="1"/>
    <s v="USD"/>
    <n v="21550"/>
  </r>
  <r>
    <s v="A2680005"/>
    <x v="33"/>
    <x v="33"/>
    <n v="104040800"/>
    <x v="0"/>
    <x v="0"/>
    <x v="2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307"/>
    <s v="Above 180days "/>
    <n v="10.233333333333333"/>
    <x v="3"/>
    <x v="2"/>
    <s v="WHT"/>
    <x v="1"/>
    <s v="USD"/>
    <n v="8244.81"/>
  </r>
  <r>
    <s v="A2680005"/>
    <x v="33"/>
    <x v="33"/>
    <n v="104040800"/>
    <x v="0"/>
    <x v="0"/>
    <x v="2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307"/>
    <s v="Above 180days "/>
    <n v="10.233333333333333"/>
    <x v="3"/>
    <x v="2"/>
    <s v="WHT"/>
    <x v="1"/>
    <s v="USD"/>
    <n v="29491.13"/>
  </r>
  <r>
    <s v="A2680005"/>
    <x v="33"/>
    <x v="33"/>
    <n v="104040803"/>
    <x v="0"/>
    <x v="0"/>
    <x v="2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307"/>
    <s v="Above 180days "/>
    <n v="10.233333333333333"/>
    <x v="3"/>
    <x v="2"/>
    <s v="WHT"/>
    <x v="1"/>
    <s v="USD"/>
    <n v="72933.600000000006"/>
  </r>
  <r>
    <s v="A2680005"/>
    <x v="33"/>
    <x v="33"/>
    <n v="104040803"/>
    <x v="0"/>
    <x v="0"/>
    <x v="2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307"/>
    <s v="Above 180days "/>
    <n v="10.233333333333333"/>
    <x v="3"/>
    <x v="2"/>
    <s v="WHT"/>
    <x v="1"/>
    <s v="USD"/>
    <n v="32313.4"/>
  </r>
  <r>
    <s v="A2680005"/>
    <x v="33"/>
    <x v="33"/>
    <n v="104040803"/>
    <x v="0"/>
    <x v="0"/>
    <x v="2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307"/>
    <s v="Above 180days "/>
    <n v="10.233333333333333"/>
    <x v="3"/>
    <x v="2"/>
    <s v="WHT"/>
    <x v="1"/>
    <s v="USD"/>
    <n v="12362.87"/>
  </r>
  <r>
    <s v="A2680005"/>
    <x v="33"/>
    <x v="33"/>
    <n v="104040803"/>
    <x v="0"/>
    <x v="0"/>
    <x v="2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307"/>
    <s v="Above 180days "/>
    <n v="10.233333333333333"/>
    <x v="3"/>
    <x v="2"/>
    <s v="WHT"/>
    <x v="1"/>
    <s v="USD"/>
    <n v="44237.48"/>
  </r>
  <r>
    <s v="A2680005"/>
    <x v="33"/>
    <x v="33"/>
    <n v="104032945"/>
    <x v="0"/>
    <x v="0"/>
    <x v="2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326"/>
    <s v="Above 180days "/>
    <n v="10.866666666666667"/>
    <x v="3"/>
    <x v="2"/>
    <s v="WHT"/>
    <x v="1"/>
    <s v="USD"/>
    <n v="965.76"/>
  </r>
  <r>
    <s v="A2680005"/>
    <x v="33"/>
    <x v="33"/>
    <n v="104014637"/>
    <x v="0"/>
    <x v="0"/>
    <x v="2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367"/>
    <s v="Above 180days "/>
    <n v="12.233333333333333"/>
    <x v="4"/>
    <x v="2"/>
    <s v="WHT"/>
    <x v="1"/>
    <s v="USD"/>
    <n v="1743.6"/>
  </r>
  <r>
    <s v="A2680005"/>
    <x v="33"/>
    <x v="33"/>
    <n v="104014637"/>
    <x v="0"/>
    <x v="0"/>
    <x v="2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437"/>
    <s v="Above 180days "/>
    <n v="14.566666666666666"/>
    <x v="4"/>
    <x v="2"/>
    <s v="WHT"/>
    <x v="1"/>
    <s v="USD"/>
    <n v="569.03"/>
  </r>
  <r>
    <s v="A2680005"/>
    <x v="33"/>
    <x v="33"/>
    <n v="104014719"/>
    <x v="0"/>
    <x v="0"/>
    <x v="2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437"/>
    <s v="Above 180days "/>
    <n v="14.566666666666666"/>
    <x v="4"/>
    <x v="2"/>
    <s v="WHT"/>
    <x v="1"/>
    <s v="USD"/>
    <n v="853.55"/>
  </r>
  <r>
    <s v="A2680005"/>
    <x v="33"/>
    <x v="33"/>
    <n v="103981429"/>
    <x v="0"/>
    <x v="0"/>
    <x v="2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451"/>
    <s v="Above 180days "/>
    <n v="15.033333333333333"/>
    <x v="4"/>
    <x v="2"/>
    <s v="WHT"/>
    <x v="1"/>
    <s v="USD"/>
    <n v="119822.41"/>
  </r>
  <r>
    <s v="A2680005"/>
    <x v="33"/>
    <x v="33"/>
    <n v="103981429"/>
    <x v="0"/>
    <x v="0"/>
    <x v="2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451"/>
    <s v="Above 180days "/>
    <n v="15.033333333333333"/>
    <x v="4"/>
    <x v="2"/>
    <s v="WHT"/>
    <x v="1"/>
    <s v="USD"/>
    <n v="116528.22"/>
  </r>
  <r>
    <s v="A2680005"/>
    <x v="33"/>
    <x v="33"/>
    <n v="103981429"/>
    <x v="0"/>
    <x v="0"/>
    <x v="2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451"/>
    <s v="Above 180days "/>
    <n v="15.033333333333333"/>
    <x v="4"/>
    <x v="2"/>
    <s v="WHT"/>
    <x v="1"/>
    <s v="USD"/>
    <n v="143898.18"/>
  </r>
  <r>
    <s v="A2680005"/>
    <x v="33"/>
    <x v="33"/>
    <n v="103981430"/>
    <x v="0"/>
    <x v="0"/>
    <x v="2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451"/>
    <s v="Above 180days "/>
    <n v="15.033333333333333"/>
    <x v="4"/>
    <x v="2"/>
    <s v="WHT"/>
    <x v="1"/>
    <s v="USD"/>
    <n v="223141.61"/>
  </r>
  <r>
    <s v="A2680005"/>
    <x v="33"/>
    <x v="33"/>
    <n v="103981430"/>
    <x v="0"/>
    <x v="0"/>
    <x v="2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451"/>
    <s v="Above 180days "/>
    <n v="15.033333333333333"/>
    <x v="4"/>
    <x v="2"/>
    <s v="WHT"/>
    <x v="1"/>
    <s v="USD"/>
    <n v="184491.02"/>
  </r>
  <r>
    <s v="A2680005"/>
    <x v="33"/>
    <x v="33"/>
    <n v="103981430"/>
    <x v="0"/>
    <x v="0"/>
    <x v="2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451"/>
    <s v="Above 180days "/>
    <n v="15.033333333333333"/>
    <x v="4"/>
    <x v="2"/>
    <s v="WHT"/>
    <x v="1"/>
    <s v="USD"/>
    <n v="227823.96"/>
  </r>
  <r>
    <s v="A2680005"/>
    <x v="33"/>
    <x v="33"/>
    <n v="103981435"/>
    <x v="0"/>
    <x v="0"/>
    <x v="2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451"/>
    <s v="Above 180days "/>
    <n v="15.033333333333333"/>
    <x v="4"/>
    <x v="2"/>
    <s v="WHT"/>
    <x v="1"/>
    <s v="USD"/>
    <n v="150160.85999999999"/>
  </r>
  <r>
    <s v="A2680005"/>
    <x v="33"/>
    <x v="33"/>
    <n v="103981435"/>
    <x v="0"/>
    <x v="0"/>
    <x v="2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451"/>
    <s v="Above 180days "/>
    <n v="15.033333333333333"/>
    <x v="4"/>
    <x v="2"/>
    <s v="WHT"/>
    <x v="1"/>
    <s v="USD"/>
    <n v="86631.61"/>
  </r>
  <r>
    <s v="A2680005"/>
    <x v="33"/>
    <x v="33"/>
    <n v="103981435"/>
    <x v="0"/>
    <x v="0"/>
    <x v="2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451"/>
    <s v="Above 180days "/>
    <n v="15.033333333333333"/>
    <x v="4"/>
    <x v="2"/>
    <s v="WHT"/>
    <x v="1"/>
    <s v="USD"/>
    <n v="36721.160000000003"/>
  </r>
  <r>
    <s v="A2680005"/>
    <x v="33"/>
    <x v="33"/>
    <n v="104014719"/>
    <x v="0"/>
    <x v="0"/>
    <x v="2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458"/>
    <s v="Above 180days "/>
    <n v="15.266666666666667"/>
    <x v="4"/>
    <x v="2"/>
    <s v="WHT"/>
    <x v="1"/>
    <s v="USD"/>
    <n v="61455.51"/>
  </r>
  <r>
    <s v="A2680005"/>
    <x v="33"/>
    <x v="33"/>
    <n v="104014637"/>
    <x v="0"/>
    <x v="0"/>
    <x v="2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469"/>
    <s v="Above 180days "/>
    <n v="15.633333333333333"/>
    <x v="4"/>
    <x v="2"/>
    <s v="WHT"/>
    <x v="1"/>
    <s v="USD"/>
    <n v="37945.17"/>
  </r>
  <r>
    <s v="A2680005"/>
    <x v="33"/>
    <x v="33"/>
    <n v="104014719"/>
    <x v="0"/>
    <x v="0"/>
    <x v="2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469"/>
    <s v="Above 180days "/>
    <n v="15.633333333333333"/>
    <x v="4"/>
    <x v="2"/>
    <s v="WHT"/>
    <x v="1"/>
    <s v="USD"/>
    <n v="57786.69"/>
  </r>
  <r>
    <s v="A2680005"/>
    <x v="33"/>
    <x v="33"/>
    <n v="103950520"/>
    <x v="0"/>
    <x v="0"/>
    <x v="2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515"/>
    <s v="Above 180days "/>
    <n v="17.166666666666668"/>
    <x v="4"/>
    <x v="2"/>
    <s v="WHT"/>
    <x v="1"/>
    <s v="USD"/>
    <n v="148567.85999999999"/>
  </r>
  <r>
    <s v="A2680005"/>
    <x v="33"/>
    <x v="33"/>
    <n v="103950520"/>
    <x v="0"/>
    <x v="0"/>
    <x v="2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515"/>
    <s v="Above 180days "/>
    <n v="17.166666666666668"/>
    <x v="4"/>
    <x v="2"/>
    <s v="WHT"/>
    <x v="1"/>
    <s v="USD"/>
    <n v="112004.77"/>
  </r>
  <r>
    <s v="A2680005"/>
    <x v="33"/>
    <x v="33"/>
    <n v="103950520"/>
    <x v="0"/>
    <x v="0"/>
    <x v="2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515"/>
    <s v="Above 180days "/>
    <n v="17.166666666666668"/>
    <x v="4"/>
    <x v="2"/>
    <s v="WHT"/>
    <x v="1"/>
    <s v="USD"/>
    <n v="157734.13"/>
  </r>
  <r>
    <s v="A2680005"/>
    <x v="33"/>
    <x v="33"/>
    <n v="103923530"/>
    <x v="0"/>
    <x v="0"/>
    <x v="2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575"/>
    <s v="Above 180days "/>
    <n v="19.166666666666668"/>
    <x v="0"/>
    <x v="2"/>
    <s v="WHT"/>
    <x v="1"/>
    <s v="USD"/>
    <n v="63475.45"/>
  </r>
  <r>
    <s v="A2680005"/>
    <x v="33"/>
    <x v="33"/>
    <n v="103923530"/>
    <x v="0"/>
    <x v="0"/>
    <x v="2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575"/>
    <s v="Above 180days "/>
    <n v="19.166666666666668"/>
    <x v="0"/>
    <x v="2"/>
    <s v="WHT"/>
    <x v="1"/>
    <s v="USD"/>
    <n v="89390.62"/>
  </r>
  <r>
    <s v="A2680005"/>
    <x v="33"/>
    <x v="33"/>
    <n v="1600003117"/>
    <x v="0"/>
    <x v="0"/>
    <x v="2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619"/>
    <s v="Above 180days "/>
    <n v="20.633333333333333"/>
    <x v="0"/>
    <x v="2"/>
    <s v="WHT"/>
    <x v="1"/>
    <s v="USD"/>
    <n v="-13116.17"/>
  </r>
  <r>
    <s v="A2680005"/>
    <x v="33"/>
    <x v="33"/>
    <n v="104032932"/>
    <x v="0"/>
    <x v="0"/>
    <x v="2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619"/>
    <s v="Above 180days "/>
    <n v="20.633333333333333"/>
    <x v="0"/>
    <x v="2"/>
    <s v="WHT"/>
    <x v="1"/>
    <s v="USD"/>
    <n v="42137.82"/>
  </r>
  <r>
    <s v="A2680005"/>
    <x v="33"/>
    <x v="33"/>
    <n v="103903401"/>
    <x v="0"/>
    <x v="0"/>
    <x v="2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631"/>
    <s v="Above 180days "/>
    <n v="21.033333333333335"/>
    <x v="0"/>
    <x v="2"/>
    <s v="WHT"/>
    <x v="1"/>
    <s v="USD"/>
    <n v="148851.28"/>
  </r>
  <r>
    <s v="A2680005"/>
    <x v="33"/>
    <x v="33"/>
    <n v="103903402"/>
    <x v="0"/>
    <x v="0"/>
    <x v="2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631"/>
    <s v="Above 180days "/>
    <n v="21.033333333333335"/>
    <x v="0"/>
    <x v="2"/>
    <s v="WHT"/>
    <x v="1"/>
    <s v="USD"/>
    <n v="11687.68"/>
  </r>
  <r>
    <s v="A2680005"/>
    <x v="33"/>
    <x v="33"/>
    <n v="103903402"/>
    <x v="0"/>
    <x v="0"/>
    <x v="2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631"/>
    <s v="Above 180days "/>
    <n v="21.033333333333335"/>
    <x v="0"/>
    <x v="2"/>
    <s v="WHT"/>
    <x v="1"/>
    <s v="USD"/>
    <n v="115825.49"/>
  </r>
  <r>
    <s v="A2680005"/>
    <x v="33"/>
    <x v="33"/>
    <n v="103903403"/>
    <x v="0"/>
    <x v="0"/>
    <x v="2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631"/>
    <s v="Above 180days "/>
    <n v="21.033333333333335"/>
    <x v="0"/>
    <x v="2"/>
    <s v="WHT"/>
    <x v="1"/>
    <s v="USD"/>
    <n v="6030.98"/>
  </r>
  <r>
    <s v="A2680005"/>
    <x v="33"/>
    <x v="33"/>
    <n v="103903403"/>
    <x v="0"/>
    <x v="0"/>
    <x v="2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631"/>
    <s v="Above 180days "/>
    <n v="21.033333333333335"/>
    <x v="0"/>
    <x v="2"/>
    <s v="WHT"/>
    <x v="1"/>
    <s v="USD"/>
    <n v="119239.37"/>
  </r>
  <r>
    <s v="A2680005"/>
    <x v="33"/>
    <x v="33"/>
    <n v="103903403"/>
    <x v="0"/>
    <x v="0"/>
    <x v="2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631"/>
    <s v="Above 180days "/>
    <n v="21.033333333333335"/>
    <x v="0"/>
    <x v="2"/>
    <s v="WHT"/>
    <x v="1"/>
    <s v="USD"/>
    <n v="95422.98"/>
  </r>
  <r>
    <s v="A2680005"/>
    <x v="33"/>
    <x v="33"/>
    <n v="103903404"/>
    <x v="0"/>
    <x v="0"/>
    <x v="2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631"/>
    <s v="Above 180days "/>
    <n v="21.033333333333335"/>
    <x v="0"/>
    <x v="2"/>
    <s v="WHT"/>
    <x v="1"/>
    <s v="USD"/>
    <n v="111118.54"/>
  </r>
  <r>
    <s v="A2680005"/>
    <x v="33"/>
    <x v="33"/>
    <n v="103903404"/>
    <x v="0"/>
    <x v="0"/>
    <x v="2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631"/>
    <s v="Above 180days "/>
    <n v="21.033333333333335"/>
    <x v="0"/>
    <x v="2"/>
    <s v="WHT"/>
    <x v="1"/>
    <s v="USD"/>
    <n v="118560.99"/>
  </r>
  <r>
    <s v="A2680005"/>
    <x v="33"/>
    <x v="33"/>
    <n v="103903405"/>
    <x v="0"/>
    <x v="0"/>
    <x v="2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631"/>
    <s v="Above 180days "/>
    <n v="21.033333333333335"/>
    <x v="0"/>
    <x v="2"/>
    <s v="WHT"/>
    <x v="1"/>
    <s v="USD"/>
    <n v="50749.22"/>
  </r>
  <r>
    <s v="A2680005"/>
    <x v="33"/>
    <x v="33"/>
    <n v="103903405"/>
    <x v="0"/>
    <x v="0"/>
    <x v="2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631"/>
    <s v="Above 180days "/>
    <n v="21.033333333333335"/>
    <x v="0"/>
    <x v="2"/>
    <s v="WHT"/>
    <x v="1"/>
    <s v="USD"/>
    <n v="58672.91"/>
  </r>
  <r>
    <s v="A2680005"/>
    <x v="33"/>
    <x v="33"/>
    <n v="103903405"/>
    <x v="0"/>
    <x v="0"/>
    <x v="2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631"/>
    <s v="Above 180days "/>
    <n v="21.033333333333335"/>
    <x v="0"/>
    <x v="2"/>
    <s v="WHT"/>
    <x v="1"/>
    <s v="USD"/>
    <n v="52517.26"/>
  </r>
  <r>
    <s v="A2680005"/>
    <x v="33"/>
    <x v="33"/>
    <n v="103903405"/>
    <x v="0"/>
    <x v="0"/>
    <x v="2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631"/>
    <s v="Above 180days "/>
    <n v="21.033333333333335"/>
    <x v="0"/>
    <x v="2"/>
    <s v="WHT"/>
    <x v="1"/>
    <s v="USD"/>
    <n v="117923.86"/>
  </r>
  <r>
    <s v="A2680005"/>
    <x v="33"/>
    <x v="33"/>
    <n v="103903406"/>
    <x v="0"/>
    <x v="0"/>
    <x v="2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631"/>
    <s v="Above 180days "/>
    <n v="21.033333333333335"/>
    <x v="0"/>
    <x v="2"/>
    <s v="WHT"/>
    <x v="1"/>
    <s v="USD"/>
    <n v="161231.46"/>
  </r>
  <r>
    <s v="A2680005"/>
    <x v="33"/>
    <x v="33"/>
    <n v="103903406"/>
    <x v="0"/>
    <x v="0"/>
    <x v="2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631"/>
    <s v="Above 180days "/>
    <n v="21.033333333333335"/>
    <x v="0"/>
    <x v="2"/>
    <s v="WHT"/>
    <x v="1"/>
    <s v="USD"/>
    <n v="137884.25"/>
  </r>
  <r>
    <s v="A2680005"/>
    <x v="33"/>
    <x v="33"/>
    <n v="103903407"/>
    <x v="0"/>
    <x v="0"/>
    <x v="2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631"/>
    <s v="Above 180days "/>
    <n v="21.033333333333335"/>
    <x v="0"/>
    <x v="2"/>
    <s v="WHT"/>
    <x v="1"/>
    <s v="USD"/>
    <n v="20684.080000000002"/>
  </r>
  <r>
    <s v="A2680005"/>
    <x v="33"/>
    <x v="33"/>
    <n v="103903407"/>
    <x v="0"/>
    <x v="0"/>
    <x v="2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631"/>
    <s v="Above 180days "/>
    <n v="21.033333333333335"/>
    <x v="0"/>
    <x v="2"/>
    <s v="WHT"/>
    <x v="1"/>
    <s v="USD"/>
    <n v="204686.7"/>
  </r>
  <r>
    <s v="A2680005"/>
    <x v="33"/>
    <x v="33"/>
    <n v="103903408"/>
    <x v="0"/>
    <x v="0"/>
    <x v="2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631"/>
    <s v="Above 180days "/>
    <n v="21.033333333333335"/>
    <x v="0"/>
    <x v="2"/>
    <s v="WHT"/>
    <x v="1"/>
    <s v="USD"/>
    <n v="51959.29"/>
  </r>
  <r>
    <s v="A2680005"/>
    <x v="33"/>
    <x v="33"/>
    <n v="103903408"/>
    <x v="0"/>
    <x v="0"/>
    <x v="2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631"/>
    <s v="Above 180days "/>
    <n v="21.033333333333335"/>
    <x v="0"/>
    <x v="2"/>
    <s v="WHT"/>
    <x v="1"/>
    <s v="USD"/>
    <n v="162184.88"/>
  </r>
  <r>
    <s v="A2680005"/>
    <x v="33"/>
    <x v="33"/>
    <n v="103903409"/>
    <x v="0"/>
    <x v="0"/>
    <x v="2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631"/>
    <s v="Above 180days "/>
    <n v="21.033333333333335"/>
    <x v="0"/>
    <x v="2"/>
    <s v="WHT"/>
    <x v="1"/>
    <s v="USD"/>
    <n v="211331.23"/>
  </r>
  <r>
    <s v="A2680005"/>
    <x v="33"/>
    <x v="33"/>
    <n v="103903409"/>
    <x v="0"/>
    <x v="0"/>
    <x v="2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631"/>
    <s v="Above 180days "/>
    <n v="21.033333333333335"/>
    <x v="0"/>
    <x v="2"/>
    <s v="WHT"/>
    <x v="1"/>
    <s v="USD"/>
    <n v="10683.02"/>
  </r>
  <r>
    <s v="A2680005"/>
    <x v="33"/>
    <x v="33"/>
    <n v="103903409"/>
    <x v="0"/>
    <x v="0"/>
    <x v="2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631"/>
    <s v="Above 180days "/>
    <n v="21.033333333333335"/>
    <x v="0"/>
    <x v="2"/>
    <s v="WHT"/>
    <x v="1"/>
    <s v="USD"/>
    <n v="169001.05"/>
  </r>
  <r>
    <s v="A2680005"/>
    <x v="33"/>
    <x v="33"/>
    <n v="103903410"/>
    <x v="0"/>
    <x v="0"/>
    <x v="2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631"/>
    <s v="Above 180days "/>
    <n v="21.033333333333335"/>
    <x v="0"/>
    <x v="2"/>
    <s v="WHT"/>
    <x v="1"/>
    <s v="USD"/>
    <n v="218071.61"/>
  </r>
  <r>
    <s v="A2680005"/>
    <x v="33"/>
    <x v="33"/>
    <n v="103903410"/>
    <x v="0"/>
    <x v="0"/>
    <x v="2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631"/>
    <s v="Above 180days "/>
    <n v="21.033333333333335"/>
    <x v="0"/>
    <x v="2"/>
    <s v="WHT"/>
    <x v="1"/>
    <s v="USD"/>
    <n v="198658.61"/>
  </r>
  <r>
    <s v="A2680005"/>
    <x v="33"/>
    <x v="33"/>
    <n v="103890049"/>
    <x v="0"/>
    <x v="0"/>
    <x v="2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660"/>
    <s v="Above 180days "/>
    <n v="22"/>
    <x v="0"/>
    <x v="2"/>
    <s v="WHT"/>
    <x v="1"/>
    <s v="USD"/>
    <n v="-65170.8"/>
  </r>
  <r>
    <s v="A2680005"/>
    <x v="33"/>
    <x v="33"/>
    <n v="103890051"/>
    <x v="0"/>
    <x v="0"/>
    <x v="2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660"/>
    <s v="Above 180days "/>
    <n v="22"/>
    <x v="0"/>
    <x v="2"/>
    <s v="WHT"/>
    <x v="1"/>
    <s v="USD"/>
    <n v="144805.78"/>
  </r>
  <r>
    <s v="A2680005"/>
    <x v="33"/>
    <x v="33"/>
    <n v="1400014246"/>
    <x v="0"/>
    <x v="0"/>
    <x v="2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672"/>
    <s v="Above 180days "/>
    <n v="22.4"/>
    <x v="0"/>
    <x v="2"/>
    <s v="WHT"/>
    <x v="1"/>
    <s v="USD"/>
    <n v="90577.38"/>
  </r>
  <r>
    <s v="A2680005"/>
    <x v="33"/>
    <x v="33"/>
    <n v="103882153"/>
    <x v="0"/>
    <x v="0"/>
    <x v="2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673"/>
    <s v="Above 180days "/>
    <n v="22.433333333333334"/>
    <x v="0"/>
    <x v="2"/>
    <s v="WHT"/>
    <x v="1"/>
    <s v="USD"/>
    <n v="227285.49"/>
  </r>
  <r>
    <s v="A2680005"/>
    <x v="33"/>
    <x v="33"/>
    <n v="103882154"/>
    <x v="0"/>
    <x v="0"/>
    <x v="2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673"/>
    <s v="Above 180days "/>
    <n v="22.433333333333334"/>
    <x v="0"/>
    <x v="2"/>
    <s v="WHT"/>
    <x v="1"/>
    <s v="USD"/>
    <n v="150284.78"/>
  </r>
  <r>
    <s v="A2680005"/>
    <x v="33"/>
    <x v="33"/>
    <n v="103867325"/>
    <x v="0"/>
    <x v="0"/>
    <x v="2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703"/>
    <s v="Above 180days "/>
    <n v="23.433333333333334"/>
    <x v="0"/>
    <x v="2"/>
    <s v="WHT"/>
    <x v="1"/>
    <s v="USD"/>
    <n v="56563.5"/>
  </r>
  <r>
    <s v="A2680005"/>
    <x v="33"/>
    <x v="33"/>
    <n v="103867326"/>
    <x v="0"/>
    <x v="0"/>
    <x v="2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703"/>
    <s v="Above 180days "/>
    <n v="23.433333333333334"/>
    <x v="0"/>
    <x v="2"/>
    <s v="WHT"/>
    <x v="1"/>
    <s v="USD"/>
    <n v="184089.42"/>
  </r>
  <r>
    <s v="A2680005"/>
    <x v="33"/>
    <x v="33"/>
    <n v="103851995"/>
    <x v="0"/>
    <x v="0"/>
    <x v="2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731"/>
    <s v="Above 180days "/>
    <n v="24.366666666666667"/>
    <x v="0"/>
    <x v="2"/>
    <s v="WHT"/>
    <x v="1"/>
    <s v="USD"/>
    <n v="216809.36"/>
  </r>
  <r>
    <s v="A2680005"/>
    <x v="33"/>
    <x v="33"/>
    <n v="103852001"/>
    <x v="0"/>
    <x v="0"/>
    <x v="2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731"/>
    <s v="Above 180days "/>
    <n v="24.366666666666667"/>
    <x v="0"/>
    <x v="2"/>
    <s v="WHT"/>
    <x v="1"/>
    <s v="USD"/>
    <n v="144509.39000000001"/>
  </r>
  <r>
    <s v="A2680005"/>
    <x v="33"/>
    <x v="33"/>
    <n v="104014730"/>
    <x v="0"/>
    <x v="0"/>
    <x v="2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763"/>
    <s v="Above 180days "/>
    <n v="25.433333333333334"/>
    <x v="0"/>
    <x v="2"/>
    <s v="WHT"/>
    <x v="1"/>
    <s v="USD"/>
    <n v="15097.73"/>
  </r>
  <r>
    <s v="A2680005"/>
    <x v="33"/>
    <x v="33"/>
    <n v="104014732"/>
    <x v="0"/>
    <x v="0"/>
    <x v="2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763"/>
    <s v="Above 180days "/>
    <n v="25.433333333333334"/>
    <x v="0"/>
    <x v="2"/>
    <s v="WHT"/>
    <x v="1"/>
    <s v="USD"/>
    <n v="28157.24"/>
  </r>
  <r>
    <s v="A2680005"/>
    <x v="33"/>
    <x v="33"/>
    <n v="103827847"/>
    <x v="0"/>
    <x v="0"/>
    <x v="2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780"/>
    <s v="Above 180days "/>
    <n v="26"/>
    <x v="0"/>
    <x v="2"/>
    <s v="WHT"/>
    <x v="1"/>
    <s v="USD"/>
    <n v="111575.35"/>
  </r>
  <r>
    <s v="A2680005"/>
    <x v="33"/>
    <x v="33"/>
    <n v="103815889"/>
    <x v="0"/>
    <x v="0"/>
    <x v="2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802"/>
    <s v="Above 180days "/>
    <n v="26.733333333333334"/>
    <x v="0"/>
    <x v="2"/>
    <s v="WHT"/>
    <x v="1"/>
    <s v="USD"/>
    <n v="167337.47"/>
  </r>
  <r>
    <s v="A2680005"/>
    <x v="33"/>
    <x v="33"/>
    <n v="103799418"/>
    <x v="0"/>
    <x v="0"/>
    <x v="2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840"/>
    <s v="Above 180days "/>
    <n v="28"/>
    <x v="0"/>
    <x v="2"/>
    <s v="WHT"/>
    <x v="1"/>
    <s v="USD"/>
    <n v="91941.56"/>
  </r>
  <r>
    <s v="A2680005"/>
    <x v="33"/>
    <x v="33"/>
    <n v="104014719"/>
    <x v="0"/>
    <x v="0"/>
    <x v="2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861"/>
    <s v="Above 180days "/>
    <n v="28.7"/>
    <x v="0"/>
    <x v="2"/>
    <s v="WHT"/>
    <x v="1"/>
    <s v="USD"/>
    <n v="225436.17"/>
  </r>
  <r>
    <s v="A2680005"/>
    <x v="33"/>
    <x v="33"/>
    <n v="104014719"/>
    <x v="0"/>
    <x v="0"/>
    <x v="2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876"/>
    <s v="Above 180days "/>
    <n v="29.2"/>
    <x v="0"/>
    <x v="2"/>
    <s v="WHT"/>
    <x v="1"/>
    <s v="USD"/>
    <n v="3240"/>
  </r>
  <r>
    <s v="A2680005"/>
    <x v="33"/>
    <x v="33"/>
    <n v="104014732"/>
    <x v="0"/>
    <x v="0"/>
    <x v="2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876"/>
    <s v="Above 180days "/>
    <n v="29.2"/>
    <x v="0"/>
    <x v="2"/>
    <s v="WHT"/>
    <x v="1"/>
    <s v="USD"/>
    <n v="-4803.95"/>
  </r>
  <r>
    <s v="A2680005"/>
    <x v="33"/>
    <x v="33"/>
    <n v="103759985"/>
    <x v="0"/>
    <x v="0"/>
    <x v="2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918"/>
    <s v="Above 180days "/>
    <n v="30.6"/>
    <x v="0"/>
    <x v="2"/>
    <s v="WHT"/>
    <x v="1"/>
    <s v="USD"/>
    <n v="107495.74"/>
  </r>
  <r>
    <s v="A2680005"/>
    <x v="33"/>
    <x v="33"/>
    <n v="103759988"/>
    <x v="0"/>
    <x v="0"/>
    <x v="2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918"/>
    <s v="Above 180days "/>
    <n v="30.6"/>
    <x v="0"/>
    <x v="2"/>
    <s v="WHT"/>
    <x v="1"/>
    <s v="USD"/>
    <n v="190622.62"/>
  </r>
  <r>
    <s v="A2680005"/>
    <x v="33"/>
    <x v="33"/>
    <n v="103731779"/>
    <x v="0"/>
    <x v="0"/>
    <x v="2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976"/>
    <s v="Above 180days "/>
    <n v="32.533333333333331"/>
    <x v="0"/>
    <x v="2"/>
    <s v="WHT"/>
    <x v="1"/>
    <s v="USD"/>
    <n v="176953.28"/>
  </r>
  <r>
    <s v="A2680005"/>
    <x v="33"/>
    <x v="33"/>
    <n v="1800021430"/>
    <x v="2"/>
    <x v="1"/>
    <x v="9"/>
    <x v="1"/>
    <n v="0"/>
    <s v="NCTL OVERY FLY COVERAGE - DECEMBER  2018"/>
    <s v="7707"/>
    <s v="DR"/>
    <s v=""/>
    <d v="2019-03-04T00:00:00"/>
    <d v="2019-03-04T00:00:00"/>
    <d v="2019-04-04T00:00:00"/>
    <s v="USD"/>
    <n v="12000"/>
    <n v="1002"/>
    <s v="Above 180days "/>
    <n v="33.4"/>
    <x v="0"/>
    <x v="0"/>
    <s v="Overdue"/>
    <x v="0"/>
    <s v="USD"/>
    <n v="12000"/>
  </r>
  <r>
    <s v="A2680005"/>
    <x v="33"/>
    <x v="33"/>
    <n v="1800021429"/>
    <x v="2"/>
    <x v="1"/>
    <x v="9"/>
    <x v="1"/>
    <n v="0"/>
    <s v="NCTL OVERY FLY COVERAGE - NOV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8"/>
    <x v="2"/>
    <x v="1"/>
    <x v="9"/>
    <x v="1"/>
    <n v="0"/>
    <s v="NCTL OVERY FLY COVERAGE - OCTO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7"/>
    <x v="2"/>
    <x v="1"/>
    <x v="9"/>
    <x v="1"/>
    <n v="0"/>
    <s v="NCTL OVERY FLY COVERAGE - SEPT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2"/>
    <x v="2"/>
    <x v="1"/>
    <x v="9"/>
    <x v="1"/>
    <n v="0"/>
    <s v="NCTL OVERY FLY COVERAGE - APRIL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6"/>
    <x v="2"/>
    <x v="1"/>
    <x v="9"/>
    <x v="1"/>
    <n v="0"/>
    <s v="NCTL OVERY FLY COVERAGE - AUGUST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0"/>
    <x v="2"/>
    <x v="1"/>
    <x v="9"/>
    <x v="1"/>
    <n v="0"/>
    <s v="NCTL OVERY FLY COVERAGE - FEBRUARY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5"/>
    <x v="2"/>
    <x v="1"/>
    <x v="9"/>
    <x v="1"/>
    <n v="0"/>
    <s v="NCTL OVERY FLY COVERAGE - JULY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4"/>
    <x v="2"/>
    <x v="1"/>
    <x v="9"/>
    <x v="1"/>
    <n v="0"/>
    <s v="NCTL OVERY FLY COVERAGE - JUNE  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1"/>
    <x v="2"/>
    <x v="1"/>
    <x v="9"/>
    <x v="1"/>
    <n v="0"/>
    <s v="NCTL OVERY FLY COVERAGE - MARCH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3"/>
    <x v="2"/>
    <x v="1"/>
    <x v="9"/>
    <x v="1"/>
    <n v="0"/>
    <s v="NCTL OVERY FLY COVERAGE - MAY   2018"/>
    <s v="7707"/>
    <s v="DR"/>
    <s v=""/>
    <d v="2019-03-04T00:00:00"/>
    <d v="2019-03-04T00:00:00"/>
    <d v="2019-04-03T00:00:00"/>
    <s v="USD"/>
    <n v="18000"/>
    <n v="1003"/>
    <s v="Above 180days "/>
    <n v="33.43333333333333"/>
    <x v="0"/>
    <x v="0"/>
    <s v="Overdue"/>
    <x v="0"/>
    <s v="USD"/>
    <n v="18000"/>
  </r>
  <r>
    <s v="A2680005"/>
    <x v="33"/>
    <x v="33"/>
    <n v="103703341"/>
    <x v="0"/>
    <x v="0"/>
    <x v="2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037"/>
    <s v="Above 180days "/>
    <n v="34.56666666666667"/>
    <x v="0"/>
    <x v="2"/>
    <s v="WHT"/>
    <x v="1"/>
    <s v="USD"/>
    <n v="233501.16"/>
  </r>
  <r>
    <s v="A2680005"/>
    <x v="33"/>
    <x v="33"/>
    <n v="103703342"/>
    <x v="0"/>
    <x v="0"/>
    <x v="2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037"/>
    <s v="Above 180days "/>
    <n v="34.56666666666667"/>
    <x v="0"/>
    <x v="2"/>
    <s v="WHT"/>
    <x v="1"/>
    <s v="USD"/>
    <n v="155647.22"/>
  </r>
  <r>
    <s v="A2680005"/>
    <x v="33"/>
    <x v="33"/>
    <n v="103694114"/>
    <x v="0"/>
    <x v="0"/>
    <x v="2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057"/>
    <s v="Above 180days "/>
    <n v="35.233333333333334"/>
    <x v="0"/>
    <x v="2"/>
    <s v="WHT"/>
    <x v="1"/>
    <s v="USD"/>
    <n v="147669.60999999999"/>
  </r>
  <r>
    <s v="A2680005"/>
    <x v="33"/>
    <x v="33"/>
    <n v="103694115"/>
    <x v="0"/>
    <x v="0"/>
    <x v="2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057"/>
    <s v="Above 180days "/>
    <n v="35.233333333333334"/>
    <x v="0"/>
    <x v="2"/>
    <s v="WHT"/>
    <x v="1"/>
    <s v="USD"/>
    <n v="221528.47"/>
  </r>
  <r>
    <s v="A2680005"/>
    <x v="33"/>
    <x v="33"/>
    <n v="103907905"/>
    <x v="0"/>
    <x v="0"/>
    <x v="2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061"/>
    <s v="Above 180days "/>
    <n v="35.366666666666667"/>
    <x v="0"/>
    <x v="2"/>
    <s v="WHT"/>
    <x v="1"/>
    <s v="USD"/>
    <n v="217669.31"/>
  </r>
  <r>
    <s v="A2680005"/>
    <x v="33"/>
    <x v="33"/>
    <n v="103907905"/>
    <x v="0"/>
    <x v="0"/>
    <x v="2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061"/>
    <s v="Above 180days "/>
    <n v="35.366666666666667"/>
    <x v="0"/>
    <x v="2"/>
    <s v="WHT"/>
    <x v="1"/>
    <s v="USD"/>
    <n v="20328.669999999998"/>
  </r>
  <r>
    <s v="A2680005"/>
    <x v="33"/>
    <x v="33"/>
    <n v="103907905"/>
    <x v="0"/>
    <x v="0"/>
    <x v="2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061"/>
    <s v="Above 180days "/>
    <n v="35.366666666666667"/>
    <x v="0"/>
    <x v="2"/>
    <s v="WHT"/>
    <x v="1"/>
    <s v="USD"/>
    <n v="214625.92000000001"/>
  </r>
  <r>
    <s v="A2680005"/>
    <x v="33"/>
    <x v="33"/>
    <n v="103907906"/>
    <x v="0"/>
    <x v="0"/>
    <x v="2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061"/>
    <s v="Above 180days "/>
    <n v="35.366666666666667"/>
    <x v="0"/>
    <x v="2"/>
    <s v="WHT"/>
    <x v="1"/>
    <s v="USD"/>
    <n v="122995.49"/>
  </r>
  <r>
    <s v="A2680005"/>
    <x v="33"/>
    <x v="33"/>
    <n v="103907906"/>
    <x v="0"/>
    <x v="0"/>
    <x v="2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061"/>
    <s v="Above 180days "/>
    <n v="35.366666666666667"/>
    <x v="0"/>
    <x v="2"/>
    <s v="WHT"/>
    <x v="1"/>
    <s v="USD"/>
    <n v="11486.85"/>
  </r>
  <r>
    <s v="A2680005"/>
    <x v="33"/>
    <x v="33"/>
    <n v="103907906"/>
    <x v="0"/>
    <x v="0"/>
    <x v="2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061"/>
    <s v="Above 180days "/>
    <n v="35.366666666666667"/>
    <x v="0"/>
    <x v="2"/>
    <s v="WHT"/>
    <x v="1"/>
    <s v="USD"/>
    <n v="121309.68"/>
  </r>
  <r>
    <s v="A2680005"/>
    <x v="33"/>
    <x v="33"/>
    <n v="103621438"/>
    <x v="0"/>
    <x v="0"/>
    <x v="2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191"/>
    <s v="Above 180days "/>
    <n v="39.700000000000003"/>
    <x v="0"/>
    <x v="2"/>
    <s v="WHT"/>
    <x v="1"/>
    <s v="USD"/>
    <n v="34585.53"/>
  </r>
  <r>
    <s v="A2680005"/>
    <x v="33"/>
    <x v="33"/>
    <n v="103621439"/>
    <x v="0"/>
    <x v="0"/>
    <x v="2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191"/>
    <s v="Above 180days "/>
    <n v="39.700000000000003"/>
    <x v="0"/>
    <x v="2"/>
    <s v="WHT"/>
    <x v="1"/>
    <s v="USD"/>
    <n v="107932.01"/>
  </r>
  <r>
    <s v="A2680005"/>
    <x v="33"/>
    <x v="33"/>
    <n v="103554805"/>
    <x v="0"/>
    <x v="0"/>
    <x v="2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341"/>
    <s v="Above 180days "/>
    <n v="44.7"/>
    <x v="0"/>
    <x v="2"/>
    <s v="WHT"/>
    <x v="1"/>
    <s v="USD"/>
    <n v="52996.05"/>
  </r>
  <r>
    <s v="A2680005"/>
    <x v="33"/>
    <x v="33"/>
    <n v="103553582"/>
    <x v="0"/>
    <x v="0"/>
    <x v="2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345"/>
    <s v="Above 180days "/>
    <n v="44.833333333333336"/>
    <x v="0"/>
    <x v="2"/>
    <s v="WHT"/>
    <x v="1"/>
    <s v="USD"/>
    <n v="220227.56"/>
  </r>
  <r>
    <s v="A2680005"/>
    <x v="33"/>
    <x v="33"/>
    <n v="103543593"/>
    <x v="0"/>
    <x v="0"/>
    <x v="2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373"/>
    <s v="Above 180days "/>
    <n v="45.766666666666666"/>
    <x v="0"/>
    <x v="2"/>
    <s v="WHT"/>
    <x v="1"/>
    <s v="USD"/>
    <n v="142028.29"/>
  </r>
  <r>
    <s v="A2680005"/>
    <x v="33"/>
    <x v="33"/>
    <n v="1800019434"/>
    <x v="2"/>
    <x v="1"/>
    <x v="9"/>
    <x v="1"/>
    <n v="0"/>
    <s v="NCTL OVERY FLY COVERAGE - JANUARY 2018"/>
    <s v="7707"/>
    <s v="DR"/>
    <s v=""/>
    <d v="2018-02-19T00:00:00"/>
    <d v="2018-02-20T00:00:00"/>
    <d v="2018-03-22T00:00:00"/>
    <s v="USD"/>
    <n v="6000"/>
    <n v="1380"/>
    <s v="Above 180days "/>
    <n v="46"/>
    <x v="0"/>
    <x v="0"/>
    <s v="Overdue"/>
    <x v="0"/>
    <s v="USD"/>
    <n v="6000"/>
  </r>
  <r>
    <s v="A2680005"/>
    <x v="33"/>
    <x v="33"/>
    <n v="1800019338"/>
    <x v="2"/>
    <x v="1"/>
    <x v="9"/>
    <x v="1"/>
    <n v="0"/>
    <s v="NCTL OVERY FLY COVERAGE - JUNE  TO DECEMBER  2017"/>
    <s v="7707"/>
    <s v="DR"/>
    <s v=""/>
    <d v="2018-01-24T00:00:00"/>
    <d v="2018-01-24T00:00:00"/>
    <d v="2018-02-23T00:00:00"/>
    <s v="USD"/>
    <n v="48000"/>
    <n v="1407"/>
    <s v="Above 180days "/>
    <n v="46.9"/>
    <x v="0"/>
    <x v="0"/>
    <s v="Overdue"/>
    <x v="0"/>
    <s v="USD"/>
    <n v="48000"/>
  </r>
  <r>
    <s v="A2680005"/>
    <x v="33"/>
    <x v="33"/>
    <n v="1800018526"/>
    <x v="2"/>
    <x v="1"/>
    <x v="9"/>
    <x v="1"/>
    <n v="0"/>
    <s v="NCTL OVERY FLY COVERAGE - FEBRUARY  TO MAY 2017"/>
    <s v="7707"/>
    <s v="DR"/>
    <s v=""/>
    <d v="2017-09-06T00:00:00"/>
    <d v="2017-09-06T00:00:00"/>
    <d v="2017-10-06T00:00:00"/>
    <s v="USD"/>
    <n v="72000"/>
    <n v="1547"/>
    <s v="Above 180days "/>
    <n v="51.56666666666667"/>
    <x v="0"/>
    <x v="0"/>
    <s v="Overdue"/>
    <x v="0"/>
    <s v="USD"/>
    <n v="72000"/>
  </r>
  <r>
    <s v="A2680005"/>
    <x v="33"/>
    <x v="33"/>
    <n v="103456213"/>
    <x v="0"/>
    <x v="0"/>
    <x v="2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568"/>
    <s v="Above 180days "/>
    <n v="52.266666666666666"/>
    <x v="0"/>
    <x v="2"/>
    <s v="WHT"/>
    <x v="1"/>
    <s v="USD"/>
    <n v="281523.48"/>
  </r>
  <r>
    <s v="A2680005"/>
    <x v="33"/>
    <x v="33"/>
    <n v="103456214"/>
    <x v="0"/>
    <x v="0"/>
    <x v="2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568"/>
    <s v="Above 180days "/>
    <n v="52.266666666666666"/>
    <x v="0"/>
    <x v="2"/>
    <s v="WHT"/>
    <x v="1"/>
    <s v="USD"/>
    <n v="170137.42"/>
  </r>
  <r>
    <s v="A2680005"/>
    <x v="33"/>
    <x v="33"/>
    <n v="1800018306"/>
    <x v="2"/>
    <x v="1"/>
    <x v="9"/>
    <x v="1"/>
    <n v="0"/>
    <s v="INTEREST CHARGED ON DELAYED TOA INV- 08/16 - 06/17"/>
    <s v="7707"/>
    <s v="DR"/>
    <s v=""/>
    <d v="2017-07-18T00:00:00"/>
    <d v="2017-07-18T00:00:00"/>
    <d v="2017-08-17T00:00:00"/>
    <s v="USD"/>
    <n v="2184633"/>
    <n v="1597"/>
    <s v="Above 180days "/>
    <n v="53.233333333333334"/>
    <x v="0"/>
    <x v="0"/>
    <s v="Overdue"/>
    <x v="0"/>
    <s v="USD"/>
    <n v="2184633"/>
  </r>
  <r>
    <s v="A2680005"/>
    <x v="33"/>
    <x v="33"/>
    <n v="103440530"/>
    <x v="0"/>
    <x v="0"/>
    <x v="2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603"/>
    <s v="Above 180days "/>
    <n v="53.43333333333333"/>
    <x v="0"/>
    <x v="2"/>
    <s v="WHT"/>
    <x v="1"/>
    <s v="USD"/>
    <n v="375591"/>
  </r>
  <r>
    <s v="A2680005"/>
    <x v="33"/>
    <x v="33"/>
    <n v="103414035"/>
    <x v="0"/>
    <x v="0"/>
    <x v="2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655"/>
    <s v="Above 180days "/>
    <n v="55.166666666666664"/>
    <x v="0"/>
    <x v="2"/>
    <s v="WHT"/>
    <x v="1"/>
    <s v="USD"/>
    <n v="88834.21"/>
  </r>
  <r>
    <s v="A2680005"/>
    <x v="33"/>
    <x v="33"/>
    <n v="103414036"/>
    <x v="0"/>
    <x v="0"/>
    <x v="2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655"/>
    <s v="Above 180days "/>
    <n v="55.166666666666664"/>
    <x v="0"/>
    <x v="2"/>
    <s v="WHT"/>
    <x v="1"/>
    <s v="USD"/>
    <n v="1695.6"/>
  </r>
  <r>
    <s v="A2680005"/>
    <x v="33"/>
    <x v="33"/>
    <n v="103414037"/>
    <x v="0"/>
    <x v="0"/>
    <x v="2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655"/>
    <s v="Above 180days "/>
    <n v="55.166666666666664"/>
    <x v="0"/>
    <x v="2"/>
    <s v="WHT"/>
    <x v="1"/>
    <s v="USD"/>
    <n v="100458.75"/>
  </r>
  <r>
    <s v="A2680005"/>
    <x v="33"/>
    <x v="33"/>
    <n v="103414038"/>
    <x v="0"/>
    <x v="0"/>
    <x v="2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655"/>
    <s v="Above 180days "/>
    <n v="55.166666666666664"/>
    <x v="0"/>
    <x v="2"/>
    <s v="WHT"/>
    <x v="1"/>
    <s v="USD"/>
    <n v="4074"/>
  </r>
  <r>
    <s v="A2680005"/>
    <x v="33"/>
    <x v="33"/>
    <n v="103414041"/>
    <x v="0"/>
    <x v="0"/>
    <x v="2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655"/>
    <s v="Above 180days "/>
    <n v="55.166666666666664"/>
    <x v="0"/>
    <x v="2"/>
    <s v="WHT"/>
    <x v="1"/>
    <s v="USD"/>
    <n v="137596.65"/>
  </r>
  <r>
    <s v="A2680005"/>
    <x v="33"/>
    <x v="33"/>
    <n v="103414043"/>
    <x v="0"/>
    <x v="0"/>
    <x v="2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655"/>
    <s v="Above 180days "/>
    <n v="55.166666666666664"/>
    <x v="0"/>
    <x v="2"/>
    <s v="WHT"/>
    <x v="1"/>
    <s v="USD"/>
    <n v="155047.79"/>
  </r>
  <r>
    <s v="A2680005"/>
    <x v="33"/>
    <x v="33"/>
    <n v="1800017879"/>
    <x v="2"/>
    <x v="1"/>
    <x v="9"/>
    <x v="1"/>
    <n v="0"/>
    <s v="AITEO - NEMBE IPP GENERATORS"/>
    <s v="7707"/>
    <s v="DR"/>
    <s v=""/>
    <d v="2017-04-11T00:00:00"/>
    <d v="2017-04-11T00:00:00"/>
    <d v="2017-05-11T00:00:00"/>
    <s v="USD"/>
    <n v="270"/>
    <n v="1695"/>
    <s v="Above 180days "/>
    <n v="56.5"/>
    <x v="0"/>
    <x v="0"/>
    <s v="Overdue"/>
    <x v="0"/>
    <s v="USD"/>
    <n v="270"/>
  </r>
  <r>
    <s v="A2680005"/>
    <x v="33"/>
    <x v="33"/>
    <n v="1800017880"/>
    <x v="2"/>
    <x v="1"/>
    <x v="9"/>
    <x v="1"/>
    <n v="0"/>
    <s v="AITEO - NEMBE IPP GENERATORS"/>
    <s v="771"/>
    <s v="DR"/>
    <s v=""/>
    <d v="2017-04-11T00:00:00"/>
    <d v="2017-04-11T00:00:00"/>
    <d v="2017-05-11T00:00:00"/>
    <s v="NGN"/>
    <n v="28875000"/>
    <n v="1695"/>
    <s v="Above 180days "/>
    <n v="56.5"/>
    <x v="0"/>
    <x v="0"/>
    <s v="Overdue"/>
    <x v="0"/>
    <s v="USD"/>
    <n v="94132.5"/>
  </r>
  <r>
    <s v="A2680005"/>
    <x v="33"/>
    <x v="33"/>
    <n v="1800017843"/>
    <x v="2"/>
    <x v="1"/>
    <x v="9"/>
    <x v="1"/>
    <n v="0"/>
    <s v="AITEO-COST OF STORAGE AS OBTAINED FROM SPDC W/HSE"/>
    <s v="7707"/>
    <s v="DR"/>
    <s v=""/>
    <d v="2017-03-30T00:00:00"/>
    <d v="2017-03-30T00:00:00"/>
    <d v="2017-04-29T00:00:00"/>
    <s v="USD"/>
    <n v="540"/>
    <n v="1707"/>
    <s v="Above 180days "/>
    <n v="56.9"/>
    <x v="0"/>
    <x v="0"/>
    <s v="Overdue"/>
    <x v="0"/>
    <s v="USD"/>
    <n v="540"/>
  </r>
  <r>
    <s v="A2680005"/>
    <x v="33"/>
    <x v="33"/>
    <n v="1800017844"/>
    <x v="2"/>
    <x v="1"/>
    <x v="9"/>
    <x v="1"/>
    <n v="0"/>
    <s v="AITEO-COST OF STORAGE AS OBTAINED FROM SPDC W/HSE"/>
    <s v="771"/>
    <s v="DR"/>
    <s v=""/>
    <d v="2017-03-30T00:00:00"/>
    <d v="2017-03-30T00:00:00"/>
    <d v="2017-04-29T00:00:00"/>
    <s v="NGN"/>
    <n v="57750"/>
    <n v="1707"/>
    <s v="Above 180days "/>
    <n v="56.9"/>
    <x v="0"/>
    <x v="0"/>
    <s v="Overdue"/>
    <x v="0"/>
    <s v="USD"/>
    <n v="188.69"/>
  </r>
  <r>
    <s v="A2680005"/>
    <x v="33"/>
    <x v="33"/>
    <n v="103381402"/>
    <x v="0"/>
    <x v="0"/>
    <x v="2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724"/>
    <s v="Above 180days "/>
    <n v="57.466666666666669"/>
    <x v="0"/>
    <x v="2"/>
    <s v="WHT"/>
    <x v="1"/>
    <s v="USD"/>
    <n v="89669.97"/>
  </r>
  <r>
    <s v="A2680005"/>
    <x v="33"/>
    <x v="33"/>
    <n v="103907909"/>
    <x v="0"/>
    <x v="0"/>
    <x v="2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724"/>
    <s v="Above 180days "/>
    <n v="57.466666666666669"/>
    <x v="0"/>
    <x v="2"/>
    <s v="WHT"/>
    <x v="1"/>
    <s v="USD"/>
    <n v="48598.28"/>
  </r>
  <r>
    <s v="A2680005"/>
    <x v="33"/>
    <x v="33"/>
    <n v="103374905"/>
    <x v="0"/>
    <x v="0"/>
    <x v="2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732"/>
    <s v="Above 180days "/>
    <n v="57.733333333333334"/>
    <x v="0"/>
    <x v="2"/>
    <s v="WHT"/>
    <x v="1"/>
    <s v="USD"/>
    <n v="83406.95"/>
  </r>
  <r>
    <s v="A2680005"/>
    <x v="33"/>
    <x v="33"/>
    <n v="103374906"/>
    <x v="0"/>
    <x v="0"/>
    <x v="2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732"/>
    <s v="Above 180days "/>
    <n v="57.733333333333334"/>
    <x v="0"/>
    <x v="2"/>
    <s v="WHT"/>
    <x v="1"/>
    <s v="USD"/>
    <n v="96260.77"/>
  </r>
  <r>
    <s v="A2680005"/>
    <x v="33"/>
    <x v="33"/>
    <n v="103374907"/>
    <x v="0"/>
    <x v="0"/>
    <x v="2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732"/>
    <s v="Above 180days "/>
    <n v="57.733333333333334"/>
    <x v="0"/>
    <x v="2"/>
    <s v="WHT"/>
    <x v="1"/>
    <s v="USD"/>
    <n v="125879.97"/>
  </r>
  <r>
    <s v="A2680005"/>
    <x v="33"/>
    <x v="33"/>
    <n v="103374908"/>
    <x v="0"/>
    <x v="0"/>
    <x v="2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732"/>
    <s v="Above 180days "/>
    <n v="57.733333333333334"/>
    <x v="0"/>
    <x v="2"/>
    <s v="WHT"/>
    <x v="1"/>
    <s v="USD"/>
    <n v="63777.08"/>
  </r>
  <r>
    <s v="A2680005"/>
    <x v="33"/>
    <x v="33"/>
    <n v="1800017648"/>
    <x v="2"/>
    <x v="1"/>
    <x v="9"/>
    <x v="1"/>
    <n v="0"/>
    <s v="NCTL OVERY FLY COVERAGE - JANUARY 2017"/>
    <s v="7707"/>
    <s v="DR"/>
    <s v=""/>
    <d v="2017-02-22T00:00:00"/>
    <d v="2017-02-22T00:00:00"/>
    <d v="2017-03-24T00:00:00"/>
    <s v="USD"/>
    <n v="24000"/>
    <n v="1743"/>
    <s v="Above 180days "/>
    <n v="58.1"/>
    <x v="0"/>
    <x v="0"/>
    <s v="Overdue"/>
    <x v="0"/>
    <s v="USD"/>
    <n v="24000"/>
  </r>
  <r>
    <s v="A2680005"/>
    <x v="33"/>
    <x v="33"/>
    <n v="1800017425"/>
    <x v="2"/>
    <x v="1"/>
    <x v="9"/>
    <x v="1"/>
    <n v="0"/>
    <s v="NCTL OVERY FLY COVERAGE - DECEMBER 2016"/>
    <s v="7707"/>
    <s v="DR"/>
    <s v=""/>
    <d v="2017-01-06T00:00:00"/>
    <d v="2017-01-06T00:00:00"/>
    <d v="2017-02-05T00:00:00"/>
    <s v="USD"/>
    <n v="6000"/>
    <n v="1790"/>
    <s v="Above 180days "/>
    <n v="59.666666666666664"/>
    <x v="0"/>
    <x v="0"/>
    <s v="Overdue"/>
    <x v="0"/>
    <s v="USD"/>
    <n v="6000"/>
  </r>
  <r>
    <s v="A2680005"/>
    <x v="33"/>
    <x v="33"/>
    <n v="1800017424"/>
    <x v="2"/>
    <x v="1"/>
    <x v="9"/>
    <x v="1"/>
    <n v="0"/>
    <s v="NCTL OVERY FLY COVERAGE - NOV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423"/>
    <x v="2"/>
    <x v="1"/>
    <x v="9"/>
    <x v="1"/>
    <n v="0"/>
    <s v="NCTL OVERY FLY COVERAGE - SEPT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398"/>
    <x v="2"/>
    <x v="1"/>
    <x v="9"/>
    <x v="1"/>
    <n v="0"/>
    <s v="Re-allocation -AITEO 75% share OCT 2015 Cost"/>
    <s v="467"/>
    <s v="DR"/>
    <s v=""/>
    <d v="2016-12-28T00:00:00"/>
    <d v="2016-12-28T00:00:00"/>
    <d v="2017-01-27T00:00:00"/>
    <s v="USD"/>
    <n v="189477.67"/>
    <n v="1799"/>
    <s v="Above 180days "/>
    <n v="59.966666666666669"/>
    <x v="0"/>
    <x v="0"/>
    <s v="Overdue"/>
    <x v="0"/>
    <s v="USD"/>
    <n v="189477.67"/>
  </r>
  <r>
    <s v="A2680005"/>
    <x v="33"/>
    <x v="33"/>
    <n v="1800017397"/>
    <x v="2"/>
    <x v="1"/>
    <x v="9"/>
    <x v="1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799"/>
    <s v="Above 180days "/>
    <n v="59.966666666666669"/>
    <x v="0"/>
    <x v="0"/>
    <s v="Overdue"/>
    <x v="0"/>
    <s v="USD"/>
    <n v="489397.3"/>
  </r>
  <r>
    <s v="A2680005"/>
    <x v="33"/>
    <x v="33"/>
    <n v="1800017395"/>
    <x v="2"/>
    <x v="1"/>
    <x v="9"/>
    <x v="1"/>
    <n v="0"/>
    <s v="Re-allocation -AITEO 75% share SEPT 2015 Cost"/>
    <s v="473"/>
    <s v="DR"/>
    <s v=""/>
    <d v="2016-12-28T00:00:00"/>
    <d v="2016-12-28T00:00:00"/>
    <d v="2017-01-27T00:00:00"/>
    <s v="NGN"/>
    <n v="61858487"/>
    <n v="1799"/>
    <s v="Above 180days "/>
    <n v="59.966666666666669"/>
    <x v="0"/>
    <x v="0"/>
    <s v="Overdue"/>
    <x v="0"/>
    <s v="USD"/>
    <n v="196846.07999999999"/>
  </r>
  <r>
    <s v="A2680005"/>
    <x v="33"/>
    <x v="33"/>
    <n v="1800017396"/>
    <x v="2"/>
    <x v="1"/>
    <x v="9"/>
    <x v="1"/>
    <n v="0"/>
    <s v="Re-allocation -AITEO 75% share SEPT 2015 Cost"/>
    <s v="467"/>
    <s v="DR"/>
    <s v=""/>
    <d v="2016-12-28T00:00:00"/>
    <d v="2016-12-28T00:00:00"/>
    <d v="2017-01-27T00:00:00"/>
    <s v="USD"/>
    <n v="17579"/>
    <n v="1799"/>
    <s v="Above 180days "/>
    <n v="59.966666666666669"/>
    <x v="0"/>
    <x v="0"/>
    <s v="Overdue"/>
    <x v="0"/>
    <s v="USD"/>
    <n v="17579"/>
  </r>
  <r>
    <s v="A2680005"/>
    <x v="33"/>
    <x v="33"/>
    <n v="103348201"/>
    <x v="0"/>
    <x v="0"/>
    <x v="2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802"/>
    <s v="Above 180days "/>
    <n v="60.06666666666667"/>
    <x v="0"/>
    <x v="2"/>
    <s v="WHT"/>
    <x v="1"/>
    <s v="USD"/>
    <n v="99146.28"/>
  </r>
  <r>
    <s v="A2680005"/>
    <x v="33"/>
    <x v="33"/>
    <n v="103348203"/>
    <x v="0"/>
    <x v="0"/>
    <x v="2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802"/>
    <s v="Above 180days "/>
    <n v="60.06666666666667"/>
    <x v="0"/>
    <x v="2"/>
    <s v="WHT"/>
    <x v="1"/>
    <s v="USD"/>
    <n v="149242.9"/>
  </r>
  <r>
    <s v="A2680005"/>
    <x v="33"/>
    <x v="33"/>
    <n v="103907903"/>
    <x v="0"/>
    <x v="0"/>
    <x v="2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802"/>
    <s v="Above 180days "/>
    <n v="60.06666666666667"/>
    <x v="0"/>
    <x v="2"/>
    <s v="WHT"/>
    <x v="1"/>
    <s v="USD"/>
    <n v="18412.27"/>
  </r>
  <r>
    <s v="A2680005"/>
    <x v="33"/>
    <x v="33"/>
    <n v="103907903"/>
    <x v="0"/>
    <x v="0"/>
    <x v="2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802"/>
    <s v="Above 180days "/>
    <n v="60.06666666666667"/>
    <x v="0"/>
    <x v="2"/>
    <s v="WHT"/>
    <x v="1"/>
    <s v="USD"/>
    <n v="26451.19"/>
  </r>
  <r>
    <s v="A2680005"/>
    <x v="33"/>
    <x v="33"/>
    <n v="103907903"/>
    <x v="0"/>
    <x v="0"/>
    <x v="2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802"/>
    <s v="Above 180days "/>
    <n v="60.06666666666667"/>
    <x v="0"/>
    <x v="2"/>
    <s v="WHT"/>
    <x v="1"/>
    <s v="USD"/>
    <n v="24779.07"/>
  </r>
  <r>
    <s v="A2680005"/>
    <x v="33"/>
    <x v="33"/>
    <n v="103907903"/>
    <x v="0"/>
    <x v="0"/>
    <x v="2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802"/>
    <s v="Above 180days "/>
    <n v="60.06666666666667"/>
    <x v="0"/>
    <x v="2"/>
    <s v="WHT"/>
    <x v="1"/>
    <s v="USD"/>
    <n v="22331.759999999998"/>
  </r>
  <r>
    <s v="A2680005"/>
    <x v="33"/>
    <x v="33"/>
    <n v="103907903"/>
    <x v="0"/>
    <x v="0"/>
    <x v="2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802"/>
    <s v="Above 180days "/>
    <n v="60.06666666666667"/>
    <x v="0"/>
    <x v="2"/>
    <s v="WHT"/>
    <x v="1"/>
    <s v="USD"/>
    <n v="22467.24"/>
  </r>
  <r>
    <s v="A2680005"/>
    <x v="33"/>
    <x v="33"/>
    <n v="103907903"/>
    <x v="0"/>
    <x v="0"/>
    <x v="2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802"/>
    <s v="Above 180days "/>
    <n v="60.06666666666667"/>
    <x v="0"/>
    <x v="2"/>
    <s v="WHT"/>
    <x v="1"/>
    <s v="USD"/>
    <n v="27176.91"/>
  </r>
  <r>
    <s v="A2680005"/>
    <x v="33"/>
    <x v="33"/>
    <n v="103907903"/>
    <x v="0"/>
    <x v="0"/>
    <x v="2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802"/>
    <s v="Above 180days "/>
    <n v="60.06666666666667"/>
    <x v="0"/>
    <x v="2"/>
    <s v="WHT"/>
    <x v="1"/>
    <s v="USD"/>
    <n v="15397.57"/>
  </r>
  <r>
    <s v="A2680005"/>
    <x v="33"/>
    <x v="33"/>
    <n v="103343776"/>
    <x v="0"/>
    <x v="0"/>
    <x v="2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803"/>
    <s v="Above 180days "/>
    <n v="60.1"/>
    <x v="0"/>
    <x v="2"/>
    <s v="WHT"/>
    <x v="1"/>
    <s v="USD"/>
    <n v="174163.43"/>
  </r>
  <r>
    <s v="A2680005"/>
    <x v="33"/>
    <x v="33"/>
    <n v="103343892"/>
    <x v="0"/>
    <x v="0"/>
    <x v="2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803"/>
    <s v="Above 180days "/>
    <n v="60.1"/>
    <x v="0"/>
    <x v="2"/>
    <s v="WHT"/>
    <x v="1"/>
    <s v="USD"/>
    <n v="60956.72"/>
  </r>
  <r>
    <s v="A2680005"/>
    <x v="33"/>
    <x v="33"/>
    <n v="103343967"/>
    <x v="0"/>
    <x v="0"/>
    <x v="2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803"/>
    <s v="Above 180days "/>
    <n v="60.1"/>
    <x v="0"/>
    <x v="2"/>
    <s v="WHT"/>
    <x v="1"/>
    <s v="USD"/>
    <n v="92824.42"/>
  </r>
  <r>
    <s v="A2680005"/>
    <x v="33"/>
    <x v="33"/>
    <n v="103341010"/>
    <x v="0"/>
    <x v="0"/>
    <x v="2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815"/>
    <s v="Above 180days "/>
    <n v="60.5"/>
    <x v="0"/>
    <x v="2"/>
    <s v="WHT"/>
    <x v="1"/>
    <s v="USD"/>
    <n v="112585.75"/>
  </r>
  <r>
    <s v="A2680005"/>
    <x v="33"/>
    <x v="33"/>
    <n v="103330595"/>
    <x v="0"/>
    <x v="0"/>
    <x v="2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821"/>
    <s v="Above 180days "/>
    <n v="60.7"/>
    <x v="0"/>
    <x v="2"/>
    <s v="WHT"/>
    <x v="1"/>
    <s v="USD"/>
    <n v="158635.29999999999"/>
  </r>
  <r>
    <s v="A2680005"/>
    <x v="33"/>
    <x v="33"/>
    <n v="1800017119"/>
    <x v="2"/>
    <x v="1"/>
    <x v="9"/>
    <x v="1"/>
    <n v="0"/>
    <s v="NCTL OVERY FLY COVERAGE - OCTOBER 2016"/>
    <s v="7707"/>
    <s v="DR"/>
    <s v=""/>
    <d v="2016-11-09T00:00:00"/>
    <d v="2016-11-09T00:00:00"/>
    <d v="2016-12-09T00:00:00"/>
    <s v="USD"/>
    <n v="18000"/>
    <n v="1848"/>
    <s v="Above 180days "/>
    <n v="61.6"/>
    <x v="0"/>
    <x v="0"/>
    <s v="Overdue"/>
    <x v="0"/>
    <s v="USD"/>
    <n v="18000"/>
  </r>
  <r>
    <s v="A2680005"/>
    <x v="33"/>
    <x v="33"/>
    <n v="103320493"/>
    <x v="0"/>
    <x v="0"/>
    <x v="2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849"/>
    <s v="Above 180days "/>
    <n v="61.633333333333333"/>
    <x v="0"/>
    <x v="2"/>
    <s v="WHT"/>
    <x v="1"/>
    <s v="USD"/>
    <n v="35722.17"/>
  </r>
  <r>
    <s v="A2680005"/>
    <x v="33"/>
    <x v="33"/>
    <n v="103320494"/>
    <x v="0"/>
    <x v="0"/>
    <x v="2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849"/>
    <s v="Above 180days "/>
    <n v="61.633333333333333"/>
    <x v="0"/>
    <x v="2"/>
    <s v="WHT"/>
    <x v="1"/>
    <s v="USD"/>
    <n v="77030.78"/>
  </r>
  <r>
    <s v="A2680005"/>
    <x v="33"/>
    <x v="33"/>
    <n v="103320495"/>
    <x v="0"/>
    <x v="0"/>
    <x v="2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849"/>
    <s v="Above 180days "/>
    <n v="61.633333333333333"/>
    <x v="0"/>
    <x v="2"/>
    <s v="WHT"/>
    <x v="1"/>
    <s v="USD"/>
    <n v="50394.14"/>
  </r>
  <r>
    <s v="A2680005"/>
    <x v="33"/>
    <x v="33"/>
    <n v="103907908"/>
    <x v="0"/>
    <x v="0"/>
    <x v="2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849"/>
    <s v="Above 180days "/>
    <n v="61.633333333333333"/>
    <x v="0"/>
    <x v="2"/>
    <s v="WHT"/>
    <x v="1"/>
    <s v="USD"/>
    <n v="73636.59"/>
  </r>
  <r>
    <s v="A2680005"/>
    <x v="33"/>
    <x v="33"/>
    <n v="103907907"/>
    <x v="0"/>
    <x v="0"/>
    <x v="2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857"/>
    <s v="Above 180days "/>
    <n v="61.9"/>
    <x v="0"/>
    <x v="2"/>
    <s v="WHT"/>
    <x v="1"/>
    <s v="USD"/>
    <n v="89393.81"/>
  </r>
  <r>
    <s v="A2680005"/>
    <x v="33"/>
    <x v="33"/>
    <n v="103303027"/>
    <x v="0"/>
    <x v="0"/>
    <x v="2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891"/>
    <s v="Above 180days "/>
    <n v="63.033333333333331"/>
    <x v="0"/>
    <x v="2"/>
    <s v="WHT"/>
    <x v="1"/>
    <s v="USD"/>
    <n v="65473.56"/>
  </r>
  <r>
    <s v="A2680005"/>
    <x v="33"/>
    <x v="33"/>
    <n v="103303028"/>
    <x v="0"/>
    <x v="0"/>
    <x v="2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891"/>
    <s v="Above 180days "/>
    <n v="63.033333333333331"/>
    <x v="0"/>
    <x v="2"/>
    <s v="WHT"/>
    <x v="1"/>
    <s v="USD"/>
    <n v="97848.14"/>
  </r>
  <r>
    <s v="A2680005"/>
    <x v="33"/>
    <x v="33"/>
    <n v="103303029"/>
    <x v="0"/>
    <x v="0"/>
    <x v="2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891"/>
    <s v="Above 180days "/>
    <n v="63.033333333333331"/>
    <x v="0"/>
    <x v="2"/>
    <s v="WHT"/>
    <x v="1"/>
    <s v="USD"/>
    <n v="157465.48000000001"/>
  </r>
  <r>
    <s v="A2680005"/>
    <x v="33"/>
    <x v="33"/>
    <n v="1800016854"/>
    <x v="2"/>
    <x v="1"/>
    <x v="9"/>
    <x v="1"/>
    <n v="0"/>
    <s v="NCTL OVERY FLY COVERAGE - AUGUST 2016"/>
    <s v="7707"/>
    <s v="DR"/>
    <s v=""/>
    <d v="2016-09-08T00:00:00"/>
    <d v="2016-09-08T00:00:00"/>
    <d v="2016-10-08T00:00:00"/>
    <s v="USD"/>
    <n v="18000"/>
    <n v="1910"/>
    <s v="Above 180days "/>
    <n v="63.666666666666664"/>
    <x v="0"/>
    <x v="0"/>
    <s v="Overdue"/>
    <x v="0"/>
    <s v="USD"/>
    <n v="18000"/>
  </r>
  <r>
    <s v="A2680005"/>
    <x v="33"/>
    <x v="33"/>
    <n v="103290444"/>
    <x v="0"/>
    <x v="0"/>
    <x v="2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918"/>
    <s v="Above 180days "/>
    <n v="63.93333333333333"/>
    <x v="0"/>
    <x v="2"/>
    <s v="WHT"/>
    <x v="1"/>
    <s v="USD"/>
    <n v="109681.73"/>
  </r>
  <r>
    <s v="A2680005"/>
    <x v="33"/>
    <x v="33"/>
    <n v="1800016728"/>
    <x v="2"/>
    <x v="1"/>
    <x v="9"/>
    <x v="1"/>
    <n v="0"/>
    <s v="NCTL OVERY FLY COVERAGE - JULY 2016"/>
    <s v="7707"/>
    <s v="DR"/>
    <s v=""/>
    <d v="2016-08-05T00:00:00"/>
    <d v="2016-08-05T00:00:00"/>
    <d v="2016-09-04T00:00:00"/>
    <s v="USD"/>
    <n v="12000"/>
    <n v="1944"/>
    <s v="Above 180days "/>
    <n v="64.8"/>
    <x v="0"/>
    <x v="0"/>
    <s v="Overdue"/>
    <x v="0"/>
    <s v="USD"/>
    <n v="12000"/>
  </r>
  <r>
    <s v="A2680005"/>
    <x v="33"/>
    <x v="33"/>
    <n v="1800016795"/>
    <x v="2"/>
    <x v="1"/>
    <x v="9"/>
    <x v="1"/>
    <n v="0"/>
    <s v="OML 29 TRANSITION OPS COST CASHCALL MAR-AUG2015"/>
    <s v="7707"/>
    <s v="DR"/>
    <s v=""/>
    <d v="2016-08-23T00:00:00"/>
    <d v="2016-08-23T00:00:00"/>
    <d v="2016-08-23T00:00:00"/>
    <s v="USD"/>
    <n v="20881180"/>
    <n v="1956"/>
    <s v="Above 180days "/>
    <n v="65.2"/>
    <x v="0"/>
    <x v="0"/>
    <s v="Overdue"/>
    <x v="0"/>
    <s v="USD"/>
    <n v="20881180"/>
  </r>
  <r>
    <s v="A2680005"/>
    <x v="33"/>
    <x v="33"/>
    <n v="103268025"/>
    <x v="0"/>
    <x v="0"/>
    <x v="2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961"/>
    <s v="Above 180days "/>
    <n v="65.36666666666666"/>
    <x v="0"/>
    <x v="2"/>
    <s v="WHT"/>
    <x v="1"/>
    <s v="USD"/>
    <n v="31967.63"/>
  </r>
  <r>
    <s v="A2680005"/>
    <x v="33"/>
    <x v="33"/>
    <n v="103267456"/>
    <x v="0"/>
    <x v="0"/>
    <x v="2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964"/>
    <s v="Above 180days "/>
    <n v="65.466666666666669"/>
    <x v="0"/>
    <x v="2"/>
    <s v="WHT"/>
    <x v="1"/>
    <s v="USD"/>
    <n v="13076.7"/>
  </r>
  <r>
    <s v="A2680005"/>
    <x v="33"/>
    <x v="33"/>
    <n v="1800016581"/>
    <x v="2"/>
    <x v="1"/>
    <x v="9"/>
    <x v="1"/>
    <n v="0"/>
    <s v="NCTL OVERY FLY COVERAGE - JUNE 2016"/>
    <s v="7707"/>
    <s v="DR"/>
    <s v=""/>
    <d v="2016-07-13T00:00:00"/>
    <d v="2016-07-13T00:00:00"/>
    <d v="2016-08-12T00:00:00"/>
    <s v="USD"/>
    <n v="24000"/>
    <n v="1967"/>
    <s v="Above 180days "/>
    <n v="65.566666666666663"/>
    <x v="0"/>
    <x v="0"/>
    <s v="Overdue"/>
    <x v="0"/>
    <s v="USD"/>
    <n v="24000"/>
  </r>
  <r>
    <s v="A2680005"/>
    <x v="33"/>
    <x v="33"/>
    <n v="1800016455"/>
    <x v="2"/>
    <x v="1"/>
    <x v="9"/>
    <x v="1"/>
    <n v="0"/>
    <s v="NCTL OVERY FLY COVERAGE - MAY 2016"/>
    <s v="7707"/>
    <s v="DR"/>
    <s v=""/>
    <d v="2016-06-14T00:00:00"/>
    <d v="2016-06-14T00:00:00"/>
    <d v="2016-07-14T00:00:00"/>
    <s v="USD"/>
    <n v="24000"/>
    <n v="1996"/>
    <s v="Above 180days "/>
    <n v="66.533333333333331"/>
    <x v="0"/>
    <x v="0"/>
    <s v="Overdue"/>
    <x v="0"/>
    <s v="USD"/>
    <n v="24000"/>
  </r>
  <r>
    <s v="A2680005"/>
    <x v="33"/>
    <x v="33"/>
    <n v="103210786"/>
    <x v="0"/>
    <x v="0"/>
    <x v="2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010"/>
    <s v="Above 180days "/>
    <n v="67"/>
    <x v="0"/>
    <x v="2"/>
    <s v="WHT"/>
    <x v="1"/>
    <s v="USD"/>
    <n v="154456.69"/>
  </r>
  <r>
    <s v="A2680005"/>
    <x v="33"/>
    <x v="33"/>
    <n v="103210787"/>
    <x v="0"/>
    <x v="0"/>
    <x v="2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010"/>
    <s v="Above 180days "/>
    <n v="67"/>
    <x v="0"/>
    <x v="2"/>
    <s v="WHT"/>
    <x v="1"/>
    <s v="USD"/>
    <n v="71688.45"/>
  </r>
  <r>
    <s v="A2680005"/>
    <x v="33"/>
    <x v="33"/>
    <n v="1800016318"/>
    <x v="2"/>
    <x v="1"/>
    <x v="9"/>
    <x v="1"/>
    <n v="0"/>
    <s v="NCTL OVERY FLY COVERAGE - APRIL 2016"/>
    <s v="7707"/>
    <s v="DR"/>
    <s v=""/>
    <d v="2016-05-10T00:00:00"/>
    <d v="2016-05-10T00:00:00"/>
    <d v="2016-06-09T00:00:00"/>
    <s v="USD"/>
    <n v="12000"/>
    <n v="2031"/>
    <s v="Above 180days "/>
    <n v="67.7"/>
    <x v="0"/>
    <x v="0"/>
    <s v="Overdue"/>
    <x v="0"/>
    <s v="USD"/>
    <n v="12000"/>
  </r>
  <r>
    <s v="A2680005"/>
    <x v="33"/>
    <x v="33"/>
    <n v="1800016266"/>
    <x v="2"/>
    <x v="1"/>
    <x v="9"/>
    <x v="1"/>
    <n v="0"/>
    <s v="NCTL OVERY FLY COVERAGE - MARCH 2016"/>
    <s v="7707"/>
    <s v="DR"/>
    <s v=""/>
    <d v="2016-04-29T00:00:00"/>
    <d v="2016-04-29T00:00:00"/>
    <d v="2016-05-29T00:00:00"/>
    <s v="USD"/>
    <n v="18000"/>
    <n v="2042"/>
    <s v="Above 180days "/>
    <n v="68.066666666666663"/>
    <x v="0"/>
    <x v="0"/>
    <s v="Overdue"/>
    <x v="0"/>
    <s v="USD"/>
    <n v="18000"/>
  </r>
  <r>
    <s v="A2680005"/>
    <x v="33"/>
    <x v="33"/>
    <n v="1800016028"/>
    <x v="2"/>
    <x v="1"/>
    <x v="9"/>
    <x v="1"/>
    <n v="0"/>
    <s v="NCTL OVERY FLY COVERAGE - FEBRUARY 2016"/>
    <s v="7707"/>
    <s v="DR"/>
    <s v=""/>
    <d v="2016-03-16T00:00:00"/>
    <d v="2016-03-16T00:00:00"/>
    <d v="2016-04-15T00:00:00"/>
    <s v="USD"/>
    <n v="6000"/>
    <n v="2086"/>
    <s v="Above 180days "/>
    <n v="69.533333333333331"/>
    <x v="0"/>
    <x v="0"/>
    <s v="Overdue"/>
    <x v="0"/>
    <s v="USD"/>
    <n v="6000"/>
  </r>
  <r>
    <s v="A2680005"/>
    <x v="33"/>
    <x v="33"/>
    <n v="103164865"/>
    <x v="0"/>
    <x v="0"/>
    <x v="2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117"/>
    <s v="Above 180days "/>
    <n v="70.566666666666663"/>
    <x v="0"/>
    <x v="2"/>
    <s v="WHT"/>
    <x v="1"/>
    <s v="USD"/>
    <n v="36277.870000000003"/>
  </r>
  <r>
    <s v="A2680005"/>
    <x v="33"/>
    <x v="33"/>
    <n v="103164866"/>
    <x v="0"/>
    <x v="0"/>
    <x v="2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117"/>
    <s v="Above 180days "/>
    <n v="70.566666666666663"/>
    <x v="0"/>
    <x v="2"/>
    <s v="WHT"/>
    <x v="1"/>
    <s v="USD"/>
    <n v="12245.81"/>
  </r>
  <r>
    <s v="A2680005"/>
    <x v="33"/>
    <x v="33"/>
    <n v="1800015829"/>
    <x v="2"/>
    <x v="1"/>
    <x v="9"/>
    <x v="1"/>
    <n v="0"/>
    <s v="NCTL OVERY FLY COVERAGE JANUARY 2016"/>
    <s v="7707"/>
    <s v="DR"/>
    <s v=""/>
    <d v="2016-02-03T00:00:00"/>
    <d v="2016-02-03T00:00:00"/>
    <d v="2016-03-04T00:00:00"/>
    <s v="USD"/>
    <n v="12000"/>
    <n v="2128"/>
    <s v="Above 180days "/>
    <n v="70.933333333333337"/>
    <x v="0"/>
    <x v="0"/>
    <s v="Overdue"/>
    <x v="0"/>
    <s v="USD"/>
    <n v="12000"/>
  </r>
  <r>
    <s v="A2680005"/>
    <x v="33"/>
    <x v="33"/>
    <n v="1800015752"/>
    <x v="2"/>
    <x v="1"/>
    <x v="9"/>
    <x v="1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141"/>
    <s v="Above 180days "/>
    <n v="71.36666666666666"/>
    <x v="0"/>
    <x v="0"/>
    <s v="Overdue"/>
    <x v="0"/>
    <s v="USD"/>
    <n v="36767.839999999997"/>
  </r>
  <r>
    <s v="A2680005"/>
    <x v="33"/>
    <x v="33"/>
    <n v="1800015685"/>
    <x v="2"/>
    <x v="1"/>
    <x v="9"/>
    <x v="1"/>
    <n v="0"/>
    <s v="NCTL OVERY FLY COVERAGE DECEMBER 2015"/>
    <s v="7707"/>
    <s v="DR"/>
    <s v=""/>
    <d v="2016-01-12T00:00:00"/>
    <d v="2016-01-12T00:00:00"/>
    <d v="2016-02-11T00:00:00"/>
    <s v="USD"/>
    <n v="6000"/>
    <n v="2150"/>
    <s v="Above 180days "/>
    <n v="71.666666666666671"/>
    <x v="0"/>
    <x v="0"/>
    <s v="Overdue"/>
    <x v="0"/>
    <s v="USD"/>
    <n v="6000"/>
  </r>
  <r>
    <s v="A2680005"/>
    <x v="33"/>
    <x v="33"/>
    <n v="1800015353"/>
    <x v="2"/>
    <x v="1"/>
    <x v="9"/>
    <x v="1"/>
    <n v="0"/>
    <s v="AITEO SERVICE CONSUMPTION - DECEMBER 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2"/>
    <x v="2"/>
    <x v="1"/>
    <x v="9"/>
    <x v="1"/>
    <n v="0"/>
    <s v="AITEO SERVICE CONSUMPTION - NOVEMBER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1"/>
    <x v="2"/>
    <x v="1"/>
    <x v="9"/>
    <x v="1"/>
    <n v="0"/>
    <s v="AITEO SERVICE CONSUMPTION - OCTOBER 2015"/>
    <s v="467"/>
    <s v="DR"/>
    <s v=""/>
    <d v="2015-11-20T00:00:00"/>
    <d v="2015-11-20T00:00:00"/>
    <d v="2015-12-20T00:00:00"/>
    <s v="USD"/>
    <n v="87173.18"/>
    <n v="2203"/>
    <s v="Above 180days "/>
    <n v="73.433333333333337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2206"/>
    <s v="Above 180days "/>
    <n v="73.533333333333331"/>
    <x v="0"/>
    <x v="2"/>
    <s v="WHT"/>
    <x v="1"/>
    <s v="USD"/>
    <n v="41338"/>
  </r>
  <r>
    <s v="A2680005"/>
    <x v="33"/>
    <x v="33"/>
    <n v="1800015343"/>
    <x v="2"/>
    <x v="1"/>
    <x v="9"/>
    <x v="1"/>
    <n v="0"/>
    <s v="NCTL OVERY FLY COVERAGE OCTOBER 2015"/>
    <s v="7707"/>
    <s v="DR"/>
    <s v=""/>
    <d v="2015-11-16T00:00:00"/>
    <d v="2015-11-16T00:00:00"/>
    <d v="2015-12-16T00:00:00"/>
    <s v="USD"/>
    <n v="36000"/>
    <n v="2207"/>
    <s v="Above 180days "/>
    <n v="73.566666666666663"/>
    <x v="0"/>
    <x v="0"/>
    <s v="Overdue"/>
    <x v="0"/>
    <s v="USD"/>
    <n v="36000"/>
  </r>
  <r>
    <s v="A2680005"/>
    <x v="33"/>
    <x v="33"/>
    <n v="104014719"/>
    <x v="0"/>
    <x v="0"/>
    <x v="2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228"/>
    <s v="Above 180days "/>
    <n v="74.266666666666666"/>
    <x v="0"/>
    <x v="2"/>
    <s v="WHT"/>
    <x v="1"/>
    <s v="USD"/>
    <n v="74793.62"/>
  </r>
  <r>
    <s v="A2680005"/>
    <x v="33"/>
    <x v="33"/>
    <n v="1800015071"/>
    <x v="2"/>
    <x v="1"/>
    <x v="9"/>
    <x v="1"/>
    <n v="0"/>
    <s v="CHARGEBACK OF IT SERV.-ADDITIONAL SUPP. FROM SPDC"/>
    <s v="467"/>
    <s v="DR"/>
    <s v=""/>
    <d v="2015-09-28T00:00:00"/>
    <d v="2015-09-28T00:00:00"/>
    <d v="2015-10-28T00:00:00"/>
    <s v="USD"/>
    <n v="87173.18"/>
    <n v="2256"/>
    <s v="Above 180days "/>
    <n v="75.2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2263"/>
    <s v="Above 180days "/>
    <n v="75.433333333333337"/>
    <x v="0"/>
    <x v="2"/>
    <s v="WHT"/>
    <x v="1"/>
    <s v="USD"/>
    <n v="61828.35"/>
  </r>
  <r>
    <s v="A2680005"/>
    <x v="33"/>
    <x v="33"/>
    <n v="104014719"/>
    <x v="0"/>
    <x v="0"/>
    <x v="2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325"/>
    <s v="Above 180days "/>
    <n v="77.5"/>
    <x v="0"/>
    <x v="2"/>
    <s v="WHT"/>
    <x v="1"/>
    <s v="USD"/>
    <n v="68200.259999999995"/>
  </r>
  <r>
    <s v="A2680005"/>
    <x v="33"/>
    <x v="33"/>
    <n v="104014719"/>
    <x v="0"/>
    <x v="0"/>
    <x v="2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360"/>
    <s v="Above 180days "/>
    <n v="78.666666666666671"/>
    <x v="0"/>
    <x v="2"/>
    <s v="WHT"/>
    <x v="1"/>
    <s v="USD"/>
    <n v="72823.08"/>
  </r>
  <r>
    <s v="A2680005"/>
    <x v="33"/>
    <x v="33"/>
    <n v="104014719"/>
    <x v="0"/>
    <x v="0"/>
    <x v="2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384"/>
    <s v="Above 180days "/>
    <n v="79.466666666666669"/>
    <x v="0"/>
    <x v="2"/>
    <s v="WHT"/>
    <x v="1"/>
    <s v="USD"/>
    <n v="50669.35"/>
  </r>
  <r>
    <s v="A2450000"/>
    <x v="34"/>
    <x v="34"/>
    <n v="1800027146"/>
    <x v="0"/>
    <x v="0"/>
    <x v="8"/>
    <x v="0"/>
    <n v="0"/>
    <s v="Afam VI Power for November 2021"/>
    <s v="468"/>
    <s v="DR"/>
    <s v=""/>
    <d v="2021-12-22T00:00:00"/>
    <d v="2021-12-22T00:00:00"/>
    <d v="2022-02-20T00:00:00"/>
    <s v="USD"/>
    <n v="3221723.27"/>
    <n v="-51"/>
    <s v="Not Overdue"/>
    <n v="-1.7"/>
    <x v="1"/>
    <x v="1"/>
    <s v="Not Overdue"/>
    <x v="0"/>
    <s v="USD"/>
    <n v="3221723.27"/>
  </r>
  <r>
    <s v="A2450000"/>
    <x v="34"/>
    <x v="34"/>
    <n v="1800026989"/>
    <x v="0"/>
    <x v="0"/>
    <x v="8"/>
    <x v="0"/>
    <n v="0"/>
    <s v="Afam VI Power for October 2021"/>
    <s v="468"/>
    <s v="DR"/>
    <s v=""/>
    <d v="2021-11-30T00:00:00"/>
    <d v="2021-11-30T00:00:00"/>
    <d v="2022-01-30T00:00:00"/>
    <s v="USD"/>
    <n v="5255940.78"/>
    <n v="-30"/>
    <s v="Not Overdue"/>
    <n v="-1"/>
    <x v="1"/>
    <x v="1"/>
    <s v="Not Overdue"/>
    <x v="0"/>
    <s v="USD"/>
    <n v="5255940.78"/>
  </r>
  <r>
    <s v="A2450000"/>
    <x v="34"/>
    <x v="34"/>
    <n v="1400016226"/>
    <x v="0"/>
    <x v="0"/>
    <x v="8"/>
    <x v="0"/>
    <n v="0"/>
    <s v="NBET Pmt"/>
    <s v=""/>
    <s v="DZ"/>
    <s v=""/>
    <d v="2021-12-18T00:00:00"/>
    <d v="2021-12-17T00:00:00"/>
    <d v="2021-12-18T00:00:00"/>
    <s v="NGN"/>
    <n v="-105016454.87"/>
    <n v="13"/>
    <s v="1-30days"/>
    <n v="0.43333333333333335"/>
    <x v="2"/>
    <x v="0"/>
    <s v="Overdue"/>
    <x v="0"/>
    <s v="USD"/>
    <n v="-255568.05"/>
  </r>
  <r>
    <s v="A2450000"/>
    <x v="34"/>
    <x v="34"/>
    <n v="1400016227"/>
    <x v="0"/>
    <x v="0"/>
    <x v="8"/>
    <x v="0"/>
    <n v="0"/>
    <s v="NBET Pmt"/>
    <s v=""/>
    <s v="DZ"/>
    <s v=""/>
    <d v="2021-12-18T00:00:00"/>
    <d v="2021-12-17T00:00:00"/>
    <d v="2021-12-18T00:00:00"/>
    <s v="NGN"/>
    <n v="-1038076644.49"/>
    <n v="13"/>
    <s v="1-30days"/>
    <n v="0.43333333333333335"/>
    <x v="1"/>
    <x v="1"/>
    <s v="Not Overdue"/>
    <x v="0"/>
    <s v="USD"/>
    <n v="-2526263.3199999998"/>
  </r>
  <r>
    <s v="A2450000"/>
    <x v="34"/>
    <x v="34"/>
    <n v="1400016228"/>
    <x v="0"/>
    <x v="0"/>
    <x v="8"/>
    <x v="0"/>
    <n v="0"/>
    <s v="NBET Pmt"/>
    <s v=""/>
    <s v="DZ"/>
    <s v=""/>
    <d v="2021-12-18T00:00:00"/>
    <d v="2021-12-17T00:00:00"/>
    <d v="2021-12-18T00:00:00"/>
    <s v="NGN"/>
    <n v="-27139547.059999999"/>
    <n v="13"/>
    <s v="1-30days"/>
    <n v="0.43333333333333335"/>
    <x v="2"/>
    <x v="0"/>
    <s v="Overdue"/>
    <x v="0"/>
    <s v="USD"/>
    <n v="-66046.8"/>
  </r>
  <r>
    <s v="A2450000"/>
    <x v="34"/>
    <x v="34"/>
    <n v="1400016192"/>
    <x v="0"/>
    <x v="0"/>
    <x v="8"/>
    <x v="0"/>
    <n v="0"/>
    <s v="April 2021 market supplementary payment"/>
    <s v=""/>
    <s v="DZ"/>
    <s v=""/>
    <d v="2021-12-12T00:00:00"/>
    <d v="2021-12-10T00:00:00"/>
    <d v="2021-12-12T00:00:00"/>
    <s v="NGN"/>
    <n v="-241753203"/>
    <n v="19"/>
    <s v="1-30days"/>
    <n v="0.6333333333333333"/>
    <x v="2"/>
    <x v="0"/>
    <s v="Overdue"/>
    <x v="0"/>
    <s v="USD"/>
    <n v="-588572.36"/>
  </r>
  <r>
    <s v="A2450000"/>
    <x v="34"/>
    <x v="34"/>
    <n v="1400016197"/>
    <x v="0"/>
    <x v="0"/>
    <x v="8"/>
    <x v="0"/>
    <n v="0"/>
    <s v="August 2021 market supplementary payment"/>
    <s v=""/>
    <s v="DZ"/>
    <s v=""/>
    <d v="2021-12-12T00:00:00"/>
    <d v="2021-12-10T00:00:00"/>
    <d v="2021-12-12T00:00:00"/>
    <s v="NGN"/>
    <n v="-29454642.199999999"/>
    <n v="19"/>
    <s v="1-30days"/>
    <n v="0.6333333333333333"/>
    <x v="2"/>
    <x v="0"/>
    <s v="Overdue"/>
    <x v="0"/>
    <s v="USD"/>
    <n v="-71710.27"/>
  </r>
  <r>
    <s v="A2450000"/>
    <x v="34"/>
    <x v="34"/>
    <n v="1400016196"/>
    <x v="0"/>
    <x v="0"/>
    <x v="8"/>
    <x v="0"/>
    <n v="0"/>
    <s v="July 2021. market supplementary payment"/>
    <s v=""/>
    <s v="DZ"/>
    <s v=""/>
    <d v="2021-12-12T00:00:00"/>
    <d v="2021-12-10T00:00:00"/>
    <d v="2021-12-12T00:00:00"/>
    <s v="NGN"/>
    <n v="-234923448.44999999"/>
    <n v="19"/>
    <s v="1-30days"/>
    <n v="0.6333333333333333"/>
    <x v="2"/>
    <x v="0"/>
    <s v="Overdue"/>
    <x v="0"/>
    <s v="USD"/>
    <n v="-571944.63"/>
  </r>
  <r>
    <s v="A2450000"/>
    <x v="34"/>
    <x v="34"/>
    <n v="1400016194"/>
    <x v="0"/>
    <x v="0"/>
    <x v="8"/>
    <x v="0"/>
    <n v="0"/>
    <s v="June 2021 market supplementary payment"/>
    <s v=""/>
    <s v="DZ"/>
    <s v=""/>
    <d v="2021-12-12T00:00:00"/>
    <d v="2021-12-10T00:00:00"/>
    <d v="2021-12-12T00:00:00"/>
    <s v="NGN"/>
    <n v="-48507099.409999996"/>
    <n v="19"/>
    <s v="1-30days"/>
    <n v="0.6333333333333333"/>
    <x v="2"/>
    <x v="0"/>
    <s v="Overdue"/>
    <x v="0"/>
    <s v="USD"/>
    <n v="-118095.38"/>
  </r>
  <r>
    <s v="A2450000"/>
    <x v="34"/>
    <x v="34"/>
    <n v="1400016195"/>
    <x v="0"/>
    <x v="0"/>
    <x v="8"/>
    <x v="0"/>
    <n v="0"/>
    <s v="March 2021 market supplementary payment"/>
    <s v=""/>
    <s v="DZ"/>
    <s v=""/>
    <d v="2021-12-12T00:00:00"/>
    <d v="2021-12-10T00:00:00"/>
    <d v="2021-12-12T00:00:00"/>
    <s v="NGN"/>
    <n v="-21164044.559999999"/>
    <n v="19"/>
    <s v="1-30days"/>
    <n v="0.6333333333333333"/>
    <x v="3"/>
    <x v="0"/>
    <s v="Overdue"/>
    <x v="0"/>
    <s v="USD"/>
    <n v="-51525.98"/>
  </r>
  <r>
    <s v="A2450000"/>
    <x v="34"/>
    <x v="34"/>
    <n v="1400016193"/>
    <x v="0"/>
    <x v="0"/>
    <x v="8"/>
    <x v="0"/>
    <n v="0"/>
    <s v="May 2021 market supplementary payment"/>
    <s v=""/>
    <s v="DZ"/>
    <s v=""/>
    <d v="2021-12-12T00:00:00"/>
    <d v="2021-12-10T00:00:00"/>
    <d v="2021-12-12T00:00:00"/>
    <s v="NGN"/>
    <n v="-333233471.72000003"/>
    <n v="19"/>
    <s v="1-30days"/>
    <n v="0.6333333333333333"/>
    <x v="2"/>
    <x v="0"/>
    <s v="Overdue"/>
    <x v="0"/>
    <s v="USD"/>
    <n v="-811290.21"/>
  </r>
  <r>
    <s v="A2450000"/>
    <x v="34"/>
    <x v="34"/>
    <n v="1400016225"/>
    <x v="0"/>
    <x v="0"/>
    <x v="8"/>
    <x v="0"/>
    <n v="0"/>
    <s v="NBET Pmt"/>
    <s v=""/>
    <s v="DZ"/>
    <s v=""/>
    <d v="2021-12-12T00:00:00"/>
    <d v="2021-12-10T00:00:00"/>
    <d v="2021-12-12T00:00:00"/>
    <s v="NGN"/>
    <n v="-38084269.329999998"/>
    <n v="19"/>
    <s v="1-30days"/>
    <n v="0.6333333333333333"/>
    <x v="2"/>
    <x v="0"/>
    <s v="Overdue"/>
    <x v="0"/>
    <s v="USD"/>
    <n v="-92719.96"/>
  </r>
  <r>
    <s v="A2450000"/>
    <x v="34"/>
    <x v="34"/>
    <n v="1400016198"/>
    <x v="0"/>
    <x v="0"/>
    <x v="8"/>
    <x v="0"/>
    <n v="0"/>
    <s v="September 2021 market supplementary payment"/>
    <s v=""/>
    <s v="DZ"/>
    <s v=""/>
    <d v="2021-12-12T00:00:00"/>
    <d v="2021-12-10T00:00:00"/>
    <d v="2021-12-12T00:00:00"/>
    <s v="NGN"/>
    <n v="-110248598.31"/>
    <n v="19"/>
    <s v="1-30days"/>
    <n v="0.6333333333333333"/>
    <x v="2"/>
    <x v="0"/>
    <s v="Overdue"/>
    <x v="0"/>
    <s v="USD"/>
    <n v="-268411.25"/>
  </r>
  <r>
    <s v="A2450000"/>
    <x v="34"/>
    <x v="34"/>
    <n v="104167537"/>
    <x v="0"/>
    <x v="0"/>
    <x v="8"/>
    <x v="0"/>
    <n v="0"/>
    <s v="Balance Sep'21 inv 1800026792"/>
    <s v=""/>
    <s v="AB"/>
    <s v=""/>
    <d v="2021-11-30T00:00:00"/>
    <d v="2021-11-30T00:00:00"/>
    <d v="2021-10-24T00:00:00"/>
    <s v="USD"/>
    <n v="1883869.88"/>
    <n v="68"/>
    <s v="61-90days "/>
    <n v="2.2666666666666666"/>
    <x v="2"/>
    <x v="0"/>
    <s v="Overdue"/>
    <x v="0"/>
    <s v="USD"/>
    <n v="1883869.88"/>
  </r>
  <r>
    <s v="A2450000"/>
    <x v="34"/>
    <x v="34"/>
    <n v="104167536"/>
    <x v="0"/>
    <x v="0"/>
    <x v="8"/>
    <x v="0"/>
    <n v="0"/>
    <s v="Balance Aug'21 inv 1800026651"/>
    <s v=""/>
    <s v="AB"/>
    <s v=""/>
    <d v="2021-11-30T00:00:00"/>
    <d v="2021-11-30T00:00:00"/>
    <d v="2021-09-27T00:00:00"/>
    <s v="USD"/>
    <n v="4240353.37"/>
    <n v="95"/>
    <s v="91-180days "/>
    <n v="3.1666666666666665"/>
    <x v="2"/>
    <x v="0"/>
    <s v="Overdue"/>
    <x v="0"/>
    <s v="USD"/>
    <n v="4240353.37"/>
  </r>
  <r>
    <s v="A2450000"/>
    <x v="34"/>
    <x v="34"/>
    <n v="104167534"/>
    <x v="0"/>
    <x v="0"/>
    <x v="8"/>
    <x v="0"/>
    <n v="0"/>
    <s v="Balance Jul'21 inv 1800026497"/>
    <s v=""/>
    <s v="AB"/>
    <s v=""/>
    <d v="2021-11-30T00:00:00"/>
    <d v="2021-11-30T00:00:00"/>
    <d v="2021-08-24T00:00:00"/>
    <s v="USD"/>
    <n v="4557241.41"/>
    <n v="129"/>
    <s v="91-180days "/>
    <n v="4.3"/>
    <x v="2"/>
    <x v="0"/>
    <s v="Overdue"/>
    <x v="0"/>
    <s v="USD"/>
    <n v="4557241.41"/>
  </r>
  <r>
    <s v="A2450000"/>
    <x v="34"/>
    <x v="34"/>
    <n v="104167533"/>
    <x v="0"/>
    <x v="0"/>
    <x v="8"/>
    <x v="0"/>
    <n v="0"/>
    <s v="Balance Jun'21 inv 1800026396"/>
    <s v=""/>
    <s v="AB"/>
    <s v=""/>
    <d v="2021-11-30T00:00:00"/>
    <d v="2021-11-30T00:00:00"/>
    <d v="2021-07-27T00:00:00"/>
    <s v="USD"/>
    <n v="589559.21"/>
    <n v="157"/>
    <s v="91-180days "/>
    <n v="5.2333333333333334"/>
    <x v="2"/>
    <x v="0"/>
    <s v="Overdue"/>
    <x v="0"/>
    <s v="USD"/>
    <n v="589559.21"/>
  </r>
  <r>
    <s v="A2450000"/>
    <x v="34"/>
    <x v="34"/>
    <n v="104167531"/>
    <x v="0"/>
    <x v="0"/>
    <x v="8"/>
    <x v="0"/>
    <n v="0"/>
    <s v="Balance Apr'21 inv 1800026076"/>
    <s v=""/>
    <s v="AB"/>
    <s v=""/>
    <d v="2021-11-30T00:00:00"/>
    <d v="2021-11-30T00:00:00"/>
    <d v="2021-06-30T00:00:00"/>
    <s v="USD"/>
    <n v="989711.38"/>
    <n v="184"/>
    <s v="Above 180days "/>
    <n v="6.1333333333333337"/>
    <x v="2"/>
    <x v="0"/>
    <s v="Overdue"/>
    <x v="0"/>
    <s v="USD"/>
    <n v="989711.38"/>
  </r>
  <r>
    <s v="A2450000"/>
    <x v="34"/>
    <x v="34"/>
    <n v="104167529"/>
    <x v="0"/>
    <x v="0"/>
    <x v="8"/>
    <x v="0"/>
    <n v="0"/>
    <s v="Balance Feb'21 inv 1800025788"/>
    <s v=""/>
    <s v="AB"/>
    <s v=""/>
    <d v="2021-11-30T00:00:00"/>
    <d v="2021-11-30T00:00:00"/>
    <d v="2021-06-30T00:00:00"/>
    <s v="USD"/>
    <n v="242936.99"/>
    <n v="184"/>
    <s v="Above 180days "/>
    <n v="6.1333333333333337"/>
    <x v="3"/>
    <x v="0"/>
    <s v="Overdue"/>
    <x v="0"/>
    <s v="USD"/>
    <n v="242936.99"/>
  </r>
  <r>
    <s v="A2450000"/>
    <x v="34"/>
    <x v="34"/>
    <n v="104167528"/>
    <x v="0"/>
    <x v="0"/>
    <x v="8"/>
    <x v="0"/>
    <n v="0"/>
    <s v="Balance Jan'21 inv 1800025655"/>
    <s v=""/>
    <s v="AB"/>
    <s v=""/>
    <d v="2021-11-30T00:00:00"/>
    <d v="2021-11-30T00:00:00"/>
    <d v="2021-06-30T00:00:00"/>
    <s v="USD"/>
    <n v="459045.2"/>
    <n v="184"/>
    <s v="Above 180days "/>
    <n v="6.1333333333333337"/>
    <x v="3"/>
    <x v="0"/>
    <s v="Overdue"/>
    <x v="0"/>
    <s v="USD"/>
    <n v="459045.2"/>
  </r>
  <r>
    <s v="A2450000"/>
    <x v="34"/>
    <x v="34"/>
    <n v="104167530"/>
    <x v="0"/>
    <x v="0"/>
    <x v="8"/>
    <x v="0"/>
    <n v="0"/>
    <s v="Balance Mar'21 inv 1800025927"/>
    <s v=""/>
    <s v="AB"/>
    <s v=""/>
    <d v="2021-11-30T00:00:00"/>
    <d v="2021-11-30T00:00:00"/>
    <d v="2021-06-30T00:00:00"/>
    <s v="USD"/>
    <n v="624474.9"/>
    <n v="184"/>
    <s v="Above 180days "/>
    <n v="6.1333333333333337"/>
    <x v="3"/>
    <x v="0"/>
    <s v="Overdue"/>
    <x v="0"/>
    <s v="USD"/>
    <n v="624474.9"/>
  </r>
  <r>
    <s v="A2450000"/>
    <x v="34"/>
    <x v="34"/>
    <n v="104167527"/>
    <x v="0"/>
    <x v="0"/>
    <x v="8"/>
    <x v="0"/>
    <n v="0"/>
    <s v="Balance Dec'20 inv 1800025497"/>
    <s v=""/>
    <s v="AB"/>
    <s v=""/>
    <d v="2021-11-30T00:00:00"/>
    <d v="2021-11-30T00:00:00"/>
    <d v="2021-06-28T00:00:00"/>
    <s v="USD"/>
    <n v="367747.2"/>
    <n v="186"/>
    <s v="Above 180days "/>
    <n v="6.2"/>
    <x v="3"/>
    <x v="0"/>
    <s v="Overdue"/>
    <x v="0"/>
    <s v="USD"/>
    <n v="367747.2"/>
  </r>
  <r>
    <s v="A2450000"/>
    <x v="34"/>
    <x v="34"/>
    <n v="104167525"/>
    <x v="0"/>
    <x v="0"/>
    <x v="8"/>
    <x v="0"/>
    <n v="0"/>
    <s v="Balance Nov'20 inv 1800025318"/>
    <s v=""/>
    <s v="AB"/>
    <s v=""/>
    <d v="2021-11-30T00:00:00"/>
    <d v="2021-11-30T00:00:00"/>
    <d v="2021-06-28T00:00:00"/>
    <s v="USD"/>
    <n v="282196.07"/>
    <n v="186"/>
    <s v="Above 180days "/>
    <n v="6.2"/>
    <x v="3"/>
    <x v="0"/>
    <s v="Overdue"/>
    <x v="0"/>
    <s v="USD"/>
    <n v="282196.07"/>
  </r>
  <r>
    <s v="A2450000"/>
    <x v="34"/>
    <x v="34"/>
    <n v="104167524"/>
    <x v="0"/>
    <x v="0"/>
    <x v="8"/>
    <x v="0"/>
    <n v="0"/>
    <s v="Balance Oct'20 inv 1800025109"/>
    <s v=""/>
    <s v="AB"/>
    <s v=""/>
    <d v="2021-11-30T00:00:00"/>
    <d v="2021-11-30T00:00:00"/>
    <d v="2021-06-28T00:00:00"/>
    <s v="USD"/>
    <n v="430848.73"/>
    <n v="186"/>
    <s v="Above 180days "/>
    <n v="6.2"/>
    <x v="3"/>
    <x v="0"/>
    <s v="Overdue"/>
    <x v="0"/>
    <s v="USD"/>
    <n v="430848.73"/>
  </r>
  <r>
    <s v="A2450000"/>
    <x v="34"/>
    <x v="34"/>
    <n v="104167523"/>
    <x v="0"/>
    <x v="0"/>
    <x v="8"/>
    <x v="0"/>
    <n v="0"/>
    <s v="Balance Sep'20 inv 1800024976"/>
    <s v=""/>
    <s v="AB"/>
    <s v=""/>
    <d v="2021-11-30T00:00:00"/>
    <d v="2021-11-30T00:00:00"/>
    <d v="2021-06-28T00:00:00"/>
    <s v="USD"/>
    <n v="245809.66"/>
    <n v="186"/>
    <s v="Above 180days "/>
    <n v="6.2"/>
    <x v="4"/>
    <x v="0"/>
    <s v="Overdue"/>
    <x v="0"/>
    <s v="USD"/>
    <n v="245809.66"/>
  </r>
  <r>
    <s v="A2450000"/>
    <x v="34"/>
    <x v="34"/>
    <n v="104167532"/>
    <x v="0"/>
    <x v="0"/>
    <x v="8"/>
    <x v="0"/>
    <n v="0"/>
    <s v="Balance May'21 inv 1800026248"/>
    <s v=""/>
    <s v="AB"/>
    <s v=""/>
    <d v="2021-11-30T00:00:00"/>
    <d v="2021-11-30T00:00:00"/>
    <d v="2021-06-25T00:00:00"/>
    <s v="USD"/>
    <n v="1694533.14"/>
    <n v="189"/>
    <s v="Above 180days "/>
    <n v="6.3"/>
    <x v="2"/>
    <x v="0"/>
    <s v="Overdue"/>
    <x v="0"/>
    <s v="USD"/>
    <n v="1694533.14"/>
  </r>
  <r>
    <s v="A2450000"/>
    <x v="34"/>
    <x v="34"/>
    <n v="104167522"/>
    <x v="0"/>
    <x v="0"/>
    <x v="8"/>
    <x v="0"/>
    <n v="0"/>
    <s v="Balance Aug'20 inv 1800024783"/>
    <s v=""/>
    <s v="AB"/>
    <s v=""/>
    <d v="2021-11-30T00:00:00"/>
    <d v="2021-11-30T00:00:00"/>
    <d v="2020-10-30T00:00:00"/>
    <s v="USD"/>
    <n v="1264314.27"/>
    <n v="427"/>
    <s v="Above 180days "/>
    <n v="14.233333333333333"/>
    <x v="4"/>
    <x v="0"/>
    <s v="Overdue"/>
    <x v="0"/>
    <s v="USD"/>
    <n v="1264314.27"/>
  </r>
  <r>
    <s v="A2450000"/>
    <x v="34"/>
    <x v="34"/>
    <n v="104167521"/>
    <x v="0"/>
    <x v="0"/>
    <x v="8"/>
    <x v="0"/>
    <n v="0"/>
    <s v="Balance Jul'20 inv 1800024635"/>
    <s v=""/>
    <s v="AB"/>
    <s v=""/>
    <d v="2021-11-30T00:00:00"/>
    <d v="2021-11-30T00:00:00"/>
    <d v="2020-10-30T00:00:00"/>
    <s v="USD"/>
    <n v="1549518.46"/>
    <n v="427"/>
    <s v="Above 180days "/>
    <n v="14.233333333333333"/>
    <x v="4"/>
    <x v="0"/>
    <s v="Overdue"/>
    <x v="0"/>
    <s v="USD"/>
    <n v="1549518.46"/>
  </r>
  <r>
    <s v="A2450000"/>
    <x v="34"/>
    <x v="34"/>
    <n v="104095176"/>
    <x v="0"/>
    <x v="0"/>
    <x v="8"/>
    <x v="0"/>
    <n v="0"/>
    <s v="Balance Jun'20 inv 1800024511"/>
    <s v=""/>
    <s v="AB"/>
    <s v=""/>
    <d v="2021-06-28T00:00:00"/>
    <d v="2021-06-28T00:00:00"/>
    <d v="2020-09-28T00:00:00"/>
    <s v="USD"/>
    <n v="1312550.74"/>
    <n v="459"/>
    <s v="Above 180days "/>
    <n v="15.3"/>
    <x v="4"/>
    <x v="0"/>
    <s v="Overdue"/>
    <x v="0"/>
    <s v="USD"/>
    <n v="1312550.74"/>
  </r>
  <r>
    <s v="A2450000"/>
    <x v="34"/>
    <x v="34"/>
    <n v="104095175"/>
    <x v="0"/>
    <x v="0"/>
    <x v="8"/>
    <x v="0"/>
    <n v="0"/>
    <s v="Balance May'20 inv 1800024239"/>
    <s v=""/>
    <s v="AB"/>
    <s v=""/>
    <d v="2021-06-28T00:00:00"/>
    <d v="2021-06-28T00:00:00"/>
    <d v="2020-08-23T00:00:00"/>
    <s v="USD"/>
    <n v="2074056.45"/>
    <n v="495"/>
    <s v="Above 180days "/>
    <n v="16.5"/>
    <x v="4"/>
    <x v="0"/>
    <s v="Overdue"/>
    <x v="0"/>
    <s v="USD"/>
    <n v="2074056.45"/>
  </r>
  <r>
    <s v="A2450000"/>
    <x v="34"/>
    <x v="34"/>
    <n v="104095174"/>
    <x v="0"/>
    <x v="0"/>
    <x v="8"/>
    <x v="0"/>
    <n v="0"/>
    <s v="Balance Apr'20 inv 1800024140"/>
    <s v=""/>
    <s v="AB"/>
    <s v=""/>
    <d v="2021-06-28T00:00:00"/>
    <d v="2021-06-28T00:00:00"/>
    <d v="2020-08-08T00:00:00"/>
    <s v="USD"/>
    <n v="3220735.34"/>
    <n v="510"/>
    <s v="Above 180days "/>
    <n v="17"/>
    <x v="4"/>
    <x v="0"/>
    <s v="Overdue"/>
    <x v="0"/>
    <s v="USD"/>
    <n v="3220735.34"/>
  </r>
  <r>
    <s v="A2450000"/>
    <x v="34"/>
    <x v="34"/>
    <n v="104095173"/>
    <x v="0"/>
    <x v="0"/>
    <x v="8"/>
    <x v="0"/>
    <n v="0"/>
    <s v="Balance Mar'20 inv 1800024139"/>
    <s v=""/>
    <s v="AB"/>
    <s v=""/>
    <d v="2021-06-28T00:00:00"/>
    <d v="2021-06-28T00:00:00"/>
    <d v="2020-08-08T00:00:00"/>
    <s v="USD"/>
    <n v="1172079.93"/>
    <n v="510"/>
    <s v="Above 180days "/>
    <n v="17"/>
    <x v="4"/>
    <x v="0"/>
    <s v="Overdue"/>
    <x v="0"/>
    <s v="USD"/>
    <n v="1172079.93"/>
  </r>
  <r>
    <s v="A2450000"/>
    <x v="34"/>
    <x v="34"/>
    <n v="104095172"/>
    <x v="0"/>
    <x v="0"/>
    <x v="8"/>
    <x v="0"/>
    <n v="0"/>
    <s v="Balance Feb'20 inv 1800023714"/>
    <s v=""/>
    <s v="AB"/>
    <s v=""/>
    <d v="2021-06-28T00:00:00"/>
    <d v="2021-06-28T00:00:00"/>
    <d v="2020-05-23T00:00:00"/>
    <s v="USD"/>
    <n v="2972818.15"/>
    <n v="587"/>
    <s v="Above 180days "/>
    <n v="19.566666666666666"/>
    <x v="0"/>
    <x v="0"/>
    <s v="Overdue"/>
    <x v="0"/>
    <s v="USD"/>
    <n v="2972818.15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657"/>
    <s v="Above 180days "/>
    <n v="21.9"/>
    <x v="0"/>
    <x v="0"/>
    <s v="Overdue"/>
    <x v="0"/>
    <s v="USD"/>
    <n v="607706.18999999994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691"/>
    <s v="Above 180days "/>
    <n v="23.033333333333335"/>
    <x v="0"/>
    <x v="0"/>
    <s v="Overdue"/>
    <x v="0"/>
    <s v="USD"/>
    <n v="950025.17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710"/>
    <s v="Above 180days "/>
    <n v="23.666666666666668"/>
    <x v="0"/>
    <x v="0"/>
    <s v="Overdue"/>
    <x v="0"/>
    <s v="USD"/>
    <n v="1175312.96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747"/>
    <s v="Above 180days "/>
    <n v="24.9"/>
    <x v="0"/>
    <x v="0"/>
    <s v="Overdue"/>
    <x v="0"/>
    <s v="USD"/>
    <n v="1053872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776"/>
    <s v="Above 180days "/>
    <n v="25.866666666666667"/>
    <x v="0"/>
    <x v="0"/>
    <s v="Overdue"/>
    <x v="0"/>
    <s v="USD"/>
    <n v="1109906.03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804"/>
    <s v="Above 180days "/>
    <n v="26.8"/>
    <x v="0"/>
    <x v="0"/>
    <s v="Overdue"/>
    <x v="0"/>
    <s v="USD"/>
    <n v="1190983.3400000001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838"/>
    <s v="Above 180days "/>
    <n v="27.933333333333334"/>
    <x v="0"/>
    <x v="0"/>
    <s v="Overdue"/>
    <x v="0"/>
    <s v="USD"/>
    <n v="1269173.6200000001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867"/>
    <s v="Above 180days "/>
    <n v="28.9"/>
    <x v="0"/>
    <x v="0"/>
    <s v="Overdue"/>
    <x v="0"/>
    <s v="USD"/>
    <n v="896029.08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901"/>
    <s v="Above 180days "/>
    <n v="30.033333333333335"/>
    <x v="0"/>
    <x v="0"/>
    <s v="Overdue"/>
    <x v="0"/>
    <s v="USD"/>
    <n v="705732.71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931"/>
    <s v="Above 180days "/>
    <n v="31.033333333333335"/>
    <x v="0"/>
    <x v="0"/>
    <s v="Overdue"/>
    <x v="0"/>
    <s v="USD"/>
    <n v="85791.11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957"/>
    <s v="Above 180days "/>
    <n v="31.9"/>
    <x v="0"/>
    <x v="0"/>
    <s v="Overdue"/>
    <x v="0"/>
    <s v="USD"/>
    <n v="51783.11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979"/>
    <s v="Above 180days "/>
    <n v="32.633333333333333"/>
    <x v="0"/>
    <x v="0"/>
    <s v="Overdue"/>
    <x v="0"/>
    <s v="USD"/>
    <n v="44940.65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1029"/>
    <s v="Above 180days "/>
    <n v="34.299999999999997"/>
    <x v="0"/>
    <x v="0"/>
    <s v="Overdue"/>
    <x v="0"/>
    <s v="USD"/>
    <n v="77782915.370000005"/>
  </r>
  <r>
    <s v="A2310000"/>
    <x v="35"/>
    <x v="35"/>
    <n v="104168334"/>
    <x v="0"/>
    <x v="0"/>
    <x v="0"/>
    <x v="0"/>
    <n v="0"/>
    <s v="Payment on Account Balance"/>
    <s v=""/>
    <s v="AB"/>
    <s v=""/>
    <d v="2021-12-01T00:00:00"/>
    <d v="2021-12-01T00:00:00"/>
    <d v="2021-06-30T00:00:00"/>
    <s v="NGN"/>
    <n v="-384644192.81999999"/>
    <n v="184"/>
    <s v="Above 180days "/>
    <n v="6.1333333333333337"/>
    <x v="3"/>
    <x v="0"/>
    <s v="Overdue"/>
    <x v="0"/>
    <s v="USD"/>
    <n v="-936647.07"/>
  </r>
  <r>
    <s v="A2310000"/>
    <x v="36"/>
    <x v="36"/>
    <n v="1800027055"/>
    <x v="0"/>
    <x v="0"/>
    <x v="2"/>
    <x v="2"/>
    <n v="0"/>
    <s v="NEW CROSS NOV 2021 Crude Handling"/>
    <s v="468"/>
    <s v="DR"/>
    <s v=""/>
    <d v="2021-12-13T00:00:00"/>
    <d v="2021-12-13T00:00:00"/>
    <d v="2022-01-12T00:00:00"/>
    <s v="USD"/>
    <n v="358905.11"/>
    <n v="-12"/>
    <s v="Not Overdue"/>
    <n v="-0.4"/>
    <x v="1"/>
    <x v="1"/>
    <s v="Not Overdue"/>
    <x v="0"/>
    <s v="USD"/>
    <n v="358905.11"/>
  </r>
  <r>
    <s v="A2310000"/>
    <x v="36"/>
    <x v="36"/>
    <n v="1800027056"/>
    <x v="0"/>
    <x v="0"/>
    <x v="2"/>
    <x v="2"/>
    <n v="0"/>
    <s v="NEW CROSS NOV 2021 Crude Handling"/>
    <s v="454"/>
    <s v="DR"/>
    <s v=""/>
    <d v="2021-12-13T00:00:00"/>
    <d v="2021-12-13T00:00:00"/>
    <d v="2022-01-12T00:00:00"/>
    <s v="NGN"/>
    <n v="98293451.260000005"/>
    <n v="-12"/>
    <s v="Not Overdue"/>
    <n v="-0.4"/>
    <x v="1"/>
    <x v="1"/>
    <s v="Not Overdue"/>
    <x v="0"/>
    <s v="USD"/>
    <n v="239305.24"/>
  </r>
  <r>
    <s v="A2310000"/>
    <x v="36"/>
    <x v="36"/>
    <n v="1800026853"/>
    <x v="0"/>
    <x v="0"/>
    <x v="2"/>
    <x v="2"/>
    <n v="0"/>
    <s v="NEW CROSS OCTOBER 2021 Crude Handling"/>
    <s v="468"/>
    <s v="DR"/>
    <s v=""/>
    <d v="2021-11-11T00:00:00"/>
    <d v="2021-11-11T00:00:00"/>
    <d v="2021-12-11T00:00:00"/>
    <s v="USD"/>
    <n v="621738.53"/>
    <n v="20"/>
    <s v="1-30days"/>
    <n v="0.66666666666666663"/>
    <x v="2"/>
    <x v="0"/>
    <s v="Overdue"/>
    <x v="0"/>
    <s v="USD"/>
    <n v="621738.53"/>
  </r>
  <r>
    <s v="A2310000"/>
    <x v="36"/>
    <x v="36"/>
    <n v="1800026854"/>
    <x v="0"/>
    <x v="0"/>
    <x v="2"/>
    <x v="2"/>
    <n v="0"/>
    <s v="NEW CROSS OCTOBER 2021 Crude Handling"/>
    <s v="454"/>
    <s v="DR"/>
    <s v=""/>
    <d v="2021-11-11T00:00:00"/>
    <d v="2021-11-11T00:00:00"/>
    <d v="2021-12-11T00:00:00"/>
    <s v="NGN"/>
    <n v="170112896.61000001"/>
    <n v="20"/>
    <s v="1-30days"/>
    <n v="0.66666666666666663"/>
    <x v="2"/>
    <x v="0"/>
    <s v="Overdue"/>
    <x v="0"/>
    <s v="USD"/>
    <n v="414037.78"/>
  </r>
  <r>
    <s v="A2310000"/>
    <x v="36"/>
    <x v="36"/>
    <n v="1800026713"/>
    <x v="0"/>
    <x v="0"/>
    <x v="2"/>
    <x v="2"/>
    <n v="0"/>
    <s v="NEW CROSS SEPTEMBER 2021 Crude Handling"/>
    <s v="468"/>
    <s v="DR"/>
    <s v=""/>
    <d v="2021-10-13T00:00:00"/>
    <d v="2021-10-13T00:00:00"/>
    <d v="2021-11-12T00:00:00"/>
    <s v="USD"/>
    <n v="422454.04"/>
    <n v="49"/>
    <s v="31-60days"/>
    <n v="1.6333333333333333"/>
    <x v="2"/>
    <x v="0"/>
    <s v="Overdue"/>
    <x v="0"/>
    <s v="USD"/>
    <n v="422454.04"/>
  </r>
  <r>
    <s v="A2310000"/>
    <x v="36"/>
    <x v="36"/>
    <n v="1800026714"/>
    <x v="0"/>
    <x v="0"/>
    <x v="2"/>
    <x v="2"/>
    <n v="0"/>
    <s v="NEW CROSS SEPTEMBER 2021 Crude Handling"/>
    <s v="454"/>
    <s v="DR"/>
    <s v=""/>
    <d v="2021-10-13T00:00:00"/>
    <d v="2021-10-13T00:00:00"/>
    <d v="2021-11-12T00:00:00"/>
    <s v="NGN"/>
    <n v="115475508.54000001"/>
    <n v="49"/>
    <s v="31-60days"/>
    <n v="1.6333333333333333"/>
    <x v="2"/>
    <x v="0"/>
    <s v="Overdue"/>
    <x v="0"/>
    <s v="USD"/>
    <n v="281390.71999999997"/>
  </r>
  <r>
    <s v="A2310000"/>
    <x v="36"/>
    <x v="36"/>
    <n v="1800026724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099.74"/>
    <n v="49"/>
    <s v="31-60days"/>
    <n v="1.6333333333333333"/>
    <x v="2"/>
    <x v="0"/>
    <s v="Overdue"/>
    <x v="0"/>
    <s v="USD"/>
    <n v="51099.74"/>
  </r>
  <r>
    <s v="A2310000"/>
    <x v="36"/>
    <x v="36"/>
    <n v="1800026725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67835.65"/>
    <n v="49"/>
    <s v="31-60days"/>
    <n v="1.6333333333333333"/>
    <x v="2"/>
    <x v="0"/>
    <s v="Overdue"/>
    <x v="0"/>
    <s v="USD"/>
    <n v="34036.82"/>
  </r>
  <r>
    <s v="A2310000"/>
    <x v="36"/>
    <x v="36"/>
    <n v="1600003921"/>
    <x v="0"/>
    <x v="0"/>
    <x v="2"/>
    <x v="2"/>
    <s v="WHT Outstg"/>
    <s v="WHT NEWCROSS Apr/2021 -421486532432"/>
    <s v="454"/>
    <s v="DG"/>
    <s v=""/>
    <d v="2021-10-25T00:00:00"/>
    <d v="2021-10-25T00:00:00"/>
    <d v="2021-10-25T00:00:00"/>
    <s v="NGN"/>
    <n v="-3911644.83"/>
    <n v="67"/>
    <s v="61-90days "/>
    <n v="2.2333333333333334"/>
    <x v="2"/>
    <x v="2"/>
    <s v="WHT"/>
    <x v="1"/>
    <s v="USD"/>
    <n v="-9531.11"/>
  </r>
  <r>
    <s v="A2310000"/>
    <x v="36"/>
    <x v="36"/>
    <n v="1600003922"/>
    <x v="0"/>
    <x v="0"/>
    <x v="2"/>
    <x v="2"/>
    <s v="WHT Outstg"/>
    <s v="WHT NEWCROSS Apr/2021 -421124544432"/>
    <s v="454"/>
    <s v="DG"/>
    <s v=""/>
    <d v="2021-10-25T00:00:00"/>
    <d v="2021-10-25T00:00:00"/>
    <d v="2021-10-25T00:00:00"/>
    <s v="NGN"/>
    <n v="-5092209.03"/>
    <n v="67"/>
    <s v="61-90days "/>
    <n v="2.2333333333333334"/>
    <x v="2"/>
    <x v="2"/>
    <s v="WHT"/>
    <x v="1"/>
    <s v="USD"/>
    <n v="-12407.68"/>
  </r>
  <r>
    <s v="A2310000"/>
    <x v="36"/>
    <x v="36"/>
    <n v="1400015976"/>
    <x v="0"/>
    <x v="0"/>
    <x v="2"/>
    <x v="2"/>
    <n v="0"/>
    <s v="New Cross Pmt"/>
    <s v=""/>
    <s v="DZ"/>
    <s v=""/>
    <d v="2021-10-22T00:00:00"/>
    <d v="2021-10-21T00:00:00"/>
    <d v="2021-10-22T00:00:00"/>
    <s v="NGN"/>
    <n v="-194135340.06999999"/>
    <n v="70"/>
    <s v="61-90days "/>
    <n v="2.3333333333333335"/>
    <x v="2"/>
    <x v="0"/>
    <s v="Overdue"/>
    <x v="0"/>
    <s v="USD"/>
    <n v="-473049.58"/>
  </r>
  <r>
    <s v="A2310000"/>
    <x v="36"/>
    <x v="36"/>
    <n v="1800026585"/>
    <x v="0"/>
    <x v="0"/>
    <x v="2"/>
    <x v="2"/>
    <n v="0"/>
    <s v="NEW CROSS AUGUST 2021 Crude Handling"/>
    <s v="468"/>
    <s v="DR"/>
    <s v=""/>
    <d v="2021-09-14T00:00:00"/>
    <d v="2021-09-14T00:00:00"/>
    <d v="2021-10-14T00:00:00"/>
    <s v="USD"/>
    <n v="1342748.1"/>
    <n v="78"/>
    <s v="61-90days "/>
    <n v="2.6"/>
    <x v="2"/>
    <x v="0"/>
    <s v="Overdue"/>
    <x v="0"/>
    <s v="USD"/>
    <n v="1342748.1"/>
  </r>
  <r>
    <s v="A2310000"/>
    <x v="36"/>
    <x v="36"/>
    <n v="1800026586"/>
    <x v="0"/>
    <x v="0"/>
    <x v="2"/>
    <x v="2"/>
    <n v="0"/>
    <s v="NEW CROSS AUGUST 2021 Crude Handling"/>
    <s v="454"/>
    <s v="DR"/>
    <s v=""/>
    <d v="2021-09-14T00:00:00"/>
    <d v="2021-09-14T00:00:00"/>
    <d v="2021-10-14T00:00:00"/>
    <s v="NGN"/>
    <n v="366707353.82999998"/>
    <n v="78"/>
    <s v="61-90days "/>
    <n v="2.6"/>
    <x v="2"/>
    <x v="0"/>
    <s v="Overdue"/>
    <x v="0"/>
    <s v="USD"/>
    <n v="894435.91"/>
  </r>
  <r>
    <s v="A2310000"/>
    <x v="36"/>
    <x v="36"/>
    <n v="1400015944"/>
    <x v="0"/>
    <x v="0"/>
    <x v="2"/>
    <x v="2"/>
    <n v="0"/>
    <s v="New Cross Pmt"/>
    <s v=""/>
    <s v="DZ"/>
    <s v=""/>
    <d v="2021-10-13T00:00:00"/>
    <d v="2021-10-12T00:00:00"/>
    <d v="2021-10-13T00:00:00"/>
    <s v="USD"/>
    <n v="-2340305.0099999998"/>
    <n v="79"/>
    <s v="61-90days "/>
    <n v="2.6333333333333333"/>
    <x v="2"/>
    <x v="0"/>
    <s v="Overdue"/>
    <x v="0"/>
    <s v="USD"/>
    <n v="-2340305.0099999998"/>
  </r>
  <r>
    <s v="A2310000"/>
    <x v="36"/>
    <x v="36"/>
    <n v="1400015943"/>
    <x v="0"/>
    <x v="0"/>
    <x v="2"/>
    <x v="2"/>
    <n v="0"/>
    <s v="New Cross Pmt"/>
    <s v=""/>
    <s v="DZ"/>
    <s v=""/>
    <d v="2021-10-12T00:00:00"/>
    <d v="2021-10-11T00:00:00"/>
    <d v="2021-10-12T00:00:00"/>
    <s v="NGN"/>
    <n v="-445000000"/>
    <n v="80"/>
    <s v="61-90days "/>
    <n v="2.6666666666666665"/>
    <x v="2"/>
    <x v="0"/>
    <s v="Overdue"/>
    <x v="0"/>
    <s v="USD"/>
    <n v="-1084554"/>
  </r>
  <r>
    <s v="A2310000"/>
    <x v="36"/>
    <x v="36"/>
    <n v="1600003900"/>
    <x v="0"/>
    <x v="0"/>
    <x v="2"/>
    <x v="2"/>
    <s v="WHT Outstg"/>
    <s v="WHT- NEWCROSS Jul/2021 -421099334432"/>
    <s v="454"/>
    <s v="DG"/>
    <s v=""/>
    <d v="2021-09-27T00:00:00"/>
    <d v="2021-09-27T00:00:00"/>
    <d v="2021-09-27T00:00:00"/>
    <s v="NGN"/>
    <n v="-2928380.16"/>
    <n v="95"/>
    <s v="91-180days "/>
    <n v="3.1666666666666665"/>
    <x v="2"/>
    <x v="2"/>
    <s v="WHT"/>
    <x v="1"/>
    <s v="USD"/>
    <n v="-7138.81"/>
  </r>
  <r>
    <s v="A2310000"/>
    <x v="36"/>
    <x v="36"/>
    <n v="1800026464"/>
    <x v="0"/>
    <x v="0"/>
    <x v="2"/>
    <x v="2"/>
    <n v="0"/>
    <s v="NEW CROSS JULY 2021 Crude Handling"/>
    <s v="468"/>
    <s v="DR"/>
    <s v=""/>
    <d v="2021-08-12T00:00:00"/>
    <d v="2021-08-12T00:00:00"/>
    <d v="2021-09-11T00:00:00"/>
    <s v="USD"/>
    <n v="1242644.55"/>
    <n v="111"/>
    <s v="91-180days "/>
    <n v="3.7"/>
    <x v="2"/>
    <x v="0"/>
    <s v="Overdue"/>
    <x v="0"/>
    <s v="USD"/>
    <n v="1242644.55"/>
  </r>
  <r>
    <s v="A2310000"/>
    <x v="36"/>
    <x v="36"/>
    <n v="1800026465"/>
    <x v="0"/>
    <x v="0"/>
    <x v="2"/>
    <x v="2"/>
    <n v="0"/>
    <s v="NEW CROSS JULY 2021 Crude Handling"/>
    <s v="454"/>
    <s v="DR"/>
    <s v=""/>
    <d v="2021-08-12T00:00:00"/>
    <d v="2021-08-12T00:00:00"/>
    <d v="2021-09-11T00:00:00"/>
    <s v="NGN"/>
    <n v="339351838.80000001"/>
    <n v="111"/>
    <s v="91-180days "/>
    <n v="3.7"/>
    <x v="2"/>
    <x v="0"/>
    <s v="Overdue"/>
    <x v="0"/>
    <s v="USD"/>
    <n v="828459.64"/>
  </r>
  <r>
    <s v="A2310000"/>
    <x v="36"/>
    <x v="36"/>
    <n v="104127467"/>
    <x v="0"/>
    <x v="0"/>
    <x v="2"/>
    <x v="2"/>
    <s v="WHT Outstg"/>
    <s v="WHT on 1800026173 NEW CROSS MAY 2021 CHA"/>
    <s v=""/>
    <s v="AB"/>
    <s v=""/>
    <d v="2021-09-06T00:00:00"/>
    <d v="2021-09-06T00:00:00"/>
    <d v="2021-09-06T00:00:00"/>
    <s v="USD"/>
    <n v="63316.43"/>
    <n v="116"/>
    <s v="91-180days "/>
    <n v="3.8666666666666667"/>
    <x v="2"/>
    <x v="2"/>
    <s v="WHT"/>
    <x v="1"/>
    <s v="USD"/>
    <n v="63316.43"/>
  </r>
  <r>
    <s v="A2310000"/>
    <x v="36"/>
    <x v="36"/>
    <n v="1800026330"/>
    <x v="0"/>
    <x v="0"/>
    <x v="2"/>
    <x v="2"/>
    <n v="0"/>
    <s v="NEW CROSS June 2021 Crude Handling"/>
    <s v="468"/>
    <s v="DR"/>
    <s v=""/>
    <d v="2021-07-14T00:00:00"/>
    <d v="2021-07-14T00:00:00"/>
    <d v="2021-08-13T00:00:00"/>
    <s v="USD"/>
    <n v="1247041.6299999999"/>
    <n v="140"/>
    <s v="91-180days "/>
    <n v="4.666666666666667"/>
    <x v="2"/>
    <x v="0"/>
    <s v="Overdue"/>
    <x v="0"/>
    <s v="USD"/>
    <n v="1247041.6299999999"/>
  </r>
  <r>
    <s v="A2310000"/>
    <x v="36"/>
    <x v="36"/>
    <n v="1800026331"/>
    <x v="0"/>
    <x v="0"/>
    <x v="2"/>
    <x v="2"/>
    <n v="0"/>
    <s v="NEW CROSS June 2021 Crude Handling"/>
    <s v="454"/>
    <s v="DR"/>
    <s v=""/>
    <d v="2021-07-14T00:00:00"/>
    <d v="2021-07-14T00:00:00"/>
    <d v="2021-08-13T00:00:00"/>
    <s v="NGN"/>
    <n v="340579374.04000002"/>
    <n v="140"/>
    <s v="91-180days "/>
    <n v="4.666666666666667"/>
    <x v="2"/>
    <x v="0"/>
    <s v="Overdue"/>
    <x v="0"/>
    <s v="USD"/>
    <n v="831456.43"/>
  </r>
  <r>
    <s v="A2310000"/>
    <x v="36"/>
    <x v="36"/>
    <n v="1400015797"/>
    <x v="0"/>
    <x v="0"/>
    <x v="2"/>
    <x v="2"/>
    <n v="0"/>
    <s v="New Cross Pmt"/>
    <s v=""/>
    <s v="DZ"/>
    <s v=""/>
    <d v="2021-08-13T00:00:00"/>
    <d v="2021-08-12T00:00:00"/>
    <d v="2021-08-13T00:00:00"/>
    <s v="NGN"/>
    <n v="-315161397.30000001"/>
    <n v="140"/>
    <s v="91-180days "/>
    <n v="4.666666666666667"/>
    <x v="3"/>
    <x v="0"/>
    <s v="Overdue"/>
    <x v="0"/>
    <s v="USD"/>
    <n v="-769403.52"/>
  </r>
  <r>
    <s v="A2310000"/>
    <x v="36"/>
    <x v="36"/>
    <n v="1400015681"/>
    <x v="0"/>
    <x v="0"/>
    <x v="2"/>
    <x v="2"/>
    <n v="0"/>
    <s v="New Cross pmt"/>
    <s v=""/>
    <s v="DZ"/>
    <s v=""/>
    <d v="2021-07-16T00:00:00"/>
    <d v="2021-07-15T00:00:00"/>
    <d v="2021-07-16T00:00:00"/>
    <s v="NGN"/>
    <n v="-557426822.88999999"/>
    <n v="168"/>
    <s v="91-180days "/>
    <n v="5.6"/>
    <x v="3"/>
    <x v="0"/>
    <s v="Overdue"/>
    <x v="0"/>
    <s v="USD"/>
    <n v="-1360790.36"/>
  </r>
  <r>
    <s v="A2310000"/>
    <x v="36"/>
    <x v="36"/>
    <n v="1400015695"/>
    <x v="0"/>
    <x v="0"/>
    <x v="2"/>
    <x v="2"/>
    <n v="0"/>
    <s v="New Cross pmt"/>
    <s v=""/>
    <s v="DZ"/>
    <s v=""/>
    <d v="2021-07-16T00:00:00"/>
    <d v="2021-07-15T00:00:00"/>
    <d v="2021-07-16T00:00:00"/>
    <s v="USD"/>
    <n v="-2253300.5499999998"/>
    <n v="168"/>
    <s v="91-180days "/>
    <n v="5.6"/>
    <x v="3"/>
    <x v="0"/>
    <s v="Overdue"/>
    <x v="0"/>
    <s v="USD"/>
    <n v="-2253300.5499999998"/>
  </r>
  <r>
    <s v="A2310000"/>
    <x v="36"/>
    <x v="36"/>
    <n v="1800026174"/>
    <x v="0"/>
    <x v="0"/>
    <x v="2"/>
    <x v="2"/>
    <n v="0"/>
    <s v="NEW CROSS MAY 2021 Crude Handling"/>
    <s v="454"/>
    <s v="DR"/>
    <s v=""/>
    <d v="2021-06-14T00:00:00"/>
    <d v="2021-06-14T00:00:00"/>
    <d v="2021-07-14T00:00:00"/>
    <s v="NGN"/>
    <n v="335278082.23000002"/>
    <n v="170"/>
    <s v="91-180days "/>
    <n v="5.666666666666667"/>
    <x v="2"/>
    <x v="0"/>
    <s v="Overdue"/>
    <x v="0"/>
    <s v="USD"/>
    <n v="818480.85"/>
  </r>
  <r>
    <s v="A2310000"/>
    <x v="36"/>
    <x v="36"/>
    <n v="1600003825"/>
    <x v="0"/>
    <x v="0"/>
    <x v="2"/>
    <x v="2"/>
    <n v="0"/>
    <s v="NEWCROSS JAN-APR 2021 SUPPLEM CRUDE HANDL"/>
    <s v="468"/>
    <s v="DG"/>
    <s v=""/>
    <d v="2021-07-07T00:00:00"/>
    <d v="2021-07-07T00:00:00"/>
    <d v="2021-07-07T00:00:00"/>
    <s v="USD"/>
    <n v="-493131.31"/>
    <n v="177"/>
    <s v="91-180days "/>
    <n v="5.9"/>
    <x v="2"/>
    <x v="0"/>
    <s v="Overdue"/>
    <x v="0"/>
    <s v="USD"/>
    <n v="-493131.31"/>
  </r>
  <r>
    <s v="A2310000"/>
    <x v="36"/>
    <x v="36"/>
    <n v="1600003826"/>
    <x v="0"/>
    <x v="0"/>
    <x v="2"/>
    <x v="2"/>
    <n v="0"/>
    <s v="NEWCROSS JAN-APR 2021 SUPPLEM CRUDE HANDL"/>
    <s v="454"/>
    <s v="DG"/>
    <s v=""/>
    <d v="2021-07-07T00:00:00"/>
    <d v="2021-07-07T00:00:00"/>
    <d v="2021-07-07T00:00:00"/>
    <s v="NGN"/>
    <n v="-124762221.90000001"/>
    <n v="177"/>
    <s v="91-180days "/>
    <n v="5.9"/>
    <x v="2"/>
    <x v="0"/>
    <s v="Overdue"/>
    <x v="0"/>
    <s v="USD"/>
    <n v="-304582.01"/>
  </r>
  <r>
    <s v="A2310000"/>
    <x v="36"/>
    <x v="36"/>
    <n v="1600003798"/>
    <x v="0"/>
    <x v="0"/>
    <x v="2"/>
    <x v="2"/>
    <s v="WHT Outstg"/>
    <s v="WHT NEWCROSS USD ANLYS -CREDIT RECEIPTS"/>
    <s v="468"/>
    <s v="DG"/>
    <s v=""/>
    <d v="2021-06-28T00:00:00"/>
    <d v="2021-06-28T00:00:00"/>
    <d v="2021-06-28T00:00:00"/>
    <s v="USD"/>
    <n v="-865954.6"/>
    <n v="186"/>
    <s v="Above 180days "/>
    <n v="6.2"/>
    <x v="0"/>
    <x v="2"/>
    <s v="WHT"/>
    <x v="1"/>
    <s v="USD"/>
    <n v="-865954.6"/>
  </r>
  <r>
    <s v="A2310000"/>
    <x v="36"/>
    <x v="36"/>
    <n v="104095149"/>
    <x v="0"/>
    <x v="0"/>
    <x v="2"/>
    <x v="2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187"/>
    <s v="Above 180days "/>
    <n v="6.2333333333333334"/>
    <x v="3"/>
    <x v="2"/>
    <s v="WHT"/>
    <x v="1"/>
    <s v="USD"/>
    <n v="37700.949999999997"/>
  </r>
  <r>
    <s v="A2310000"/>
    <x v="36"/>
    <x v="36"/>
    <n v="104095149"/>
    <x v="0"/>
    <x v="0"/>
    <x v="2"/>
    <x v="2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187"/>
    <s v="Above 180days "/>
    <n v="6.2333333333333334"/>
    <x v="3"/>
    <x v="2"/>
    <s v="WHT"/>
    <x v="1"/>
    <s v="USD"/>
    <n v="39426.25"/>
  </r>
  <r>
    <s v="A2310000"/>
    <x v="36"/>
    <x v="36"/>
    <n v="104095150"/>
    <x v="0"/>
    <x v="0"/>
    <x v="2"/>
    <x v="2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187"/>
    <s v="Above 180days "/>
    <n v="6.2333333333333334"/>
    <x v="3"/>
    <x v="2"/>
    <s v="WHT"/>
    <x v="1"/>
    <s v="USD"/>
    <n v="40368.75"/>
  </r>
  <r>
    <s v="A2310000"/>
    <x v="36"/>
    <x v="36"/>
    <n v="104095150"/>
    <x v="0"/>
    <x v="0"/>
    <x v="2"/>
    <x v="2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187"/>
    <s v="Above 180days "/>
    <n v="6.2333333333333334"/>
    <x v="3"/>
    <x v="2"/>
    <s v="WHT"/>
    <x v="1"/>
    <s v="USD"/>
    <n v="37331.22"/>
  </r>
  <r>
    <s v="A2310000"/>
    <x v="36"/>
    <x v="36"/>
    <n v="104095150"/>
    <x v="0"/>
    <x v="0"/>
    <x v="2"/>
    <x v="2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187"/>
    <s v="Above 180days "/>
    <n v="6.2333333333333334"/>
    <x v="3"/>
    <x v="2"/>
    <s v="WHT"/>
    <x v="1"/>
    <s v="USD"/>
    <n v="40434.199999999997"/>
  </r>
  <r>
    <s v="A2310000"/>
    <x v="36"/>
    <x v="36"/>
    <n v="104095151"/>
    <x v="0"/>
    <x v="0"/>
    <x v="2"/>
    <x v="2"/>
    <s v="WHT Outstg"/>
    <s v="WHT on Inv 1800025275 NEW CROSS NOV 2020 CHA"/>
    <s v=""/>
    <s v="AB"/>
    <s v=""/>
    <d v="2021-06-27T00:00:00"/>
    <d v="2021-06-27T00:00:00"/>
    <d v="2021-06-27T00:00:00"/>
    <s v="USD"/>
    <n v="61046.95"/>
    <n v="187"/>
    <s v="Above 180days "/>
    <n v="6.2333333333333334"/>
    <x v="3"/>
    <x v="2"/>
    <s v="WHT"/>
    <x v="1"/>
    <s v="USD"/>
    <n v="61046.95"/>
  </r>
  <r>
    <s v="A2310000"/>
    <x v="36"/>
    <x v="36"/>
    <n v="104095151"/>
    <x v="0"/>
    <x v="0"/>
    <x v="2"/>
    <x v="2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187"/>
    <s v="Above 180days "/>
    <n v="6.2333333333333334"/>
    <x v="3"/>
    <x v="2"/>
    <s v="WHT"/>
    <x v="1"/>
    <s v="USD"/>
    <n v="63840.639999999999"/>
  </r>
  <r>
    <s v="A2310000"/>
    <x v="36"/>
    <x v="36"/>
    <n v="104095151"/>
    <x v="0"/>
    <x v="0"/>
    <x v="2"/>
    <x v="2"/>
    <s v="WHT Outstg"/>
    <s v="WHT on Inv 1800025569 NEW CROSS JAN 2021 CHA"/>
    <s v=""/>
    <s v="AB"/>
    <s v=""/>
    <d v="2021-06-27T00:00:00"/>
    <d v="2021-06-27T00:00:00"/>
    <d v="2021-06-27T00:00:00"/>
    <s v="USD"/>
    <n v="65366.76"/>
    <n v="187"/>
    <s v="Above 180days "/>
    <n v="6.2333333333333334"/>
    <x v="3"/>
    <x v="2"/>
    <s v="WHT"/>
    <x v="1"/>
    <s v="USD"/>
    <n v="65366.76"/>
  </r>
  <r>
    <s v="A2310000"/>
    <x v="36"/>
    <x v="36"/>
    <n v="104095151"/>
    <x v="0"/>
    <x v="0"/>
    <x v="2"/>
    <x v="2"/>
    <s v="WHT Outstg"/>
    <s v="WHT On InV 1800025723 NEW CROSS FEB 2021 CHA"/>
    <s v=""/>
    <s v="AB"/>
    <s v=""/>
    <d v="2021-06-27T00:00:00"/>
    <d v="2021-06-27T00:00:00"/>
    <d v="2021-06-27T00:00:00"/>
    <s v="USD"/>
    <n v="60448.27"/>
    <n v="187"/>
    <s v="Above 180days "/>
    <n v="6.2333333333333334"/>
    <x v="3"/>
    <x v="2"/>
    <s v="WHT"/>
    <x v="1"/>
    <s v="USD"/>
    <n v="60448.27"/>
  </r>
  <r>
    <s v="A2310000"/>
    <x v="36"/>
    <x v="36"/>
    <n v="104095151"/>
    <x v="0"/>
    <x v="0"/>
    <x v="2"/>
    <x v="2"/>
    <s v="WHT Outstg"/>
    <s v="WHT On Inv 1800025864 NEW CROSS MARCH2021 CHA"/>
    <s v=""/>
    <s v="AB"/>
    <s v=""/>
    <d v="2021-06-27T00:00:00"/>
    <d v="2021-06-27T00:00:00"/>
    <d v="2021-06-27T00:00:00"/>
    <s v="USD"/>
    <n v="65472.74"/>
    <n v="187"/>
    <s v="Above 180days "/>
    <n v="6.2333333333333334"/>
    <x v="3"/>
    <x v="2"/>
    <s v="WHT"/>
    <x v="1"/>
    <s v="USD"/>
    <n v="65472.74"/>
  </r>
  <r>
    <s v="A2310000"/>
    <x v="36"/>
    <x v="36"/>
    <n v="1800025996"/>
    <x v="0"/>
    <x v="0"/>
    <x v="2"/>
    <x v="2"/>
    <n v="0"/>
    <s v="NEW CROSS APR 2021 Crude Handling"/>
    <s v="468"/>
    <s v="DR"/>
    <s v=""/>
    <d v="2021-05-14T00:00:00"/>
    <d v="2021-05-14T00:00:00"/>
    <d v="2021-06-13T00:00:00"/>
    <s v="USD"/>
    <n v="1191044.6599999999"/>
    <n v="201"/>
    <s v="Above 180days "/>
    <n v="6.7"/>
    <x v="3"/>
    <x v="0"/>
    <s v="Overdue"/>
    <x v="0"/>
    <s v="USD"/>
    <n v="1191044.6599999999"/>
  </r>
  <r>
    <s v="A2310000"/>
    <x v="36"/>
    <x v="36"/>
    <n v="1800025997"/>
    <x v="0"/>
    <x v="0"/>
    <x v="2"/>
    <x v="2"/>
    <n v="0"/>
    <s v="NEW CROSS APR 2021 Crude Handling"/>
    <s v="454"/>
    <s v="DR"/>
    <s v=""/>
    <d v="2021-05-14T00:00:00"/>
    <d v="2021-05-14T00:00:00"/>
    <d v="2021-06-13T00:00:00"/>
    <s v="NGN"/>
    <n v="301334298.26999998"/>
    <n v="201"/>
    <s v="Above 180days "/>
    <n v="6.7"/>
    <x v="3"/>
    <x v="0"/>
    <s v="Overdue"/>
    <x v="0"/>
    <s v="USD"/>
    <n v="794015.88"/>
  </r>
  <r>
    <s v="A2310000"/>
    <x v="36"/>
    <x v="36"/>
    <n v="1800025919"/>
    <x v="0"/>
    <x v="0"/>
    <x v="2"/>
    <x v="2"/>
    <n v="0"/>
    <s v="NEWCROSS Excess RPC 2020 Crudehandling"/>
    <s v="468"/>
    <s v="DR"/>
    <s v=""/>
    <d v="2021-04-22T00:00:00"/>
    <d v="2021-04-22T00:00:00"/>
    <d v="2021-05-22T00:00:00"/>
    <s v="USD"/>
    <n v="1221884.75"/>
    <n v="223"/>
    <s v="Above 180days "/>
    <n v="7.4333333333333336"/>
    <x v="3"/>
    <x v="0"/>
    <s v="Overdue"/>
    <x v="0"/>
    <s v="USD"/>
    <n v="1221884.75"/>
  </r>
  <r>
    <s v="A2310000"/>
    <x v="36"/>
    <x v="36"/>
    <n v="1800025920"/>
    <x v="0"/>
    <x v="0"/>
    <x v="2"/>
    <x v="2"/>
    <n v="0"/>
    <s v="NEWCROSS Excess RPC 2020 Crudehandling"/>
    <s v="454"/>
    <s v="DR"/>
    <s v=""/>
    <d v="2021-04-22T00:00:00"/>
    <d v="2021-04-22T00:00:00"/>
    <d v="2021-05-22T00:00:00"/>
    <s v="NGN"/>
    <n v="295670657.62"/>
    <n v="223"/>
    <s v="Above 180days "/>
    <n v="7.4333333333333336"/>
    <x v="3"/>
    <x v="0"/>
    <s v="Overdue"/>
    <x v="0"/>
    <s v="USD"/>
    <n v="779092.18"/>
  </r>
  <r>
    <s v="A2310000"/>
    <x v="36"/>
    <x v="36"/>
    <n v="1800025768"/>
    <x v="0"/>
    <x v="0"/>
    <x v="2"/>
    <x v="2"/>
    <n v="0"/>
    <s v="NEWCROSS Jan 2021 CrdHandl (Supplementary)"/>
    <s v="468"/>
    <s v="DR"/>
    <s v=""/>
    <d v="2021-03-24T00:00:00"/>
    <d v="2021-03-24T00:00:00"/>
    <d v="2021-04-23T00:00:00"/>
    <s v="USD"/>
    <n v="477330.14"/>
    <n v="252"/>
    <s v="Above 180days "/>
    <n v="8.4"/>
    <x v="3"/>
    <x v="0"/>
    <s v="Overdue"/>
    <x v="0"/>
    <s v="USD"/>
    <n v="477330.14"/>
  </r>
  <r>
    <s v="A2310000"/>
    <x v="36"/>
    <x v="36"/>
    <n v="1800025769"/>
    <x v="0"/>
    <x v="0"/>
    <x v="2"/>
    <x v="2"/>
    <n v="0"/>
    <s v="NEWCROSS Jan 2021 CrdHandl (Supplementary)"/>
    <s v="454"/>
    <s v="DR"/>
    <s v=""/>
    <d v="2021-03-24T00:00:00"/>
    <d v="2021-03-24T00:00:00"/>
    <d v="2021-04-23T00:00:00"/>
    <s v="NGN"/>
    <n v="120764524.40000001"/>
    <n v="252"/>
    <s v="Above 180days "/>
    <n v="8.4"/>
    <x v="3"/>
    <x v="0"/>
    <s v="Overdue"/>
    <x v="0"/>
    <s v="USD"/>
    <n v="318214.52"/>
  </r>
  <r>
    <s v="A2310000"/>
    <x v="36"/>
    <x v="36"/>
    <n v="1600003696"/>
    <x v="0"/>
    <x v="0"/>
    <x v="2"/>
    <x v="2"/>
    <n v="0"/>
    <s v="NEWCROSS-WHT on Services- 421279938432"/>
    <s v="454"/>
    <s v="DG"/>
    <s v=""/>
    <d v="2021-04-12T00:00:00"/>
    <d v="2021-04-12T00:00:00"/>
    <d v="2021-04-12T00:00:00"/>
    <s v="NGN"/>
    <n v="-10865680.09"/>
    <n v="263"/>
    <s v="Above 180days "/>
    <n v="8.7666666666666675"/>
    <x v="0"/>
    <x v="2"/>
    <s v="Overdue"/>
    <x v="1"/>
    <s v="USD"/>
    <n v="-28631.07"/>
  </r>
  <r>
    <s v="A2310000"/>
    <x v="36"/>
    <x v="36"/>
    <n v="1600003685"/>
    <x v="0"/>
    <x v="0"/>
    <x v="2"/>
    <x v="2"/>
    <s v="WHT Outstg"/>
    <s v="NEWCROSS WHT Payment-421279938432"/>
    <s v="454"/>
    <s v="DG"/>
    <s v=""/>
    <d v="2021-03-24T00:00:00"/>
    <d v="2021-03-24T00:00:00"/>
    <d v="2021-03-24T00:00:00"/>
    <s v="NGN"/>
    <n v="-10865680.09"/>
    <n v="282"/>
    <s v="Above 180days "/>
    <n v="9.4"/>
    <x v="3"/>
    <x v="2"/>
    <s v="WHT"/>
    <x v="1"/>
    <s v="USD"/>
    <n v="-28631.07"/>
  </r>
  <r>
    <s v="A2310000"/>
    <x v="36"/>
    <x v="36"/>
    <n v="1600003640"/>
    <x v="0"/>
    <x v="0"/>
    <x v="2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323"/>
    <s v="Above 180days "/>
    <n v="10.766666666666667"/>
    <x v="3"/>
    <x v="2"/>
    <s v="WHT"/>
    <x v="1"/>
    <s v="USD"/>
    <n v="-5923.26"/>
  </r>
  <r>
    <s v="A2310000"/>
    <x v="36"/>
    <x v="36"/>
    <n v="1600003641"/>
    <x v="0"/>
    <x v="0"/>
    <x v="2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323"/>
    <s v="Above 180days "/>
    <n v="10.766666666666667"/>
    <x v="3"/>
    <x v="2"/>
    <s v="WHT"/>
    <x v="1"/>
    <s v="USD"/>
    <n v="-1622.49"/>
  </r>
  <r>
    <s v="A2310000"/>
    <x v="36"/>
    <x v="36"/>
    <n v="1600003539"/>
    <x v="0"/>
    <x v="0"/>
    <x v="2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36"/>
    <s v="Above 180days "/>
    <n v="11.2"/>
    <x v="3"/>
    <x v="2"/>
    <s v="WHT"/>
    <x v="1"/>
    <s v="USD"/>
    <n v="-43123.3"/>
  </r>
  <r>
    <s v="A2310000"/>
    <x v="36"/>
    <x v="36"/>
    <n v="1600003527"/>
    <x v="0"/>
    <x v="0"/>
    <x v="2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38"/>
    <s v="Above 180days "/>
    <n v="11.266666666666667"/>
    <x v="3"/>
    <x v="2"/>
    <s v="WHT"/>
    <x v="1"/>
    <s v="USD"/>
    <n v="-4916.17"/>
  </r>
  <r>
    <s v="A2310000"/>
    <x v="36"/>
    <x v="36"/>
    <n v="1600003528"/>
    <x v="0"/>
    <x v="0"/>
    <x v="2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38"/>
    <s v="Above 180days "/>
    <n v="11.266666666666667"/>
    <x v="3"/>
    <x v="2"/>
    <s v="WHT"/>
    <x v="1"/>
    <s v="USD"/>
    <n v="-17536.16"/>
  </r>
  <r>
    <s v="A2310000"/>
    <x v="36"/>
    <x v="36"/>
    <n v="1600003507"/>
    <x v="0"/>
    <x v="0"/>
    <x v="2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346"/>
    <s v="Above 180days "/>
    <n v="11.533333333333333"/>
    <x v="3"/>
    <x v="2"/>
    <s v="WHT"/>
    <x v="1"/>
    <s v="USD"/>
    <n v="-5306.52"/>
  </r>
  <r>
    <s v="A2310000"/>
    <x v="36"/>
    <x v="36"/>
    <n v="1600003496"/>
    <x v="0"/>
    <x v="0"/>
    <x v="2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350"/>
    <s v="Above 180days "/>
    <n v="11.666666666666666"/>
    <x v="3"/>
    <x v="2"/>
    <s v="WHT"/>
    <x v="1"/>
    <s v="USD"/>
    <n v="-324.5"/>
  </r>
  <r>
    <s v="A2310000"/>
    <x v="36"/>
    <x v="36"/>
    <n v="1600003497"/>
    <x v="0"/>
    <x v="0"/>
    <x v="2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350"/>
    <s v="Above 180days "/>
    <n v="11.666666666666666"/>
    <x v="3"/>
    <x v="2"/>
    <s v="WHT"/>
    <x v="1"/>
    <s v="USD"/>
    <n v="-2863.11"/>
  </r>
  <r>
    <s v="A2310000"/>
    <x v="36"/>
    <x v="36"/>
    <n v="104012765"/>
    <x v="0"/>
    <x v="0"/>
    <x v="2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375"/>
    <s v="Above 180days "/>
    <n v="12.5"/>
    <x v="4"/>
    <x v="2"/>
    <s v="WHT"/>
    <x v="1"/>
    <s v="USD"/>
    <n v="26411.56"/>
  </r>
  <r>
    <s v="A2310000"/>
    <x v="36"/>
    <x v="36"/>
    <n v="104012766"/>
    <x v="0"/>
    <x v="0"/>
    <x v="2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375"/>
    <s v="Above 180days "/>
    <n v="12.5"/>
    <x v="4"/>
    <x v="2"/>
    <s v="WHT"/>
    <x v="1"/>
    <s v="USD"/>
    <n v="39603.129999999997"/>
  </r>
  <r>
    <s v="A2310000"/>
    <x v="36"/>
    <x v="36"/>
    <n v="104012733"/>
    <x v="0"/>
    <x v="0"/>
    <x v="2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376"/>
    <s v="Above 180days "/>
    <n v="12.533333333333333"/>
    <x v="4"/>
    <x v="2"/>
    <s v="WHT"/>
    <x v="1"/>
    <s v="USD"/>
    <n v="-54333.49"/>
  </r>
  <r>
    <s v="A2310000"/>
    <x v="36"/>
    <x v="36"/>
    <n v="104012733"/>
    <x v="0"/>
    <x v="0"/>
    <x v="2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376"/>
    <s v="Above 180days "/>
    <n v="12.533333333333333"/>
    <x v="4"/>
    <x v="2"/>
    <s v="WHT"/>
    <x v="1"/>
    <s v="USD"/>
    <n v="58561.75"/>
  </r>
  <r>
    <s v="A2310000"/>
    <x v="36"/>
    <x v="36"/>
    <n v="104012733"/>
    <x v="0"/>
    <x v="0"/>
    <x v="2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376"/>
    <s v="Above 180days "/>
    <n v="12.533333333333333"/>
    <x v="4"/>
    <x v="2"/>
    <s v="WHT"/>
    <x v="1"/>
    <s v="USD"/>
    <n v="72212.19"/>
  </r>
  <r>
    <s v="A2310000"/>
    <x v="36"/>
    <x v="36"/>
    <n v="104012733"/>
    <x v="0"/>
    <x v="0"/>
    <x v="2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376"/>
    <s v="Above 180days "/>
    <n v="12.533333333333333"/>
    <x v="4"/>
    <x v="2"/>
    <s v="WHT"/>
    <x v="1"/>
    <s v="USD"/>
    <n v="63249.65"/>
  </r>
  <r>
    <s v="A2310000"/>
    <x v="36"/>
    <x v="36"/>
    <n v="104012733"/>
    <x v="0"/>
    <x v="0"/>
    <x v="2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376"/>
    <s v="Above 180days "/>
    <n v="12.533333333333333"/>
    <x v="4"/>
    <x v="2"/>
    <s v="WHT"/>
    <x v="1"/>
    <s v="USD"/>
    <n v="66900.009999999995"/>
  </r>
  <r>
    <s v="A2310000"/>
    <x v="36"/>
    <x v="36"/>
    <n v="104012733"/>
    <x v="0"/>
    <x v="0"/>
    <x v="2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376"/>
    <s v="Above 180days "/>
    <n v="12.533333333333333"/>
    <x v="4"/>
    <x v="2"/>
    <s v="WHT"/>
    <x v="1"/>
    <s v="USD"/>
    <n v="37914.910000000003"/>
  </r>
  <r>
    <s v="A2310000"/>
    <x v="36"/>
    <x v="36"/>
    <n v="104012733"/>
    <x v="0"/>
    <x v="0"/>
    <x v="2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376"/>
    <s v="Above 180days "/>
    <n v="12.533333333333333"/>
    <x v="4"/>
    <x v="2"/>
    <s v="WHT"/>
    <x v="1"/>
    <s v="USD"/>
    <n v="38460.14"/>
  </r>
  <r>
    <s v="A2310000"/>
    <x v="36"/>
    <x v="36"/>
    <n v="104012733"/>
    <x v="0"/>
    <x v="0"/>
    <x v="2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376"/>
    <s v="Above 180days "/>
    <n v="12.533333333333333"/>
    <x v="4"/>
    <x v="2"/>
    <s v="WHT"/>
    <x v="1"/>
    <s v="USD"/>
    <n v="301.2"/>
  </r>
  <r>
    <s v="A2310000"/>
    <x v="36"/>
    <x v="36"/>
    <n v="104012734"/>
    <x v="0"/>
    <x v="0"/>
    <x v="2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376"/>
    <s v="Above 180days "/>
    <n v="12.533333333333333"/>
    <x v="4"/>
    <x v="2"/>
    <s v="WHT"/>
    <x v="1"/>
    <s v="USD"/>
    <n v="92473.94"/>
  </r>
  <r>
    <s v="A2310000"/>
    <x v="36"/>
    <x v="36"/>
    <n v="104012734"/>
    <x v="0"/>
    <x v="0"/>
    <x v="2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376"/>
    <s v="Above 180days "/>
    <n v="12.533333333333333"/>
    <x v="4"/>
    <x v="2"/>
    <s v="WHT"/>
    <x v="1"/>
    <s v="USD"/>
    <n v="-81471.600000000006"/>
  </r>
  <r>
    <s v="A2310000"/>
    <x v="36"/>
    <x v="36"/>
    <n v="104012734"/>
    <x v="0"/>
    <x v="0"/>
    <x v="2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376"/>
    <s v="Above 180days "/>
    <n v="12.533333333333333"/>
    <x v="4"/>
    <x v="2"/>
    <s v="WHT"/>
    <x v="1"/>
    <s v="USD"/>
    <n v="114029.15"/>
  </r>
  <r>
    <s v="A2310000"/>
    <x v="36"/>
    <x v="36"/>
    <n v="104012734"/>
    <x v="0"/>
    <x v="0"/>
    <x v="2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376"/>
    <s v="Above 180days "/>
    <n v="12.533333333333333"/>
    <x v="4"/>
    <x v="2"/>
    <s v="WHT"/>
    <x v="1"/>
    <s v="USD"/>
    <n v="99876.54"/>
  </r>
  <r>
    <s v="A2310000"/>
    <x v="36"/>
    <x v="36"/>
    <n v="104012734"/>
    <x v="0"/>
    <x v="0"/>
    <x v="2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376"/>
    <s v="Above 180days "/>
    <n v="12.533333333333333"/>
    <x v="4"/>
    <x v="2"/>
    <s v="WHT"/>
    <x v="1"/>
    <s v="USD"/>
    <n v="105640.76"/>
  </r>
  <r>
    <s v="A2310000"/>
    <x v="36"/>
    <x v="36"/>
    <n v="104012734"/>
    <x v="0"/>
    <x v="0"/>
    <x v="2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376"/>
    <s v="Above 180days "/>
    <n v="12.533333333333333"/>
    <x v="4"/>
    <x v="2"/>
    <s v="WHT"/>
    <x v="1"/>
    <s v="USD"/>
    <n v="57740.61"/>
  </r>
  <r>
    <s v="A2310000"/>
    <x v="36"/>
    <x v="36"/>
    <n v="104012734"/>
    <x v="0"/>
    <x v="0"/>
    <x v="2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376"/>
    <s v="Above 180days "/>
    <n v="12.533333333333333"/>
    <x v="4"/>
    <x v="2"/>
    <s v="WHT"/>
    <x v="1"/>
    <s v="USD"/>
    <n v="57691.22"/>
  </r>
  <r>
    <s v="A2310000"/>
    <x v="36"/>
    <x v="36"/>
    <n v="104012734"/>
    <x v="0"/>
    <x v="0"/>
    <x v="2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376"/>
    <s v="Above 180days "/>
    <n v="12.533333333333333"/>
    <x v="4"/>
    <x v="2"/>
    <s v="WHT"/>
    <x v="1"/>
    <s v="USD"/>
    <n v="451.81"/>
  </r>
  <r>
    <s v="A2310000"/>
    <x v="36"/>
    <x v="36"/>
    <n v="1600003453"/>
    <x v="0"/>
    <x v="0"/>
    <x v="2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396"/>
    <s v="Above 180days "/>
    <n v="13.2"/>
    <x v="4"/>
    <x v="2"/>
    <s v="WHT"/>
    <x v="1"/>
    <s v="USD"/>
    <n v="-4696.4399999999996"/>
  </r>
  <r>
    <s v="A2310000"/>
    <x v="36"/>
    <x v="36"/>
    <n v="1600003297"/>
    <x v="0"/>
    <x v="0"/>
    <x v="2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520"/>
    <s v="Above 180days "/>
    <n v="17.333333333333332"/>
    <x v="4"/>
    <x v="2"/>
    <s v="WHT"/>
    <x v="1"/>
    <s v="USD"/>
    <n v="-18460.55"/>
  </r>
  <r>
    <s v="A2310000"/>
    <x v="36"/>
    <x v="36"/>
    <n v="103933740"/>
    <x v="0"/>
    <x v="0"/>
    <x v="2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555"/>
    <s v="Above 180days "/>
    <n v="18.5"/>
    <x v="0"/>
    <x v="2"/>
    <s v="WHT"/>
    <x v="1"/>
    <s v="USD"/>
    <n v="87913.78"/>
  </r>
  <r>
    <s v="A2310000"/>
    <x v="36"/>
    <x v="36"/>
    <n v="103933740"/>
    <x v="0"/>
    <x v="0"/>
    <x v="2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555"/>
    <s v="Above 180days "/>
    <n v="18.5"/>
    <x v="0"/>
    <x v="2"/>
    <s v="WHT"/>
    <x v="1"/>
    <s v="USD"/>
    <n v="78704.55"/>
  </r>
  <r>
    <s v="A2310000"/>
    <x v="36"/>
    <x v="36"/>
    <n v="103933740"/>
    <x v="0"/>
    <x v="0"/>
    <x v="2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555"/>
    <s v="Above 180days "/>
    <n v="18.5"/>
    <x v="0"/>
    <x v="2"/>
    <s v="WHT"/>
    <x v="1"/>
    <s v="USD"/>
    <n v="65899.42"/>
  </r>
  <r>
    <s v="A2310000"/>
    <x v="36"/>
    <x v="36"/>
    <n v="103933740"/>
    <x v="0"/>
    <x v="0"/>
    <x v="2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555"/>
    <s v="Above 180days "/>
    <n v="18.5"/>
    <x v="0"/>
    <x v="2"/>
    <s v="WHT"/>
    <x v="1"/>
    <s v="USD"/>
    <n v="52470.35"/>
  </r>
  <r>
    <s v="A2310000"/>
    <x v="36"/>
    <x v="36"/>
    <n v="103933740"/>
    <x v="0"/>
    <x v="0"/>
    <x v="2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555"/>
    <s v="Above 180days "/>
    <n v="18.5"/>
    <x v="0"/>
    <x v="2"/>
    <s v="WHT"/>
    <x v="1"/>
    <s v="USD"/>
    <n v="43938.5"/>
  </r>
  <r>
    <s v="A2310000"/>
    <x v="36"/>
    <x v="36"/>
    <n v="103933740"/>
    <x v="0"/>
    <x v="0"/>
    <x v="2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555"/>
    <s v="Above 180days "/>
    <n v="18.5"/>
    <x v="0"/>
    <x v="2"/>
    <s v="WHT"/>
    <x v="1"/>
    <s v="USD"/>
    <n v="54757.32"/>
  </r>
  <r>
    <s v="A2310000"/>
    <x v="36"/>
    <x v="36"/>
    <n v="103933740"/>
    <x v="0"/>
    <x v="0"/>
    <x v="2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555"/>
    <s v="Above 180days "/>
    <n v="18.5"/>
    <x v="0"/>
    <x v="2"/>
    <s v="WHT"/>
    <x v="1"/>
    <s v="USD"/>
    <n v="67383.69"/>
  </r>
  <r>
    <s v="A2310000"/>
    <x v="36"/>
    <x v="36"/>
    <n v="103933740"/>
    <x v="0"/>
    <x v="0"/>
    <x v="2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555"/>
    <s v="Above 180days "/>
    <n v="18.5"/>
    <x v="0"/>
    <x v="2"/>
    <s v="WHT"/>
    <x v="1"/>
    <s v="USD"/>
    <n v="82135.98"/>
  </r>
  <r>
    <s v="A2310000"/>
    <x v="36"/>
    <x v="36"/>
    <n v="103933740"/>
    <x v="0"/>
    <x v="0"/>
    <x v="2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555"/>
    <s v="Above 180days "/>
    <n v="18.5"/>
    <x v="0"/>
    <x v="2"/>
    <s v="WHT"/>
    <x v="1"/>
    <s v="USD"/>
    <n v="101075.54"/>
  </r>
  <r>
    <s v="A2310000"/>
    <x v="36"/>
    <x v="36"/>
    <n v="103922178"/>
    <x v="0"/>
    <x v="0"/>
    <x v="2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579"/>
    <s v="Above 180days "/>
    <n v="19.3"/>
    <x v="0"/>
    <x v="2"/>
    <s v="WHT"/>
    <x v="1"/>
    <s v="USD"/>
    <n v="56385.46"/>
  </r>
  <r>
    <s v="A2310000"/>
    <x v="36"/>
    <x v="36"/>
    <n v="103922178"/>
    <x v="0"/>
    <x v="0"/>
    <x v="2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579"/>
    <s v="Above 180days "/>
    <n v="19.3"/>
    <x v="0"/>
    <x v="2"/>
    <s v="WHT"/>
    <x v="1"/>
    <s v="USD"/>
    <n v="79465.23"/>
  </r>
  <r>
    <s v="A2310000"/>
    <x v="36"/>
    <x v="36"/>
    <n v="103922178"/>
    <x v="0"/>
    <x v="0"/>
    <x v="2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579"/>
    <s v="Above 180days "/>
    <n v="19.3"/>
    <x v="0"/>
    <x v="2"/>
    <s v="WHT"/>
    <x v="1"/>
    <s v="USD"/>
    <n v="112939.5"/>
  </r>
  <r>
    <s v="A2310000"/>
    <x v="36"/>
    <x v="36"/>
    <n v="103921885"/>
    <x v="0"/>
    <x v="0"/>
    <x v="2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580"/>
    <s v="Above 180days "/>
    <n v="19.333333333333332"/>
    <x v="0"/>
    <x v="2"/>
    <s v="WHT"/>
    <x v="1"/>
    <s v="USD"/>
    <n v="917.75"/>
  </r>
  <r>
    <s v="A2310000"/>
    <x v="36"/>
    <x v="36"/>
    <n v="103921885"/>
    <x v="0"/>
    <x v="0"/>
    <x v="2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580"/>
    <s v="Above 180days "/>
    <n v="19.333333333333332"/>
    <x v="0"/>
    <x v="2"/>
    <s v="WHT"/>
    <x v="1"/>
    <s v="USD"/>
    <n v="-1134.06"/>
  </r>
  <r>
    <s v="A2310000"/>
    <x v="36"/>
    <x v="36"/>
    <n v="103921885"/>
    <x v="0"/>
    <x v="0"/>
    <x v="2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580"/>
    <s v="Above 180days "/>
    <n v="19.333333333333332"/>
    <x v="0"/>
    <x v="2"/>
    <s v="WHT"/>
    <x v="1"/>
    <s v="USD"/>
    <n v="25414.68"/>
  </r>
  <r>
    <s v="A2310000"/>
    <x v="36"/>
    <x v="36"/>
    <n v="103921885"/>
    <x v="0"/>
    <x v="0"/>
    <x v="2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580"/>
    <s v="Above 180days "/>
    <n v="19.333333333333332"/>
    <x v="0"/>
    <x v="2"/>
    <s v="WHT"/>
    <x v="1"/>
    <s v="USD"/>
    <n v="41025.480000000003"/>
  </r>
  <r>
    <s v="A2310000"/>
    <x v="36"/>
    <x v="36"/>
    <n v="103921885"/>
    <x v="0"/>
    <x v="0"/>
    <x v="2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580"/>
    <s v="Above 180days "/>
    <n v="19.333333333333332"/>
    <x v="0"/>
    <x v="2"/>
    <s v="WHT"/>
    <x v="1"/>
    <s v="USD"/>
    <n v="31954.82"/>
  </r>
  <r>
    <s v="A2310000"/>
    <x v="36"/>
    <x v="36"/>
    <n v="103921885"/>
    <x v="0"/>
    <x v="0"/>
    <x v="2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580"/>
    <s v="Above 180days "/>
    <n v="19.333333333333332"/>
    <x v="0"/>
    <x v="2"/>
    <s v="WHT"/>
    <x v="1"/>
    <s v="USD"/>
    <n v="45034.3"/>
  </r>
  <r>
    <s v="A2310000"/>
    <x v="36"/>
    <x v="36"/>
    <n v="103921885"/>
    <x v="0"/>
    <x v="0"/>
    <x v="2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580"/>
    <s v="Above 180days "/>
    <n v="19.333333333333332"/>
    <x v="0"/>
    <x v="2"/>
    <s v="WHT"/>
    <x v="1"/>
    <s v="USD"/>
    <n v="64010.67"/>
  </r>
  <r>
    <s v="A2310000"/>
    <x v="36"/>
    <x v="36"/>
    <n v="103921886"/>
    <x v="0"/>
    <x v="0"/>
    <x v="2"/>
    <x v="2"/>
    <s v="WHT Outstg"/>
    <s v="WHT Credit Note"/>
    <s v=""/>
    <s v="AB"/>
    <s v=""/>
    <d v="2020-05-30T00:00:00"/>
    <d v="2020-05-30T00:00:00"/>
    <d v="2020-05-30T00:00:00"/>
    <s v="USD"/>
    <n v="-247.89"/>
    <n v="580"/>
    <s v="Above 180days "/>
    <n v="19.333333333333332"/>
    <x v="0"/>
    <x v="2"/>
    <s v="WHT"/>
    <x v="1"/>
    <s v="USD"/>
    <n v="-247.89"/>
  </r>
  <r>
    <s v="A2310000"/>
    <x v="36"/>
    <x v="36"/>
    <n v="103921887"/>
    <x v="0"/>
    <x v="0"/>
    <x v="2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580"/>
    <s v="Above 180days "/>
    <n v="19.333333333333332"/>
    <x v="0"/>
    <x v="2"/>
    <s v="WHT"/>
    <x v="1"/>
    <s v="USD"/>
    <n v="1620"/>
  </r>
  <r>
    <s v="A2310000"/>
    <x v="36"/>
    <x v="36"/>
    <n v="103921887"/>
    <x v="0"/>
    <x v="0"/>
    <x v="2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580"/>
    <s v="Above 180days "/>
    <n v="19.333333333333332"/>
    <x v="0"/>
    <x v="2"/>
    <s v="WHT"/>
    <x v="1"/>
    <s v="USD"/>
    <n v="-2001.85"/>
  </r>
  <r>
    <s v="A2310000"/>
    <x v="36"/>
    <x v="36"/>
    <n v="103921887"/>
    <x v="0"/>
    <x v="0"/>
    <x v="2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580"/>
    <s v="Above 180days "/>
    <n v="19.333333333333332"/>
    <x v="0"/>
    <x v="2"/>
    <s v="WHT"/>
    <x v="1"/>
    <s v="USD"/>
    <n v="44846.55"/>
  </r>
  <r>
    <s v="A2310000"/>
    <x v="36"/>
    <x v="36"/>
    <n v="103921887"/>
    <x v="0"/>
    <x v="0"/>
    <x v="2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580"/>
    <s v="Above 180days "/>
    <n v="19.333333333333332"/>
    <x v="0"/>
    <x v="2"/>
    <s v="WHT"/>
    <x v="1"/>
    <s v="USD"/>
    <n v="72392.649999999994"/>
  </r>
  <r>
    <s v="A2310000"/>
    <x v="36"/>
    <x v="36"/>
    <n v="103918352"/>
    <x v="0"/>
    <x v="0"/>
    <x v="2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592"/>
    <s v="Above 180days "/>
    <n v="19.733333333333334"/>
    <x v="0"/>
    <x v="2"/>
    <s v="WHT"/>
    <x v="1"/>
    <s v="USD"/>
    <n v="12309.54"/>
  </r>
  <r>
    <s v="A2310000"/>
    <x v="36"/>
    <x v="36"/>
    <n v="103918352"/>
    <x v="0"/>
    <x v="0"/>
    <x v="2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592"/>
    <s v="Above 180days "/>
    <n v="19.733333333333334"/>
    <x v="0"/>
    <x v="2"/>
    <s v="WHT"/>
    <x v="1"/>
    <s v="USD"/>
    <n v="11320.51"/>
  </r>
  <r>
    <s v="A2310000"/>
    <x v="36"/>
    <x v="36"/>
    <n v="103918352"/>
    <x v="0"/>
    <x v="0"/>
    <x v="2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592"/>
    <s v="Above 180days "/>
    <n v="19.733333333333334"/>
    <x v="0"/>
    <x v="2"/>
    <s v="WHT"/>
    <x v="1"/>
    <s v="USD"/>
    <n v="11703.58"/>
  </r>
  <r>
    <s v="A2310000"/>
    <x v="36"/>
    <x v="36"/>
    <n v="103918352"/>
    <x v="0"/>
    <x v="0"/>
    <x v="2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592"/>
    <s v="Above 180days "/>
    <n v="19.733333333333334"/>
    <x v="0"/>
    <x v="2"/>
    <s v="WHT"/>
    <x v="1"/>
    <s v="USD"/>
    <n v="5745.84"/>
  </r>
  <r>
    <s v="A2310000"/>
    <x v="36"/>
    <x v="36"/>
    <n v="103918352"/>
    <x v="0"/>
    <x v="0"/>
    <x v="2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592"/>
    <s v="Above 180days "/>
    <n v="19.733333333333334"/>
    <x v="0"/>
    <x v="2"/>
    <s v="WHT"/>
    <x v="1"/>
    <s v="USD"/>
    <n v="16597.5"/>
  </r>
  <r>
    <s v="A2310000"/>
    <x v="36"/>
    <x v="36"/>
    <n v="103918352"/>
    <x v="0"/>
    <x v="0"/>
    <x v="2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592"/>
    <s v="Above 180days "/>
    <n v="19.733333333333334"/>
    <x v="0"/>
    <x v="2"/>
    <s v="WHT"/>
    <x v="1"/>
    <s v="USD"/>
    <n v="10807.08"/>
  </r>
  <r>
    <s v="A2310000"/>
    <x v="36"/>
    <x v="36"/>
    <n v="103918352"/>
    <x v="0"/>
    <x v="0"/>
    <x v="2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592"/>
    <s v="Above 180days "/>
    <n v="19.733333333333334"/>
    <x v="0"/>
    <x v="2"/>
    <s v="WHT"/>
    <x v="1"/>
    <s v="USD"/>
    <n v="12153.07"/>
  </r>
  <r>
    <s v="A2310000"/>
    <x v="36"/>
    <x v="36"/>
    <n v="103918352"/>
    <x v="0"/>
    <x v="0"/>
    <x v="2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592"/>
    <s v="Above 180days "/>
    <n v="19.733333333333334"/>
    <x v="0"/>
    <x v="2"/>
    <s v="WHT"/>
    <x v="1"/>
    <s v="USD"/>
    <n v="8123.74"/>
  </r>
  <r>
    <s v="A2310000"/>
    <x v="36"/>
    <x v="36"/>
    <n v="103918352"/>
    <x v="0"/>
    <x v="0"/>
    <x v="2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592"/>
    <s v="Above 180days "/>
    <n v="19.733333333333334"/>
    <x v="0"/>
    <x v="2"/>
    <s v="WHT"/>
    <x v="1"/>
    <s v="USD"/>
    <n v="12424.29"/>
  </r>
  <r>
    <s v="A2310000"/>
    <x v="36"/>
    <x v="36"/>
    <n v="103918352"/>
    <x v="0"/>
    <x v="0"/>
    <x v="2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592"/>
    <s v="Above 180days "/>
    <n v="19.733333333333334"/>
    <x v="0"/>
    <x v="2"/>
    <s v="WHT"/>
    <x v="1"/>
    <s v="USD"/>
    <n v="10692.23"/>
  </r>
  <r>
    <s v="A2310000"/>
    <x v="36"/>
    <x v="36"/>
    <n v="103918352"/>
    <x v="0"/>
    <x v="0"/>
    <x v="2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592"/>
    <s v="Above 180days "/>
    <n v="19.733333333333334"/>
    <x v="0"/>
    <x v="2"/>
    <s v="WHT"/>
    <x v="1"/>
    <s v="USD"/>
    <n v="22007.8"/>
  </r>
  <r>
    <s v="A2310000"/>
    <x v="36"/>
    <x v="36"/>
    <n v="103918352"/>
    <x v="0"/>
    <x v="0"/>
    <x v="2"/>
    <x v="2"/>
    <s v="WHT Outstg"/>
    <s v="WHT on inv 1800015213 MAY 2015"/>
    <s v=""/>
    <s v="AB"/>
    <s v=""/>
    <d v="2020-05-18T00:00:00"/>
    <d v="2020-05-18T00:00:00"/>
    <d v="2020-05-18T00:00:00"/>
    <s v="NGN"/>
    <n v="3561366"/>
    <n v="592"/>
    <s v="Above 180days "/>
    <n v="19.733333333333334"/>
    <x v="0"/>
    <x v="2"/>
    <s v="WHT"/>
    <x v="1"/>
    <s v="USD"/>
    <n v="9878.8700000000008"/>
  </r>
  <r>
    <s v="A2310000"/>
    <x v="36"/>
    <x v="36"/>
    <n v="103918352"/>
    <x v="0"/>
    <x v="0"/>
    <x v="2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592"/>
    <s v="Above 180days "/>
    <n v="19.733333333333334"/>
    <x v="0"/>
    <x v="2"/>
    <s v="WHT"/>
    <x v="1"/>
    <s v="USD"/>
    <n v="13334.54"/>
  </r>
  <r>
    <s v="A2310000"/>
    <x v="36"/>
    <x v="36"/>
    <n v="103918352"/>
    <x v="0"/>
    <x v="0"/>
    <x v="2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592"/>
    <s v="Above 180days "/>
    <n v="19.733333333333334"/>
    <x v="0"/>
    <x v="2"/>
    <s v="WHT"/>
    <x v="1"/>
    <s v="USD"/>
    <n v="14811.97"/>
  </r>
  <r>
    <s v="A2310000"/>
    <x v="36"/>
    <x v="36"/>
    <n v="103918352"/>
    <x v="0"/>
    <x v="0"/>
    <x v="2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592"/>
    <s v="Above 180days "/>
    <n v="19.733333333333334"/>
    <x v="0"/>
    <x v="2"/>
    <s v="WHT"/>
    <x v="1"/>
    <s v="USD"/>
    <n v="20583.28"/>
  </r>
  <r>
    <s v="A2310000"/>
    <x v="36"/>
    <x v="36"/>
    <n v="103918352"/>
    <x v="0"/>
    <x v="0"/>
    <x v="2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592"/>
    <s v="Above 180days "/>
    <n v="19.733333333333334"/>
    <x v="0"/>
    <x v="2"/>
    <s v="WHT"/>
    <x v="1"/>
    <s v="USD"/>
    <n v="26135.34"/>
  </r>
  <r>
    <s v="A2310000"/>
    <x v="36"/>
    <x v="36"/>
    <n v="103918352"/>
    <x v="0"/>
    <x v="0"/>
    <x v="2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592"/>
    <s v="Above 180days "/>
    <n v="19.733333333333334"/>
    <x v="0"/>
    <x v="2"/>
    <s v="WHT"/>
    <x v="1"/>
    <s v="USD"/>
    <n v="30345.81"/>
  </r>
  <r>
    <s v="A2310000"/>
    <x v="36"/>
    <x v="36"/>
    <n v="103918352"/>
    <x v="0"/>
    <x v="0"/>
    <x v="2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592"/>
    <s v="Above 180days "/>
    <n v="19.733333333333334"/>
    <x v="0"/>
    <x v="2"/>
    <s v="WHT"/>
    <x v="1"/>
    <s v="USD"/>
    <n v="12348.59"/>
  </r>
  <r>
    <s v="A2310000"/>
    <x v="36"/>
    <x v="36"/>
    <n v="103918352"/>
    <x v="0"/>
    <x v="0"/>
    <x v="2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592"/>
    <s v="Above 180days "/>
    <n v="19.733333333333334"/>
    <x v="0"/>
    <x v="2"/>
    <s v="WHT"/>
    <x v="1"/>
    <s v="USD"/>
    <n v="26273.119999999999"/>
  </r>
  <r>
    <s v="A2310000"/>
    <x v="36"/>
    <x v="36"/>
    <n v="103918352"/>
    <x v="0"/>
    <x v="0"/>
    <x v="2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592"/>
    <s v="Above 180days "/>
    <n v="19.733333333333334"/>
    <x v="0"/>
    <x v="2"/>
    <s v="WHT"/>
    <x v="1"/>
    <s v="USD"/>
    <n v="43911.56"/>
  </r>
  <r>
    <s v="A2310000"/>
    <x v="36"/>
    <x v="36"/>
    <n v="103918352"/>
    <x v="0"/>
    <x v="0"/>
    <x v="2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592"/>
    <s v="Above 180days "/>
    <n v="19.733333333333334"/>
    <x v="0"/>
    <x v="2"/>
    <s v="WHT"/>
    <x v="1"/>
    <s v="USD"/>
    <n v="25357.69"/>
  </r>
  <r>
    <s v="A2310000"/>
    <x v="36"/>
    <x v="36"/>
    <n v="103918352"/>
    <x v="0"/>
    <x v="0"/>
    <x v="2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592"/>
    <s v="Above 180days "/>
    <n v="19.733333333333334"/>
    <x v="0"/>
    <x v="2"/>
    <s v="WHT"/>
    <x v="1"/>
    <s v="USD"/>
    <n v="44792.58"/>
  </r>
  <r>
    <s v="A2310000"/>
    <x v="36"/>
    <x v="36"/>
    <n v="103918352"/>
    <x v="0"/>
    <x v="0"/>
    <x v="2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592"/>
    <s v="Above 180days "/>
    <n v="19.733333333333334"/>
    <x v="0"/>
    <x v="2"/>
    <s v="WHT"/>
    <x v="1"/>
    <s v="USD"/>
    <n v="36133.25"/>
  </r>
  <r>
    <s v="A2310000"/>
    <x v="36"/>
    <x v="36"/>
    <n v="103918352"/>
    <x v="0"/>
    <x v="0"/>
    <x v="2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592"/>
    <s v="Above 180days "/>
    <n v="19.733333333333334"/>
    <x v="0"/>
    <x v="2"/>
    <s v="WHT"/>
    <x v="1"/>
    <s v="USD"/>
    <n v="30302.26"/>
  </r>
  <r>
    <s v="A2310000"/>
    <x v="36"/>
    <x v="36"/>
    <n v="103918352"/>
    <x v="0"/>
    <x v="0"/>
    <x v="2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592"/>
    <s v="Above 180days "/>
    <n v="19.733333333333334"/>
    <x v="0"/>
    <x v="2"/>
    <s v="WHT"/>
    <x v="1"/>
    <s v="USD"/>
    <n v="24053.85"/>
  </r>
  <r>
    <s v="A2310000"/>
    <x v="36"/>
    <x v="36"/>
    <n v="103918352"/>
    <x v="0"/>
    <x v="0"/>
    <x v="2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592"/>
    <s v="Above 180days "/>
    <n v="19.733333333333334"/>
    <x v="0"/>
    <x v="2"/>
    <s v="WHT"/>
    <x v="1"/>
    <s v="USD"/>
    <n v="22171.69"/>
  </r>
  <r>
    <s v="A2310000"/>
    <x v="36"/>
    <x v="36"/>
    <n v="103918352"/>
    <x v="0"/>
    <x v="0"/>
    <x v="2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592"/>
    <s v="Above 180days "/>
    <n v="19.733333333333334"/>
    <x v="0"/>
    <x v="2"/>
    <s v="WHT"/>
    <x v="1"/>
    <s v="USD"/>
    <n v="30142.1"/>
  </r>
  <r>
    <s v="A2310000"/>
    <x v="36"/>
    <x v="36"/>
    <n v="103918352"/>
    <x v="0"/>
    <x v="0"/>
    <x v="2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592"/>
    <s v="Above 180days "/>
    <n v="19.733333333333334"/>
    <x v="0"/>
    <x v="2"/>
    <s v="WHT"/>
    <x v="1"/>
    <s v="USD"/>
    <n v="28910.85"/>
  </r>
  <r>
    <s v="A2310000"/>
    <x v="36"/>
    <x v="36"/>
    <n v="103918352"/>
    <x v="0"/>
    <x v="0"/>
    <x v="2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592"/>
    <s v="Above 180days "/>
    <n v="19.733333333333334"/>
    <x v="0"/>
    <x v="2"/>
    <s v="WHT"/>
    <x v="1"/>
    <s v="USD"/>
    <n v="26809.52"/>
  </r>
  <r>
    <s v="A2310000"/>
    <x v="36"/>
    <x v="36"/>
    <n v="103918352"/>
    <x v="0"/>
    <x v="0"/>
    <x v="2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592"/>
    <s v="Above 180days "/>
    <n v="19.733333333333334"/>
    <x v="0"/>
    <x v="2"/>
    <s v="WHT"/>
    <x v="1"/>
    <s v="USD"/>
    <n v="29514.06"/>
  </r>
  <r>
    <s v="A2310000"/>
    <x v="36"/>
    <x v="36"/>
    <n v="103918352"/>
    <x v="0"/>
    <x v="0"/>
    <x v="2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592"/>
    <s v="Above 180days "/>
    <n v="19.733333333333334"/>
    <x v="0"/>
    <x v="2"/>
    <s v="WHT"/>
    <x v="1"/>
    <s v="USD"/>
    <n v="26609.68"/>
  </r>
  <r>
    <s v="A2310000"/>
    <x v="36"/>
    <x v="36"/>
    <n v="103918352"/>
    <x v="0"/>
    <x v="0"/>
    <x v="2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592"/>
    <s v="Above 180days "/>
    <n v="19.733333333333334"/>
    <x v="0"/>
    <x v="2"/>
    <s v="WHT"/>
    <x v="1"/>
    <s v="USD"/>
    <n v="35995.9"/>
  </r>
  <r>
    <s v="A2310000"/>
    <x v="36"/>
    <x v="36"/>
    <n v="103918352"/>
    <x v="0"/>
    <x v="0"/>
    <x v="2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592"/>
    <s v="Above 180days "/>
    <n v="19.733333333333334"/>
    <x v="0"/>
    <x v="2"/>
    <s v="WHT"/>
    <x v="1"/>
    <s v="USD"/>
    <n v="41715.94"/>
  </r>
  <r>
    <s v="A2310000"/>
    <x v="36"/>
    <x v="36"/>
    <n v="103918352"/>
    <x v="0"/>
    <x v="0"/>
    <x v="2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592"/>
    <s v="Above 180days "/>
    <n v="19.733333333333334"/>
    <x v="0"/>
    <x v="2"/>
    <s v="WHT"/>
    <x v="1"/>
    <s v="USD"/>
    <n v="38129.629999999997"/>
  </r>
  <r>
    <s v="A2310000"/>
    <x v="36"/>
    <x v="36"/>
    <n v="103918352"/>
    <x v="0"/>
    <x v="0"/>
    <x v="2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592"/>
    <s v="Above 180days "/>
    <n v="19.733333333333334"/>
    <x v="0"/>
    <x v="2"/>
    <s v="WHT"/>
    <x v="1"/>
    <s v="USD"/>
    <n v="43243.040000000001"/>
  </r>
  <r>
    <s v="A2310000"/>
    <x v="36"/>
    <x v="36"/>
    <n v="103918352"/>
    <x v="0"/>
    <x v="0"/>
    <x v="2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592"/>
    <s v="Above 180days "/>
    <n v="19.733333333333334"/>
    <x v="0"/>
    <x v="2"/>
    <s v="WHT"/>
    <x v="1"/>
    <s v="USD"/>
    <n v="4150.6000000000004"/>
  </r>
  <r>
    <s v="A2310000"/>
    <x v="36"/>
    <x v="36"/>
    <n v="103918352"/>
    <x v="0"/>
    <x v="0"/>
    <x v="2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592"/>
    <s v="Above 180days "/>
    <n v="19.733333333333334"/>
    <x v="0"/>
    <x v="2"/>
    <s v="WHT"/>
    <x v="1"/>
    <s v="USD"/>
    <n v="29870.84"/>
  </r>
  <r>
    <s v="A2310000"/>
    <x v="36"/>
    <x v="36"/>
    <n v="103918352"/>
    <x v="0"/>
    <x v="0"/>
    <x v="2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592"/>
    <s v="Above 180days "/>
    <n v="19.733333333333334"/>
    <x v="0"/>
    <x v="2"/>
    <s v="WHT"/>
    <x v="1"/>
    <s v="USD"/>
    <n v="44405.79"/>
  </r>
  <r>
    <s v="A2310000"/>
    <x v="36"/>
    <x v="36"/>
    <n v="103918352"/>
    <x v="0"/>
    <x v="0"/>
    <x v="2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592"/>
    <s v="Above 180days "/>
    <n v="19.733333333333334"/>
    <x v="0"/>
    <x v="2"/>
    <s v="WHT"/>
    <x v="1"/>
    <s v="USD"/>
    <n v="20405.98"/>
  </r>
  <r>
    <s v="A2310000"/>
    <x v="36"/>
    <x v="36"/>
    <n v="103918352"/>
    <x v="0"/>
    <x v="0"/>
    <x v="2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592"/>
    <s v="Above 180days "/>
    <n v="19.733333333333334"/>
    <x v="0"/>
    <x v="2"/>
    <s v="WHT"/>
    <x v="1"/>
    <s v="USD"/>
    <n v="4060.56"/>
  </r>
  <r>
    <s v="A2310000"/>
    <x v="36"/>
    <x v="36"/>
    <n v="103918352"/>
    <x v="0"/>
    <x v="0"/>
    <x v="2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592"/>
    <s v="Above 180days "/>
    <n v="19.733333333333334"/>
    <x v="0"/>
    <x v="2"/>
    <s v="WHT"/>
    <x v="1"/>
    <s v="USD"/>
    <n v="3351.67"/>
  </r>
  <r>
    <s v="A2310000"/>
    <x v="36"/>
    <x v="36"/>
    <n v="103918352"/>
    <x v="0"/>
    <x v="0"/>
    <x v="2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592"/>
    <s v="Above 180days "/>
    <n v="19.733333333333334"/>
    <x v="0"/>
    <x v="2"/>
    <s v="WHT"/>
    <x v="1"/>
    <s v="USD"/>
    <n v="2630.79"/>
  </r>
  <r>
    <s v="A2310000"/>
    <x v="36"/>
    <x v="36"/>
    <n v="103918352"/>
    <x v="0"/>
    <x v="0"/>
    <x v="2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592"/>
    <s v="Above 180days "/>
    <n v="19.733333333333334"/>
    <x v="0"/>
    <x v="2"/>
    <s v="WHT"/>
    <x v="1"/>
    <s v="USD"/>
    <n v="5981.83"/>
  </r>
  <r>
    <s v="A2310000"/>
    <x v="36"/>
    <x v="36"/>
    <n v="103918352"/>
    <x v="0"/>
    <x v="0"/>
    <x v="2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592"/>
    <s v="Above 180days "/>
    <n v="19.733333333333334"/>
    <x v="0"/>
    <x v="2"/>
    <s v="WHT"/>
    <x v="1"/>
    <s v="USD"/>
    <n v="751.65"/>
  </r>
  <r>
    <s v="A2310000"/>
    <x v="36"/>
    <x v="36"/>
    <n v="103918352"/>
    <x v="0"/>
    <x v="0"/>
    <x v="2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592"/>
    <s v="Above 180days "/>
    <n v="19.733333333333334"/>
    <x v="0"/>
    <x v="2"/>
    <s v="WHT"/>
    <x v="1"/>
    <s v="USD"/>
    <n v="45384.18"/>
  </r>
  <r>
    <s v="A2310000"/>
    <x v="36"/>
    <x v="36"/>
    <n v="103918352"/>
    <x v="0"/>
    <x v="0"/>
    <x v="2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592"/>
    <s v="Above 180days "/>
    <n v="19.733333333333334"/>
    <x v="0"/>
    <x v="2"/>
    <s v="WHT"/>
    <x v="1"/>
    <s v="USD"/>
    <n v="20692.830000000002"/>
  </r>
  <r>
    <s v="A2310000"/>
    <x v="36"/>
    <x v="36"/>
    <n v="103918353"/>
    <x v="0"/>
    <x v="0"/>
    <x v="2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592"/>
    <s v="Above 180days "/>
    <n v="19.733333333333334"/>
    <x v="0"/>
    <x v="2"/>
    <s v="WHT"/>
    <x v="1"/>
    <s v="USD"/>
    <n v="42152.87"/>
  </r>
  <r>
    <s v="A2310000"/>
    <x v="36"/>
    <x v="36"/>
    <n v="103918353"/>
    <x v="0"/>
    <x v="0"/>
    <x v="2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592"/>
    <s v="Above 180days "/>
    <n v="19.733333333333334"/>
    <x v="0"/>
    <x v="2"/>
    <s v="WHT"/>
    <x v="1"/>
    <s v="USD"/>
    <n v="36546.980000000003"/>
  </r>
  <r>
    <s v="A2310000"/>
    <x v="36"/>
    <x v="36"/>
    <n v="103918353"/>
    <x v="0"/>
    <x v="0"/>
    <x v="2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592"/>
    <s v="Above 180days "/>
    <n v="19.733333333333334"/>
    <x v="0"/>
    <x v="2"/>
    <s v="WHT"/>
    <x v="1"/>
    <s v="USD"/>
    <n v="32212.17"/>
  </r>
  <r>
    <s v="A2310000"/>
    <x v="36"/>
    <x v="36"/>
    <n v="103918353"/>
    <x v="0"/>
    <x v="0"/>
    <x v="2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592"/>
    <s v="Above 180days "/>
    <n v="19.733333333333334"/>
    <x v="0"/>
    <x v="2"/>
    <s v="WHT"/>
    <x v="1"/>
    <s v="USD"/>
    <n v="15812.17"/>
  </r>
  <r>
    <s v="A2310000"/>
    <x v="36"/>
    <x v="36"/>
    <n v="103918353"/>
    <x v="0"/>
    <x v="0"/>
    <x v="2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592"/>
    <s v="Above 180days "/>
    <n v="19.733333333333334"/>
    <x v="0"/>
    <x v="2"/>
    <s v="WHT"/>
    <x v="1"/>
    <s v="USD"/>
    <n v="50221.89"/>
  </r>
  <r>
    <s v="A2310000"/>
    <x v="36"/>
    <x v="36"/>
    <n v="103918353"/>
    <x v="0"/>
    <x v="0"/>
    <x v="2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592"/>
    <s v="Above 180days "/>
    <n v="19.733333333333334"/>
    <x v="0"/>
    <x v="2"/>
    <s v="WHT"/>
    <x v="1"/>
    <s v="USD"/>
    <n v="29729.37"/>
  </r>
  <r>
    <s v="A2310000"/>
    <x v="36"/>
    <x v="36"/>
    <n v="103918353"/>
    <x v="0"/>
    <x v="0"/>
    <x v="2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592"/>
    <s v="Above 180days "/>
    <n v="19.733333333333334"/>
    <x v="0"/>
    <x v="2"/>
    <s v="WHT"/>
    <x v="1"/>
    <s v="USD"/>
    <n v="39234.82"/>
  </r>
  <r>
    <s v="A2310000"/>
    <x v="36"/>
    <x v="36"/>
    <n v="103918353"/>
    <x v="0"/>
    <x v="0"/>
    <x v="2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592"/>
    <s v="Above 180days "/>
    <n v="19.733333333333334"/>
    <x v="0"/>
    <x v="2"/>
    <s v="WHT"/>
    <x v="1"/>
    <s v="USD"/>
    <n v="22356"/>
  </r>
  <r>
    <s v="A2310000"/>
    <x v="36"/>
    <x v="36"/>
    <n v="103918353"/>
    <x v="0"/>
    <x v="0"/>
    <x v="2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592"/>
    <s v="Above 180days "/>
    <n v="19.733333333333334"/>
    <x v="0"/>
    <x v="2"/>
    <s v="WHT"/>
    <x v="1"/>
    <s v="USD"/>
    <n v="34205.42"/>
  </r>
  <r>
    <s v="A2310000"/>
    <x v="36"/>
    <x v="36"/>
    <n v="103918353"/>
    <x v="0"/>
    <x v="0"/>
    <x v="2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592"/>
    <s v="Above 180days "/>
    <n v="19.733333333333334"/>
    <x v="0"/>
    <x v="2"/>
    <s v="WHT"/>
    <x v="1"/>
    <s v="USD"/>
    <n v="29424.3"/>
  </r>
  <r>
    <s v="A2310000"/>
    <x v="36"/>
    <x v="36"/>
    <n v="103918353"/>
    <x v="0"/>
    <x v="0"/>
    <x v="2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592"/>
    <s v="Above 180days "/>
    <n v="19.733333333333334"/>
    <x v="0"/>
    <x v="2"/>
    <s v="WHT"/>
    <x v="1"/>
    <s v="USD"/>
    <n v="60563.99"/>
  </r>
  <r>
    <s v="A2310000"/>
    <x v="36"/>
    <x v="36"/>
    <n v="103918353"/>
    <x v="0"/>
    <x v="0"/>
    <x v="2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592"/>
    <s v="Above 180days "/>
    <n v="19.733333333333334"/>
    <x v="0"/>
    <x v="2"/>
    <s v="WHT"/>
    <x v="1"/>
    <s v="USD"/>
    <n v="33982.5"/>
  </r>
  <r>
    <s v="A2310000"/>
    <x v="36"/>
    <x v="36"/>
    <n v="103918353"/>
    <x v="0"/>
    <x v="0"/>
    <x v="2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592"/>
    <s v="Above 180days "/>
    <n v="19.733333333333334"/>
    <x v="0"/>
    <x v="2"/>
    <s v="WHT"/>
    <x v="1"/>
    <s v="USD"/>
    <n v="36701.1"/>
  </r>
  <r>
    <s v="A2310000"/>
    <x v="36"/>
    <x v="36"/>
    <n v="103918353"/>
    <x v="0"/>
    <x v="0"/>
    <x v="2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592"/>
    <s v="Above 180days "/>
    <n v="19.733333333333334"/>
    <x v="0"/>
    <x v="2"/>
    <s v="WHT"/>
    <x v="1"/>
    <s v="USD"/>
    <n v="40779"/>
  </r>
  <r>
    <s v="A2310000"/>
    <x v="36"/>
    <x v="36"/>
    <n v="103918353"/>
    <x v="0"/>
    <x v="0"/>
    <x v="2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592"/>
    <s v="Above 180days "/>
    <n v="19.733333333333334"/>
    <x v="0"/>
    <x v="2"/>
    <s v="WHT"/>
    <x v="1"/>
    <s v="USD"/>
    <n v="27186"/>
  </r>
  <r>
    <s v="A2310000"/>
    <x v="36"/>
    <x v="36"/>
    <n v="103918353"/>
    <x v="0"/>
    <x v="0"/>
    <x v="2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592"/>
    <s v="Above 180days "/>
    <n v="19.733333333333334"/>
    <x v="0"/>
    <x v="2"/>
    <s v="WHT"/>
    <x v="1"/>
    <s v="USD"/>
    <n v="72306.28"/>
  </r>
  <r>
    <s v="A2310000"/>
    <x v="36"/>
    <x v="36"/>
    <n v="103918353"/>
    <x v="0"/>
    <x v="0"/>
    <x v="2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592"/>
    <s v="Above 180days "/>
    <n v="19.733333333333334"/>
    <x v="0"/>
    <x v="2"/>
    <s v="WHT"/>
    <x v="1"/>
    <s v="USD"/>
    <n v="69785.72"/>
  </r>
  <r>
    <s v="A2310000"/>
    <x v="36"/>
    <x v="36"/>
    <n v="103918353"/>
    <x v="0"/>
    <x v="0"/>
    <x v="2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592"/>
    <s v="Above 180days "/>
    <n v="19.733333333333334"/>
    <x v="0"/>
    <x v="2"/>
    <s v="WHT"/>
    <x v="1"/>
    <s v="USD"/>
    <n v="82955.05"/>
  </r>
  <r>
    <s v="A2310000"/>
    <x v="36"/>
    <x v="36"/>
    <n v="103918353"/>
    <x v="0"/>
    <x v="0"/>
    <x v="2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592"/>
    <s v="Above 180days "/>
    <n v="19.733333333333334"/>
    <x v="0"/>
    <x v="2"/>
    <s v="WHT"/>
    <x v="1"/>
    <s v="USD"/>
    <n v="56643.83"/>
  </r>
  <r>
    <s v="A2310000"/>
    <x v="36"/>
    <x v="36"/>
    <n v="103918353"/>
    <x v="0"/>
    <x v="0"/>
    <x v="2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592"/>
    <s v="Above 180days "/>
    <n v="19.733333333333334"/>
    <x v="0"/>
    <x v="2"/>
    <s v="WHT"/>
    <x v="1"/>
    <s v="USD"/>
    <n v="71922.710000000006"/>
  </r>
  <r>
    <s v="A2310000"/>
    <x v="36"/>
    <x v="36"/>
    <n v="103918353"/>
    <x v="0"/>
    <x v="0"/>
    <x v="2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592"/>
    <s v="Above 180days "/>
    <n v="19.733333333333334"/>
    <x v="0"/>
    <x v="2"/>
    <s v="WHT"/>
    <x v="1"/>
    <s v="USD"/>
    <n v="83509.64"/>
  </r>
  <r>
    <s v="A2310000"/>
    <x v="36"/>
    <x v="36"/>
    <n v="103918353"/>
    <x v="0"/>
    <x v="0"/>
    <x v="2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592"/>
    <s v="Above 180days "/>
    <n v="19.733333333333334"/>
    <x v="0"/>
    <x v="2"/>
    <s v="WHT"/>
    <x v="1"/>
    <s v="USD"/>
    <n v="79560.72"/>
  </r>
  <r>
    <s v="A2310000"/>
    <x v="36"/>
    <x v="36"/>
    <n v="103918353"/>
    <x v="0"/>
    <x v="0"/>
    <x v="2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592"/>
    <s v="Above 180days "/>
    <n v="19.733333333333334"/>
    <x v="0"/>
    <x v="2"/>
    <s v="WHT"/>
    <x v="1"/>
    <s v="USD"/>
    <n v="80746.81"/>
  </r>
  <r>
    <s v="A2310000"/>
    <x v="36"/>
    <x v="36"/>
    <n v="103918353"/>
    <x v="0"/>
    <x v="0"/>
    <x v="2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592"/>
    <s v="Above 180days "/>
    <n v="19.733333333333334"/>
    <x v="0"/>
    <x v="2"/>
    <s v="WHT"/>
    <x v="1"/>
    <s v="USD"/>
    <n v="38771.9"/>
  </r>
  <r>
    <s v="A2310000"/>
    <x v="36"/>
    <x v="36"/>
    <n v="103918353"/>
    <x v="0"/>
    <x v="0"/>
    <x v="2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592"/>
    <s v="Above 180days "/>
    <n v="19.733333333333334"/>
    <x v="0"/>
    <x v="2"/>
    <s v="WHT"/>
    <x v="1"/>
    <s v="USD"/>
    <n v="79487.429999999993"/>
  </r>
  <r>
    <s v="A2310000"/>
    <x v="36"/>
    <x v="36"/>
    <n v="103918353"/>
    <x v="0"/>
    <x v="0"/>
    <x v="2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592"/>
    <s v="Above 180days "/>
    <n v="19.733333333333334"/>
    <x v="0"/>
    <x v="2"/>
    <s v="WHT"/>
    <x v="1"/>
    <s v="USD"/>
    <n v="53781"/>
  </r>
  <r>
    <s v="A2310000"/>
    <x v="36"/>
    <x v="36"/>
    <n v="103918353"/>
    <x v="0"/>
    <x v="0"/>
    <x v="2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592"/>
    <s v="Above 180days "/>
    <n v="19.733333333333334"/>
    <x v="0"/>
    <x v="2"/>
    <s v="WHT"/>
    <x v="1"/>
    <s v="USD"/>
    <n v="47575.5"/>
  </r>
  <r>
    <s v="A2310000"/>
    <x v="36"/>
    <x v="36"/>
    <n v="103918353"/>
    <x v="0"/>
    <x v="0"/>
    <x v="2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592"/>
    <s v="Above 180days "/>
    <n v="19.733333333333334"/>
    <x v="0"/>
    <x v="2"/>
    <s v="WHT"/>
    <x v="1"/>
    <s v="USD"/>
    <n v="47224.17"/>
  </r>
  <r>
    <s v="A2310000"/>
    <x v="36"/>
    <x v="36"/>
    <n v="103918353"/>
    <x v="0"/>
    <x v="0"/>
    <x v="2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592"/>
    <s v="Above 180days "/>
    <n v="19.733333333333334"/>
    <x v="0"/>
    <x v="2"/>
    <s v="WHT"/>
    <x v="1"/>
    <s v="USD"/>
    <n v="11174.4"/>
  </r>
  <r>
    <s v="A2310000"/>
    <x v="36"/>
    <x v="36"/>
    <n v="103918353"/>
    <x v="0"/>
    <x v="0"/>
    <x v="2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592"/>
    <s v="Above 180days "/>
    <n v="19.733333333333334"/>
    <x v="0"/>
    <x v="2"/>
    <s v="WHT"/>
    <x v="1"/>
    <s v="USD"/>
    <n v="9562.35"/>
  </r>
  <r>
    <s v="A2310000"/>
    <x v="36"/>
    <x v="36"/>
    <n v="103918353"/>
    <x v="0"/>
    <x v="0"/>
    <x v="2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592"/>
    <s v="Above 180days "/>
    <n v="19.733333333333334"/>
    <x v="0"/>
    <x v="2"/>
    <s v="WHT"/>
    <x v="1"/>
    <s v="USD"/>
    <n v="68626.100000000006"/>
  </r>
  <r>
    <s v="A2310000"/>
    <x v="36"/>
    <x v="36"/>
    <n v="103918353"/>
    <x v="0"/>
    <x v="0"/>
    <x v="2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592"/>
    <s v="Above 180days "/>
    <n v="19.733333333333334"/>
    <x v="0"/>
    <x v="2"/>
    <s v="WHT"/>
    <x v="1"/>
    <s v="USD"/>
    <n v="7239.75"/>
  </r>
  <r>
    <s v="A2310000"/>
    <x v="36"/>
    <x v="36"/>
    <n v="103918353"/>
    <x v="0"/>
    <x v="0"/>
    <x v="2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592"/>
    <s v="Above 180days "/>
    <n v="19.733333333333334"/>
    <x v="0"/>
    <x v="2"/>
    <s v="WHT"/>
    <x v="1"/>
    <s v="USD"/>
    <n v="16461.599999999999"/>
  </r>
  <r>
    <s v="A2310000"/>
    <x v="36"/>
    <x v="36"/>
    <n v="103918353"/>
    <x v="0"/>
    <x v="0"/>
    <x v="2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592"/>
    <s v="Above 180days "/>
    <n v="19.733333333333334"/>
    <x v="0"/>
    <x v="2"/>
    <s v="WHT"/>
    <x v="1"/>
    <s v="USD"/>
    <n v="56495.13"/>
  </r>
  <r>
    <s v="A2310000"/>
    <x v="36"/>
    <x v="36"/>
    <n v="103918353"/>
    <x v="0"/>
    <x v="0"/>
    <x v="2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592"/>
    <s v="Above 180days "/>
    <n v="19.733333333333334"/>
    <x v="0"/>
    <x v="2"/>
    <s v="WHT"/>
    <x v="1"/>
    <s v="USD"/>
    <n v="64123.5"/>
  </r>
  <r>
    <s v="A2310000"/>
    <x v="36"/>
    <x v="36"/>
    <n v="103918353"/>
    <x v="0"/>
    <x v="0"/>
    <x v="2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592"/>
    <s v="Above 180days "/>
    <n v="19.733333333333334"/>
    <x v="0"/>
    <x v="2"/>
    <s v="WHT"/>
    <x v="1"/>
    <s v="USD"/>
    <n v="2068.5"/>
  </r>
  <r>
    <s v="A2310000"/>
    <x v="36"/>
    <x v="36"/>
    <n v="103918353"/>
    <x v="0"/>
    <x v="0"/>
    <x v="2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592"/>
    <s v="Above 180days "/>
    <n v="19.733333333333334"/>
    <x v="0"/>
    <x v="2"/>
    <s v="WHT"/>
    <x v="1"/>
    <s v="USD"/>
    <n v="63858.8"/>
  </r>
  <r>
    <s v="A2310000"/>
    <x v="36"/>
    <x v="36"/>
    <n v="103918353"/>
    <x v="0"/>
    <x v="0"/>
    <x v="2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592"/>
    <s v="Above 180days "/>
    <n v="19.733333333333334"/>
    <x v="0"/>
    <x v="2"/>
    <s v="WHT"/>
    <x v="1"/>
    <s v="USD"/>
    <n v="74027.100000000006"/>
  </r>
  <r>
    <s v="A2310000"/>
    <x v="36"/>
    <x v="36"/>
    <n v="103918353"/>
    <x v="0"/>
    <x v="0"/>
    <x v="2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592"/>
    <s v="Above 180days "/>
    <n v="19.733333333333334"/>
    <x v="0"/>
    <x v="2"/>
    <s v="WHT"/>
    <x v="1"/>
    <s v="USD"/>
    <n v="73742.86"/>
  </r>
  <r>
    <s v="A2310000"/>
    <x v="36"/>
    <x v="36"/>
    <n v="103918353"/>
    <x v="0"/>
    <x v="0"/>
    <x v="2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592"/>
    <s v="Above 180days "/>
    <n v="19.733333333333334"/>
    <x v="0"/>
    <x v="2"/>
    <s v="WHT"/>
    <x v="1"/>
    <s v="USD"/>
    <n v="67480.28"/>
  </r>
  <r>
    <s v="A2310000"/>
    <x v="36"/>
    <x v="36"/>
    <n v="103918353"/>
    <x v="0"/>
    <x v="0"/>
    <x v="2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592"/>
    <s v="Above 180days "/>
    <n v="19.733333333333334"/>
    <x v="0"/>
    <x v="2"/>
    <s v="WHT"/>
    <x v="1"/>
    <s v="USD"/>
    <n v="76655.91"/>
  </r>
  <r>
    <s v="A2310000"/>
    <x v="36"/>
    <x v="36"/>
    <n v="103918353"/>
    <x v="0"/>
    <x v="0"/>
    <x v="2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592"/>
    <s v="Above 180days "/>
    <n v="19.733333333333334"/>
    <x v="0"/>
    <x v="2"/>
    <s v="WHT"/>
    <x v="1"/>
    <s v="USD"/>
    <n v="78675.179999999993"/>
  </r>
  <r>
    <s v="A2310000"/>
    <x v="36"/>
    <x v="36"/>
    <n v="103918353"/>
    <x v="0"/>
    <x v="0"/>
    <x v="2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592"/>
    <s v="Above 180days "/>
    <n v="19.733333333333334"/>
    <x v="0"/>
    <x v="2"/>
    <s v="WHT"/>
    <x v="1"/>
    <s v="USD"/>
    <n v="36136.25"/>
  </r>
  <r>
    <s v="A2310000"/>
    <x v="36"/>
    <x v="36"/>
    <n v="103918353"/>
    <x v="0"/>
    <x v="0"/>
    <x v="2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592"/>
    <s v="Above 180days "/>
    <n v="19.733333333333334"/>
    <x v="0"/>
    <x v="2"/>
    <s v="WHT"/>
    <x v="1"/>
    <s v="USD"/>
    <n v="10286.200000000001"/>
  </r>
  <r>
    <s v="A2310000"/>
    <x v="36"/>
    <x v="36"/>
    <n v="103918353"/>
    <x v="0"/>
    <x v="0"/>
    <x v="2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592"/>
    <s v="Above 180days "/>
    <n v="19.733333333333334"/>
    <x v="0"/>
    <x v="2"/>
    <s v="WHT"/>
    <x v="1"/>
    <s v="USD"/>
    <n v="80420.52"/>
  </r>
  <r>
    <s v="A2310000"/>
    <x v="36"/>
    <x v="36"/>
    <n v="103918353"/>
    <x v="0"/>
    <x v="0"/>
    <x v="2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592"/>
    <s v="Above 180days "/>
    <n v="19.733333333333334"/>
    <x v="0"/>
    <x v="2"/>
    <s v="WHT"/>
    <x v="1"/>
    <s v="USD"/>
    <n v="36641.230000000003"/>
  </r>
  <r>
    <s v="A2310000"/>
    <x v="36"/>
    <x v="36"/>
    <n v="1600003119"/>
    <x v="0"/>
    <x v="0"/>
    <x v="2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619"/>
    <s v="Above 180days "/>
    <n v="20.633333333333333"/>
    <x v="0"/>
    <x v="2"/>
    <s v="WHT"/>
    <x v="1"/>
    <s v="USD"/>
    <n v="-1614.41"/>
  </r>
  <r>
    <s v="A2310000"/>
    <x v="36"/>
    <x v="36"/>
    <n v="1600003050"/>
    <x v="0"/>
    <x v="0"/>
    <x v="2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672"/>
    <s v="Above 180days "/>
    <n v="22.4"/>
    <x v="0"/>
    <x v="2"/>
    <s v="WHT"/>
    <x v="1"/>
    <s v="USD"/>
    <n v="-16324.32"/>
  </r>
  <r>
    <s v="A2310000"/>
    <x v="36"/>
    <x v="36"/>
    <n v="1600003010"/>
    <x v="0"/>
    <x v="0"/>
    <x v="2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700"/>
    <s v="Above 180days "/>
    <n v="23.333333333333332"/>
    <x v="0"/>
    <x v="2"/>
    <s v="WHT"/>
    <x v="1"/>
    <s v="USD"/>
    <n v="-40953.660000000003"/>
  </r>
  <r>
    <s v="A2310000"/>
    <x v="36"/>
    <x v="36"/>
    <n v="103865030"/>
    <x v="0"/>
    <x v="0"/>
    <x v="2"/>
    <x v="2"/>
    <s v="WHT Outstg"/>
    <s v="WHT on Inv 1800022415"/>
    <s v=""/>
    <s v="AB"/>
    <s v=""/>
    <d v="2020-01-23T00:00:00"/>
    <d v="2020-01-23T00:00:00"/>
    <d v="2020-01-23T00:00:00"/>
    <s v="NGN"/>
    <n v="22586588.57"/>
    <n v="708"/>
    <s v="Above 180days "/>
    <n v="23.6"/>
    <x v="0"/>
    <x v="2"/>
    <s v="WHT"/>
    <x v="1"/>
    <s v="USD"/>
    <n v="73704.56"/>
  </r>
  <r>
    <s v="A2310000"/>
    <x v="36"/>
    <x v="36"/>
    <n v="103865030"/>
    <x v="0"/>
    <x v="0"/>
    <x v="2"/>
    <x v="2"/>
    <s v="WHT Outstg"/>
    <s v="WHT on Inv 1800022555"/>
    <s v=""/>
    <s v="AB"/>
    <s v=""/>
    <d v="2020-01-23T00:00:00"/>
    <d v="2020-01-23T00:00:00"/>
    <d v="2020-01-23T00:00:00"/>
    <s v="NGN"/>
    <n v="22997048"/>
    <n v="708"/>
    <s v="Above 180days "/>
    <n v="23.6"/>
    <x v="0"/>
    <x v="2"/>
    <s v="WHT"/>
    <x v="1"/>
    <s v="USD"/>
    <n v="75043.97"/>
  </r>
  <r>
    <s v="A2310000"/>
    <x v="36"/>
    <x v="36"/>
    <n v="103865031"/>
    <x v="0"/>
    <x v="0"/>
    <x v="2"/>
    <x v="2"/>
    <s v="WHT Outstg"/>
    <s v="WHT on Inv1800022414"/>
    <s v=""/>
    <s v="AB"/>
    <s v=""/>
    <d v="2020-01-23T00:00:00"/>
    <d v="2020-01-23T00:00:00"/>
    <d v="2020-01-23T00:00:00"/>
    <s v="USD"/>
    <n v="110561.25"/>
    <n v="708"/>
    <s v="Above 180days "/>
    <n v="23.6"/>
    <x v="0"/>
    <x v="2"/>
    <s v="WHT"/>
    <x v="1"/>
    <s v="USD"/>
    <n v="110561.25"/>
  </r>
  <r>
    <s v="A2310000"/>
    <x v="36"/>
    <x v="36"/>
    <n v="103865031"/>
    <x v="0"/>
    <x v="0"/>
    <x v="2"/>
    <x v="2"/>
    <s v="WHT Outstg"/>
    <s v="WHT on Inv 1800022554"/>
    <s v=""/>
    <s v="AB"/>
    <s v=""/>
    <d v="2020-01-23T00:00:00"/>
    <d v="2020-01-23T00:00:00"/>
    <d v="2020-01-23T00:00:00"/>
    <s v="USD"/>
    <n v="112569.92"/>
    <n v="708"/>
    <s v="Above 180days "/>
    <n v="23.6"/>
    <x v="0"/>
    <x v="2"/>
    <s v="WHT"/>
    <x v="1"/>
    <s v="USD"/>
    <n v="112569.92"/>
  </r>
  <r>
    <s v="A2310000"/>
    <x v="36"/>
    <x v="36"/>
    <n v="103865032"/>
    <x v="0"/>
    <x v="0"/>
    <x v="2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708"/>
    <s v="Above 180days "/>
    <n v="23.6"/>
    <x v="0"/>
    <x v="2"/>
    <s v="WHT"/>
    <x v="1"/>
    <s v="USD"/>
    <n v="19142.41"/>
  </r>
  <r>
    <s v="A2310000"/>
    <x v="36"/>
    <x v="36"/>
    <n v="103865032"/>
    <x v="0"/>
    <x v="0"/>
    <x v="2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708"/>
    <s v="Above 180days "/>
    <n v="23.6"/>
    <x v="0"/>
    <x v="2"/>
    <s v="WHT"/>
    <x v="1"/>
    <s v="USD"/>
    <n v="62089.5"/>
  </r>
  <r>
    <s v="A2310000"/>
    <x v="36"/>
    <x v="36"/>
    <n v="103865033"/>
    <x v="0"/>
    <x v="0"/>
    <x v="2"/>
    <x v="2"/>
    <s v="WHT Outstg"/>
    <s v="WHT on Inv 1800022798"/>
    <s v=""/>
    <s v="AB"/>
    <s v=""/>
    <d v="2020-01-23T00:00:00"/>
    <d v="2020-01-23T00:00:00"/>
    <d v="2020-01-23T00:00:00"/>
    <s v="USD"/>
    <n v="28716.31"/>
    <n v="708"/>
    <s v="Above 180days "/>
    <n v="23.6"/>
    <x v="0"/>
    <x v="2"/>
    <s v="WHT"/>
    <x v="1"/>
    <s v="USD"/>
    <n v="28716.31"/>
  </r>
  <r>
    <s v="A2310000"/>
    <x v="36"/>
    <x v="36"/>
    <n v="103865033"/>
    <x v="0"/>
    <x v="0"/>
    <x v="2"/>
    <x v="2"/>
    <s v="WHT Outstg"/>
    <s v="WHT on Inv 1800022934"/>
    <s v=""/>
    <s v="AB"/>
    <s v=""/>
    <d v="2020-01-23T00:00:00"/>
    <d v="2020-01-23T00:00:00"/>
    <d v="2020-01-23T00:00:00"/>
    <s v="USD"/>
    <n v="93129.39"/>
    <n v="708"/>
    <s v="Above 180days "/>
    <n v="23.6"/>
    <x v="0"/>
    <x v="2"/>
    <s v="WHT"/>
    <x v="1"/>
    <s v="USD"/>
    <n v="93129.39"/>
  </r>
  <r>
    <s v="A2310000"/>
    <x v="36"/>
    <x v="36"/>
    <n v="103815890"/>
    <x v="0"/>
    <x v="0"/>
    <x v="2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802"/>
    <s v="Above 180days "/>
    <n v="26.733333333333334"/>
    <x v="0"/>
    <x v="2"/>
    <s v="WHT"/>
    <x v="1"/>
    <s v="USD"/>
    <n v="62323.6"/>
  </r>
  <r>
    <s v="A2310000"/>
    <x v="36"/>
    <x v="36"/>
    <n v="103905917"/>
    <x v="0"/>
    <x v="0"/>
    <x v="2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931"/>
    <s v="Above 180days "/>
    <n v="31.033333333333335"/>
    <x v="0"/>
    <x v="2"/>
    <s v="WHT"/>
    <x v="1"/>
    <s v="USD"/>
    <n v="102982.16"/>
  </r>
  <r>
    <s v="A2310000"/>
    <x v="36"/>
    <x v="36"/>
    <n v="103905917"/>
    <x v="0"/>
    <x v="0"/>
    <x v="2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931"/>
    <s v="Above 180days "/>
    <n v="31.033333333333335"/>
    <x v="0"/>
    <x v="2"/>
    <s v="WHT"/>
    <x v="1"/>
    <s v="USD"/>
    <n v="85504.29"/>
  </r>
  <r>
    <s v="A2310000"/>
    <x v="36"/>
    <x v="36"/>
    <n v="103905917"/>
    <x v="0"/>
    <x v="0"/>
    <x v="2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931"/>
    <s v="Above 180days "/>
    <n v="31.033333333333335"/>
    <x v="0"/>
    <x v="2"/>
    <s v="WHT"/>
    <x v="1"/>
    <s v="USD"/>
    <n v="101278.35"/>
  </r>
  <r>
    <s v="A2310000"/>
    <x v="36"/>
    <x v="36"/>
    <n v="103905918"/>
    <x v="0"/>
    <x v="0"/>
    <x v="2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931"/>
    <s v="Above 180days "/>
    <n v="31.033333333333335"/>
    <x v="0"/>
    <x v="2"/>
    <s v="WHT"/>
    <x v="1"/>
    <s v="USD"/>
    <n v="90949.759999999995"/>
  </r>
  <r>
    <s v="A2310000"/>
    <x v="36"/>
    <x v="36"/>
    <n v="103905918"/>
    <x v="0"/>
    <x v="0"/>
    <x v="2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931"/>
    <s v="Above 180days "/>
    <n v="31.033333333333335"/>
    <x v="0"/>
    <x v="2"/>
    <s v="WHT"/>
    <x v="1"/>
    <s v="USD"/>
    <n v="76734"/>
  </r>
  <r>
    <s v="A2310000"/>
    <x v="36"/>
    <x v="36"/>
    <n v="103905916"/>
    <x v="0"/>
    <x v="0"/>
    <x v="2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945"/>
    <s v="Above 180days "/>
    <n v="31.5"/>
    <x v="0"/>
    <x v="2"/>
    <s v="WHT"/>
    <x v="1"/>
    <s v="USD"/>
    <n v="58355.28"/>
  </r>
  <r>
    <s v="A2310000"/>
    <x v="36"/>
    <x v="36"/>
    <n v="103905916"/>
    <x v="0"/>
    <x v="0"/>
    <x v="2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945"/>
    <s v="Above 180days "/>
    <n v="31.5"/>
    <x v="0"/>
    <x v="2"/>
    <s v="WHT"/>
    <x v="1"/>
    <s v="USD"/>
    <n v="48439.41"/>
  </r>
  <r>
    <s v="A2310000"/>
    <x v="36"/>
    <x v="36"/>
    <n v="1600002794"/>
    <x v="0"/>
    <x v="0"/>
    <x v="2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946"/>
    <s v="Above 180days "/>
    <n v="31.533333333333335"/>
    <x v="0"/>
    <x v="2"/>
    <s v="WHT"/>
    <x v="1"/>
    <s v="USD"/>
    <n v="-7845.87"/>
  </r>
  <r>
    <s v="A2310000"/>
    <x v="36"/>
    <x v="36"/>
    <n v="1600002780"/>
    <x v="0"/>
    <x v="0"/>
    <x v="2"/>
    <x v="2"/>
    <s v="WHT Outstg"/>
    <s v="NEW CROSS  WHT RECEIPTS"/>
    <s v="454"/>
    <s v="DG"/>
    <s v=""/>
    <d v="2019-05-28T00:00:00"/>
    <d v="2019-05-28T00:00:00"/>
    <d v="2019-05-28T00:00:00"/>
    <s v="NGN"/>
    <n v="-3000000"/>
    <n v="948"/>
    <s v="Above 180days "/>
    <n v="31.6"/>
    <x v="0"/>
    <x v="2"/>
    <s v="WHT"/>
    <x v="1"/>
    <s v="USD"/>
    <n v="-9789.6"/>
  </r>
  <r>
    <s v="A2310000"/>
    <x v="36"/>
    <x v="36"/>
    <n v="103905914"/>
    <x v="0"/>
    <x v="0"/>
    <x v="2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026"/>
    <s v="Above 180days "/>
    <n v="34.200000000000003"/>
    <x v="0"/>
    <x v="2"/>
    <s v="WHT"/>
    <x v="1"/>
    <s v="USD"/>
    <n v="42544.65"/>
  </r>
  <r>
    <s v="A2310000"/>
    <x v="36"/>
    <x v="36"/>
    <n v="103905914"/>
    <x v="0"/>
    <x v="0"/>
    <x v="2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026"/>
    <s v="Above 180days "/>
    <n v="34.200000000000003"/>
    <x v="0"/>
    <x v="2"/>
    <s v="WHT"/>
    <x v="1"/>
    <s v="USD"/>
    <n v="44804.35"/>
  </r>
  <r>
    <s v="A2310000"/>
    <x v="36"/>
    <x v="36"/>
    <n v="103905914"/>
    <x v="0"/>
    <x v="0"/>
    <x v="2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026"/>
    <s v="Above 180days "/>
    <n v="34.200000000000003"/>
    <x v="0"/>
    <x v="2"/>
    <s v="WHT"/>
    <x v="1"/>
    <s v="USD"/>
    <n v="43359.05"/>
  </r>
  <r>
    <s v="A2310000"/>
    <x v="36"/>
    <x v="36"/>
    <n v="103905914"/>
    <x v="0"/>
    <x v="0"/>
    <x v="2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026"/>
    <s v="Above 180days "/>
    <n v="34.200000000000003"/>
    <x v="0"/>
    <x v="2"/>
    <s v="WHT"/>
    <x v="1"/>
    <s v="USD"/>
    <n v="51465.49"/>
  </r>
  <r>
    <s v="A2310000"/>
    <x v="36"/>
    <x v="36"/>
    <n v="103905914"/>
    <x v="0"/>
    <x v="0"/>
    <x v="2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1026"/>
    <s v="Above 180days "/>
    <n v="34.200000000000003"/>
    <x v="0"/>
    <x v="2"/>
    <s v="WHT"/>
    <x v="1"/>
    <s v="USD"/>
    <n v="57342.87"/>
  </r>
  <r>
    <s v="A2310000"/>
    <x v="36"/>
    <x v="36"/>
    <n v="103905919"/>
    <x v="0"/>
    <x v="0"/>
    <x v="2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1026"/>
    <s v="Above 180days "/>
    <n v="34.200000000000003"/>
    <x v="0"/>
    <x v="2"/>
    <s v="WHT"/>
    <x v="1"/>
    <s v="USD"/>
    <n v="75354.45"/>
  </r>
  <r>
    <s v="A2310000"/>
    <x v="36"/>
    <x v="36"/>
    <n v="103905919"/>
    <x v="0"/>
    <x v="0"/>
    <x v="2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1026"/>
    <s v="Above 180days "/>
    <n v="34.200000000000003"/>
    <x v="0"/>
    <x v="2"/>
    <s v="WHT"/>
    <x v="1"/>
    <s v="USD"/>
    <n v="79291.8"/>
  </r>
  <r>
    <s v="A2310000"/>
    <x v="36"/>
    <x v="36"/>
    <n v="1600002680"/>
    <x v="0"/>
    <x v="0"/>
    <x v="2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1100"/>
    <s v="Above 180days "/>
    <n v="36.666666666666664"/>
    <x v="0"/>
    <x v="2"/>
    <s v="WHT"/>
    <x v="1"/>
    <s v="USD"/>
    <n v="-21712.89"/>
  </r>
  <r>
    <s v="A2310000"/>
    <x v="36"/>
    <x v="36"/>
    <n v="103653650"/>
    <x v="0"/>
    <x v="0"/>
    <x v="2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1127"/>
    <s v="Above 180days "/>
    <n v="37.56666666666667"/>
    <x v="0"/>
    <x v="2"/>
    <s v="WHT"/>
    <x v="1"/>
    <s v="USD"/>
    <n v="505072.12"/>
  </r>
  <r>
    <s v="A2310000"/>
    <x v="36"/>
    <x v="36"/>
    <n v="103905920"/>
    <x v="0"/>
    <x v="0"/>
    <x v="2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1127"/>
    <s v="Above 180days "/>
    <n v="37.56666666666667"/>
    <x v="0"/>
    <x v="2"/>
    <s v="WHT"/>
    <x v="1"/>
    <s v="USD"/>
    <n v="102295.44"/>
  </r>
  <r>
    <s v="A2310000"/>
    <x v="36"/>
    <x v="36"/>
    <n v="103905920"/>
    <x v="0"/>
    <x v="0"/>
    <x v="2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1127"/>
    <s v="Above 180days "/>
    <n v="37.56666666666667"/>
    <x v="0"/>
    <x v="2"/>
    <s v="WHT"/>
    <x v="1"/>
    <s v="USD"/>
    <n v="22491.98"/>
  </r>
  <r>
    <s v="A2310000"/>
    <x v="36"/>
    <x v="36"/>
    <n v="103554739"/>
    <x v="0"/>
    <x v="0"/>
    <x v="2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341"/>
    <s v="Above 180days "/>
    <n v="44.7"/>
    <x v="0"/>
    <x v="2"/>
    <s v="WHT"/>
    <x v="1"/>
    <s v="USD"/>
    <n v="56025.93"/>
  </r>
  <r>
    <s v="A2310000"/>
    <x v="36"/>
    <x v="36"/>
    <n v="103905915"/>
    <x v="0"/>
    <x v="0"/>
    <x v="2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341"/>
    <s v="Above 180days "/>
    <n v="44.7"/>
    <x v="0"/>
    <x v="2"/>
    <s v="WHT"/>
    <x v="1"/>
    <s v="USD"/>
    <n v="24642.82"/>
  </r>
  <r>
    <s v="A2310000"/>
    <x v="36"/>
    <x v="36"/>
    <n v="103905915"/>
    <x v="0"/>
    <x v="0"/>
    <x v="2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341"/>
    <s v="Above 180days "/>
    <n v="44.7"/>
    <x v="0"/>
    <x v="2"/>
    <s v="WHT"/>
    <x v="1"/>
    <s v="USD"/>
    <n v="46506.879999999997"/>
  </r>
  <r>
    <s v="A2310000"/>
    <x v="36"/>
    <x v="36"/>
    <n v="103905921"/>
    <x v="0"/>
    <x v="0"/>
    <x v="2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341"/>
    <s v="Above 180days "/>
    <n v="44.7"/>
    <x v="0"/>
    <x v="2"/>
    <s v="WHT"/>
    <x v="1"/>
    <s v="USD"/>
    <n v="43673.18"/>
  </r>
  <r>
    <s v="A2310000"/>
    <x v="36"/>
    <x v="36"/>
    <n v="103905921"/>
    <x v="0"/>
    <x v="0"/>
    <x v="2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341"/>
    <s v="Above 180days "/>
    <n v="44.7"/>
    <x v="0"/>
    <x v="2"/>
    <s v="WHT"/>
    <x v="1"/>
    <s v="USD"/>
    <n v="82344.59"/>
  </r>
  <r>
    <s v="A2310000"/>
    <x v="36"/>
    <x v="36"/>
    <n v="103905921"/>
    <x v="0"/>
    <x v="0"/>
    <x v="2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341"/>
    <s v="Above 180days "/>
    <n v="44.7"/>
    <x v="0"/>
    <x v="2"/>
    <s v="WHT"/>
    <x v="1"/>
    <s v="USD"/>
    <n v="83855.86"/>
  </r>
  <r>
    <s v="A2310000"/>
    <x v="36"/>
    <x v="36"/>
    <n v="103905921"/>
    <x v="0"/>
    <x v="0"/>
    <x v="2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341"/>
    <s v="Above 180days "/>
    <n v="44.7"/>
    <x v="0"/>
    <x v="2"/>
    <s v="WHT"/>
    <x v="1"/>
    <s v="USD"/>
    <n v="99496.69"/>
  </r>
  <r>
    <s v="A2310000"/>
    <x v="36"/>
    <x v="36"/>
    <n v="103905921"/>
    <x v="0"/>
    <x v="0"/>
    <x v="2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341"/>
    <s v="Above 180days "/>
    <n v="44.7"/>
    <x v="0"/>
    <x v="2"/>
    <s v="WHT"/>
    <x v="1"/>
    <s v="USD"/>
    <n v="94764.88"/>
  </r>
  <r>
    <s v="A2310000"/>
    <x v="37"/>
    <x v="37"/>
    <n v="1800027059"/>
    <x v="0"/>
    <x v="0"/>
    <x v="2"/>
    <x v="2"/>
    <n v="0"/>
    <s v="EROTON NOV 2021 Crude Handling"/>
    <s v="468"/>
    <s v="DR"/>
    <s v=""/>
    <d v="2021-12-13T00:00:00"/>
    <d v="2021-12-13T00:00:00"/>
    <d v="2022-01-12T00:00:00"/>
    <s v="USD"/>
    <n v="273489.27"/>
    <n v="-12"/>
    <s v="Not Overdue"/>
    <n v="-0.4"/>
    <x v="1"/>
    <x v="1"/>
    <s v="Not Overdue"/>
    <x v="0"/>
    <s v="USD"/>
    <n v="273489.27"/>
  </r>
  <r>
    <s v="A2310000"/>
    <x v="37"/>
    <x v="37"/>
    <n v="1800027060"/>
    <x v="0"/>
    <x v="0"/>
    <x v="2"/>
    <x v="2"/>
    <n v="0"/>
    <s v="EROTON NOV 2021 Crude Handling"/>
    <s v="454"/>
    <s v="DR"/>
    <s v=""/>
    <d v="2021-12-13T00:00:00"/>
    <d v="2021-12-13T00:00:00"/>
    <d v="2022-01-12T00:00:00"/>
    <s v="NGN"/>
    <n v="74900590.510000005"/>
    <n v="-12"/>
    <s v="Not Overdue"/>
    <n v="-0.4"/>
    <x v="1"/>
    <x v="1"/>
    <s v="Not Overdue"/>
    <x v="0"/>
    <s v="USD"/>
    <n v="182352.98"/>
  </r>
  <r>
    <s v="A2310000"/>
    <x v="37"/>
    <x v="37"/>
    <n v="1800026857"/>
    <x v="0"/>
    <x v="0"/>
    <x v="2"/>
    <x v="2"/>
    <n v="0"/>
    <s v="EROTON OCTOBER 2021 Crude Handling"/>
    <s v="468"/>
    <s v="DR"/>
    <s v=""/>
    <d v="2021-11-11T00:00:00"/>
    <d v="2021-11-11T00:00:00"/>
    <d v="2021-12-11T00:00:00"/>
    <s v="USD"/>
    <n v="491992"/>
    <n v="20"/>
    <s v="1-30days"/>
    <n v="0.66666666666666663"/>
    <x v="2"/>
    <x v="0"/>
    <s v="Overdue"/>
    <x v="0"/>
    <s v="USD"/>
    <n v="491992"/>
  </r>
  <r>
    <s v="A2310000"/>
    <x v="37"/>
    <x v="37"/>
    <n v="1800026858"/>
    <x v="0"/>
    <x v="0"/>
    <x v="2"/>
    <x v="2"/>
    <n v="0"/>
    <s v="EROTON OCTOBER 2021 Crude Handling"/>
    <s v="454"/>
    <s v="DR"/>
    <s v=""/>
    <d v="2021-11-11T00:00:00"/>
    <d v="2021-11-11T00:00:00"/>
    <d v="2021-12-11T00:00:00"/>
    <s v="NGN"/>
    <n v="134613153"/>
    <n v="20"/>
    <s v="1-30days"/>
    <n v="0.66666666666666663"/>
    <x v="2"/>
    <x v="0"/>
    <s v="Overdue"/>
    <x v="0"/>
    <s v="USD"/>
    <n v="327634.95"/>
  </r>
  <r>
    <s v="A2310000"/>
    <x v="37"/>
    <x v="37"/>
    <n v="1800026717"/>
    <x v="0"/>
    <x v="0"/>
    <x v="2"/>
    <x v="2"/>
    <n v="0"/>
    <s v="EROTON SEPTEMBER 2021 Crude Handling"/>
    <s v="468"/>
    <s v="DR"/>
    <s v=""/>
    <d v="2021-10-13T00:00:00"/>
    <d v="2021-10-13T00:00:00"/>
    <d v="2021-11-12T00:00:00"/>
    <s v="USD"/>
    <n v="645320.69999999995"/>
    <n v="49"/>
    <s v="31-60days"/>
    <n v="1.6333333333333333"/>
    <x v="2"/>
    <x v="0"/>
    <s v="Overdue"/>
    <x v="0"/>
    <s v="USD"/>
    <n v="645320.69999999995"/>
  </r>
  <r>
    <s v="A2310000"/>
    <x v="37"/>
    <x v="37"/>
    <n v="1800026718"/>
    <x v="0"/>
    <x v="0"/>
    <x v="2"/>
    <x v="2"/>
    <n v="0"/>
    <s v="EROTON SEPTEMBER 2021 Crude Handling"/>
    <s v="454"/>
    <s v="DR"/>
    <s v=""/>
    <d v="2021-10-13T00:00:00"/>
    <d v="2021-10-13T00:00:00"/>
    <d v="2021-11-12T00:00:00"/>
    <s v="NGN"/>
    <n v="176394892.11000001"/>
    <n v="49"/>
    <s v="31-60days"/>
    <n v="1.6333333333333333"/>
    <x v="2"/>
    <x v="0"/>
    <s v="Overdue"/>
    <x v="0"/>
    <s v="USD"/>
    <n v="429839.07"/>
  </r>
  <r>
    <s v="A2310000"/>
    <x v="37"/>
    <x v="37"/>
    <n v="1800026726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140.92"/>
    <n v="49"/>
    <s v="31-60days"/>
    <n v="1.6333333333333333"/>
    <x v="2"/>
    <x v="0"/>
    <s v="Overdue"/>
    <x v="0"/>
    <s v="USD"/>
    <n v="51140.92"/>
  </r>
  <r>
    <s v="A2310000"/>
    <x v="37"/>
    <x v="37"/>
    <n v="1800026727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79091.23"/>
    <n v="49"/>
    <s v="31-60days"/>
    <n v="1.6333333333333333"/>
    <x v="2"/>
    <x v="0"/>
    <s v="Overdue"/>
    <x v="0"/>
    <s v="USD"/>
    <n v="34064.25"/>
  </r>
  <r>
    <s v="A2310000"/>
    <x v="37"/>
    <x v="37"/>
    <n v="1800026589"/>
    <x v="0"/>
    <x v="0"/>
    <x v="2"/>
    <x v="2"/>
    <n v="0"/>
    <s v="EROTON AUGUST 2021 Crude Handling"/>
    <s v="468"/>
    <s v="DR"/>
    <s v=""/>
    <d v="2021-09-14T00:00:00"/>
    <d v="2021-09-14T00:00:00"/>
    <d v="2021-10-14T00:00:00"/>
    <s v="USD"/>
    <n v="1956999.52"/>
    <n v="78"/>
    <s v="61-90days "/>
    <n v="2.6"/>
    <x v="2"/>
    <x v="0"/>
    <s v="Overdue"/>
    <x v="0"/>
    <s v="USD"/>
    <n v="1956999.52"/>
  </r>
  <r>
    <s v="A2310000"/>
    <x v="37"/>
    <x v="37"/>
    <n v="1800026590"/>
    <x v="0"/>
    <x v="0"/>
    <x v="2"/>
    <x v="2"/>
    <n v="0"/>
    <s v="EROTON AUGUST 2021 Crude Handling"/>
    <s v="454"/>
    <s v="DR"/>
    <s v=""/>
    <d v="2021-09-14T00:00:00"/>
    <d v="2021-09-14T00:00:00"/>
    <d v="2021-10-14T00:00:00"/>
    <s v="NGN"/>
    <n v="534460719.31"/>
    <n v="78"/>
    <s v="61-90days "/>
    <n v="2.6"/>
    <x v="2"/>
    <x v="0"/>
    <s v="Overdue"/>
    <x v="0"/>
    <s v="USD"/>
    <n v="1303603.1399999999"/>
  </r>
  <r>
    <s v="A2310000"/>
    <x v="37"/>
    <x v="37"/>
    <n v="1400015926"/>
    <x v="0"/>
    <x v="0"/>
    <x v="2"/>
    <x v="2"/>
    <n v="0"/>
    <s v="EROTON Pmt"/>
    <s v=""/>
    <s v="DZ"/>
    <s v=""/>
    <d v="2021-10-06T00:00:00"/>
    <d v="2021-10-05T00:00:00"/>
    <d v="2021-10-06T00:00:00"/>
    <s v="NGN"/>
    <n v="-144512516.03999999"/>
    <n v="86"/>
    <s v="61-90days "/>
    <n v="2.8666666666666667"/>
    <x v="4"/>
    <x v="0"/>
    <s v="Overdue"/>
    <x v="0"/>
    <s v="USD"/>
    <n v="-352191.45"/>
  </r>
  <r>
    <s v="A2310000"/>
    <x v="37"/>
    <x v="37"/>
    <n v="1400015912"/>
    <x v="0"/>
    <x v="0"/>
    <x v="2"/>
    <x v="2"/>
    <n v="0"/>
    <s v="EROTON Pmt"/>
    <s v="1"/>
    <s v="DZ"/>
    <s v=""/>
    <d v="2021-09-28T00:00:00"/>
    <d v="2021-09-28T00:00:00"/>
    <d v="2021-09-28T00:00:00"/>
    <s v="NGN"/>
    <n v="-442680915"/>
    <n v="94"/>
    <s v="91-180days "/>
    <n v="3.1333333333333333"/>
    <x v="4"/>
    <x v="0"/>
    <s v="Overdue"/>
    <x v="0"/>
    <s v="USD"/>
    <n v="-1080495.58"/>
  </r>
  <r>
    <s v="A2310000"/>
    <x v="37"/>
    <x v="37"/>
    <n v="1400015914"/>
    <x v="0"/>
    <x v="0"/>
    <x v="2"/>
    <x v="2"/>
    <n v="0"/>
    <s v="EROTON/NNPC JV"/>
    <s v="3"/>
    <s v="DZ"/>
    <s v=""/>
    <d v="2021-09-28T00:00:00"/>
    <d v="2021-09-28T00:00:00"/>
    <d v="2021-09-28T00:00:00"/>
    <s v="USD"/>
    <n v="-1682252.9"/>
    <n v="94"/>
    <s v="91-180days "/>
    <n v="3.1333333333333333"/>
    <x v="4"/>
    <x v="0"/>
    <s v="Overdue"/>
    <x v="0"/>
    <s v="USD"/>
    <n v="-1682252.9"/>
  </r>
  <r>
    <s v="A2310000"/>
    <x v="37"/>
    <x v="37"/>
    <n v="1600003896"/>
    <x v="0"/>
    <x v="0"/>
    <x v="2"/>
    <x v="2"/>
    <s v="WHT Outstg"/>
    <s v="WHT- EROTON Jun/2021 -421466576432"/>
    <s v="454"/>
    <s v="DG"/>
    <s v=""/>
    <d v="2021-09-27T00:00:00"/>
    <d v="2021-09-27T00:00:00"/>
    <d v="2021-09-27T00:00:00"/>
    <s v="NGN"/>
    <n v="-4486099.5"/>
    <n v="95"/>
    <s v="91-180days "/>
    <n v="3.1666666666666665"/>
    <x v="0"/>
    <x v="2"/>
    <s v="WHT"/>
    <x v="1"/>
    <s v="USD"/>
    <n v="-10936.21"/>
  </r>
  <r>
    <s v="A2310000"/>
    <x v="37"/>
    <x v="37"/>
    <n v="1600003897"/>
    <x v="0"/>
    <x v="0"/>
    <x v="2"/>
    <x v="2"/>
    <s v="WHT Outstg"/>
    <s v="WHT - EROTON Jun/2021 -421507665432"/>
    <s v="454"/>
    <s v="DG"/>
    <s v=""/>
    <d v="2021-09-27T00:00:00"/>
    <d v="2021-09-27T00:00:00"/>
    <d v="2021-09-27T00:00:00"/>
    <s v="NGN"/>
    <n v="-4473322.83"/>
    <n v="95"/>
    <s v="91-180days "/>
    <n v="3.1666666666666665"/>
    <x v="0"/>
    <x v="2"/>
    <s v="WHT"/>
    <x v="1"/>
    <s v="USD"/>
    <n v="-10905.07"/>
  </r>
  <r>
    <s v="A2310000"/>
    <x v="37"/>
    <x v="37"/>
    <n v="1800026468"/>
    <x v="0"/>
    <x v="0"/>
    <x v="2"/>
    <x v="2"/>
    <n v="0"/>
    <s v="EROTON JULY 2021 Crude Handling"/>
    <s v="468"/>
    <s v="DR"/>
    <s v=""/>
    <d v="2021-08-12T00:00:00"/>
    <d v="2021-08-12T00:00:00"/>
    <d v="2021-09-11T00:00:00"/>
    <s v="USD"/>
    <n v="1903477.33"/>
    <n v="111"/>
    <s v="91-180days "/>
    <n v="3.7"/>
    <x v="2"/>
    <x v="0"/>
    <s v="Overdue"/>
    <x v="0"/>
    <s v="USD"/>
    <n v="1903477.33"/>
  </r>
  <r>
    <s v="A2310000"/>
    <x v="37"/>
    <x v="37"/>
    <n v="1800026469"/>
    <x v="0"/>
    <x v="0"/>
    <x v="2"/>
    <x v="2"/>
    <n v="0"/>
    <s v="EROTON JULY 2021 Crude Handling"/>
    <s v="454"/>
    <s v="DR"/>
    <s v=""/>
    <d v="2021-08-12T00:00:00"/>
    <d v="2021-08-12T00:00:00"/>
    <d v="2021-09-11T00:00:00"/>
    <s v="NGN"/>
    <n v="519817619.19999999"/>
    <n v="111"/>
    <s v="91-180days "/>
    <n v="3.7"/>
    <x v="2"/>
    <x v="0"/>
    <s v="Overdue"/>
    <x v="0"/>
    <s v="USD"/>
    <n v="1269030.75"/>
  </r>
  <r>
    <s v="A2310000"/>
    <x v="37"/>
    <x v="37"/>
    <n v="1800026334"/>
    <x v="0"/>
    <x v="0"/>
    <x v="2"/>
    <x v="2"/>
    <n v="0"/>
    <s v="EROTON June 2021 Crude Handling"/>
    <s v="468"/>
    <s v="DR"/>
    <s v=""/>
    <d v="2021-07-14T00:00:00"/>
    <d v="2021-07-14T00:00:00"/>
    <d v="2021-08-13T00:00:00"/>
    <s v="USD"/>
    <n v="1853591.02"/>
    <n v="140"/>
    <s v="91-180days "/>
    <n v="4.666666666666667"/>
    <x v="2"/>
    <x v="0"/>
    <s v="Overdue"/>
    <x v="0"/>
    <s v="USD"/>
    <n v="1853591.02"/>
  </r>
  <r>
    <s v="A2310000"/>
    <x v="37"/>
    <x v="37"/>
    <n v="1800026335"/>
    <x v="0"/>
    <x v="0"/>
    <x v="2"/>
    <x v="2"/>
    <n v="0"/>
    <s v="EROTON June 2021 Crude Handling"/>
    <s v="454"/>
    <s v="DR"/>
    <s v=""/>
    <d v="2021-07-14T00:00:00"/>
    <d v="2021-07-14T00:00:00"/>
    <d v="2021-08-13T00:00:00"/>
    <s v="NGN"/>
    <n v="506233997.17000002"/>
    <n v="140"/>
    <s v="91-180days "/>
    <n v="4.666666666666667"/>
    <x v="2"/>
    <x v="0"/>
    <s v="Overdue"/>
    <x v="0"/>
    <s v="USD"/>
    <n v="1235869.06"/>
  </r>
  <r>
    <s v="A2310000"/>
    <x v="37"/>
    <x v="37"/>
    <n v="1400015726"/>
    <x v="0"/>
    <x v="0"/>
    <x v="2"/>
    <x v="2"/>
    <n v="0"/>
    <s v="EROTON Pmt"/>
    <s v=""/>
    <s v="DZ"/>
    <s v=""/>
    <d v="2021-07-28T00:00:00"/>
    <d v="2021-07-27T00:00:00"/>
    <d v="2021-07-28T00:00:00"/>
    <s v="USD"/>
    <n v="-347677.38"/>
    <n v="156"/>
    <s v="91-180days "/>
    <n v="5.2"/>
    <x v="4"/>
    <x v="0"/>
    <s v="Overdue"/>
    <x v="0"/>
    <s v="USD"/>
    <n v="-347677.38"/>
  </r>
  <r>
    <s v="A2310000"/>
    <x v="37"/>
    <x v="37"/>
    <n v="1400015694"/>
    <x v="0"/>
    <x v="0"/>
    <x v="2"/>
    <x v="2"/>
    <n v="0"/>
    <s v="EROTON Pmt"/>
    <s v=""/>
    <s v="DZ"/>
    <s v=""/>
    <d v="2021-07-16T00:00:00"/>
    <d v="2021-07-15T00:00:00"/>
    <d v="2021-07-16T00:00:00"/>
    <s v="USD"/>
    <n v="-1742297.62"/>
    <n v="168"/>
    <s v="91-180days "/>
    <n v="5.6"/>
    <x v="4"/>
    <x v="0"/>
    <s v="Overdue"/>
    <x v="0"/>
    <s v="USD"/>
    <n v="-1742297.62"/>
  </r>
  <r>
    <s v="A2310000"/>
    <x v="37"/>
    <x v="37"/>
    <n v="1800026177"/>
    <x v="0"/>
    <x v="0"/>
    <x v="2"/>
    <x v="2"/>
    <n v="0"/>
    <s v="EROTON MAY 2021 Crude Handling"/>
    <s v="468"/>
    <s v="DR"/>
    <s v=""/>
    <d v="2021-06-14T00:00:00"/>
    <d v="2021-06-14T00:00:00"/>
    <d v="2021-07-14T00:00:00"/>
    <s v="USD"/>
    <n v="1910477.79"/>
    <n v="170"/>
    <s v="91-180days "/>
    <n v="5.666666666666667"/>
    <x v="2"/>
    <x v="0"/>
    <s v="Overdue"/>
    <x v="0"/>
    <s v="USD"/>
    <n v="1910477.79"/>
  </r>
  <r>
    <s v="A2310000"/>
    <x v="37"/>
    <x v="37"/>
    <n v="1800026178"/>
    <x v="0"/>
    <x v="0"/>
    <x v="2"/>
    <x v="2"/>
    <n v="0"/>
    <s v="EROTON MAY 2021 Crude Handling"/>
    <s v="454"/>
    <s v="DR"/>
    <s v=""/>
    <d v="2021-06-14T00:00:00"/>
    <d v="2021-06-14T00:00:00"/>
    <d v="2021-07-14T00:00:00"/>
    <s v="NGN"/>
    <n v="505825529.39999998"/>
    <n v="170"/>
    <s v="91-180days "/>
    <n v="5.666666666666667"/>
    <x v="2"/>
    <x v="0"/>
    <s v="Overdue"/>
    <x v="0"/>
    <s v="USD"/>
    <n v="1234821.28"/>
  </r>
  <r>
    <s v="A2310000"/>
    <x v="37"/>
    <x v="37"/>
    <n v="1600003829"/>
    <x v="0"/>
    <x v="0"/>
    <x v="2"/>
    <x v="2"/>
    <n v="0"/>
    <s v="EROTON JAN-APR 2021 SUPPLEM CRUDE HANDL"/>
    <s v="468"/>
    <s v="DG"/>
    <s v=""/>
    <d v="2021-07-07T00:00:00"/>
    <d v="2021-07-07T00:00:00"/>
    <d v="2021-07-07T00:00:00"/>
    <s v="USD"/>
    <n v="-128126.29"/>
    <n v="177"/>
    <s v="91-180days "/>
    <n v="5.9"/>
    <x v="4"/>
    <x v="0"/>
    <s v="Overdue"/>
    <x v="0"/>
    <s v="USD"/>
    <n v="-128126.29"/>
  </r>
  <r>
    <s v="A2310000"/>
    <x v="37"/>
    <x v="37"/>
    <n v="1600003830"/>
    <x v="0"/>
    <x v="0"/>
    <x v="2"/>
    <x v="2"/>
    <n v="0"/>
    <s v="EROTON JAN-APR 2021 SUPPLEM CRUDE HANDL"/>
    <s v="454"/>
    <s v="DG"/>
    <s v=""/>
    <d v="2021-07-07T00:00:00"/>
    <d v="2021-07-07T00:00:00"/>
    <d v="2021-07-07T00:00:00"/>
    <s v="NGN"/>
    <n v="-32415951.52"/>
    <n v="177"/>
    <s v="91-180days "/>
    <n v="5.9"/>
    <x v="4"/>
    <x v="0"/>
    <s v="Overdue"/>
    <x v="0"/>
    <s v="USD"/>
    <n v="-79137.06"/>
  </r>
  <r>
    <s v="A2310000"/>
    <x v="37"/>
    <x v="37"/>
    <n v="1400015639"/>
    <x v="0"/>
    <x v="0"/>
    <x v="2"/>
    <x v="2"/>
    <n v="0"/>
    <s v="EROTON pmt"/>
    <s v=""/>
    <s v="DZ"/>
    <s v=""/>
    <d v="2021-06-29T00:00:00"/>
    <d v="2021-06-28T00:00:00"/>
    <d v="2021-06-29T00:00:00"/>
    <s v="NGN"/>
    <n v="-140000000"/>
    <n v="185"/>
    <s v="Above 180days "/>
    <n v="6.166666666666667"/>
    <x v="4"/>
    <x v="0"/>
    <s v="Overdue"/>
    <x v="0"/>
    <s v="USD"/>
    <n v="-341740"/>
  </r>
  <r>
    <s v="A2310000"/>
    <x v="37"/>
    <x v="37"/>
    <n v="1600003819"/>
    <x v="0"/>
    <x v="0"/>
    <x v="2"/>
    <x v="2"/>
    <s v="WHT Outstg"/>
    <s v="WHT FOR EROTON-USD CREDIT RECEIPTS"/>
    <s v="468"/>
    <s v="DG"/>
    <s v=""/>
    <d v="2021-06-29T00:00:00"/>
    <d v="2021-06-29T00:00:00"/>
    <d v="2021-06-29T00:00:00"/>
    <s v="USD"/>
    <n v="-780361.33"/>
    <n v="185"/>
    <s v="Above 180days "/>
    <n v="6.166666666666667"/>
    <x v="0"/>
    <x v="2"/>
    <s v="WHT"/>
    <x v="1"/>
    <s v="USD"/>
    <n v="-780361.33"/>
  </r>
  <r>
    <s v="A2310000"/>
    <x v="37"/>
    <x v="37"/>
    <n v="1600003808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186"/>
    <s v="Above 180days "/>
    <n v="6.2"/>
    <x v="0"/>
    <x v="2"/>
    <s v="WHT"/>
    <x v="1"/>
    <s v="USD"/>
    <n v="-451989.74"/>
  </r>
  <r>
    <s v="A2310000"/>
    <x v="37"/>
    <x v="37"/>
    <n v="1600003809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186"/>
    <s v="Above 180days "/>
    <n v="6.2"/>
    <x v="0"/>
    <x v="2"/>
    <s v="WHT"/>
    <x v="1"/>
    <s v="USD"/>
    <n v="-158495.13"/>
  </r>
  <r>
    <s v="A2310000"/>
    <x v="37"/>
    <x v="37"/>
    <n v="1400015627"/>
    <x v="0"/>
    <x v="0"/>
    <x v="2"/>
    <x v="2"/>
    <n v="0"/>
    <s v="EROTON pmt"/>
    <s v=""/>
    <s v="DZ"/>
    <s v=""/>
    <d v="2021-06-25T00:00:00"/>
    <d v="2021-06-24T00:00:00"/>
    <d v="2021-06-25T00:00:00"/>
    <s v="NGN"/>
    <n v="-1000000000"/>
    <n v="189"/>
    <s v="Above 180days "/>
    <n v="6.3"/>
    <x v="4"/>
    <x v="0"/>
    <s v="Overdue"/>
    <x v="0"/>
    <s v="USD"/>
    <n v="-2440900"/>
  </r>
  <r>
    <s v="A2310000"/>
    <x v="37"/>
    <x v="37"/>
    <n v="1800026000"/>
    <x v="0"/>
    <x v="0"/>
    <x v="2"/>
    <x v="2"/>
    <n v="0"/>
    <s v="EROTON APR 2021 Crude Handling"/>
    <s v="468"/>
    <s v="DR"/>
    <s v=""/>
    <d v="2021-05-14T00:00:00"/>
    <d v="2021-05-14T00:00:00"/>
    <d v="2021-06-13T00:00:00"/>
    <s v="USD"/>
    <n v="1920693.84"/>
    <n v="201"/>
    <s v="Above 180days "/>
    <n v="6.7"/>
    <x v="3"/>
    <x v="0"/>
    <s v="Overdue"/>
    <x v="0"/>
    <s v="USD"/>
    <n v="1920693.84"/>
  </r>
  <r>
    <s v="A2310000"/>
    <x v="37"/>
    <x v="37"/>
    <n v="1800026001"/>
    <x v="0"/>
    <x v="0"/>
    <x v="2"/>
    <x v="2"/>
    <n v="0"/>
    <s v="EROTON APR 2021 Crude Handling"/>
    <s v="454"/>
    <s v="DR"/>
    <s v=""/>
    <d v="2021-05-14T00:00:00"/>
    <d v="2021-05-14T00:00:00"/>
    <d v="2021-06-13T00:00:00"/>
    <s v="NGN"/>
    <n v="485935540.63999999"/>
    <n v="201"/>
    <s v="Above 180days "/>
    <n v="6.7"/>
    <x v="3"/>
    <x v="0"/>
    <s v="Overdue"/>
    <x v="0"/>
    <s v="USD"/>
    <n v="1280440.1499999999"/>
  </r>
  <r>
    <s v="A2310000"/>
    <x v="37"/>
    <x v="37"/>
    <n v="1800025915"/>
    <x v="0"/>
    <x v="0"/>
    <x v="2"/>
    <x v="2"/>
    <n v="0"/>
    <s v="EROTON Excess RPC 2020 Crudehandling"/>
    <s v="468"/>
    <s v="DR"/>
    <s v=""/>
    <d v="2021-04-23T00:00:00"/>
    <d v="2021-04-22T00:00:00"/>
    <d v="2021-05-22T00:00:00"/>
    <s v="USD"/>
    <n v="111918.22"/>
    <n v="223"/>
    <s v="Above 180days "/>
    <n v="7.4333333333333336"/>
    <x v="3"/>
    <x v="0"/>
    <s v="Overdue"/>
    <x v="0"/>
    <s v="USD"/>
    <n v="111918.22"/>
  </r>
  <r>
    <s v="A2310000"/>
    <x v="37"/>
    <x v="37"/>
    <n v="1800025916"/>
    <x v="0"/>
    <x v="0"/>
    <x v="2"/>
    <x v="2"/>
    <n v="0"/>
    <s v="EROTON Excess RPC 2020 Crudehandling"/>
    <s v="454"/>
    <s v="DR"/>
    <s v=""/>
    <d v="2021-04-22T00:00:00"/>
    <d v="2021-04-22T00:00:00"/>
    <d v="2021-05-22T00:00:00"/>
    <s v="NGN"/>
    <n v="22865421.710000001"/>
    <n v="223"/>
    <s v="Above 180days "/>
    <n v="7.4333333333333336"/>
    <x v="3"/>
    <x v="0"/>
    <s v="Overdue"/>
    <x v="0"/>
    <s v="USD"/>
    <n v="60250.39"/>
  </r>
  <r>
    <s v="A2310000"/>
    <x v="37"/>
    <x v="37"/>
    <n v="1400015488"/>
    <x v="0"/>
    <x v="0"/>
    <x v="2"/>
    <x v="2"/>
    <n v="0"/>
    <s v="EROTON Pmt"/>
    <s v=""/>
    <s v="DZ"/>
    <s v=""/>
    <d v="2021-05-15T00:00:00"/>
    <d v="2021-05-14T00:00:00"/>
    <d v="2021-05-15T00:00:00"/>
    <s v="NGN"/>
    <n v="-176860000"/>
    <n v="230"/>
    <s v="Above 180days "/>
    <n v="7.666666666666667"/>
    <x v="4"/>
    <x v="0"/>
    <s v="Overdue"/>
    <x v="0"/>
    <s v="USD"/>
    <n v="-466026.1"/>
  </r>
  <r>
    <s v="A2310000"/>
    <x v="37"/>
    <x v="37"/>
    <n v="1800025868"/>
    <x v="0"/>
    <x v="0"/>
    <x v="2"/>
    <x v="2"/>
    <n v="0"/>
    <s v="EROTON MARCH2021 Crude Handling"/>
    <s v="468"/>
    <s v="DR"/>
    <s v=""/>
    <d v="2021-04-14T00:00:00"/>
    <d v="2021-04-14T00:00:00"/>
    <d v="2021-05-14T00:00:00"/>
    <s v="USD"/>
    <n v="2071696.31"/>
    <n v="231"/>
    <s v="Above 180days "/>
    <n v="7.7"/>
    <x v="3"/>
    <x v="0"/>
    <s v="Overdue"/>
    <x v="0"/>
    <s v="USD"/>
    <n v="2071696.31"/>
  </r>
  <r>
    <s v="A2310000"/>
    <x v="37"/>
    <x v="37"/>
    <n v="1800025869"/>
    <x v="0"/>
    <x v="0"/>
    <x v="2"/>
    <x v="2"/>
    <n v="0"/>
    <s v="EROTON MARCH2021 Crude Handling"/>
    <s v="454"/>
    <s v="DR"/>
    <s v=""/>
    <d v="2021-04-14T00:00:00"/>
    <d v="2021-04-14T00:00:00"/>
    <d v="2021-05-14T00:00:00"/>
    <s v="NGN"/>
    <n v="524139167.11000001"/>
    <n v="231"/>
    <s v="Above 180days "/>
    <n v="7.7"/>
    <x v="3"/>
    <x v="0"/>
    <s v="Overdue"/>
    <x v="0"/>
    <s v="USD"/>
    <n v="1381106.71"/>
  </r>
  <r>
    <s v="A2310000"/>
    <x v="37"/>
    <x v="37"/>
    <n v="1400015490"/>
    <x v="0"/>
    <x v="0"/>
    <x v="2"/>
    <x v="2"/>
    <n v="0"/>
    <s v="EROTON Pmt"/>
    <s v=""/>
    <s v="DZ"/>
    <s v=""/>
    <d v="2021-05-11T00:00:00"/>
    <d v="2021-05-10T00:00:00"/>
    <d v="2021-05-11T00:00:00"/>
    <s v="USD"/>
    <n v="-1704603.62"/>
    <n v="234"/>
    <s v="Above 180days "/>
    <n v="7.8"/>
    <x v="0"/>
    <x v="0"/>
    <s v="Overdue"/>
    <x v="0"/>
    <s v="USD"/>
    <n v="-1704603.62"/>
  </r>
  <r>
    <s v="A2310000"/>
    <x v="37"/>
    <x v="37"/>
    <n v="1400015454"/>
    <x v="0"/>
    <x v="0"/>
    <x v="2"/>
    <x v="2"/>
    <n v="0"/>
    <s v="EROTON Pmt"/>
    <s v=""/>
    <s v="DZ"/>
    <s v=""/>
    <d v="2021-04-29T00:00:00"/>
    <d v="2021-04-28T00:00:00"/>
    <d v="2021-04-29T00:00:00"/>
    <s v="USD"/>
    <n v="-1905740.25"/>
    <n v="246"/>
    <s v="Above 180days "/>
    <n v="8.1999999999999993"/>
    <x v="0"/>
    <x v="0"/>
    <s v="Overdue"/>
    <x v="0"/>
    <s v="USD"/>
    <n v="-1905740.25"/>
  </r>
  <r>
    <s v="A2310000"/>
    <x v="37"/>
    <x v="37"/>
    <n v="1400015434"/>
    <x v="0"/>
    <x v="0"/>
    <x v="2"/>
    <x v="2"/>
    <n v="0"/>
    <s v="EROTON Pmt"/>
    <s v=""/>
    <s v="DZ"/>
    <s v=""/>
    <d v="2021-04-25T00:00:00"/>
    <d v="2021-04-23T00:00:00"/>
    <d v="2021-04-25T00:00:00"/>
    <s v="NGN"/>
    <n v="-1000000000"/>
    <n v="250"/>
    <s v="Above 180days "/>
    <n v="8.3333333333333339"/>
    <x v="0"/>
    <x v="0"/>
    <s v="Overdue"/>
    <x v="0"/>
    <s v="USD"/>
    <n v="-2635000"/>
  </r>
  <r>
    <s v="A2310000"/>
    <x v="37"/>
    <x v="37"/>
    <n v="1800025727"/>
    <x v="0"/>
    <x v="0"/>
    <x v="2"/>
    <x v="2"/>
    <n v="0"/>
    <s v="EROTON FEB 2021 Crude Handling"/>
    <s v="468"/>
    <s v="DR"/>
    <s v=""/>
    <d v="2021-03-15T00:00:00"/>
    <d v="2021-03-15T00:00:00"/>
    <d v="2021-04-14T00:00:00"/>
    <s v="USD"/>
    <n v="1889293.14"/>
    <n v="261"/>
    <s v="Above 180days "/>
    <n v="8.6999999999999993"/>
    <x v="3"/>
    <x v="0"/>
    <s v="Overdue"/>
    <x v="0"/>
    <s v="USD"/>
    <n v="1889293.14"/>
  </r>
  <r>
    <s v="A2310000"/>
    <x v="37"/>
    <x v="37"/>
    <n v="1800025728"/>
    <x v="0"/>
    <x v="0"/>
    <x v="2"/>
    <x v="2"/>
    <n v="0"/>
    <s v="EROTON FEB 2021 Crude Handling"/>
    <s v="454"/>
    <s v="DR"/>
    <s v=""/>
    <d v="2021-03-15T00:00:00"/>
    <d v="2021-03-15T00:00:00"/>
    <d v="2021-04-14T00:00:00"/>
    <s v="NGN"/>
    <n v="477991165.35000002"/>
    <n v="261"/>
    <s v="Above 180days "/>
    <n v="8.6999999999999993"/>
    <x v="3"/>
    <x v="0"/>
    <s v="Overdue"/>
    <x v="0"/>
    <s v="USD"/>
    <n v="1259506.72"/>
  </r>
  <r>
    <s v="A2310000"/>
    <x v="37"/>
    <x v="37"/>
    <n v="1800025573"/>
    <x v="0"/>
    <x v="0"/>
    <x v="2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293"/>
    <s v="Above 180days "/>
    <n v="9.7666666666666675"/>
    <x v="3"/>
    <x v="0"/>
    <s v="Overdue"/>
    <x v="0"/>
    <s v="USD"/>
    <n v="2231223.2999999998"/>
  </r>
  <r>
    <s v="A2310000"/>
    <x v="37"/>
    <x v="37"/>
    <n v="1800025574"/>
    <x v="0"/>
    <x v="0"/>
    <x v="2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293"/>
    <s v="Above 180days "/>
    <n v="9.7666666666666675"/>
    <x v="3"/>
    <x v="0"/>
    <s v="Overdue"/>
    <x v="0"/>
    <s v="USD"/>
    <n v="1487456.17"/>
  </r>
  <r>
    <s v="A2310000"/>
    <x v="37"/>
    <x v="37"/>
    <n v="1400015293"/>
    <x v="0"/>
    <x v="0"/>
    <x v="2"/>
    <x v="2"/>
    <n v="0"/>
    <s v="EROTON Pmt"/>
    <s v=""/>
    <s v="DZ"/>
    <s v=""/>
    <d v="2021-03-09T00:00:00"/>
    <d v="2021-03-08T00:00:00"/>
    <d v="2021-03-09T00:00:00"/>
    <s v="USD"/>
    <n v="-7987345.0099999998"/>
    <n v="297"/>
    <s v="Above 180days "/>
    <n v="9.9"/>
    <x v="3"/>
    <x v="0"/>
    <s v="Overdue"/>
    <x v="0"/>
    <s v="USD"/>
    <n v="-7987345.0099999998"/>
  </r>
  <r>
    <s v="A2310000"/>
    <x v="37"/>
    <x v="37"/>
    <n v="1600003663"/>
    <x v="0"/>
    <x v="0"/>
    <x v="2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310"/>
    <s v="Above 180days "/>
    <n v="10.333333333333334"/>
    <x v="0"/>
    <x v="2"/>
    <s v="WHT"/>
    <x v="1"/>
    <s v="USD"/>
    <n v="-12148.06"/>
  </r>
  <r>
    <s v="A2310000"/>
    <x v="37"/>
    <x v="37"/>
    <n v="1800025454"/>
    <x v="0"/>
    <x v="0"/>
    <x v="2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316"/>
    <s v="Above 180days "/>
    <n v="10.533333333333333"/>
    <x v="3"/>
    <x v="0"/>
    <s v="Overdue"/>
    <x v="0"/>
    <s v="USD"/>
    <n v="2206773.4700000002"/>
  </r>
  <r>
    <s v="A2310000"/>
    <x v="37"/>
    <x v="37"/>
    <n v="1800025455"/>
    <x v="0"/>
    <x v="0"/>
    <x v="2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316"/>
    <s v="Above 180days "/>
    <n v="10.533333333333333"/>
    <x v="3"/>
    <x v="0"/>
    <s v="Overdue"/>
    <x v="0"/>
    <s v="USD"/>
    <n v="1471156.57"/>
  </r>
  <r>
    <s v="A2310000"/>
    <x v="37"/>
    <x v="37"/>
    <n v="1400015213"/>
    <x v="0"/>
    <x v="0"/>
    <x v="2"/>
    <x v="2"/>
    <n v="0"/>
    <s v="EROTON Pmt"/>
    <s v=""/>
    <s v="DZ"/>
    <s v=""/>
    <d v="2021-02-14T00:00:00"/>
    <d v="2021-02-12T00:00:00"/>
    <d v="2021-02-14T00:00:00"/>
    <s v="NGN"/>
    <n v="-179188446.59999999"/>
    <n v="320"/>
    <s v="Above 180days "/>
    <n v="10.666666666666666"/>
    <x v="3"/>
    <x v="0"/>
    <s v="Overdue"/>
    <x v="0"/>
    <s v="USD"/>
    <n v="-472161.56"/>
  </r>
  <r>
    <s v="A2310000"/>
    <x v="37"/>
    <x v="37"/>
    <n v="1600003638"/>
    <x v="0"/>
    <x v="0"/>
    <x v="2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323"/>
    <s v="Above 180days "/>
    <n v="10.766666666666667"/>
    <x v="0"/>
    <x v="2"/>
    <s v="WHT"/>
    <x v="1"/>
    <s v="USD"/>
    <n v="-20646.89"/>
  </r>
  <r>
    <s v="A2310000"/>
    <x v="37"/>
    <x v="37"/>
    <n v="1600003639"/>
    <x v="0"/>
    <x v="0"/>
    <x v="2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323"/>
    <s v="Above 180days "/>
    <n v="10.766666666666667"/>
    <x v="0"/>
    <x v="2"/>
    <s v="WHT"/>
    <x v="1"/>
    <s v="USD"/>
    <n v="-15525.57"/>
  </r>
  <r>
    <s v="A2310000"/>
    <x v="37"/>
    <x v="37"/>
    <n v="1600003642"/>
    <x v="0"/>
    <x v="0"/>
    <x v="2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323"/>
    <s v="Above 180days "/>
    <n v="10.766666666666667"/>
    <x v="0"/>
    <x v="2"/>
    <s v="WHT"/>
    <x v="1"/>
    <s v="USD"/>
    <n v="-5881.81"/>
  </r>
  <r>
    <s v="A2310000"/>
    <x v="37"/>
    <x v="37"/>
    <n v="1800025277"/>
    <x v="0"/>
    <x v="0"/>
    <x v="2"/>
    <x v="2"/>
    <n v="0"/>
    <s v="EROTON NOV 2020 Crude Handling"/>
    <s v="468"/>
    <s v="DR"/>
    <s v=""/>
    <d v="2020-12-17T00:00:00"/>
    <d v="2020-12-17T00:00:00"/>
    <d v="2021-01-16T00:00:00"/>
    <s v="USD"/>
    <n v="2116351.12"/>
    <n v="349"/>
    <s v="Above 180days "/>
    <n v="11.633333333333333"/>
    <x v="3"/>
    <x v="0"/>
    <s v="Overdue"/>
    <x v="0"/>
    <s v="USD"/>
    <n v="2116351.12"/>
  </r>
  <r>
    <s v="A2310000"/>
    <x v="37"/>
    <x v="37"/>
    <n v="1800025278"/>
    <x v="0"/>
    <x v="0"/>
    <x v="2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349"/>
    <s v="Above 180days "/>
    <n v="11.633333333333333"/>
    <x v="3"/>
    <x v="0"/>
    <s v="Overdue"/>
    <x v="0"/>
    <s v="USD"/>
    <n v="1410876.05"/>
  </r>
  <r>
    <s v="A2310000"/>
    <x v="37"/>
    <x v="37"/>
    <n v="104016079"/>
    <x v="0"/>
    <x v="0"/>
    <x v="2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365"/>
    <s v="Above 180days "/>
    <n v="12.166666666666666"/>
    <x v="4"/>
    <x v="2"/>
    <s v="WHT"/>
    <x v="1"/>
    <s v="USD"/>
    <n v="75491.05"/>
  </r>
  <r>
    <s v="A2310000"/>
    <x v="37"/>
    <x v="37"/>
    <n v="104016080"/>
    <x v="0"/>
    <x v="0"/>
    <x v="2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365"/>
    <s v="Above 180days "/>
    <n v="12.166666666666666"/>
    <x v="4"/>
    <x v="2"/>
    <s v="WHT"/>
    <x v="1"/>
    <s v="USD"/>
    <n v="103370.68"/>
  </r>
  <r>
    <s v="A2310000"/>
    <x v="37"/>
    <x v="37"/>
    <n v="1800025074"/>
    <x v="0"/>
    <x v="0"/>
    <x v="2"/>
    <x v="2"/>
    <n v="0"/>
    <s v="EROTON OCT 2020 Crude Handling"/>
    <s v="468"/>
    <s v="DR"/>
    <s v=""/>
    <d v="2020-11-13T00:00:00"/>
    <d v="2020-11-13T00:00:00"/>
    <d v="2020-12-13T00:00:00"/>
    <s v="USD"/>
    <n v="1344636.98"/>
    <n v="383"/>
    <s v="Above 180days "/>
    <n v="12.766666666666667"/>
    <x v="4"/>
    <x v="0"/>
    <s v="Overdue"/>
    <x v="0"/>
    <s v="USD"/>
    <n v="1344636.98"/>
  </r>
  <r>
    <s v="A2310000"/>
    <x v="37"/>
    <x v="37"/>
    <n v="1800025075"/>
    <x v="0"/>
    <x v="0"/>
    <x v="2"/>
    <x v="2"/>
    <n v="0"/>
    <s v="EROTON OCT 2020 Crude Handling"/>
    <s v="454"/>
    <s v="DR"/>
    <s v=""/>
    <d v="2020-11-13T00:00:00"/>
    <d v="2020-11-13T00:00:00"/>
    <d v="2020-12-13T00:00:00"/>
    <s v="NGN"/>
    <n v="340321217.25"/>
    <n v="383"/>
    <s v="Above 180days "/>
    <n v="12.766666666666667"/>
    <x v="4"/>
    <x v="0"/>
    <s v="Overdue"/>
    <x v="0"/>
    <s v="USD"/>
    <n v="896746.41"/>
  </r>
  <r>
    <s v="A2310000"/>
    <x v="37"/>
    <x v="37"/>
    <n v="1800024948"/>
    <x v="0"/>
    <x v="0"/>
    <x v="2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407"/>
    <s v="Above 180days "/>
    <n v="13.566666666666666"/>
    <x v="4"/>
    <x v="0"/>
    <s v="Overdue"/>
    <x v="0"/>
    <s v="USD"/>
    <n v="15280.91"/>
  </r>
  <r>
    <s v="A2310000"/>
    <x v="37"/>
    <x v="37"/>
    <n v="1800024949"/>
    <x v="0"/>
    <x v="0"/>
    <x v="2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407"/>
    <s v="Above 180days "/>
    <n v="13.566666666666666"/>
    <x v="4"/>
    <x v="0"/>
    <s v="Overdue"/>
    <x v="0"/>
    <s v="USD"/>
    <n v="10187.09"/>
  </r>
  <r>
    <s v="A2310000"/>
    <x v="37"/>
    <x v="37"/>
    <n v="1800024936"/>
    <x v="0"/>
    <x v="0"/>
    <x v="2"/>
    <x v="2"/>
    <n v="0"/>
    <s v="EROTON SEPT 2020 Crude Handling"/>
    <s v="468"/>
    <s v="DR"/>
    <s v=""/>
    <d v="2020-10-19T00:00:00"/>
    <d v="2020-10-19T00:00:00"/>
    <d v="2020-11-18T00:00:00"/>
    <s v="USD"/>
    <n v="2030561.92"/>
    <n v="408"/>
    <s v="Above 180days "/>
    <n v="13.6"/>
    <x v="4"/>
    <x v="0"/>
    <s v="Overdue"/>
    <x v="0"/>
    <s v="USD"/>
    <n v="2030561.92"/>
  </r>
  <r>
    <s v="A2310000"/>
    <x v="37"/>
    <x v="37"/>
    <n v="1800024937"/>
    <x v="0"/>
    <x v="0"/>
    <x v="2"/>
    <x v="2"/>
    <n v="0"/>
    <s v="EROTON SEPT 2020 Crude Handling"/>
    <s v="454"/>
    <s v="DR"/>
    <s v=""/>
    <d v="2020-10-19T00:00:00"/>
    <d v="2020-10-19T00:00:00"/>
    <d v="2020-11-18T00:00:00"/>
    <s v="NGN"/>
    <n v="513732165.88"/>
    <n v="408"/>
    <s v="Above 180days "/>
    <n v="13.6"/>
    <x v="4"/>
    <x v="0"/>
    <s v="Overdue"/>
    <x v="0"/>
    <s v="USD"/>
    <n v="1353684.26"/>
  </r>
  <r>
    <s v="A2310000"/>
    <x v="37"/>
    <x v="37"/>
    <n v="1800024761"/>
    <x v="0"/>
    <x v="0"/>
    <x v="2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439"/>
    <s v="Above 180days "/>
    <n v="14.633333333333333"/>
    <x v="4"/>
    <x v="0"/>
    <s v="Overdue"/>
    <x v="0"/>
    <s v="USD"/>
    <n v="1357550.64"/>
  </r>
  <r>
    <s v="A2310000"/>
    <x v="37"/>
    <x v="37"/>
    <n v="104016080"/>
    <x v="0"/>
    <x v="0"/>
    <x v="2"/>
    <x v="2"/>
    <s v="WHT Outstg"/>
    <s v="Bal of inv 1800024760 EROTON AUGUST 2020 CHA@94%"/>
    <s v=""/>
    <s v="AB"/>
    <s v=""/>
    <d v="2020-12-31T00:00:00"/>
    <d v="2020-12-31T00:00:00"/>
    <d v="2020-09-18T00:00:00"/>
    <s v="USD"/>
    <n v="1145293.8999999999"/>
    <n v="469"/>
    <s v="Above 180days "/>
    <n v="15.633333333333333"/>
    <x v="4"/>
    <x v="2"/>
    <s v="WHT"/>
    <x v="1"/>
    <s v="USD"/>
    <n v="1145293.8999999999"/>
  </r>
  <r>
    <s v="A2310000"/>
    <x v="37"/>
    <x v="37"/>
    <n v="1800024605"/>
    <x v="0"/>
    <x v="0"/>
    <x v="2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470"/>
    <s v="Above 180days "/>
    <n v="15.666666666666666"/>
    <x v="4"/>
    <x v="0"/>
    <s v="Overdue"/>
    <x v="0"/>
    <s v="USD"/>
    <n v="1342057.6499999999"/>
  </r>
  <r>
    <s v="A2310000"/>
    <x v="37"/>
    <x v="37"/>
    <n v="1800024444"/>
    <x v="0"/>
    <x v="0"/>
    <x v="2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498"/>
    <s v="Above 180days "/>
    <n v="16.600000000000001"/>
    <x v="4"/>
    <x v="0"/>
    <s v="Overdue"/>
    <x v="0"/>
    <s v="USD"/>
    <n v="1417798.88"/>
  </r>
  <r>
    <s v="A2310000"/>
    <x v="37"/>
    <x v="37"/>
    <n v="1800024363"/>
    <x v="0"/>
    <x v="0"/>
    <x v="2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510"/>
    <s v="Above 180days "/>
    <n v="17"/>
    <x v="4"/>
    <x v="0"/>
    <s v="Overdue"/>
    <x v="0"/>
    <s v="USD"/>
    <n v="1468667.83"/>
  </r>
  <r>
    <s v="A2310000"/>
    <x v="37"/>
    <x v="37"/>
    <n v="1600003290"/>
    <x v="0"/>
    <x v="0"/>
    <x v="2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522"/>
    <s v="Above 180days "/>
    <n v="17.399999999999999"/>
    <x v="4"/>
    <x v="2"/>
    <s v="WHT"/>
    <x v="1"/>
    <s v="USD"/>
    <n v="-13891.85"/>
  </r>
  <r>
    <s v="A2310000"/>
    <x v="37"/>
    <x v="37"/>
    <n v="1600003295"/>
    <x v="0"/>
    <x v="0"/>
    <x v="2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522"/>
    <s v="Above 180days "/>
    <n v="17.399999999999999"/>
    <x v="4"/>
    <x v="2"/>
    <s v="WHT"/>
    <x v="1"/>
    <s v="USD"/>
    <n v="-9547.66"/>
  </r>
  <r>
    <s v="A2310000"/>
    <x v="37"/>
    <x v="37"/>
    <n v="104016080"/>
    <x v="0"/>
    <x v="0"/>
    <x v="2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532"/>
    <s v="Above 180days "/>
    <n v="17.733333333333334"/>
    <x v="4"/>
    <x v="2"/>
    <s v="WHT"/>
    <x v="1"/>
    <s v="USD"/>
    <n v="106335.88"/>
  </r>
  <r>
    <s v="A2310000"/>
    <x v="37"/>
    <x v="37"/>
    <n v="104016080"/>
    <x v="0"/>
    <x v="0"/>
    <x v="2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532"/>
    <s v="Above 180days "/>
    <n v="17.733333333333334"/>
    <x v="4"/>
    <x v="2"/>
    <s v="WHT"/>
    <x v="1"/>
    <s v="USD"/>
    <n v="105961.12"/>
  </r>
  <r>
    <s v="A2310000"/>
    <x v="37"/>
    <x v="37"/>
    <n v="1600003267"/>
    <x v="0"/>
    <x v="0"/>
    <x v="2"/>
    <x v="2"/>
    <s v="WHT Outstg"/>
    <s v="WHT CN FOR EROTON OCT_2018"/>
    <s v="468"/>
    <s v="DG"/>
    <s v=""/>
    <d v="2020-06-30T00:00:00"/>
    <d v="2020-06-30T00:00:00"/>
    <d v="2020-06-30T00:00:00"/>
    <s v="USD"/>
    <n v="-673.96"/>
    <n v="549"/>
    <s v="Above 180days "/>
    <n v="18.3"/>
    <x v="0"/>
    <x v="2"/>
    <s v="WHT"/>
    <x v="1"/>
    <s v="USD"/>
    <n v="-673.96"/>
  </r>
  <r>
    <s v="A2310000"/>
    <x v="37"/>
    <x v="37"/>
    <n v="103934335"/>
    <x v="0"/>
    <x v="0"/>
    <x v="2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554"/>
    <s v="Above 180days "/>
    <n v="18.466666666666665"/>
    <x v="0"/>
    <x v="2"/>
    <s v="WHT"/>
    <x v="1"/>
    <s v="USD"/>
    <n v="21735.26"/>
  </r>
  <r>
    <s v="A2310000"/>
    <x v="37"/>
    <x v="37"/>
    <n v="103934335"/>
    <x v="0"/>
    <x v="0"/>
    <x v="2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554"/>
    <s v="Above 180days "/>
    <n v="18.466666666666665"/>
    <x v="0"/>
    <x v="2"/>
    <s v="WHT"/>
    <x v="1"/>
    <s v="USD"/>
    <n v="69440.820000000007"/>
  </r>
  <r>
    <s v="A2310000"/>
    <x v="37"/>
    <x v="37"/>
    <n v="103934340"/>
    <x v="0"/>
    <x v="0"/>
    <x v="2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554"/>
    <s v="Above 180days "/>
    <n v="18.466666666666665"/>
    <x v="0"/>
    <x v="2"/>
    <s v="WHT"/>
    <x v="1"/>
    <s v="USD"/>
    <n v="38357.43"/>
  </r>
  <r>
    <s v="A2310000"/>
    <x v="37"/>
    <x v="37"/>
    <n v="103934340"/>
    <x v="0"/>
    <x v="0"/>
    <x v="2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554"/>
    <s v="Above 180days "/>
    <n v="18.466666666666665"/>
    <x v="0"/>
    <x v="2"/>
    <s v="WHT"/>
    <x v="1"/>
    <s v="USD"/>
    <n v="122528.29"/>
  </r>
  <r>
    <s v="A2310000"/>
    <x v="37"/>
    <x v="37"/>
    <n v="103934341"/>
    <x v="0"/>
    <x v="0"/>
    <x v="2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554"/>
    <s v="Above 180days "/>
    <n v="18.466666666666665"/>
    <x v="0"/>
    <x v="2"/>
    <s v="WHT"/>
    <x v="1"/>
    <s v="USD"/>
    <n v="145025.28"/>
  </r>
  <r>
    <s v="A2310000"/>
    <x v="37"/>
    <x v="37"/>
    <n v="103934342"/>
    <x v="0"/>
    <x v="0"/>
    <x v="2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554"/>
    <s v="Above 180days "/>
    <n v="18.466666666666665"/>
    <x v="0"/>
    <x v="2"/>
    <s v="WHT"/>
    <x v="1"/>
    <s v="USD"/>
    <n v="82195.89"/>
  </r>
  <r>
    <s v="A2310000"/>
    <x v="37"/>
    <x v="37"/>
    <n v="103981751"/>
    <x v="0"/>
    <x v="0"/>
    <x v="2"/>
    <x v="2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557"/>
    <s v="Above 180days "/>
    <n v="18.566666666666666"/>
    <x v="0"/>
    <x v="2"/>
    <s v="WHT"/>
    <x v="1"/>
    <s v="USD"/>
    <n v="8927.23"/>
  </r>
  <r>
    <s v="A2310000"/>
    <x v="37"/>
    <x v="37"/>
    <n v="104016080"/>
    <x v="0"/>
    <x v="0"/>
    <x v="2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560"/>
    <s v="Above 180days "/>
    <n v="18.666666666666668"/>
    <x v="0"/>
    <x v="2"/>
    <s v="WHT"/>
    <x v="1"/>
    <s v="USD"/>
    <n v="110151.08"/>
  </r>
  <r>
    <s v="A2310000"/>
    <x v="37"/>
    <x v="37"/>
    <n v="103931041"/>
    <x v="0"/>
    <x v="0"/>
    <x v="2"/>
    <x v="2"/>
    <n v="0"/>
    <s v="Balance on pmt on A/C ref 103838501"/>
    <s v=""/>
    <s v="AB"/>
    <s v=""/>
    <d v="2020-06-15T00:00:00"/>
    <d v="2020-06-15T00:00:00"/>
    <d v="2020-06-15T00:00:00"/>
    <s v="NGN"/>
    <n v="-131234.78"/>
    <n v="564"/>
    <s v="Above 180days "/>
    <n v="18.8"/>
    <x v="0"/>
    <x v="0"/>
    <s v="Overdue"/>
    <x v="0"/>
    <s v="USD"/>
    <n v="-364.03"/>
  </r>
  <r>
    <s v="A2310000"/>
    <x v="37"/>
    <x v="37"/>
    <n v="103981755"/>
    <x v="0"/>
    <x v="0"/>
    <x v="2"/>
    <x v="2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571"/>
    <s v="Above 180days "/>
    <n v="19.033333333333335"/>
    <x v="0"/>
    <x v="2"/>
    <s v="WHT"/>
    <x v="1"/>
    <s v="USD"/>
    <n v="5676.04"/>
  </r>
  <r>
    <s v="A2310000"/>
    <x v="37"/>
    <x v="37"/>
    <n v="103981756"/>
    <x v="0"/>
    <x v="0"/>
    <x v="2"/>
    <x v="2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571"/>
    <s v="Above 180days "/>
    <n v="19.033333333333335"/>
    <x v="0"/>
    <x v="2"/>
    <s v="WHT"/>
    <x v="1"/>
    <s v="USD"/>
    <n v="3638.25"/>
  </r>
  <r>
    <s v="A2310000"/>
    <x v="37"/>
    <x v="37"/>
    <n v="103981753"/>
    <x v="0"/>
    <x v="0"/>
    <x v="2"/>
    <x v="2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573"/>
    <s v="Above 180days "/>
    <n v="19.100000000000001"/>
    <x v="0"/>
    <x v="2"/>
    <s v="WHT"/>
    <x v="1"/>
    <s v="USD"/>
    <n v="5875.17"/>
  </r>
  <r>
    <s v="A2310000"/>
    <x v="37"/>
    <x v="37"/>
    <n v="103981754"/>
    <x v="0"/>
    <x v="0"/>
    <x v="2"/>
    <x v="2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573"/>
    <s v="Above 180days "/>
    <n v="19.100000000000001"/>
    <x v="0"/>
    <x v="2"/>
    <s v="WHT"/>
    <x v="1"/>
    <s v="USD"/>
    <n v="5824.67"/>
  </r>
  <r>
    <s v="A2310000"/>
    <x v="37"/>
    <x v="37"/>
    <n v="104016079"/>
    <x v="0"/>
    <x v="0"/>
    <x v="2"/>
    <x v="2"/>
    <s v="WHT Outstg"/>
    <s v="Bal of inv 1800024079 EROTON APR 2020 CHA @94%"/>
    <s v=""/>
    <s v="AB"/>
    <s v=""/>
    <d v="2020-12-31T00:00:00"/>
    <d v="2020-12-31T00:00:00"/>
    <d v="2020-05-20T00:00:00"/>
    <s v="NGN"/>
    <n v="88538495.230000004"/>
    <n v="590"/>
    <s v="Above 180days "/>
    <n v="19.666666666666668"/>
    <x v="0"/>
    <x v="2"/>
    <s v="WHT"/>
    <x v="1"/>
    <s v="USD"/>
    <n v="233298.93"/>
  </r>
  <r>
    <s v="A2310000"/>
    <x v="37"/>
    <x v="37"/>
    <n v="104016080"/>
    <x v="0"/>
    <x v="0"/>
    <x v="2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590"/>
    <s v="Above 180days "/>
    <n v="19.666666666666668"/>
    <x v="0"/>
    <x v="2"/>
    <s v="WHT"/>
    <x v="1"/>
    <s v="USD"/>
    <n v="119206.74"/>
  </r>
  <r>
    <s v="A2310000"/>
    <x v="37"/>
    <x v="37"/>
    <n v="1800023814"/>
    <x v="0"/>
    <x v="0"/>
    <x v="2"/>
    <x v="2"/>
    <n v="0"/>
    <s v="EROTON Excess RPC charges for 2019"/>
    <s v="468"/>
    <s v="DR"/>
    <s v=""/>
    <d v="2020-04-07T00:00:00"/>
    <d v="2020-04-07T00:00:00"/>
    <d v="2020-05-07T00:00:00"/>
    <s v="USD"/>
    <n v="1898935.52"/>
    <n v="603"/>
    <s v="Above 180days "/>
    <n v="20.100000000000001"/>
    <x v="0"/>
    <x v="0"/>
    <s v="Overdue"/>
    <x v="0"/>
    <s v="USD"/>
    <n v="1898935.52"/>
  </r>
  <r>
    <s v="A2310000"/>
    <x v="37"/>
    <x v="37"/>
    <n v="1800023815"/>
    <x v="0"/>
    <x v="0"/>
    <x v="2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603"/>
    <s v="Above 180days "/>
    <n v="20.100000000000001"/>
    <x v="0"/>
    <x v="0"/>
    <s v="Overdue"/>
    <x v="0"/>
    <s v="USD"/>
    <n v="1076024.06"/>
  </r>
  <r>
    <s v="A2310000"/>
    <x v="37"/>
    <x v="37"/>
    <n v="103909403"/>
    <x v="0"/>
    <x v="0"/>
    <x v="2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610"/>
    <s v="Above 180days "/>
    <n v="20.333333333333332"/>
    <x v="0"/>
    <x v="2"/>
    <s v="WHT"/>
    <x v="1"/>
    <s v="USD"/>
    <n v="61160.27"/>
  </r>
  <r>
    <s v="A2310000"/>
    <x v="37"/>
    <x v="37"/>
    <n v="103909403"/>
    <x v="0"/>
    <x v="0"/>
    <x v="2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610"/>
    <s v="Above 180days "/>
    <n v="20.333333333333332"/>
    <x v="0"/>
    <x v="2"/>
    <s v="WHT"/>
    <x v="1"/>
    <s v="USD"/>
    <n v="95879.07"/>
  </r>
  <r>
    <s v="A2310000"/>
    <x v="37"/>
    <x v="37"/>
    <n v="103909403"/>
    <x v="0"/>
    <x v="0"/>
    <x v="2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610"/>
    <s v="Above 180days "/>
    <n v="20.333333333333332"/>
    <x v="0"/>
    <x v="2"/>
    <s v="WHT"/>
    <x v="1"/>
    <s v="USD"/>
    <n v="73560.11"/>
  </r>
  <r>
    <s v="A2310000"/>
    <x v="37"/>
    <x v="37"/>
    <n v="103909403"/>
    <x v="0"/>
    <x v="0"/>
    <x v="2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610"/>
    <s v="Above 180days "/>
    <n v="20.333333333333332"/>
    <x v="0"/>
    <x v="2"/>
    <s v="WHT"/>
    <x v="1"/>
    <s v="USD"/>
    <n v="102235.6"/>
  </r>
  <r>
    <s v="A2310000"/>
    <x v="37"/>
    <x v="37"/>
    <n v="1800023744"/>
    <x v="0"/>
    <x v="0"/>
    <x v="2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617"/>
    <s v="Above 180days "/>
    <n v="20.566666666666666"/>
    <x v="0"/>
    <x v="0"/>
    <s v="Overdue"/>
    <x v="0"/>
    <s v="USD"/>
    <n v="1158773.29"/>
  </r>
  <r>
    <s v="A2310000"/>
    <x v="37"/>
    <x v="37"/>
    <n v="1800023617"/>
    <x v="0"/>
    <x v="0"/>
    <x v="2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643"/>
    <s v="Above 180days "/>
    <n v="21.433333333333334"/>
    <x v="0"/>
    <x v="0"/>
    <s v="Overdue"/>
    <x v="0"/>
    <s v="USD"/>
    <n v="980831.85"/>
  </r>
  <r>
    <s v="A2310000"/>
    <x v="37"/>
    <x v="37"/>
    <n v="103925555"/>
    <x v="0"/>
    <x v="0"/>
    <x v="2"/>
    <x v="2"/>
    <s v="WHT Outstg"/>
    <s v="WHT RECEIPT NO 00188CCB"/>
    <s v=""/>
    <s v="AB"/>
    <s v=""/>
    <d v="2020-06-08T00:00:00"/>
    <d v="2020-06-08T00:00:00"/>
    <d v="2020-03-12T00:00:00"/>
    <s v="NGN"/>
    <n v="-11201986.57"/>
    <n v="659"/>
    <s v="Above 180days "/>
    <n v="21.966666666666665"/>
    <x v="0"/>
    <x v="2"/>
    <s v="WHT"/>
    <x v="1"/>
    <s v="USD"/>
    <n v="-31073.19"/>
  </r>
  <r>
    <s v="A2310000"/>
    <x v="37"/>
    <x v="37"/>
    <n v="103890053"/>
    <x v="0"/>
    <x v="0"/>
    <x v="2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660"/>
    <s v="Above 180days "/>
    <n v="22"/>
    <x v="0"/>
    <x v="2"/>
    <s v="WHT"/>
    <x v="1"/>
    <s v="USD"/>
    <n v="78008.759999999995"/>
  </r>
  <r>
    <s v="A2310000"/>
    <x v="37"/>
    <x v="37"/>
    <n v="103890053"/>
    <x v="0"/>
    <x v="0"/>
    <x v="2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660"/>
    <s v="Above 180days "/>
    <n v="22"/>
    <x v="0"/>
    <x v="2"/>
    <s v="WHT"/>
    <x v="1"/>
    <s v="USD"/>
    <n v="80472.070000000007"/>
  </r>
  <r>
    <s v="A2310000"/>
    <x v="37"/>
    <x v="37"/>
    <n v="103890054"/>
    <x v="0"/>
    <x v="0"/>
    <x v="2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660"/>
    <s v="Above 180days "/>
    <n v="22"/>
    <x v="0"/>
    <x v="2"/>
    <s v="WHT"/>
    <x v="1"/>
    <s v="USD"/>
    <n v="91622.33"/>
  </r>
  <r>
    <s v="A2310000"/>
    <x v="37"/>
    <x v="37"/>
    <n v="103890055"/>
    <x v="0"/>
    <x v="0"/>
    <x v="2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660"/>
    <s v="Above 180days "/>
    <n v="22"/>
    <x v="0"/>
    <x v="2"/>
    <s v="WHT"/>
    <x v="1"/>
    <s v="USD"/>
    <n v="-62454.29"/>
  </r>
  <r>
    <s v="A2310000"/>
    <x v="37"/>
    <x v="37"/>
    <n v="103925554"/>
    <x v="0"/>
    <x v="0"/>
    <x v="2"/>
    <x v="2"/>
    <s v="WHT Outstg"/>
    <s v="WHT RECEIPT NO  007C23E7"/>
    <s v=""/>
    <s v="AB"/>
    <s v=""/>
    <d v="2020-06-08T00:00:00"/>
    <d v="2020-06-08T00:00:00"/>
    <d v="2020-03-11T00:00:00"/>
    <s v="NGN"/>
    <n v="-25240772.34"/>
    <n v="660"/>
    <s v="Above 180days "/>
    <n v="22"/>
    <x v="0"/>
    <x v="2"/>
    <s v="WHT"/>
    <x v="1"/>
    <s v="USD"/>
    <n v="-70015.38"/>
  </r>
  <r>
    <s v="A2310000"/>
    <x v="37"/>
    <x v="37"/>
    <n v="1800023387"/>
    <x v="0"/>
    <x v="0"/>
    <x v="2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679"/>
    <s v="Above 180days "/>
    <n v="22.633333333333333"/>
    <x v="0"/>
    <x v="0"/>
    <s v="Overdue"/>
    <x v="0"/>
    <s v="USD"/>
    <n v="1278397.3999999999"/>
  </r>
  <r>
    <s v="A2310000"/>
    <x v="37"/>
    <x v="37"/>
    <n v="103865121"/>
    <x v="0"/>
    <x v="0"/>
    <x v="2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707"/>
    <s v="Above 180days "/>
    <n v="23.566666666666666"/>
    <x v="0"/>
    <x v="2"/>
    <s v="WHT"/>
    <x v="1"/>
    <s v="USD"/>
    <n v="152773.18"/>
  </r>
  <r>
    <s v="A2310000"/>
    <x v="37"/>
    <x v="37"/>
    <n v="104016078"/>
    <x v="0"/>
    <x v="0"/>
    <x v="2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739"/>
    <s v="Above 180days "/>
    <n v="24.633333333333333"/>
    <x v="0"/>
    <x v="0"/>
    <s v="Overdue"/>
    <x v="0"/>
    <s v="USD"/>
    <n v="271002.49"/>
  </r>
  <r>
    <s v="A2310000"/>
    <x v="37"/>
    <x v="37"/>
    <n v="104016078"/>
    <x v="0"/>
    <x v="0"/>
    <x v="2"/>
    <x v="2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739"/>
    <s v="Above 180days "/>
    <n v="24.633333333333333"/>
    <x v="0"/>
    <x v="2"/>
    <s v="WHT"/>
    <x v="1"/>
    <s v="USD"/>
    <n v="32924.17"/>
  </r>
  <r>
    <s v="A2310000"/>
    <x v="37"/>
    <x v="37"/>
    <n v="103838502"/>
    <x v="0"/>
    <x v="0"/>
    <x v="2"/>
    <x v="2"/>
    <n v="0"/>
    <s v="Balance on pmt on A/C"/>
    <s v=""/>
    <s v="AB"/>
    <s v=""/>
    <d v="2019-11-30T00:00:00"/>
    <d v="2019-11-30T00:00:00"/>
    <d v="2019-11-30T00:00:00"/>
    <s v="USD"/>
    <n v="-3830.48"/>
    <n v="762"/>
    <s v="Above 180days "/>
    <n v="25.4"/>
    <x v="0"/>
    <x v="0"/>
    <s v="Overdue"/>
    <x v="0"/>
    <s v="USD"/>
    <n v="-3830.48"/>
  </r>
  <r>
    <s v="A2310000"/>
    <x v="37"/>
    <x v="37"/>
    <n v="103838502"/>
    <x v="0"/>
    <x v="0"/>
    <x v="2"/>
    <x v="2"/>
    <n v="0"/>
    <s v="WHT on inv 1800022317 Suppl Invoice 2019 CHB tarr"/>
    <s v=""/>
    <s v="AB"/>
    <s v=""/>
    <d v="2019-11-30T00:00:00"/>
    <d v="2019-11-30T00:00:00"/>
    <d v="2019-11-30T00:00:00"/>
    <s v="USD"/>
    <n v="2160"/>
    <n v="762"/>
    <s v="Above 180days "/>
    <n v="25.4"/>
    <x v="0"/>
    <x v="2"/>
    <s v="WHT"/>
    <x v="1"/>
    <s v="USD"/>
    <n v="2160"/>
  </r>
  <r>
    <s v="A2310000"/>
    <x v="37"/>
    <x v="37"/>
    <n v="103838502"/>
    <x v="0"/>
    <x v="0"/>
    <x v="2"/>
    <x v="2"/>
    <n v="0"/>
    <s v="WHT on inv 1800022418 JUL 2019 Crude Handli"/>
    <s v=""/>
    <s v="AB"/>
    <s v=""/>
    <d v="2019-11-30T00:00:00"/>
    <d v="2019-11-30T00:00:00"/>
    <d v="2019-11-30T00:00:00"/>
    <s v="USD"/>
    <n v="152134.66"/>
    <n v="762"/>
    <s v="Above 180days "/>
    <n v="25.4"/>
    <x v="0"/>
    <x v="2"/>
    <s v="WHT"/>
    <x v="1"/>
    <s v="USD"/>
    <n v="152134.66"/>
  </r>
  <r>
    <s v="A2310000"/>
    <x v="37"/>
    <x v="37"/>
    <n v="103805206"/>
    <x v="0"/>
    <x v="0"/>
    <x v="2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821"/>
    <s v="Above 180days "/>
    <n v="27.366666666666667"/>
    <x v="0"/>
    <x v="2"/>
    <s v="WHT"/>
    <x v="1"/>
    <s v="USD"/>
    <n v="148817.24"/>
  </r>
  <r>
    <s v="A2310000"/>
    <x v="37"/>
    <x v="37"/>
    <n v="103925905"/>
    <x v="0"/>
    <x v="0"/>
    <x v="2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025"/>
    <s v="Above 180days "/>
    <n v="34.166666666666664"/>
    <x v="0"/>
    <x v="2"/>
    <s v="WHT"/>
    <x v="1"/>
    <s v="USD"/>
    <n v="154397.04"/>
  </r>
  <r>
    <s v="A2310000"/>
    <x v="37"/>
    <x v="37"/>
    <n v="103670461"/>
    <x v="0"/>
    <x v="0"/>
    <x v="2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098"/>
    <s v="Above 180days "/>
    <n v="36.6"/>
    <x v="0"/>
    <x v="2"/>
    <s v="WHT"/>
    <x v="1"/>
    <s v="USD"/>
    <n v="97080.77"/>
  </r>
  <r>
    <s v="A2310000"/>
    <x v="37"/>
    <x v="37"/>
    <n v="103618755"/>
    <x v="0"/>
    <x v="0"/>
    <x v="2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199"/>
    <s v="Above 180days "/>
    <n v="39.966666666666669"/>
    <x v="0"/>
    <x v="2"/>
    <s v="WHT"/>
    <x v="1"/>
    <s v="USD"/>
    <n v="71954.28"/>
  </r>
  <r>
    <s v="A2310000"/>
    <x v="37"/>
    <x v="37"/>
    <n v="103567869"/>
    <x v="0"/>
    <x v="0"/>
    <x v="2"/>
    <x v="2"/>
    <n v="0"/>
    <s v="Balance pmt"/>
    <s v=""/>
    <s v="AB"/>
    <s v=""/>
    <d v="2018-05-31T00:00:00"/>
    <d v="2018-05-31T00:00:00"/>
    <d v="2018-05-31T00:00:00"/>
    <s v="USD"/>
    <n v="-950288.7"/>
    <n v="1310"/>
    <s v="Above 180days "/>
    <n v="43.666666666666664"/>
    <x v="0"/>
    <x v="0"/>
    <s v="Overdue"/>
    <x v="0"/>
    <s v="USD"/>
    <n v="-950288.7"/>
  </r>
  <r>
    <s v="A2310000"/>
    <x v="37"/>
    <x v="37"/>
    <n v="103933376"/>
    <x v="0"/>
    <x v="0"/>
    <x v="2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310"/>
    <s v="Above 180days "/>
    <n v="43.666666666666664"/>
    <x v="0"/>
    <x v="2"/>
    <s v="WHT"/>
    <x v="1"/>
    <s v="USD"/>
    <n v="-59687.72"/>
  </r>
  <r>
    <s v="A2310000"/>
    <x v="37"/>
    <x v="37"/>
    <n v="103933377"/>
    <x v="0"/>
    <x v="0"/>
    <x v="2"/>
    <x v="2"/>
    <s v="WHT Outstg"/>
    <s v="WHT RECEIPT NO 0610146538"/>
    <s v=""/>
    <s v="AB"/>
    <s v=""/>
    <d v="2020-06-22T00:00:00"/>
    <d v="2020-06-22T00:00:00"/>
    <d v="2018-05-31T00:00:00"/>
    <s v="USD"/>
    <n v="-129982.1"/>
    <n v="1310"/>
    <s v="Above 180days "/>
    <n v="43.666666666666664"/>
    <x v="0"/>
    <x v="2"/>
    <s v="WHT"/>
    <x v="1"/>
    <s v="USD"/>
    <n v="-129982.1"/>
  </r>
  <r>
    <s v="A2310000"/>
    <x v="37"/>
    <x v="37"/>
    <n v="1400012462"/>
    <x v="0"/>
    <x v="0"/>
    <x v="2"/>
    <x v="2"/>
    <n v="0"/>
    <s v="EROTON PMT"/>
    <s v=""/>
    <s v="DZ"/>
    <s v=""/>
    <d v="2018-05-25T00:00:00"/>
    <d v="2018-05-24T00:00:00"/>
    <d v="2018-05-25T00:00:00"/>
    <s v="USD"/>
    <n v="-143833.88"/>
    <n v="1316"/>
    <s v="Above 180days "/>
    <n v="43.866666666666667"/>
    <x v="0"/>
    <x v="0"/>
    <s v="Overdue"/>
    <x v="0"/>
    <s v="USD"/>
    <n v="-143833.88"/>
  </r>
  <r>
    <s v="A2310000"/>
    <x v="37"/>
    <x v="37"/>
    <n v="103554707"/>
    <x v="0"/>
    <x v="0"/>
    <x v="2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341"/>
    <s v="Above 180days "/>
    <n v="44.7"/>
    <x v="0"/>
    <x v="2"/>
    <s v="WHT"/>
    <x v="1"/>
    <s v="USD"/>
    <n v="90177.27"/>
  </r>
  <r>
    <s v="A2310000"/>
    <x v="37"/>
    <x v="37"/>
    <n v="103544338"/>
    <x v="0"/>
    <x v="0"/>
    <x v="2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366"/>
    <s v="Above 180days "/>
    <n v="45.533333333333331"/>
    <x v="0"/>
    <x v="0"/>
    <s v="Overdue"/>
    <x v="0"/>
    <s v="USD"/>
    <n v="137368.65"/>
  </r>
  <r>
    <s v="A2310000"/>
    <x v="37"/>
    <x v="37"/>
    <n v="103544339"/>
    <x v="0"/>
    <x v="0"/>
    <x v="2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366"/>
    <s v="Above 180days "/>
    <n v="45.533333333333331"/>
    <x v="0"/>
    <x v="0"/>
    <s v="Overdue"/>
    <x v="0"/>
    <s v="USD"/>
    <n v="70884.37"/>
  </r>
  <r>
    <s v="A2310000"/>
    <x v="37"/>
    <x v="37"/>
    <n v="103544342"/>
    <x v="0"/>
    <x v="0"/>
    <x v="2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366"/>
    <s v="Above 180days "/>
    <n v="45.533333333333331"/>
    <x v="0"/>
    <x v="0"/>
    <s v="Overdue"/>
    <x v="0"/>
    <s v="USD"/>
    <n v="74685.53"/>
  </r>
  <r>
    <s v="A2310000"/>
    <x v="37"/>
    <x v="37"/>
    <n v="103544331"/>
    <x v="0"/>
    <x v="0"/>
    <x v="2"/>
    <x v="2"/>
    <n v="0"/>
    <s v="Shortfall on in1800018186"/>
    <s v=""/>
    <s v="AB"/>
    <s v=""/>
    <d v="2018-04-05T00:00:00"/>
    <d v="2018-04-05T00:00:00"/>
    <d v="2018-04-05T00:00:00"/>
    <s v="NGN"/>
    <n v="40496970.310000002"/>
    <n v="1366"/>
    <s v="Above 180days "/>
    <n v="45.533333333333331"/>
    <x v="0"/>
    <x v="0"/>
    <s v="Overdue"/>
    <x v="0"/>
    <s v="USD"/>
    <n v="132712.62"/>
  </r>
  <r>
    <s v="A2310000"/>
    <x v="37"/>
    <x v="37"/>
    <n v="103544334"/>
    <x v="0"/>
    <x v="0"/>
    <x v="2"/>
    <x v="2"/>
    <n v="0"/>
    <s v="Shortfall on in1800018302"/>
    <s v=""/>
    <s v="AB"/>
    <s v=""/>
    <d v="2018-04-05T00:00:00"/>
    <d v="2018-04-05T00:00:00"/>
    <d v="2018-04-05T00:00:00"/>
    <s v="NGN"/>
    <n v="41557388.560000002"/>
    <n v="1366"/>
    <s v="Above 180days "/>
    <n v="45.533333333333331"/>
    <x v="0"/>
    <x v="0"/>
    <s v="Overdue"/>
    <x v="0"/>
    <s v="USD"/>
    <n v="136187.72"/>
  </r>
  <r>
    <s v="A2310000"/>
    <x v="37"/>
    <x v="37"/>
    <n v="103544330"/>
    <x v="0"/>
    <x v="0"/>
    <x v="2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366"/>
    <s v="Above 180days "/>
    <n v="45.533333333333331"/>
    <x v="0"/>
    <x v="2"/>
    <s v="WHT"/>
    <x v="1"/>
    <s v="USD"/>
    <n v="76474.75"/>
  </r>
  <r>
    <s v="A2310000"/>
    <x v="37"/>
    <x v="37"/>
    <n v="103544330"/>
    <x v="0"/>
    <x v="0"/>
    <x v="2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366"/>
    <s v="Above 180days "/>
    <n v="45.533333333333331"/>
    <x v="0"/>
    <x v="2"/>
    <s v="WHT"/>
    <x v="1"/>
    <s v="USD"/>
    <n v="112036.19"/>
  </r>
  <r>
    <s v="A2310000"/>
    <x v="37"/>
    <x v="37"/>
    <n v="103544336"/>
    <x v="0"/>
    <x v="0"/>
    <x v="2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366"/>
    <s v="Above 180days "/>
    <n v="45.533333333333331"/>
    <x v="0"/>
    <x v="2"/>
    <s v="WHT"/>
    <x v="1"/>
    <s v="USD"/>
    <n v="39321.17"/>
  </r>
  <r>
    <s v="A2310000"/>
    <x v="37"/>
    <x v="37"/>
    <n v="103544336"/>
    <x v="0"/>
    <x v="0"/>
    <x v="2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366"/>
    <s v="Above 180days "/>
    <n v="45.533333333333331"/>
    <x v="0"/>
    <x v="2"/>
    <s v="WHT"/>
    <x v="1"/>
    <s v="USD"/>
    <n v="63271.82"/>
  </r>
  <r>
    <s v="A2310000"/>
    <x v="37"/>
    <x v="37"/>
    <n v="103544347"/>
    <x v="0"/>
    <x v="0"/>
    <x v="2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366"/>
    <s v="Above 180days "/>
    <n v="45.533333333333331"/>
    <x v="0"/>
    <x v="2"/>
    <s v="WHT"/>
    <x v="1"/>
    <s v="USD"/>
    <n v="129592.45"/>
  </r>
  <r>
    <s v="A2310000"/>
    <x v="37"/>
    <x v="37"/>
    <n v="103544348"/>
    <x v="0"/>
    <x v="0"/>
    <x v="2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366"/>
    <s v="Above 180days "/>
    <n v="45.533333333333331"/>
    <x v="0"/>
    <x v="2"/>
    <s v="WHT"/>
    <x v="1"/>
    <s v="USD"/>
    <n v="133793.54999999999"/>
  </r>
  <r>
    <s v="A2310000"/>
    <x v="37"/>
    <x v="37"/>
    <n v="103544349"/>
    <x v="0"/>
    <x v="0"/>
    <x v="2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366"/>
    <s v="Above 180days "/>
    <n v="45.533333333333331"/>
    <x v="0"/>
    <x v="2"/>
    <s v="WHT"/>
    <x v="1"/>
    <s v="USD"/>
    <n v="58940.41"/>
  </r>
  <r>
    <s v="A2310000"/>
    <x v="37"/>
    <x v="37"/>
    <n v="103544350"/>
    <x v="0"/>
    <x v="0"/>
    <x v="2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366"/>
    <s v="Above 180days "/>
    <n v="45.533333333333331"/>
    <x v="0"/>
    <x v="2"/>
    <s v="WHT"/>
    <x v="1"/>
    <s v="USD"/>
    <n v="134067.34"/>
  </r>
  <r>
    <s v="A2310000"/>
    <x v="37"/>
    <x v="37"/>
    <n v="103544351"/>
    <x v="0"/>
    <x v="0"/>
    <x v="2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366"/>
    <s v="Above 180days "/>
    <n v="45.533333333333331"/>
    <x v="0"/>
    <x v="2"/>
    <s v="WHT"/>
    <x v="1"/>
    <s v="USD"/>
    <n v="60673.19"/>
  </r>
  <r>
    <s v="A2310000"/>
    <x v="37"/>
    <x v="37"/>
    <n v="103544352"/>
    <x v="0"/>
    <x v="0"/>
    <x v="2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366"/>
    <s v="Above 180days "/>
    <n v="45.533333333333331"/>
    <x v="0"/>
    <x v="2"/>
    <s v="WHT"/>
    <x v="1"/>
    <s v="USD"/>
    <n v="71826.64"/>
  </r>
  <r>
    <s v="A2310000"/>
    <x v="37"/>
    <x v="37"/>
    <n v="103543565"/>
    <x v="0"/>
    <x v="0"/>
    <x v="2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373"/>
    <s v="Above 180days "/>
    <n v="45.766666666666666"/>
    <x v="0"/>
    <x v="2"/>
    <s v="WHT"/>
    <x v="1"/>
    <s v="USD"/>
    <n v="97042.33"/>
  </r>
  <r>
    <s v="A2310000"/>
    <x v="37"/>
    <x v="37"/>
    <n v="1800019415"/>
    <x v="0"/>
    <x v="0"/>
    <x v="2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393"/>
    <s v="Above 180days "/>
    <n v="46.43333333333333"/>
    <x v="0"/>
    <x v="0"/>
    <s v="Overdue"/>
    <x v="0"/>
    <s v="USD"/>
    <n v="328577.95"/>
  </r>
  <r>
    <s v="A2310000"/>
    <x v="37"/>
    <x v="37"/>
    <n v="103413428"/>
    <x v="0"/>
    <x v="0"/>
    <x v="2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660"/>
    <s v="Above 180days "/>
    <n v="55.333333333333336"/>
    <x v="0"/>
    <x v="2"/>
    <s v="WHT"/>
    <x v="1"/>
    <s v="USD"/>
    <n v="3521.17"/>
  </r>
  <r>
    <s v="A2310000"/>
    <x v="37"/>
    <x v="37"/>
    <n v="103343767"/>
    <x v="0"/>
    <x v="0"/>
    <x v="2"/>
    <x v="2"/>
    <s v="WHT Outstg"/>
    <s v="WHT on Jul15 to Oct15 invs"/>
    <s v=""/>
    <s v="AB"/>
    <s v=""/>
    <d v="2017-01-23T00:00:00"/>
    <d v="2017-01-23T00:00:00"/>
    <d v="2017-01-23T00:00:00"/>
    <s v="USD"/>
    <n v="479353.23"/>
    <n v="1803"/>
    <s v="Above 180days "/>
    <n v="60.1"/>
    <x v="0"/>
    <x v="2"/>
    <s v="WHT"/>
    <x v="1"/>
    <s v="USD"/>
    <n v="479353.23"/>
  </r>
  <r>
    <s v="A2310000"/>
    <x v="37"/>
    <x v="37"/>
    <n v="103324610"/>
    <x v="0"/>
    <x v="0"/>
    <x v="2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841"/>
    <s v="Above 180days "/>
    <n v="61.366666666666667"/>
    <x v="0"/>
    <x v="2"/>
    <s v="WHT"/>
    <x v="1"/>
    <s v="USD"/>
    <n v="62755.61"/>
  </r>
  <r>
    <s v="A2310000"/>
    <x v="37"/>
    <x v="37"/>
    <n v="103259985"/>
    <x v="0"/>
    <x v="0"/>
    <x v="2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979"/>
    <s v="Above 180days "/>
    <n v="65.966666666666669"/>
    <x v="0"/>
    <x v="2"/>
    <s v="WHT"/>
    <x v="1"/>
    <s v="USD"/>
    <n v="126236.92"/>
  </r>
  <r>
    <s v="A2310000"/>
    <x v="37"/>
    <x v="37"/>
    <n v="103200130"/>
    <x v="0"/>
    <x v="0"/>
    <x v="2"/>
    <x v="2"/>
    <n v="0"/>
    <s v="TOA pmt bal"/>
    <s v=""/>
    <s v="AB"/>
    <s v=""/>
    <d v="2016-06-10T00:00:00"/>
    <d v="2016-06-10T00:00:00"/>
    <d v="2016-06-10T00:00:00"/>
    <s v="USD"/>
    <n v="-63829.59"/>
    <n v="2030"/>
    <s v="Above 180days "/>
    <n v="67.666666666666671"/>
    <x v="0"/>
    <x v="0"/>
    <s v="Overdue"/>
    <x v="0"/>
    <s v="USD"/>
    <n v="-63829.59"/>
  </r>
  <r>
    <s v="A2310000"/>
    <x v="37"/>
    <x v="37"/>
    <n v="103196640"/>
    <x v="0"/>
    <x v="0"/>
    <x v="2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040"/>
    <s v="Above 180days "/>
    <n v="68"/>
    <x v="0"/>
    <x v="2"/>
    <s v="WHT"/>
    <x v="1"/>
    <s v="USD"/>
    <n v="110217.27"/>
  </r>
  <r>
    <s v="A2310000"/>
    <x v="37"/>
    <x v="37"/>
    <n v="103183394"/>
    <x v="0"/>
    <x v="0"/>
    <x v="2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068"/>
    <s v="Above 180days "/>
    <n v="68.933333333333337"/>
    <x v="0"/>
    <x v="2"/>
    <s v="WHT"/>
    <x v="1"/>
    <s v="USD"/>
    <n v="84502.38"/>
  </r>
  <r>
    <s v="A2310000"/>
    <x v="37"/>
    <x v="37"/>
    <n v="103183397"/>
    <x v="0"/>
    <x v="0"/>
    <x v="2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072"/>
    <s v="Above 180days "/>
    <n v="69.066666666666663"/>
    <x v="0"/>
    <x v="2"/>
    <s v="WHT"/>
    <x v="1"/>
    <s v="USD"/>
    <n v="77187.820000000007"/>
  </r>
  <r>
    <s v="A2310000"/>
    <x v="37"/>
    <x v="37"/>
    <n v="103183452"/>
    <x v="0"/>
    <x v="0"/>
    <x v="2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072"/>
    <s v="Above 180days "/>
    <n v="69.066666666666663"/>
    <x v="0"/>
    <x v="2"/>
    <s v="WHT"/>
    <x v="1"/>
    <s v="USD"/>
    <n v="89355.21"/>
  </r>
  <r>
    <s v="A2310000"/>
    <x v="37"/>
    <x v="37"/>
    <n v="103183581"/>
    <x v="0"/>
    <x v="0"/>
    <x v="2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072"/>
    <s v="Above 180days "/>
    <n v="69.066666666666663"/>
    <x v="0"/>
    <x v="2"/>
    <s v="WHT"/>
    <x v="1"/>
    <s v="USD"/>
    <n v="50819.72"/>
  </r>
  <r>
    <s v="A2310000"/>
    <x v="37"/>
    <x v="37"/>
    <n v="103105770"/>
    <x v="0"/>
    <x v="0"/>
    <x v="2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235"/>
    <s v="Above 180days "/>
    <n v="74.5"/>
    <x v="0"/>
    <x v="2"/>
    <s v="WHT"/>
    <x v="1"/>
    <s v="USD"/>
    <n v="52964.480000000003"/>
  </r>
  <r>
    <s v="A2310000"/>
    <x v="37"/>
    <x v="37"/>
    <n v="103105771"/>
    <x v="0"/>
    <x v="0"/>
    <x v="2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235"/>
    <s v="Above 180days "/>
    <n v="74.5"/>
    <x v="0"/>
    <x v="2"/>
    <s v="WHT"/>
    <x v="1"/>
    <s v="USD"/>
    <n v="80431.520000000004"/>
  </r>
  <r>
    <s v="A2310000"/>
    <x v="38"/>
    <x v="38"/>
    <n v="1800027053"/>
    <x v="0"/>
    <x v="0"/>
    <x v="2"/>
    <x v="2"/>
    <n v="0"/>
    <s v="MIDWESTERN NOV 2021 Crude Handling"/>
    <s v="468"/>
    <s v="DR"/>
    <s v=""/>
    <d v="2021-12-13T00:00:00"/>
    <d v="2021-12-13T00:00:00"/>
    <d v="2022-01-12T00:00:00"/>
    <s v="USD"/>
    <n v="629367"/>
    <n v="-12"/>
    <s v="Not Overdue"/>
    <n v="-0.4"/>
    <x v="1"/>
    <x v="1"/>
    <s v="Not Overdue"/>
    <x v="0"/>
    <s v="USD"/>
    <n v="629367"/>
  </r>
  <r>
    <s v="A2310000"/>
    <x v="38"/>
    <x v="38"/>
    <n v="1800027054"/>
    <x v="0"/>
    <x v="0"/>
    <x v="2"/>
    <x v="2"/>
    <n v="0"/>
    <s v="MIDWESTERN NOV 2021 Crude Handling"/>
    <s v="454"/>
    <s v="DR"/>
    <s v=""/>
    <d v="2021-12-13T00:00:00"/>
    <d v="2021-12-13T00:00:00"/>
    <d v="2022-01-12T00:00:00"/>
    <s v="NGN"/>
    <n v="172364930.38"/>
    <n v="-12"/>
    <s v="Not Overdue"/>
    <n v="-0.4"/>
    <x v="1"/>
    <x v="1"/>
    <s v="Not Overdue"/>
    <x v="0"/>
    <s v="USD"/>
    <n v="419639.66"/>
  </r>
  <r>
    <s v="A2310000"/>
    <x v="38"/>
    <x v="38"/>
    <n v="1800026851"/>
    <x v="0"/>
    <x v="0"/>
    <x v="2"/>
    <x v="2"/>
    <n v="0"/>
    <s v="MIDWESTERN OCTOBER 2021 Crude Handling"/>
    <s v="468"/>
    <s v="DR"/>
    <s v=""/>
    <d v="2021-11-11T00:00:00"/>
    <d v="2021-11-11T00:00:00"/>
    <d v="2021-12-11T00:00:00"/>
    <s v="USD"/>
    <n v="46249.55"/>
    <n v="20"/>
    <s v="1-30days"/>
    <n v="0.66666666666666663"/>
    <x v="2"/>
    <x v="0"/>
    <s v="Overdue"/>
    <x v="0"/>
    <s v="USD"/>
    <n v="46249.55"/>
  </r>
  <r>
    <s v="A2310000"/>
    <x v="38"/>
    <x v="38"/>
    <n v="1800026852"/>
    <x v="0"/>
    <x v="0"/>
    <x v="2"/>
    <x v="2"/>
    <n v="0"/>
    <s v="MIDWESTERN OCTOBER 2021 Crude Handling"/>
    <s v="454"/>
    <s v="DR"/>
    <s v=""/>
    <d v="2021-11-11T00:00:00"/>
    <d v="2021-11-11T00:00:00"/>
    <d v="2021-12-11T00:00:00"/>
    <s v="NGN"/>
    <n v="12654267.619999999"/>
    <n v="20"/>
    <s v="1-30days"/>
    <n v="0.66666666666666663"/>
    <x v="2"/>
    <x v="0"/>
    <s v="Overdue"/>
    <x v="0"/>
    <s v="USD"/>
    <n v="30799.22"/>
  </r>
  <r>
    <s v="A2310000"/>
    <x v="38"/>
    <x v="38"/>
    <n v="1400016182"/>
    <x v="0"/>
    <x v="0"/>
    <x v="2"/>
    <x v="2"/>
    <n v="0"/>
    <s v="Midwestern Pmt"/>
    <s v=""/>
    <s v="DZ"/>
    <s v=""/>
    <d v="2021-12-09T00:00:00"/>
    <d v="2021-12-08T00:00:00"/>
    <d v="2021-12-09T00:00:00"/>
    <s v="NGN"/>
    <n v="-8829052.8300000001"/>
    <n v="22"/>
    <s v="1-30days"/>
    <n v="0.73333333333333328"/>
    <x v="2"/>
    <x v="0"/>
    <s v="Overdue"/>
    <x v="0"/>
    <s v="USD"/>
    <n v="-21495.21"/>
  </r>
  <r>
    <s v="A2310000"/>
    <x v="38"/>
    <x v="38"/>
    <n v="1400016175"/>
    <x v="0"/>
    <x v="0"/>
    <x v="2"/>
    <x v="2"/>
    <n v="0"/>
    <s v="Midwestern Pmt"/>
    <s v=""/>
    <s v="DZ"/>
    <s v=""/>
    <d v="2021-12-06T00:00:00"/>
    <d v="2021-12-03T00:00:00"/>
    <d v="2021-12-06T00:00:00"/>
    <s v="USD"/>
    <n v="-403475.3"/>
    <n v="25"/>
    <s v="1-30days"/>
    <n v="0.83333333333333337"/>
    <x v="2"/>
    <x v="0"/>
    <s v="Overdue"/>
    <x v="0"/>
    <s v="USD"/>
    <n v="-403475.3"/>
  </r>
  <r>
    <s v="A2310000"/>
    <x v="38"/>
    <x v="38"/>
    <n v="1400016167"/>
    <x v="0"/>
    <x v="0"/>
    <x v="2"/>
    <x v="2"/>
    <n v="0"/>
    <s v="Midwestern Pmt"/>
    <s v=""/>
    <s v="DZ"/>
    <s v=""/>
    <d v="2021-11-30T00:00:00"/>
    <d v="2021-11-30T00:00:00"/>
    <d v="2021-11-30T00:00:00"/>
    <s v="NGN"/>
    <n v="-101477146.51000001"/>
    <n v="31"/>
    <s v="31-60days"/>
    <n v="1.0333333333333334"/>
    <x v="2"/>
    <x v="0"/>
    <s v="Overdue"/>
    <x v="0"/>
    <s v="USD"/>
    <n v="-247117.16"/>
  </r>
  <r>
    <s v="A2310000"/>
    <x v="38"/>
    <x v="38"/>
    <n v="1400016133"/>
    <x v="0"/>
    <x v="0"/>
    <x v="2"/>
    <x v="2"/>
    <n v="0"/>
    <s v="Midwestern Pmt"/>
    <s v=""/>
    <s v="DZ"/>
    <s v=""/>
    <d v="2021-11-23T00:00:00"/>
    <d v="2021-11-22T00:00:00"/>
    <d v="2021-11-23T00:00:00"/>
    <s v="NGN"/>
    <n v="-179659406.66"/>
    <n v="38"/>
    <s v="31-60days"/>
    <n v="1.2666666666666666"/>
    <x v="2"/>
    <x v="0"/>
    <s v="Overdue"/>
    <x v="0"/>
    <s v="USD"/>
    <n v="-437219.13"/>
  </r>
  <r>
    <s v="A2310000"/>
    <x v="38"/>
    <x v="38"/>
    <n v="1800026711"/>
    <x v="0"/>
    <x v="0"/>
    <x v="2"/>
    <x v="2"/>
    <n v="0"/>
    <s v="MIDWESTERN SEPTEMBER 2021 Crude Handling"/>
    <s v="468"/>
    <s v="DR"/>
    <s v=""/>
    <d v="2021-10-13T00:00:00"/>
    <d v="2021-10-13T00:00:00"/>
    <d v="2021-11-12T00:00:00"/>
    <s v="USD"/>
    <n v="378487.6"/>
    <n v="49"/>
    <s v="31-60days"/>
    <n v="1.6333333333333333"/>
    <x v="2"/>
    <x v="0"/>
    <s v="Overdue"/>
    <x v="0"/>
    <s v="USD"/>
    <n v="378487.6"/>
  </r>
  <r>
    <s v="A2310000"/>
    <x v="38"/>
    <x v="38"/>
    <n v="1800026712"/>
    <x v="0"/>
    <x v="0"/>
    <x v="2"/>
    <x v="2"/>
    <n v="0"/>
    <s v="MIDWESTERN SEPTEMBER 2021 Crude Handling"/>
    <s v="454"/>
    <s v="DR"/>
    <s v=""/>
    <d v="2021-10-13T00:00:00"/>
    <d v="2021-10-13T00:00:00"/>
    <d v="2021-11-12T00:00:00"/>
    <s v="NGN"/>
    <n v="103457521.16"/>
    <n v="49"/>
    <s v="31-60days"/>
    <n v="1.6333333333333333"/>
    <x v="2"/>
    <x v="0"/>
    <s v="Overdue"/>
    <x v="0"/>
    <s v="USD"/>
    <n v="252105.29"/>
  </r>
  <r>
    <s v="A2310000"/>
    <x v="38"/>
    <x v="38"/>
    <n v="1400016063"/>
    <x v="0"/>
    <x v="0"/>
    <x v="2"/>
    <x v="2"/>
    <n v="0"/>
    <s v="UMUgini _Midwerstern Pmt"/>
    <s v=""/>
    <s v="DZ"/>
    <s v=""/>
    <d v="2021-11-09T00:00:00"/>
    <d v="2021-11-08T00:00:00"/>
    <d v="2021-11-09T00:00:00"/>
    <s v="USD"/>
    <n v="-27854.98"/>
    <n v="52"/>
    <s v="31-60days"/>
    <n v="1.7333333333333334"/>
    <x v="2"/>
    <x v="0"/>
    <s v="Overdue"/>
    <x v="0"/>
    <s v="USD"/>
    <n v="-27854.98"/>
  </r>
  <r>
    <s v="A2310000"/>
    <x v="38"/>
    <x v="38"/>
    <n v="1400016062"/>
    <x v="0"/>
    <x v="0"/>
    <x v="2"/>
    <x v="2"/>
    <n v="0"/>
    <s v="Midwestern Pmt"/>
    <s v=""/>
    <s v="DZ"/>
    <s v=""/>
    <d v="2021-11-08T00:00:00"/>
    <d v="2021-11-05T00:00:00"/>
    <d v="2021-11-08T00:00:00"/>
    <s v="USD"/>
    <n v="-630000"/>
    <n v="53"/>
    <s v="31-60days"/>
    <n v="1.7666666666666666"/>
    <x v="2"/>
    <x v="0"/>
    <s v="Overdue"/>
    <x v="0"/>
    <s v="USD"/>
    <n v="-630000"/>
  </r>
  <r>
    <s v="A2310000"/>
    <x v="38"/>
    <x v="38"/>
    <n v="1400015957"/>
    <x v="0"/>
    <x v="0"/>
    <x v="2"/>
    <x v="2"/>
    <n v="0"/>
    <s v="Midwestern Pmt"/>
    <s v=""/>
    <s v="DZ"/>
    <s v=""/>
    <d v="2021-10-17T00:00:00"/>
    <d v="2021-10-15T00:00:00"/>
    <d v="2021-10-17T00:00:00"/>
    <s v="NGN"/>
    <n v="-3506539.8"/>
    <n v="75"/>
    <s v="61-90days "/>
    <n v="2.5"/>
    <x v="2"/>
    <x v="0"/>
    <s v="Overdue"/>
    <x v="0"/>
    <s v="USD"/>
    <n v="-8544.0300000000007"/>
  </r>
  <r>
    <s v="A2310000"/>
    <x v="38"/>
    <x v="38"/>
    <n v="1400015958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400015959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800026583"/>
    <x v="0"/>
    <x v="0"/>
    <x v="2"/>
    <x v="2"/>
    <n v="0"/>
    <s v="MIDWESTERN AUGUST 2021 Crude Handling"/>
    <s v="468"/>
    <s v="DR"/>
    <s v=""/>
    <d v="2021-09-14T00:00:00"/>
    <d v="2021-09-14T00:00:00"/>
    <d v="2021-10-14T00:00:00"/>
    <s v="USD"/>
    <n v="167689.5"/>
    <n v="78"/>
    <s v="61-90days "/>
    <n v="2.6"/>
    <x v="2"/>
    <x v="0"/>
    <s v="Overdue"/>
    <x v="0"/>
    <s v="USD"/>
    <n v="167689.5"/>
  </r>
  <r>
    <s v="A2310000"/>
    <x v="38"/>
    <x v="38"/>
    <n v="1800026584"/>
    <x v="0"/>
    <x v="0"/>
    <x v="2"/>
    <x v="2"/>
    <n v="0"/>
    <s v="MIDWESTERN AUGUST 2021 Crude Handling"/>
    <s v="454"/>
    <s v="DR"/>
    <s v=""/>
    <d v="2021-09-14T00:00:00"/>
    <d v="2021-09-14T00:00:00"/>
    <d v="2021-10-14T00:00:00"/>
    <s v="NGN"/>
    <n v="45796357.68"/>
    <n v="78"/>
    <s v="61-90days "/>
    <n v="2.6"/>
    <x v="2"/>
    <x v="0"/>
    <s v="Overdue"/>
    <x v="0"/>
    <s v="USD"/>
    <n v="111701.9"/>
  </r>
  <r>
    <s v="A2310000"/>
    <x v="38"/>
    <x v="38"/>
    <n v="1400015949"/>
    <x v="0"/>
    <x v="0"/>
    <x v="2"/>
    <x v="2"/>
    <n v="0"/>
    <s v="Midwestern Pmt"/>
    <s v=""/>
    <s v="DZ"/>
    <s v=""/>
    <d v="2021-10-14T00:00:00"/>
    <d v="2021-10-13T00:00:00"/>
    <d v="2021-10-14T00:00:00"/>
    <s v="USD"/>
    <n v="-159305.01999999999"/>
    <n v="78"/>
    <s v="61-90days "/>
    <n v="2.6"/>
    <x v="2"/>
    <x v="0"/>
    <s v="Overdue"/>
    <x v="0"/>
    <s v="USD"/>
    <n v="-159305.01999999999"/>
  </r>
  <r>
    <s v="A2310000"/>
    <x v="38"/>
    <x v="38"/>
    <n v="1800026462"/>
    <x v="0"/>
    <x v="0"/>
    <x v="2"/>
    <x v="2"/>
    <n v="0"/>
    <s v="MIDWESTERN JULY 2021 Crude Handling"/>
    <s v="468"/>
    <s v="DR"/>
    <s v=""/>
    <d v="2021-08-12T00:00:00"/>
    <d v="2021-08-12T00:00:00"/>
    <d v="2021-09-11T00:00:00"/>
    <s v="USD"/>
    <n v="692505.25"/>
    <n v="111"/>
    <s v="91-180days "/>
    <n v="3.7"/>
    <x v="2"/>
    <x v="0"/>
    <s v="Overdue"/>
    <x v="0"/>
    <s v="USD"/>
    <n v="692505.25"/>
  </r>
  <r>
    <s v="A2310000"/>
    <x v="38"/>
    <x v="38"/>
    <n v="1800026463"/>
    <x v="0"/>
    <x v="0"/>
    <x v="2"/>
    <x v="2"/>
    <n v="0"/>
    <s v="MIDWESTERN JULY 2021 Crude Handling"/>
    <s v="454"/>
    <s v="DR"/>
    <s v=""/>
    <d v="2021-08-12T00:00:00"/>
    <d v="2021-08-12T00:00:00"/>
    <d v="2021-09-11T00:00:00"/>
    <s v="NGN"/>
    <n v="189115164.90000001"/>
    <n v="111"/>
    <s v="91-180days "/>
    <n v="3.7"/>
    <x v="2"/>
    <x v="0"/>
    <s v="Overdue"/>
    <x v="0"/>
    <s v="USD"/>
    <n v="461686.85"/>
  </r>
  <r>
    <s v="A2310000"/>
    <x v="38"/>
    <x v="38"/>
    <n v="1400015822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3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5"/>
    <x v="0"/>
    <x v="0"/>
    <x v="2"/>
    <x v="2"/>
    <n v="0"/>
    <s v="Midwestern pmt"/>
    <s v=""/>
    <s v="DZ"/>
    <s v=""/>
    <d v="2021-08-31T00:00:00"/>
    <d v="2021-08-31T00:00:00"/>
    <d v="2021-08-31T00:00:00"/>
    <s v="USD"/>
    <n v="-729805.96"/>
    <n v="122"/>
    <s v="91-180days "/>
    <n v="4.0666666666666664"/>
    <x v="2"/>
    <x v="0"/>
    <s v="Overdue"/>
    <x v="0"/>
    <s v="USD"/>
    <n v="-729805.96"/>
  </r>
  <r>
    <s v="A2310000"/>
    <x v="38"/>
    <x v="38"/>
    <n v="1800026328"/>
    <x v="0"/>
    <x v="0"/>
    <x v="2"/>
    <x v="2"/>
    <n v="0"/>
    <s v="MIDWESTERN June 2021 Crude Handling"/>
    <s v="468"/>
    <s v="DR"/>
    <s v=""/>
    <d v="2021-07-14T00:00:00"/>
    <d v="2021-07-14T00:00:00"/>
    <d v="2021-08-13T00:00:00"/>
    <s v="USD"/>
    <n v="768216.8"/>
    <n v="140"/>
    <s v="91-180days "/>
    <n v="4.666666666666667"/>
    <x v="2"/>
    <x v="0"/>
    <s v="Overdue"/>
    <x v="0"/>
    <s v="USD"/>
    <n v="768216.8"/>
  </r>
  <r>
    <s v="A2310000"/>
    <x v="38"/>
    <x v="38"/>
    <n v="1800026329"/>
    <x v="0"/>
    <x v="0"/>
    <x v="2"/>
    <x v="2"/>
    <n v="0"/>
    <s v="MIDWESTERN June 2021 Crude Handling"/>
    <s v="454"/>
    <s v="DR"/>
    <s v=""/>
    <d v="2021-07-14T00:00:00"/>
    <d v="2021-07-14T00:00:00"/>
    <d v="2021-08-13T00:00:00"/>
    <s v="NGN"/>
    <n v="209807587.88999999"/>
    <n v="140"/>
    <s v="91-180days "/>
    <n v="4.666666666666667"/>
    <x v="2"/>
    <x v="0"/>
    <s v="Overdue"/>
    <x v="0"/>
    <s v="USD"/>
    <n v="512203.26"/>
  </r>
  <r>
    <s v="A2310000"/>
    <x v="38"/>
    <x v="38"/>
    <n v="1400015757"/>
    <x v="0"/>
    <x v="0"/>
    <x v="2"/>
    <x v="2"/>
    <n v="0"/>
    <s v="UMUGINI_Mid Western Pmt"/>
    <s v=""/>
    <s v="DZ"/>
    <s v=""/>
    <d v="2021-08-03T00:00:00"/>
    <d v="2021-08-02T00:00:00"/>
    <d v="2021-08-03T00:00:00"/>
    <s v="USD"/>
    <n v="-20112.43"/>
    <n v="150"/>
    <s v="91-180days "/>
    <n v="5"/>
    <x v="2"/>
    <x v="0"/>
    <s v="Overdue"/>
    <x v="0"/>
    <s v="USD"/>
    <n v="-20112.43"/>
  </r>
  <r>
    <s v="A2310000"/>
    <x v="38"/>
    <x v="38"/>
    <n v="1400015741"/>
    <x v="0"/>
    <x v="0"/>
    <x v="2"/>
    <x v="2"/>
    <n v="0"/>
    <s v="Mid Western Pmt"/>
    <s v=""/>
    <s v="DZ"/>
    <s v=""/>
    <d v="2021-07-31T00:00:00"/>
    <d v="2021-07-31T00:00:00"/>
    <d v="2021-07-31T00:00:00"/>
    <s v="NGN"/>
    <n v="-51925743.149999999"/>
    <n v="153"/>
    <s v="91-180days "/>
    <n v="5.0999999999999996"/>
    <x v="2"/>
    <x v="0"/>
    <s v="Overdue"/>
    <x v="0"/>
    <s v="USD"/>
    <n v="-126750.74"/>
  </r>
  <r>
    <s v="A2310000"/>
    <x v="38"/>
    <x v="38"/>
    <n v="1800026171"/>
    <x v="0"/>
    <x v="0"/>
    <x v="2"/>
    <x v="2"/>
    <n v="0"/>
    <s v="MIDWESTERN MAY 2021 Crude Handling"/>
    <s v="468"/>
    <s v="DR"/>
    <s v=""/>
    <d v="2021-06-14T00:00:00"/>
    <d v="2021-06-14T00:00:00"/>
    <d v="2021-07-14T00:00:00"/>
    <s v="USD"/>
    <n v="617241.9"/>
    <n v="170"/>
    <s v="91-180days "/>
    <n v="5.666666666666667"/>
    <x v="2"/>
    <x v="0"/>
    <s v="Overdue"/>
    <x v="0"/>
    <s v="USD"/>
    <n v="617241.9"/>
  </r>
  <r>
    <s v="A2310000"/>
    <x v="38"/>
    <x v="38"/>
    <n v="1800026172"/>
    <x v="0"/>
    <x v="0"/>
    <x v="2"/>
    <x v="2"/>
    <n v="0"/>
    <s v="MIDWESTERN MAY 2021 Crude Handling"/>
    <s v="454"/>
    <s v="DR"/>
    <s v=""/>
    <d v="2021-06-14T00:00:00"/>
    <d v="2021-06-14T00:00:00"/>
    <d v="2021-07-14T00:00:00"/>
    <s v="NGN"/>
    <n v="163423365.69"/>
    <n v="170"/>
    <s v="91-180days "/>
    <n v="5.666666666666667"/>
    <x v="2"/>
    <x v="0"/>
    <s v="Overdue"/>
    <x v="0"/>
    <s v="USD"/>
    <n v="398949.12"/>
  </r>
  <r>
    <s v="A2310000"/>
    <x v="38"/>
    <x v="38"/>
    <n v="1400015625"/>
    <x v="0"/>
    <x v="0"/>
    <x v="2"/>
    <x v="2"/>
    <n v="0"/>
    <s v="Midwestern Pmt"/>
    <s v=""/>
    <s v="DZ"/>
    <s v=""/>
    <d v="2021-06-22T00:00:00"/>
    <d v="2021-06-21T00:00:00"/>
    <d v="2021-06-22T00:00:00"/>
    <s v="NGN"/>
    <n v="-100000000"/>
    <n v="192"/>
    <s v="Above 180days "/>
    <n v="6.4"/>
    <x v="3"/>
    <x v="0"/>
    <s v="Overdue"/>
    <x v="0"/>
    <s v="USD"/>
    <n v="-244080"/>
  </r>
  <r>
    <s v="A2310000"/>
    <x v="38"/>
    <x v="38"/>
    <n v="1400015588"/>
    <x v="0"/>
    <x v="0"/>
    <x v="2"/>
    <x v="2"/>
    <n v="0"/>
    <s v="Midwestern Pmt"/>
    <s v=""/>
    <s v="DZ"/>
    <s v=""/>
    <d v="2021-06-16T00:00:00"/>
    <d v="2021-06-15T00:00:00"/>
    <d v="2021-06-16T00:00:00"/>
    <s v="USD"/>
    <n v="-1000000"/>
    <n v="198"/>
    <s v="Above 180days "/>
    <n v="6.6"/>
    <x v="3"/>
    <x v="0"/>
    <s v="Overdue"/>
    <x v="0"/>
    <s v="USD"/>
    <n v="-1000000"/>
  </r>
  <r>
    <s v="A2310000"/>
    <x v="38"/>
    <x v="38"/>
    <n v="1800025994"/>
    <x v="0"/>
    <x v="0"/>
    <x v="2"/>
    <x v="2"/>
    <n v="0"/>
    <s v="MIDWESTERN APR 2021 Crude Handling"/>
    <s v="468"/>
    <s v="DR"/>
    <s v=""/>
    <d v="2021-05-14T00:00:00"/>
    <d v="2021-05-14T00:00:00"/>
    <d v="2021-06-13T00:00:00"/>
    <s v="USD"/>
    <n v="456560.66"/>
    <n v="201"/>
    <s v="Above 180days "/>
    <n v="6.7"/>
    <x v="3"/>
    <x v="0"/>
    <s v="Overdue"/>
    <x v="0"/>
    <s v="USD"/>
    <n v="456560.66"/>
  </r>
  <r>
    <s v="A2310000"/>
    <x v="38"/>
    <x v="38"/>
    <n v="1400015556"/>
    <x v="0"/>
    <x v="0"/>
    <x v="2"/>
    <x v="2"/>
    <n v="0"/>
    <s v="Midwestern Pmt"/>
    <s v=""/>
    <s v="DZ"/>
    <s v=""/>
    <d v="2021-05-30T00:00:00"/>
    <d v="2021-05-28T00:00:00"/>
    <d v="2021-05-30T00:00:00"/>
    <s v="USD"/>
    <n v="-454488.18"/>
    <n v="215"/>
    <s v="Above 180days "/>
    <n v="7.166666666666667"/>
    <x v="3"/>
    <x v="0"/>
    <s v="Overdue"/>
    <x v="0"/>
    <s v="USD"/>
    <n v="-454488.18"/>
  </r>
  <r>
    <s v="A2310000"/>
    <x v="38"/>
    <x v="38"/>
    <n v="104078901"/>
    <x v="0"/>
    <x v="0"/>
    <x v="2"/>
    <x v="2"/>
    <n v="0"/>
    <s v="Bal of 300,797,976.26(N100.00+200.79mln)"/>
    <s v=""/>
    <s v="AB"/>
    <s v=""/>
    <d v="2021-05-26T00:00:00"/>
    <d v="2021-05-26T00:00:00"/>
    <d v="2021-05-26T00:00:00"/>
    <s v="NGN"/>
    <n v="-3326454.26"/>
    <n v="219"/>
    <s v="Above 180days "/>
    <n v="7.3"/>
    <x v="3"/>
    <x v="0"/>
    <s v="Overdue"/>
    <x v="0"/>
    <s v="USD"/>
    <n v="-8118.21"/>
  </r>
  <r>
    <s v="A2310000"/>
    <x v="38"/>
    <x v="38"/>
    <n v="104078901"/>
    <x v="0"/>
    <x v="0"/>
    <x v="2"/>
    <x v="2"/>
    <n v="0"/>
    <s v="WHT_1800025677 MIDWESTERN Excess RPC 2020 CHA"/>
    <s v=""/>
    <s v="AB"/>
    <s v=""/>
    <d v="2021-05-26T00:00:00"/>
    <d v="2021-05-26T00:00:00"/>
    <d v="2021-05-26T00:00:00"/>
    <s v="NGN"/>
    <n v="2351687.5299999998"/>
    <n v="219"/>
    <s v="Above 180days "/>
    <n v="7.3"/>
    <x v="3"/>
    <x v="2"/>
    <s v="WHT"/>
    <x v="1"/>
    <s v="USD"/>
    <n v="5739.29"/>
  </r>
  <r>
    <s v="A2310000"/>
    <x v="38"/>
    <x v="38"/>
    <n v="104078901"/>
    <x v="0"/>
    <x v="0"/>
    <x v="2"/>
    <x v="2"/>
    <n v="0"/>
    <s v="WHT_1800025863 MIDWESTERN MARCH2021 CHA"/>
    <s v=""/>
    <s v="AB"/>
    <s v=""/>
    <d v="2021-05-26T00:00:00"/>
    <d v="2021-05-26T00:00:00"/>
    <d v="2021-05-26T00:00:00"/>
    <s v="NGN"/>
    <n v="7529215.9800000004"/>
    <n v="219"/>
    <s v="Above 180days "/>
    <n v="7.3"/>
    <x v="3"/>
    <x v="2"/>
    <s v="WHT"/>
    <x v="1"/>
    <s v="USD"/>
    <n v="18375.05"/>
  </r>
  <r>
    <s v="A2310000"/>
    <x v="38"/>
    <x v="38"/>
    <n v="104078901"/>
    <x v="0"/>
    <x v="0"/>
    <x v="2"/>
    <x v="2"/>
    <n v="0"/>
    <s v="WHT_1800025995 MIDWESTERN APR 2021 CHA"/>
    <s v=""/>
    <s v="AB"/>
    <s v=""/>
    <d v="2021-05-26T00:00:00"/>
    <d v="2021-05-26T00:00:00"/>
    <d v="2021-05-26T00:00:00"/>
    <s v="NGN"/>
    <n v="5775492.3799999999"/>
    <n v="219"/>
    <s v="Above 180days "/>
    <n v="7.3"/>
    <x v="3"/>
    <x v="2"/>
    <s v="WHT"/>
    <x v="1"/>
    <s v="USD"/>
    <n v="14095.09"/>
  </r>
  <r>
    <s v="A2310000"/>
    <x v="38"/>
    <x v="38"/>
    <n v="104078902"/>
    <x v="0"/>
    <x v="0"/>
    <x v="2"/>
    <x v="2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219"/>
    <s v="Above 180days "/>
    <n v="7.3"/>
    <x v="3"/>
    <x v="2"/>
    <s v="WHT"/>
    <x v="1"/>
    <s v="USD"/>
    <n v="38015.660000000003"/>
  </r>
  <r>
    <s v="A2310000"/>
    <x v="38"/>
    <x v="38"/>
    <n v="104078540"/>
    <x v="0"/>
    <x v="0"/>
    <x v="2"/>
    <x v="2"/>
    <s v="WHT Outstg"/>
    <s v="WHT on Inv 1800025451 MIDWESTERN DEC 2020 CHA"/>
    <s v=""/>
    <s v="AB"/>
    <s v=""/>
    <d v="2021-05-24T00:00:00"/>
    <d v="2021-05-24T00:00:00"/>
    <d v="2021-05-24T00:00:00"/>
    <s v="NGN"/>
    <n v="10726165.24"/>
    <n v="221"/>
    <s v="Above 180days "/>
    <n v="7.3666666666666663"/>
    <x v="3"/>
    <x v="2"/>
    <s v="WHT"/>
    <x v="1"/>
    <s v="USD"/>
    <n v="26130.01"/>
  </r>
  <r>
    <s v="A2310000"/>
    <x v="38"/>
    <x v="38"/>
    <n v="104078540"/>
    <x v="0"/>
    <x v="0"/>
    <x v="2"/>
    <x v="2"/>
    <s v="WHT Outstg"/>
    <s v="WHT on inv 1800025568 MIDWESTERN JAN 2021 CHA"/>
    <s v=""/>
    <s v="AB"/>
    <s v=""/>
    <d v="2021-05-24T00:00:00"/>
    <d v="2021-05-24T00:00:00"/>
    <d v="2021-05-24T00:00:00"/>
    <s v="NGN"/>
    <n v="8780077.7100000009"/>
    <n v="221"/>
    <s v="Above 180days "/>
    <n v="7.3666666666666663"/>
    <x v="3"/>
    <x v="2"/>
    <s v="WHT"/>
    <x v="1"/>
    <s v="USD"/>
    <n v="21389.15"/>
  </r>
  <r>
    <s v="A2310000"/>
    <x v="38"/>
    <x v="38"/>
    <n v="104078540"/>
    <x v="0"/>
    <x v="0"/>
    <x v="2"/>
    <x v="2"/>
    <s v="WHT Outstg"/>
    <s v="WHT on inv 1800025722 MIDWESTERN FEB 2021 CHA"/>
    <s v=""/>
    <s v="AB"/>
    <s v=""/>
    <d v="2021-05-24T00:00:00"/>
    <d v="2021-05-24T00:00:00"/>
    <d v="2021-05-24T00:00:00"/>
    <s v="NGN"/>
    <n v="6295651.1500000004"/>
    <n v="221"/>
    <s v="Above 180days "/>
    <n v="7.3666666666666663"/>
    <x v="3"/>
    <x v="2"/>
    <s v="WHT"/>
    <x v="1"/>
    <s v="USD"/>
    <n v="15336.84"/>
  </r>
  <r>
    <s v="A2310000"/>
    <x v="38"/>
    <x v="38"/>
    <n v="1800025862"/>
    <x v="0"/>
    <x v="0"/>
    <x v="2"/>
    <x v="2"/>
    <n v="0"/>
    <s v="MIDWESTERN MARCH2021 Crude Handling"/>
    <s v="468"/>
    <s v="DR"/>
    <s v=""/>
    <d v="2021-04-14T00:00:00"/>
    <d v="2021-04-14T00:00:00"/>
    <d v="2021-05-14T00:00:00"/>
    <s v="USD"/>
    <n v="595194.93999999994"/>
    <n v="231"/>
    <s v="Above 180days "/>
    <n v="7.7"/>
    <x v="3"/>
    <x v="0"/>
    <s v="Overdue"/>
    <x v="0"/>
    <s v="USD"/>
    <n v="595194.93999999994"/>
  </r>
  <r>
    <s v="A2310000"/>
    <x v="38"/>
    <x v="38"/>
    <n v="1800025721"/>
    <x v="0"/>
    <x v="0"/>
    <x v="2"/>
    <x v="2"/>
    <n v="0"/>
    <s v="MIDWESTERN FEB 2021 Crude Handling"/>
    <s v="468"/>
    <s v="DR"/>
    <s v=""/>
    <d v="2021-03-15T00:00:00"/>
    <d v="2021-03-15T00:00:00"/>
    <d v="2021-04-14T00:00:00"/>
    <s v="USD"/>
    <n v="497679.93"/>
    <n v="261"/>
    <s v="Above 180days "/>
    <n v="8.6999999999999993"/>
    <x v="3"/>
    <x v="0"/>
    <s v="Overdue"/>
    <x v="0"/>
    <s v="USD"/>
    <n v="497679.93"/>
  </r>
  <r>
    <s v="A2310000"/>
    <x v="38"/>
    <x v="38"/>
    <n v="1800025676"/>
    <x v="0"/>
    <x v="0"/>
    <x v="2"/>
    <x v="2"/>
    <n v="0"/>
    <s v="MIDWESTERN Excess RPC 2020 CrudeHandling"/>
    <s v="468"/>
    <s v="DR"/>
    <s v=""/>
    <d v="2021-03-08T00:00:00"/>
    <d v="2021-03-08T00:00:00"/>
    <d v="2021-04-07T00:00:00"/>
    <s v="USD"/>
    <n v="185898.71"/>
    <n v="268"/>
    <s v="Above 180days "/>
    <n v="8.9333333333333336"/>
    <x v="3"/>
    <x v="0"/>
    <s v="Overdue"/>
    <x v="0"/>
    <s v="USD"/>
    <n v="185898.71"/>
  </r>
  <r>
    <s v="A2310000"/>
    <x v="38"/>
    <x v="38"/>
    <n v="1800025567"/>
    <x v="0"/>
    <x v="0"/>
    <x v="2"/>
    <x v="2"/>
    <n v="0"/>
    <s v="MIDWESTERN JAN 2021 Crude Handling"/>
    <s v="468"/>
    <s v="DR"/>
    <s v=""/>
    <d v="2021-02-11T00:00:00"/>
    <d v="2021-02-11T00:00:00"/>
    <d v="2021-03-13T00:00:00"/>
    <s v="USD"/>
    <n v="694077.29"/>
    <n v="293"/>
    <s v="Above 180days "/>
    <n v="9.7666666666666675"/>
    <x v="3"/>
    <x v="0"/>
    <s v="Overdue"/>
    <x v="0"/>
    <s v="USD"/>
    <n v="694077.29"/>
  </r>
  <r>
    <s v="A2310000"/>
    <x v="38"/>
    <x v="38"/>
    <n v="1400015309"/>
    <x v="0"/>
    <x v="0"/>
    <x v="2"/>
    <x v="2"/>
    <n v="0"/>
    <s v="Midwestern Pmt"/>
    <s v=""/>
    <s v="DZ"/>
    <s v=""/>
    <d v="2021-03-12T00:00:00"/>
    <d v="2021-03-11T00:00:00"/>
    <d v="2021-03-12T00:00:00"/>
    <s v="USD"/>
    <n v="-1000000"/>
    <n v="294"/>
    <s v="Above 180days "/>
    <n v="9.8000000000000007"/>
    <x v="3"/>
    <x v="0"/>
    <s v="Overdue"/>
    <x v="0"/>
    <s v="USD"/>
    <n v="-1000000"/>
  </r>
  <r>
    <s v="A2310000"/>
    <x v="38"/>
    <x v="38"/>
    <n v="1400015308"/>
    <x v="0"/>
    <x v="0"/>
    <x v="2"/>
    <x v="2"/>
    <n v="0"/>
    <s v="Midwestern Pmt"/>
    <s v=""/>
    <s v="DZ"/>
    <s v=""/>
    <d v="2021-03-11T00:00:00"/>
    <d v="2021-03-10T00:00:00"/>
    <d v="2021-03-11T00:00:00"/>
    <s v="USD"/>
    <n v="-1000000"/>
    <n v="295"/>
    <s v="Above 180days "/>
    <n v="9.8333333333333339"/>
    <x v="4"/>
    <x v="0"/>
    <s v="Overdue"/>
    <x v="0"/>
    <s v="USD"/>
    <n v="-1000000"/>
  </r>
  <r>
    <s v="A2310000"/>
    <x v="38"/>
    <x v="38"/>
    <n v="1800025450"/>
    <x v="0"/>
    <x v="0"/>
    <x v="2"/>
    <x v="2"/>
    <n v="0"/>
    <s v="MIDWESTERN DEC 2020 Crude Handling"/>
    <s v="468"/>
    <s v="DR"/>
    <s v=""/>
    <d v="2021-01-19T00:00:00"/>
    <d v="2021-01-19T00:00:00"/>
    <d v="2021-02-18T00:00:00"/>
    <s v="USD"/>
    <n v="847918.2"/>
    <n v="316"/>
    <s v="Above 180days "/>
    <n v="10.533333333333333"/>
    <x v="3"/>
    <x v="0"/>
    <s v="Overdue"/>
    <x v="0"/>
    <s v="USD"/>
    <n v="847918.2"/>
  </r>
  <r>
    <s v="A2310000"/>
    <x v="38"/>
    <x v="38"/>
    <n v="1400015195"/>
    <x v="0"/>
    <x v="0"/>
    <x v="2"/>
    <x v="2"/>
    <n v="0"/>
    <s v="Umugini_Midwestern Pmt"/>
    <s v=""/>
    <s v="DZ"/>
    <s v=""/>
    <d v="2021-02-07T00:00:00"/>
    <d v="2021-02-05T00:00:00"/>
    <d v="2021-02-07T00:00:00"/>
    <s v="USD"/>
    <n v="-2434372.31"/>
    <n v="327"/>
    <s v="Above 180days "/>
    <n v="10.9"/>
    <x v="3"/>
    <x v="0"/>
    <s v="Overdue"/>
    <x v="0"/>
    <s v="USD"/>
    <n v="-2434372.31"/>
  </r>
  <r>
    <s v="A2310000"/>
    <x v="38"/>
    <x v="38"/>
    <n v="1400015172"/>
    <x v="0"/>
    <x v="0"/>
    <x v="2"/>
    <x v="2"/>
    <n v="0"/>
    <s v="Midwestern Pmt"/>
    <s v=""/>
    <s v="DZ"/>
    <s v=""/>
    <d v="2021-01-30T00:00:00"/>
    <d v="2021-01-29T00:00:00"/>
    <d v="2021-01-30T00:00:00"/>
    <s v="NGN"/>
    <n v="-188084799.19"/>
    <n v="335"/>
    <s v="Above 180days "/>
    <n v="11.166666666666666"/>
    <x v="4"/>
    <x v="0"/>
    <s v="Overdue"/>
    <x v="0"/>
    <s v="USD"/>
    <n v="-495603.46"/>
  </r>
  <r>
    <s v="A2310000"/>
    <x v="38"/>
    <x v="38"/>
    <n v="104026902"/>
    <x v="0"/>
    <x v="0"/>
    <x v="2"/>
    <x v="2"/>
    <n v="0"/>
    <s v="Bal of 1800025070 OCT 2020 CHA"/>
    <s v=""/>
    <s v="AB"/>
    <s v=""/>
    <d v="2021-01-29T00:00:00"/>
    <d v="2021-01-29T00:00:00"/>
    <d v="2021-01-29T00:00:00"/>
    <s v="USD"/>
    <n v="319748.17"/>
    <n v="336"/>
    <s v="Above 180days "/>
    <n v="11.2"/>
    <x v="3"/>
    <x v="0"/>
    <s v="Overdue"/>
    <x v="0"/>
    <s v="USD"/>
    <n v="319748.17"/>
  </r>
  <r>
    <s v="A2310000"/>
    <x v="38"/>
    <x v="38"/>
    <n v="104026901"/>
    <x v="0"/>
    <x v="0"/>
    <x v="2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36"/>
    <s v="Above 180days "/>
    <n v="11.2"/>
    <x v="3"/>
    <x v="0"/>
    <s v="Overdue"/>
    <x v="0"/>
    <s v="USD"/>
    <n v="75593.95"/>
  </r>
  <r>
    <s v="A2310000"/>
    <x v="38"/>
    <x v="38"/>
    <n v="104026902"/>
    <x v="0"/>
    <x v="0"/>
    <x v="2"/>
    <x v="2"/>
    <n v="0"/>
    <s v="WHT on  1800025070 OCT 2020 CHA"/>
    <s v=""/>
    <s v="AB"/>
    <s v=""/>
    <d v="2021-01-29T00:00:00"/>
    <d v="2021-01-29T00:00:00"/>
    <d v="2021-01-29T00:00:00"/>
    <s v="USD"/>
    <n v="34482.85"/>
    <n v="336"/>
    <s v="Above 180days "/>
    <n v="11.2"/>
    <x v="3"/>
    <x v="2"/>
    <s v="WHT"/>
    <x v="1"/>
    <s v="USD"/>
    <n v="34482.85"/>
  </r>
  <r>
    <s v="A2310000"/>
    <x v="38"/>
    <x v="38"/>
    <n v="104026902"/>
    <x v="0"/>
    <x v="0"/>
    <x v="2"/>
    <x v="2"/>
    <n v="0"/>
    <s v="WHT on 1600003353  Jan - feb 2020 CHA"/>
    <s v=""/>
    <s v="AB"/>
    <s v=""/>
    <d v="2021-01-29T00:00:00"/>
    <d v="2021-01-29T00:00:00"/>
    <d v="2021-01-29T00:00:00"/>
    <s v="USD"/>
    <n v="-16775.63"/>
    <n v="336"/>
    <s v="Above 180days "/>
    <n v="11.2"/>
    <x v="3"/>
    <x v="2"/>
    <s v="WHT"/>
    <x v="1"/>
    <s v="USD"/>
    <n v="-16775.63"/>
  </r>
  <r>
    <s v="A2310000"/>
    <x v="38"/>
    <x v="38"/>
    <n v="104026901"/>
    <x v="0"/>
    <x v="0"/>
    <x v="2"/>
    <x v="2"/>
    <n v="0"/>
    <s v="WHT on inv  JUN 2020 Crude Handling"/>
    <s v=""/>
    <s v="AB"/>
    <s v=""/>
    <d v="2021-01-29T00:00:00"/>
    <d v="2021-01-29T00:00:00"/>
    <d v="2021-01-29T00:00:00"/>
    <s v="NGN"/>
    <n v="6272444.9800000004"/>
    <n v="336"/>
    <s v="Above 180days "/>
    <n v="11.2"/>
    <x v="3"/>
    <x v="2"/>
    <s v="WHT"/>
    <x v="1"/>
    <s v="USD"/>
    <n v="16527.89"/>
  </r>
  <r>
    <s v="A2310000"/>
    <x v="38"/>
    <x v="38"/>
    <n v="104026901"/>
    <x v="0"/>
    <x v="0"/>
    <x v="2"/>
    <x v="2"/>
    <n v="0"/>
    <s v="WHT on inv 1800024599 JULY 2020 CHA"/>
    <s v=""/>
    <s v="AB"/>
    <s v=""/>
    <d v="2021-01-29T00:00:00"/>
    <d v="2021-01-29T00:00:00"/>
    <d v="2021-01-29T00:00:00"/>
    <s v="NGN"/>
    <n v="8151476.7400000002"/>
    <n v="336"/>
    <s v="Above 180days "/>
    <n v="11.2"/>
    <x v="3"/>
    <x v="2"/>
    <s v="WHT"/>
    <x v="1"/>
    <s v="USD"/>
    <n v="21479.14"/>
  </r>
  <r>
    <s v="A2310000"/>
    <x v="38"/>
    <x v="38"/>
    <n v="104026902"/>
    <x v="0"/>
    <x v="0"/>
    <x v="2"/>
    <x v="2"/>
    <n v="0"/>
    <s v="WHT on inv 1800024932 SEPT 2020 Crude Handling"/>
    <s v=""/>
    <s v="AB"/>
    <s v=""/>
    <d v="2021-01-29T00:00:00"/>
    <d v="2021-01-29T00:00:00"/>
    <d v="2021-01-29T00:00:00"/>
    <s v="USD"/>
    <n v="35273.96"/>
    <n v="336"/>
    <s v="Above 180days "/>
    <n v="11.2"/>
    <x v="3"/>
    <x v="2"/>
    <s v="WHT"/>
    <x v="1"/>
    <s v="USD"/>
    <n v="35273.96"/>
  </r>
  <r>
    <s v="A2310000"/>
    <x v="38"/>
    <x v="38"/>
    <n v="104026901"/>
    <x v="0"/>
    <x v="0"/>
    <x v="2"/>
    <x v="2"/>
    <n v="0"/>
    <s v="WHT Recovery on 1600003354  Jan - feb 2020 CHA"/>
    <s v=""/>
    <s v="AB"/>
    <s v=""/>
    <d v="2021-01-29T00:00:00"/>
    <d v="2021-01-29T00:00:00"/>
    <d v="2021-01-29T00:00:00"/>
    <s v="NGN"/>
    <n v="-4244232.6500000004"/>
    <n v="336"/>
    <s v="Above 180days "/>
    <n v="11.2"/>
    <x v="3"/>
    <x v="2"/>
    <s v="WHT"/>
    <x v="1"/>
    <s v="USD"/>
    <n v="-11183.55"/>
  </r>
  <r>
    <s v="A2310000"/>
    <x v="38"/>
    <x v="38"/>
    <n v="104026824"/>
    <x v="0"/>
    <x v="0"/>
    <x v="2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36"/>
    <s v="Above 180days "/>
    <n v="11.2"/>
    <x v="3"/>
    <x v="2"/>
    <s v="WHT"/>
    <x v="1"/>
    <s v="USD"/>
    <n v="28112.16"/>
  </r>
  <r>
    <s v="A2310000"/>
    <x v="38"/>
    <x v="38"/>
    <n v="104026824"/>
    <x v="0"/>
    <x v="0"/>
    <x v="2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36"/>
    <s v="Above 180days "/>
    <n v="11.2"/>
    <x v="3"/>
    <x v="2"/>
    <s v="WHT"/>
    <x v="1"/>
    <s v="USD"/>
    <n v="29207.31"/>
  </r>
  <r>
    <s v="A2310000"/>
    <x v="38"/>
    <x v="38"/>
    <n v="104026824"/>
    <x v="0"/>
    <x v="0"/>
    <x v="2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36"/>
    <s v="Above 180days "/>
    <n v="11.2"/>
    <x v="3"/>
    <x v="2"/>
    <s v="WHT"/>
    <x v="1"/>
    <s v="USD"/>
    <n v="33606.720000000001"/>
  </r>
  <r>
    <s v="A2310000"/>
    <x v="38"/>
    <x v="38"/>
    <n v="104026824"/>
    <x v="0"/>
    <x v="0"/>
    <x v="2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36"/>
    <s v="Above 180days "/>
    <n v="11.2"/>
    <x v="3"/>
    <x v="2"/>
    <s v="WHT"/>
    <x v="1"/>
    <s v="USD"/>
    <n v="25194.53"/>
  </r>
  <r>
    <s v="A2310000"/>
    <x v="38"/>
    <x v="38"/>
    <n v="104026824"/>
    <x v="0"/>
    <x v="0"/>
    <x v="2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36"/>
    <s v="Above 180days "/>
    <n v="11.2"/>
    <x v="3"/>
    <x v="2"/>
    <s v="WHT"/>
    <x v="1"/>
    <s v="USD"/>
    <n v="13425.83"/>
  </r>
  <r>
    <s v="A2310000"/>
    <x v="38"/>
    <x v="38"/>
    <n v="104026824"/>
    <x v="0"/>
    <x v="0"/>
    <x v="2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36"/>
    <s v="Above 180days "/>
    <n v="11.2"/>
    <x v="3"/>
    <x v="2"/>
    <s v="WHT"/>
    <x v="1"/>
    <s v="USD"/>
    <n v="13051.8"/>
  </r>
  <r>
    <s v="A2310000"/>
    <x v="38"/>
    <x v="38"/>
    <n v="104026824"/>
    <x v="0"/>
    <x v="0"/>
    <x v="2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36"/>
    <s v="Above 180days "/>
    <n v="11.2"/>
    <x v="3"/>
    <x v="2"/>
    <s v="WHT"/>
    <x v="1"/>
    <s v="USD"/>
    <n v="18298.900000000001"/>
  </r>
  <r>
    <s v="A2310000"/>
    <x v="38"/>
    <x v="38"/>
    <n v="104026899"/>
    <x v="0"/>
    <x v="0"/>
    <x v="2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36"/>
    <s v="Above 180days "/>
    <n v="11.2"/>
    <x v="3"/>
    <x v="2"/>
    <s v="WHT"/>
    <x v="1"/>
    <s v="USD"/>
    <n v="37423.65"/>
  </r>
  <r>
    <s v="A2310000"/>
    <x v="38"/>
    <x v="38"/>
    <n v="104026899"/>
    <x v="0"/>
    <x v="0"/>
    <x v="2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36"/>
    <s v="Above 180days "/>
    <n v="11.2"/>
    <x v="3"/>
    <x v="2"/>
    <s v="WHT"/>
    <x v="1"/>
    <s v="USD"/>
    <n v="60589.37"/>
  </r>
  <r>
    <s v="A2310000"/>
    <x v="38"/>
    <x v="38"/>
    <n v="104026899"/>
    <x v="0"/>
    <x v="0"/>
    <x v="2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36"/>
    <s v="Above 180days "/>
    <n v="11.2"/>
    <x v="3"/>
    <x v="2"/>
    <s v="WHT"/>
    <x v="1"/>
    <s v="USD"/>
    <n v="46800.13"/>
  </r>
  <r>
    <s v="A2310000"/>
    <x v="38"/>
    <x v="38"/>
    <n v="104026899"/>
    <x v="0"/>
    <x v="0"/>
    <x v="2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36"/>
    <s v="Above 180days "/>
    <n v="11.2"/>
    <x v="3"/>
    <x v="2"/>
    <s v="WHT"/>
    <x v="1"/>
    <s v="USD"/>
    <n v="24939.34"/>
  </r>
  <r>
    <s v="A2310000"/>
    <x v="38"/>
    <x v="38"/>
    <n v="104026899"/>
    <x v="0"/>
    <x v="0"/>
    <x v="2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36"/>
    <s v="Above 180days "/>
    <n v="11.2"/>
    <x v="3"/>
    <x v="2"/>
    <s v="WHT"/>
    <x v="1"/>
    <s v="USD"/>
    <n v="24242.32"/>
  </r>
  <r>
    <s v="A2310000"/>
    <x v="38"/>
    <x v="38"/>
    <n v="104026899"/>
    <x v="0"/>
    <x v="0"/>
    <x v="2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36"/>
    <s v="Above 180days "/>
    <n v="11.2"/>
    <x v="3"/>
    <x v="2"/>
    <s v="WHT"/>
    <x v="1"/>
    <s v="USD"/>
    <n v="28895.5"/>
  </r>
  <r>
    <s v="A2310000"/>
    <x v="38"/>
    <x v="38"/>
    <n v="104026899"/>
    <x v="0"/>
    <x v="0"/>
    <x v="2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36"/>
    <s v="Above 180days "/>
    <n v="11.2"/>
    <x v="3"/>
    <x v="2"/>
    <s v="WHT"/>
    <x v="1"/>
    <s v="USD"/>
    <n v="44391.47"/>
  </r>
  <r>
    <s v="A2310000"/>
    <x v="38"/>
    <x v="38"/>
    <n v="104026899"/>
    <x v="0"/>
    <x v="0"/>
    <x v="2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36"/>
    <s v="Above 180days "/>
    <n v="11.2"/>
    <x v="3"/>
    <x v="2"/>
    <s v="WHT"/>
    <x v="1"/>
    <s v="USD"/>
    <n v="26098.94"/>
  </r>
  <r>
    <s v="A2310000"/>
    <x v="38"/>
    <x v="38"/>
    <n v="104026899"/>
    <x v="0"/>
    <x v="0"/>
    <x v="2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36"/>
    <s v="Above 180days "/>
    <n v="11.2"/>
    <x v="3"/>
    <x v="2"/>
    <s v="WHT"/>
    <x v="1"/>
    <s v="USD"/>
    <n v="33917.379999999997"/>
  </r>
  <r>
    <s v="A2310000"/>
    <x v="38"/>
    <x v="38"/>
    <n v="1800025274"/>
    <x v="0"/>
    <x v="0"/>
    <x v="2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349"/>
    <s v="Above 180days "/>
    <n v="11.633333333333333"/>
    <x v="3"/>
    <x v="0"/>
    <s v="Overdue"/>
    <x v="0"/>
    <s v="USD"/>
    <n v="506866.66"/>
  </r>
  <r>
    <s v="A2310000"/>
    <x v="38"/>
    <x v="38"/>
    <n v="1800025071"/>
    <x v="0"/>
    <x v="0"/>
    <x v="2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383"/>
    <s v="Above 180days "/>
    <n v="12.766666666666667"/>
    <x v="4"/>
    <x v="0"/>
    <s v="Overdue"/>
    <x v="0"/>
    <s v="USD"/>
    <n v="459936.3"/>
  </r>
  <r>
    <s v="A2310000"/>
    <x v="38"/>
    <x v="38"/>
    <n v="1800024933"/>
    <x v="0"/>
    <x v="0"/>
    <x v="2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408"/>
    <s v="Above 180days "/>
    <n v="13.6"/>
    <x v="4"/>
    <x v="0"/>
    <s v="Overdue"/>
    <x v="0"/>
    <s v="USD"/>
    <n v="470311.21"/>
  </r>
  <r>
    <s v="A2310000"/>
    <x v="38"/>
    <x v="38"/>
    <n v="1800024780"/>
    <x v="0"/>
    <x v="0"/>
    <x v="2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435"/>
    <s v="Above 180days "/>
    <n v="14.5"/>
    <x v="4"/>
    <x v="0"/>
    <s v="Overdue"/>
    <x v="0"/>
    <s v="USD"/>
    <n v="491478.81"/>
  </r>
  <r>
    <s v="A2310000"/>
    <x v="38"/>
    <x v="38"/>
    <n v="103912847"/>
    <x v="0"/>
    <x v="0"/>
    <x v="2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518"/>
    <s v="Above 180days "/>
    <n v="17.266666666666666"/>
    <x v="0"/>
    <x v="2"/>
    <s v="WHT"/>
    <x v="1"/>
    <s v="USD"/>
    <n v="40056.959999999999"/>
  </r>
  <r>
    <s v="A2310000"/>
    <x v="38"/>
    <x v="38"/>
    <n v="103912847"/>
    <x v="0"/>
    <x v="0"/>
    <x v="2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518"/>
    <s v="Above 180days "/>
    <n v="17.266666666666666"/>
    <x v="0"/>
    <x v="2"/>
    <s v="WHT"/>
    <x v="1"/>
    <s v="USD"/>
    <n v="44032.46"/>
  </r>
  <r>
    <s v="A2310000"/>
    <x v="38"/>
    <x v="38"/>
    <n v="103912847"/>
    <x v="0"/>
    <x v="0"/>
    <x v="2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518"/>
    <s v="Above 180days "/>
    <n v="17.266666666666666"/>
    <x v="0"/>
    <x v="2"/>
    <s v="WHT"/>
    <x v="1"/>
    <s v="USD"/>
    <n v="53601.279999999999"/>
  </r>
  <r>
    <s v="A2310000"/>
    <x v="38"/>
    <x v="38"/>
    <n v="103912847"/>
    <x v="0"/>
    <x v="0"/>
    <x v="2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518"/>
    <s v="Above 180days "/>
    <n v="17.266666666666666"/>
    <x v="0"/>
    <x v="2"/>
    <s v="WHT"/>
    <x v="1"/>
    <s v="USD"/>
    <n v="58852.79"/>
  </r>
  <r>
    <s v="A2310000"/>
    <x v="38"/>
    <x v="38"/>
    <n v="103912847"/>
    <x v="0"/>
    <x v="0"/>
    <x v="2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518"/>
    <s v="Above 180days "/>
    <n v="17.266666666666666"/>
    <x v="0"/>
    <x v="2"/>
    <s v="WHT"/>
    <x v="1"/>
    <s v="USD"/>
    <n v="56544.77"/>
  </r>
  <r>
    <s v="A2310000"/>
    <x v="38"/>
    <x v="38"/>
    <n v="103912847"/>
    <x v="0"/>
    <x v="0"/>
    <x v="2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518"/>
    <s v="Above 180days "/>
    <n v="17.266666666666666"/>
    <x v="0"/>
    <x v="2"/>
    <s v="WHT"/>
    <x v="1"/>
    <s v="USD"/>
    <n v="7337.1"/>
  </r>
  <r>
    <s v="A2310000"/>
    <x v="38"/>
    <x v="38"/>
    <n v="103912847"/>
    <x v="0"/>
    <x v="0"/>
    <x v="2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518"/>
    <s v="Above 180days "/>
    <n v="17.266666666666666"/>
    <x v="0"/>
    <x v="2"/>
    <s v="WHT"/>
    <x v="1"/>
    <s v="USD"/>
    <n v="65164.52"/>
  </r>
  <r>
    <s v="A2310000"/>
    <x v="38"/>
    <x v="38"/>
    <n v="103921341"/>
    <x v="0"/>
    <x v="0"/>
    <x v="2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583"/>
    <s v="Above 180days "/>
    <n v="19.433333333333334"/>
    <x v="0"/>
    <x v="2"/>
    <s v="WHT"/>
    <x v="1"/>
    <s v="USD"/>
    <n v="6024.11"/>
  </r>
  <r>
    <s v="A2310000"/>
    <x v="38"/>
    <x v="38"/>
    <n v="103895282"/>
    <x v="0"/>
    <x v="0"/>
    <x v="2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646"/>
    <s v="Above 180days "/>
    <n v="21.533333333333335"/>
    <x v="0"/>
    <x v="2"/>
    <s v="WHT"/>
    <x v="1"/>
    <s v="USD"/>
    <n v="55714.53"/>
  </r>
  <r>
    <s v="A2310000"/>
    <x v="38"/>
    <x v="38"/>
    <n v="103895282"/>
    <x v="0"/>
    <x v="0"/>
    <x v="2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646"/>
    <s v="Above 180days "/>
    <n v="21.533333333333335"/>
    <x v="0"/>
    <x v="2"/>
    <s v="WHT"/>
    <x v="1"/>
    <s v="USD"/>
    <n v="60303.78"/>
  </r>
  <r>
    <s v="A2310000"/>
    <x v="38"/>
    <x v="38"/>
    <n v="103895282"/>
    <x v="0"/>
    <x v="0"/>
    <x v="2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646"/>
    <s v="Above 180days "/>
    <n v="21.533333333333335"/>
    <x v="0"/>
    <x v="2"/>
    <s v="WHT"/>
    <x v="1"/>
    <s v="USD"/>
    <n v="69038.3"/>
  </r>
  <r>
    <s v="A2310000"/>
    <x v="38"/>
    <x v="38"/>
    <n v="103895282"/>
    <x v="0"/>
    <x v="0"/>
    <x v="2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646"/>
    <s v="Above 180days "/>
    <n v="21.533333333333335"/>
    <x v="0"/>
    <x v="2"/>
    <s v="WHT"/>
    <x v="1"/>
    <s v="USD"/>
    <n v="62427.67"/>
  </r>
  <r>
    <s v="A2310000"/>
    <x v="38"/>
    <x v="38"/>
    <n v="103895283"/>
    <x v="0"/>
    <x v="0"/>
    <x v="2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646"/>
    <s v="Above 180days "/>
    <n v="21.533333333333335"/>
    <x v="0"/>
    <x v="2"/>
    <s v="WHT"/>
    <x v="1"/>
    <s v="USD"/>
    <n v="34332.99"/>
  </r>
  <r>
    <s v="A2310000"/>
    <x v="38"/>
    <x v="38"/>
    <n v="103895283"/>
    <x v="0"/>
    <x v="0"/>
    <x v="2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646"/>
    <s v="Above 180days "/>
    <n v="21.533333333333335"/>
    <x v="0"/>
    <x v="2"/>
    <s v="WHT"/>
    <x v="1"/>
    <s v="USD"/>
    <n v="31572.36"/>
  </r>
  <r>
    <s v="A2310000"/>
    <x v="38"/>
    <x v="38"/>
    <n v="103895283"/>
    <x v="0"/>
    <x v="0"/>
    <x v="2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646"/>
    <s v="Above 180days "/>
    <n v="21.533333333333335"/>
    <x v="0"/>
    <x v="2"/>
    <s v="WHT"/>
    <x v="1"/>
    <s v="USD"/>
    <n v="34176.14"/>
  </r>
  <r>
    <s v="A2310000"/>
    <x v="38"/>
    <x v="38"/>
    <n v="103895283"/>
    <x v="0"/>
    <x v="0"/>
    <x v="2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646"/>
    <s v="Above 180days "/>
    <n v="21.533333333333335"/>
    <x v="0"/>
    <x v="2"/>
    <s v="WHT"/>
    <x v="1"/>
    <s v="USD"/>
    <n v="39124.22"/>
  </r>
  <r>
    <s v="A2310000"/>
    <x v="38"/>
    <x v="38"/>
    <n v="103921342"/>
    <x v="0"/>
    <x v="0"/>
    <x v="2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793"/>
    <s v="Above 180days "/>
    <n v="26.433333333333334"/>
    <x v="0"/>
    <x v="2"/>
    <s v="WHT"/>
    <x v="1"/>
    <s v="USD"/>
    <n v="41909.68"/>
  </r>
  <r>
    <s v="A2310000"/>
    <x v="38"/>
    <x v="38"/>
    <n v="103921342"/>
    <x v="0"/>
    <x v="0"/>
    <x v="2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793"/>
    <s v="Above 180days "/>
    <n v="26.433333333333334"/>
    <x v="0"/>
    <x v="2"/>
    <s v="WHT"/>
    <x v="1"/>
    <s v="USD"/>
    <n v="53808.4"/>
  </r>
  <r>
    <s v="A2310000"/>
    <x v="38"/>
    <x v="38"/>
    <n v="103921342"/>
    <x v="0"/>
    <x v="0"/>
    <x v="2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793"/>
    <s v="Above 180days "/>
    <n v="26.433333333333334"/>
    <x v="0"/>
    <x v="2"/>
    <s v="WHT"/>
    <x v="1"/>
    <s v="USD"/>
    <n v="35020.92"/>
  </r>
  <r>
    <s v="A2310000"/>
    <x v="38"/>
    <x v="38"/>
    <n v="103921342"/>
    <x v="0"/>
    <x v="0"/>
    <x v="2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793"/>
    <s v="Above 180days "/>
    <n v="26.433333333333334"/>
    <x v="0"/>
    <x v="2"/>
    <s v="WHT"/>
    <x v="1"/>
    <s v="USD"/>
    <n v="52528.83"/>
  </r>
  <r>
    <s v="A2310000"/>
    <x v="38"/>
    <x v="38"/>
    <n v="103921342"/>
    <x v="0"/>
    <x v="0"/>
    <x v="2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793"/>
    <s v="Above 180days "/>
    <n v="26.433333333333334"/>
    <x v="0"/>
    <x v="2"/>
    <s v="WHT"/>
    <x v="1"/>
    <s v="USD"/>
    <n v="2839.34"/>
  </r>
  <r>
    <s v="A2310000"/>
    <x v="38"/>
    <x v="38"/>
    <n v="103921342"/>
    <x v="0"/>
    <x v="0"/>
    <x v="2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793"/>
    <s v="Above 180days "/>
    <n v="26.433333333333334"/>
    <x v="0"/>
    <x v="2"/>
    <s v="WHT"/>
    <x v="1"/>
    <s v="USD"/>
    <n v="4258.8"/>
  </r>
  <r>
    <s v="A2310000"/>
    <x v="38"/>
    <x v="38"/>
    <n v="103921342"/>
    <x v="0"/>
    <x v="0"/>
    <x v="2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793"/>
    <s v="Above 180days "/>
    <n v="26.433333333333334"/>
    <x v="0"/>
    <x v="2"/>
    <s v="WHT"/>
    <x v="1"/>
    <s v="USD"/>
    <n v="25073.95"/>
  </r>
  <r>
    <s v="A2310000"/>
    <x v="38"/>
    <x v="38"/>
    <n v="103921342"/>
    <x v="0"/>
    <x v="0"/>
    <x v="2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793"/>
    <s v="Above 180days "/>
    <n v="26.433333333333334"/>
    <x v="0"/>
    <x v="2"/>
    <s v="WHT"/>
    <x v="1"/>
    <s v="USD"/>
    <n v="16715.96"/>
  </r>
  <r>
    <s v="A2310000"/>
    <x v="38"/>
    <x v="38"/>
    <n v="103921342"/>
    <x v="0"/>
    <x v="0"/>
    <x v="2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793"/>
    <s v="Above 180days "/>
    <n v="26.433333333333334"/>
    <x v="0"/>
    <x v="2"/>
    <s v="WHT"/>
    <x v="1"/>
    <s v="USD"/>
    <n v="29357.06"/>
  </r>
  <r>
    <s v="A2310000"/>
    <x v="38"/>
    <x v="38"/>
    <n v="103921342"/>
    <x v="0"/>
    <x v="0"/>
    <x v="2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793"/>
    <s v="Above 180days "/>
    <n v="26.433333333333334"/>
    <x v="0"/>
    <x v="2"/>
    <s v="WHT"/>
    <x v="1"/>
    <s v="USD"/>
    <n v="44036.7"/>
  </r>
  <r>
    <s v="A2310000"/>
    <x v="38"/>
    <x v="38"/>
    <n v="103921342"/>
    <x v="0"/>
    <x v="0"/>
    <x v="2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793"/>
    <s v="Above 180days "/>
    <n v="26.433333333333334"/>
    <x v="0"/>
    <x v="2"/>
    <s v="WHT"/>
    <x v="1"/>
    <s v="USD"/>
    <n v="644.67999999999995"/>
  </r>
  <r>
    <s v="A2310000"/>
    <x v="38"/>
    <x v="38"/>
    <n v="103921342"/>
    <x v="0"/>
    <x v="0"/>
    <x v="2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793"/>
    <s v="Above 180days "/>
    <n v="26.433333333333334"/>
    <x v="0"/>
    <x v="2"/>
    <s v="WHT"/>
    <x v="1"/>
    <s v="USD"/>
    <n v="967.2"/>
  </r>
  <r>
    <s v="A2310000"/>
    <x v="38"/>
    <x v="38"/>
    <n v="103921342"/>
    <x v="0"/>
    <x v="0"/>
    <x v="2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793"/>
    <s v="Above 180days "/>
    <n v="26.433333333333334"/>
    <x v="0"/>
    <x v="2"/>
    <s v="WHT"/>
    <x v="1"/>
    <s v="USD"/>
    <n v="54257.68"/>
  </r>
  <r>
    <s v="A2310000"/>
    <x v="38"/>
    <x v="38"/>
    <n v="103912853"/>
    <x v="0"/>
    <x v="0"/>
    <x v="2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946"/>
    <s v="Above 180days "/>
    <n v="31.533333333333335"/>
    <x v="0"/>
    <x v="2"/>
    <s v="WHT"/>
    <x v="1"/>
    <s v="USD"/>
    <n v="42454.45"/>
  </r>
  <r>
    <s v="A2310000"/>
    <x v="38"/>
    <x v="38"/>
    <n v="103912853"/>
    <x v="0"/>
    <x v="0"/>
    <x v="2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946"/>
    <s v="Above 180days "/>
    <n v="31.533333333333335"/>
    <x v="0"/>
    <x v="2"/>
    <s v="WHT"/>
    <x v="1"/>
    <s v="USD"/>
    <n v="23736.59"/>
  </r>
  <r>
    <s v="A2310000"/>
    <x v="38"/>
    <x v="38"/>
    <n v="103912853"/>
    <x v="0"/>
    <x v="0"/>
    <x v="2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946"/>
    <s v="Above 180days "/>
    <n v="31.533333333333335"/>
    <x v="0"/>
    <x v="2"/>
    <s v="WHT"/>
    <x v="1"/>
    <s v="USD"/>
    <n v="30491.03"/>
  </r>
  <r>
    <s v="A2310000"/>
    <x v="38"/>
    <x v="38"/>
    <n v="103726736"/>
    <x v="0"/>
    <x v="0"/>
    <x v="2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989"/>
    <s v="Above 180days "/>
    <n v="32.966666666666669"/>
    <x v="0"/>
    <x v="2"/>
    <s v="WHT"/>
    <x v="1"/>
    <s v="USD"/>
    <n v="74939.75"/>
  </r>
  <r>
    <s v="A2310000"/>
    <x v="38"/>
    <x v="38"/>
    <n v="103912852"/>
    <x v="0"/>
    <x v="0"/>
    <x v="2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989"/>
    <s v="Above 180days "/>
    <n v="32.966666666666669"/>
    <x v="0"/>
    <x v="2"/>
    <s v="WHT"/>
    <x v="1"/>
    <s v="USD"/>
    <n v="30260.02"/>
  </r>
  <r>
    <s v="A2310000"/>
    <x v="38"/>
    <x v="38"/>
    <n v="103912852"/>
    <x v="0"/>
    <x v="0"/>
    <x v="2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989"/>
    <s v="Above 180days "/>
    <n v="32.966666666666669"/>
    <x v="0"/>
    <x v="2"/>
    <s v="WHT"/>
    <x v="1"/>
    <s v="USD"/>
    <n v="33237.51"/>
  </r>
  <r>
    <s v="A2310000"/>
    <x v="38"/>
    <x v="38"/>
    <n v="103912852"/>
    <x v="0"/>
    <x v="0"/>
    <x v="2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989"/>
    <s v="Above 180days "/>
    <n v="32.966666666666669"/>
    <x v="0"/>
    <x v="2"/>
    <s v="WHT"/>
    <x v="1"/>
    <s v="USD"/>
    <n v="31917.31"/>
  </r>
  <r>
    <s v="A2310000"/>
    <x v="38"/>
    <x v="38"/>
    <n v="103912852"/>
    <x v="0"/>
    <x v="0"/>
    <x v="2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989"/>
    <s v="Above 180days "/>
    <n v="32.966666666666669"/>
    <x v="0"/>
    <x v="2"/>
    <s v="WHT"/>
    <x v="1"/>
    <s v="USD"/>
    <n v="36767.760000000002"/>
  </r>
  <r>
    <s v="A2310000"/>
    <x v="38"/>
    <x v="38"/>
    <n v="103912852"/>
    <x v="0"/>
    <x v="0"/>
    <x v="2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989"/>
    <s v="Above 180days "/>
    <n v="32.966666666666669"/>
    <x v="0"/>
    <x v="2"/>
    <s v="WHT"/>
    <x v="1"/>
    <s v="USD"/>
    <n v="18213.89"/>
  </r>
  <r>
    <s v="A2310000"/>
    <x v="38"/>
    <x v="38"/>
    <n v="103912852"/>
    <x v="0"/>
    <x v="0"/>
    <x v="2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989"/>
    <s v="Above 180days "/>
    <n v="32.966666666666669"/>
    <x v="0"/>
    <x v="2"/>
    <s v="WHT"/>
    <x v="1"/>
    <s v="USD"/>
    <n v="39032.42"/>
  </r>
  <r>
    <s v="A2310000"/>
    <x v="38"/>
    <x v="38"/>
    <n v="103912852"/>
    <x v="0"/>
    <x v="0"/>
    <x v="2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989"/>
    <s v="Above 180days "/>
    <n v="32.966666666666669"/>
    <x v="0"/>
    <x v="2"/>
    <s v="WHT"/>
    <x v="1"/>
    <s v="USD"/>
    <n v="44686.76"/>
  </r>
  <r>
    <s v="A2310000"/>
    <x v="38"/>
    <x v="38"/>
    <n v="103912850"/>
    <x v="0"/>
    <x v="0"/>
    <x v="2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1022"/>
    <s v="Above 180days "/>
    <n v="34.06666666666667"/>
    <x v="0"/>
    <x v="2"/>
    <s v="WHT"/>
    <x v="1"/>
    <s v="USD"/>
    <n v="69057.72"/>
  </r>
  <r>
    <s v="A2310000"/>
    <x v="38"/>
    <x v="38"/>
    <n v="103912850"/>
    <x v="0"/>
    <x v="0"/>
    <x v="2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1022"/>
    <s v="Above 180days "/>
    <n v="34.06666666666667"/>
    <x v="0"/>
    <x v="2"/>
    <s v="WHT"/>
    <x v="1"/>
    <s v="USD"/>
    <n v="80679.039999999994"/>
  </r>
  <r>
    <s v="A2310000"/>
    <x v="38"/>
    <x v="38"/>
    <n v="103912850"/>
    <x v="0"/>
    <x v="0"/>
    <x v="2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1022"/>
    <s v="Above 180days "/>
    <n v="34.06666666666667"/>
    <x v="0"/>
    <x v="2"/>
    <s v="WHT"/>
    <x v="1"/>
    <s v="USD"/>
    <n v="78925.27"/>
  </r>
  <r>
    <s v="A2310000"/>
    <x v="38"/>
    <x v="38"/>
    <n v="103912850"/>
    <x v="0"/>
    <x v="0"/>
    <x v="2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1022"/>
    <s v="Above 180days "/>
    <n v="34.06666666666667"/>
    <x v="0"/>
    <x v="2"/>
    <s v="WHT"/>
    <x v="1"/>
    <s v="USD"/>
    <n v="74263.69"/>
  </r>
  <r>
    <s v="A2310000"/>
    <x v="38"/>
    <x v="38"/>
    <n v="103912851"/>
    <x v="0"/>
    <x v="0"/>
    <x v="2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1022"/>
    <s v="Above 180days "/>
    <n v="34.06666666666667"/>
    <x v="0"/>
    <x v="2"/>
    <s v="WHT"/>
    <x v="1"/>
    <s v="USD"/>
    <n v="24901.74"/>
  </r>
  <r>
    <s v="A2310000"/>
    <x v="38"/>
    <x v="38"/>
    <n v="103912851"/>
    <x v="0"/>
    <x v="0"/>
    <x v="2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1022"/>
    <s v="Above 180days "/>
    <n v="34.06666666666667"/>
    <x v="0"/>
    <x v="2"/>
    <s v="WHT"/>
    <x v="1"/>
    <s v="USD"/>
    <n v="4142.08"/>
  </r>
  <r>
    <s v="A2310000"/>
    <x v="38"/>
    <x v="38"/>
    <n v="103912851"/>
    <x v="0"/>
    <x v="0"/>
    <x v="2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1022"/>
    <s v="Above 180days "/>
    <n v="34.06666666666667"/>
    <x v="0"/>
    <x v="2"/>
    <s v="WHT"/>
    <x v="1"/>
    <s v="USD"/>
    <n v="45653.62"/>
  </r>
  <r>
    <s v="A2310000"/>
    <x v="38"/>
    <x v="38"/>
    <n v="103912851"/>
    <x v="0"/>
    <x v="0"/>
    <x v="2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1022"/>
    <s v="Above 180days "/>
    <n v="34.06666666666667"/>
    <x v="0"/>
    <x v="2"/>
    <s v="WHT"/>
    <x v="1"/>
    <s v="USD"/>
    <n v="42081.84"/>
  </r>
  <r>
    <s v="A2310000"/>
    <x v="38"/>
    <x v="38"/>
    <n v="103912854"/>
    <x v="0"/>
    <x v="0"/>
    <x v="2"/>
    <x v="2"/>
    <s v="WHT Outstg"/>
    <s v="WHT RECEIPT NO - 009BICC5"/>
    <s v=""/>
    <s v="AB"/>
    <s v=""/>
    <d v="2020-05-07T00:00:00"/>
    <d v="2020-05-07T00:00:00"/>
    <d v="2018-12-27T00:00:00"/>
    <s v="NGN"/>
    <n v="-4087888.68"/>
    <n v="1100"/>
    <s v="Above 180days "/>
    <n v="36.666666666666664"/>
    <x v="0"/>
    <x v="2"/>
    <s v="WHT"/>
    <x v="1"/>
    <s v="USD"/>
    <n v="-11339.39"/>
  </r>
  <r>
    <s v="A2310000"/>
    <x v="38"/>
    <x v="38"/>
    <n v="103912854"/>
    <x v="0"/>
    <x v="0"/>
    <x v="2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1100"/>
    <s v="Above 180days "/>
    <n v="36.666666666666664"/>
    <x v="0"/>
    <x v="2"/>
    <s v="WHT"/>
    <x v="1"/>
    <s v="USD"/>
    <n v="-19322.060000000001"/>
  </r>
  <r>
    <s v="A2310000"/>
    <x v="38"/>
    <x v="38"/>
    <n v="103912854"/>
    <x v="0"/>
    <x v="0"/>
    <x v="2"/>
    <x v="2"/>
    <s v="WHT Outstg"/>
    <s v="WHT RECEIPT NO - 009B3224"/>
    <s v=""/>
    <s v="AB"/>
    <s v=""/>
    <d v="2020-05-07T00:00:00"/>
    <d v="2020-05-07T00:00:00"/>
    <d v="2018-12-27T00:00:00"/>
    <s v="NGN"/>
    <n v="-5161625.53"/>
    <n v="1100"/>
    <s v="Above 180days "/>
    <n v="36.666666666666664"/>
    <x v="0"/>
    <x v="2"/>
    <s v="WHT"/>
    <x v="1"/>
    <s v="USD"/>
    <n v="-14317.83"/>
  </r>
  <r>
    <s v="A2310000"/>
    <x v="38"/>
    <x v="38"/>
    <n v="103912854"/>
    <x v="0"/>
    <x v="0"/>
    <x v="2"/>
    <x v="2"/>
    <s v="WHT Outstg"/>
    <s v="WHT RECEIPT NO - 009B34F2"/>
    <s v=""/>
    <s v="AB"/>
    <s v=""/>
    <d v="2020-05-07T00:00:00"/>
    <d v="2020-05-07T00:00:00"/>
    <d v="2018-12-27T00:00:00"/>
    <s v="NGN"/>
    <n v="-2859822.81"/>
    <n v="1100"/>
    <s v="Above 180days "/>
    <n v="36.666666666666664"/>
    <x v="0"/>
    <x v="2"/>
    <s v="WHT"/>
    <x v="1"/>
    <s v="USD"/>
    <n v="-7932.86"/>
  </r>
  <r>
    <s v="A2310000"/>
    <x v="38"/>
    <x v="38"/>
    <n v="103912854"/>
    <x v="0"/>
    <x v="0"/>
    <x v="2"/>
    <x v="2"/>
    <s v="WHT Outstg"/>
    <s v="WHT RECEIPT NO - 009B467B"/>
    <s v=""/>
    <s v="AB"/>
    <s v=""/>
    <d v="2020-05-07T00:00:00"/>
    <d v="2020-05-07T00:00:00"/>
    <d v="2018-12-27T00:00:00"/>
    <s v="NGN"/>
    <n v="-450459.42"/>
    <n v="1100"/>
    <s v="Above 180days "/>
    <n v="36.666666666666664"/>
    <x v="0"/>
    <x v="2"/>
    <s v="WHT"/>
    <x v="1"/>
    <s v="USD"/>
    <n v="-1249.53"/>
  </r>
  <r>
    <s v="A2310000"/>
    <x v="38"/>
    <x v="38"/>
    <n v="103912854"/>
    <x v="0"/>
    <x v="0"/>
    <x v="2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1100"/>
    <s v="Above 180days "/>
    <n v="36.666666666666664"/>
    <x v="0"/>
    <x v="2"/>
    <s v="WHT"/>
    <x v="1"/>
    <s v="USD"/>
    <n v="-18749.240000000002"/>
  </r>
  <r>
    <s v="A2310000"/>
    <x v="38"/>
    <x v="38"/>
    <n v="103912854"/>
    <x v="0"/>
    <x v="0"/>
    <x v="2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1100"/>
    <s v="Above 180days "/>
    <n v="36.666666666666664"/>
    <x v="0"/>
    <x v="2"/>
    <s v="WHT"/>
    <x v="1"/>
    <s v="USD"/>
    <n v="-12545.16"/>
  </r>
  <r>
    <s v="A2310000"/>
    <x v="38"/>
    <x v="38"/>
    <n v="103653631"/>
    <x v="0"/>
    <x v="0"/>
    <x v="2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1127"/>
    <s v="Above 180days "/>
    <n v="37.56666666666667"/>
    <x v="0"/>
    <x v="2"/>
    <s v="WHT"/>
    <x v="1"/>
    <s v="USD"/>
    <n v="32233.74"/>
  </r>
  <r>
    <s v="A2310000"/>
    <x v="38"/>
    <x v="38"/>
    <n v="103626576"/>
    <x v="0"/>
    <x v="0"/>
    <x v="2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1180"/>
    <s v="Above 180days "/>
    <n v="39.333333333333336"/>
    <x v="0"/>
    <x v="2"/>
    <s v="WHT"/>
    <x v="1"/>
    <s v="USD"/>
    <n v="59237.69"/>
  </r>
  <r>
    <s v="A2310000"/>
    <x v="38"/>
    <x v="38"/>
    <n v="103912848"/>
    <x v="0"/>
    <x v="0"/>
    <x v="2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1192"/>
    <s v="Above 180days "/>
    <n v="39.733333333333334"/>
    <x v="0"/>
    <x v="2"/>
    <s v="WHT"/>
    <x v="1"/>
    <s v="USD"/>
    <n v="22476.01"/>
  </r>
  <r>
    <s v="A2310000"/>
    <x v="38"/>
    <x v="38"/>
    <n v="103912848"/>
    <x v="0"/>
    <x v="0"/>
    <x v="2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1192"/>
    <s v="Above 180days "/>
    <n v="39.733333333333334"/>
    <x v="0"/>
    <x v="2"/>
    <s v="WHT"/>
    <x v="1"/>
    <s v="USD"/>
    <n v="29352.9"/>
  </r>
  <r>
    <s v="A2310000"/>
    <x v="38"/>
    <x v="38"/>
    <n v="103912849"/>
    <x v="0"/>
    <x v="0"/>
    <x v="2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1192"/>
    <s v="Above 180days "/>
    <n v="39.733333333333334"/>
    <x v="0"/>
    <x v="2"/>
    <s v="WHT"/>
    <x v="1"/>
    <s v="USD"/>
    <n v="39806.65"/>
  </r>
  <r>
    <s v="A2310000"/>
    <x v="38"/>
    <x v="38"/>
    <n v="103912849"/>
    <x v="0"/>
    <x v="0"/>
    <x v="2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1192"/>
    <s v="Above 180days "/>
    <n v="39.733333333333334"/>
    <x v="0"/>
    <x v="2"/>
    <s v="WHT"/>
    <x v="1"/>
    <s v="USD"/>
    <n v="52003.47"/>
  </r>
  <r>
    <s v="A2310000"/>
    <x v="38"/>
    <x v="38"/>
    <n v="103912845"/>
    <x v="0"/>
    <x v="0"/>
    <x v="2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373"/>
    <s v="Above 180days "/>
    <n v="45.766666666666666"/>
    <x v="0"/>
    <x v="2"/>
    <s v="WHT"/>
    <x v="1"/>
    <s v="USD"/>
    <n v="2526.61"/>
  </r>
  <r>
    <s v="A2310000"/>
    <x v="38"/>
    <x v="38"/>
    <n v="103912845"/>
    <x v="0"/>
    <x v="0"/>
    <x v="2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373"/>
    <s v="Above 180days "/>
    <n v="45.766666666666666"/>
    <x v="0"/>
    <x v="2"/>
    <s v="WHT"/>
    <x v="1"/>
    <s v="USD"/>
    <n v="26845.62"/>
  </r>
  <r>
    <s v="A2310000"/>
    <x v="38"/>
    <x v="38"/>
    <n v="103912845"/>
    <x v="0"/>
    <x v="0"/>
    <x v="2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373"/>
    <s v="Above 180days "/>
    <n v="45.766666666666666"/>
    <x v="0"/>
    <x v="2"/>
    <s v="WHT"/>
    <x v="1"/>
    <s v="USD"/>
    <n v="22623.52"/>
  </r>
  <r>
    <s v="A2310000"/>
    <x v="38"/>
    <x v="38"/>
    <n v="103921341"/>
    <x v="0"/>
    <x v="0"/>
    <x v="2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463"/>
    <s v="Above 180days "/>
    <n v="48.766666666666666"/>
    <x v="0"/>
    <x v="2"/>
    <s v="WHT"/>
    <x v="1"/>
    <s v="USD"/>
    <n v="4478.8599999999997"/>
  </r>
  <r>
    <s v="A2310000"/>
    <x v="38"/>
    <x v="38"/>
    <n v="103921341"/>
    <x v="0"/>
    <x v="0"/>
    <x v="2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463"/>
    <s v="Above 180days "/>
    <n v="48.766666666666666"/>
    <x v="0"/>
    <x v="2"/>
    <s v="WHT"/>
    <x v="1"/>
    <s v="USD"/>
    <n v="42875.06"/>
  </r>
  <r>
    <s v="A2310000"/>
    <x v="38"/>
    <x v="38"/>
    <n v="103921341"/>
    <x v="0"/>
    <x v="0"/>
    <x v="2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463"/>
    <s v="Above 180days "/>
    <n v="48.766666666666666"/>
    <x v="0"/>
    <x v="2"/>
    <s v="WHT"/>
    <x v="1"/>
    <s v="USD"/>
    <n v="45791.59"/>
  </r>
  <r>
    <s v="A2310000"/>
    <x v="38"/>
    <x v="38"/>
    <n v="103921341"/>
    <x v="0"/>
    <x v="0"/>
    <x v="2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463"/>
    <s v="Above 180days "/>
    <n v="48.766666666666666"/>
    <x v="0"/>
    <x v="2"/>
    <s v="WHT"/>
    <x v="1"/>
    <s v="USD"/>
    <n v="47536.1"/>
  </r>
  <r>
    <s v="A2310000"/>
    <x v="38"/>
    <x v="38"/>
    <n v="103921341"/>
    <x v="0"/>
    <x v="0"/>
    <x v="2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463"/>
    <s v="Above 180days "/>
    <n v="48.766666666666666"/>
    <x v="0"/>
    <x v="2"/>
    <s v="WHT"/>
    <x v="1"/>
    <s v="USD"/>
    <n v="43842.03"/>
  </r>
  <r>
    <s v="A2310000"/>
    <x v="38"/>
    <x v="38"/>
    <n v="103105610"/>
    <x v="0"/>
    <x v="0"/>
    <x v="2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2241"/>
    <s v="Above 180days "/>
    <n v="74.7"/>
    <x v="0"/>
    <x v="2"/>
    <s v="WHT"/>
    <x v="1"/>
    <s v="USD"/>
    <n v="53205.74"/>
  </r>
  <r>
    <s v="A2310000"/>
    <x v="38"/>
    <x v="38"/>
    <n v="103921340"/>
    <x v="0"/>
    <x v="0"/>
    <x v="2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334"/>
    <s v="Above 180days "/>
    <n v="77.8"/>
    <x v="0"/>
    <x v="2"/>
    <s v="WHT"/>
    <x v="1"/>
    <s v="USD"/>
    <n v="3438.62"/>
  </r>
  <r>
    <s v="A2310000"/>
    <x v="38"/>
    <x v="38"/>
    <n v="103921340"/>
    <x v="0"/>
    <x v="0"/>
    <x v="2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334"/>
    <s v="Above 180days "/>
    <n v="77.8"/>
    <x v="0"/>
    <x v="2"/>
    <s v="WHT"/>
    <x v="1"/>
    <s v="USD"/>
    <n v="25610.35"/>
  </r>
  <r>
    <s v="A2310000"/>
    <x v="38"/>
    <x v="38"/>
    <n v="103921340"/>
    <x v="0"/>
    <x v="0"/>
    <x v="2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334"/>
    <s v="Above 180days "/>
    <n v="77.8"/>
    <x v="0"/>
    <x v="2"/>
    <s v="WHT"/>
    <x v="1"/>
    <s v="USD"/>
    <n v="37960.03"/>
  </r>
  <r>
    <s v="A2310000"/>
    <x v="38"/>
    <x v="38"/>
    <n v="103921340"/>
    <x v="0"/>
    <x v="0"/>
    <x v="2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334"/>
    <s v="Above 180days "/>
    <n v="77.8"/>
    <x v="0"/>
    <x v="2"/>
    <s v="WHT"/>
    <x v="1"/>
    <s v="USD"/>
    <n v="51577.57"/>
  </r>
  <r>
    <s v="A2310000"/>
    <x v="38"/>
    <x v="38"/>
    <n v="103921340"/>
    <x v="0"/>
    <x v="0"/>
    <x v="2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334"/>
    <s v="Above 180days "/>
    <n v="77.8"/>
    <x v="0"/>
    <x v="2"/>
    <s v="WHT"/>
    <x v="1"/>
    <s v="USD"/>
    <n v="39401.72"/>
  </r>
  <r>
    <s v="A2310000"/>
    <x v="38"/>
    <x v="38"/>
    <n v="103921340"/>
    <x v="0"/>
    <x v="0"/>
    <x v="2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334"/>
    <s v="Above 180days "/>
    <n v="77.8"/>
    <x v="0"/>
    <x v="2"/>
    <s v="WHT"/>
    <x v="1"/>
    <s v="USD"/>
    <n v="20207.34"/>
  </r>
  <r>
    <s v="A2310000"/>
    <x v="38"/>
    <x v="38"/>
    <n v="103047097"/>
    <x v="0"/>
    <x v="0"/>
    <x v="2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353"/>
    <s v="Above 180days "/>
    <n v="78.433333333333337"/>
    <x v="0"/>
    <x v="2"/>
    <s v="WHT"/>
    <x v="1"/>
    <s v="USD"/>
    <n v="13791.52"/>
  </r>
  <r>
    <s v="A2680005"/>
    <x v="39"/>
    <x v="39"/>
    <n v="1800014720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9250455.4100000001"/>
    <n v="2333"/>
    <s v="Above 180days "/>
    <n v="77.766666666666666"/>
    <x v="0"/>
    <x v="0"/>
    <s v="Overdue"/>
    <x v="0"/>
    <s v="USD"/>
    <n v="46484.46"/>
  </r>
  <r>
    <s v="A2680005"/>
    <x v="39"/>
    <x v="39"/>
    <n v="1800014721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5857625.689999999"/>
    <n v="2333"/>
    <s v="Above 180days "/>
    <n v="77.766666666666666"/>
    <x v="0"/>
    <x v="0"/>
    <s v="Overdue"/>
    <x v="0"/>
    <s v="USD"/>
    <n v="79686.149999999994"/>
  </r>
  <r>
    <s v="A2680005"/>
    <x v="39"/>
    <x v="39"/>
    <n v="1800014722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2525402.289999999"/>
    <n v="2333"/>
    <s v="Above 180days "/>
    <n v="77.766666666666666"/>
    <x v="0"/>
    <x v="0"/>
    <s v="Overdue"/>
    <x v="0"/>
    <s v="USD"/>
    <n v="62941.4"/>
  </r>
  <r>
    <s v="A2680005"/>
    <x v="40"/>
    <x v="40"/>
    <n v="1400016136"/>
    <x v="1"/>
    <x v="0"/>
    <x v="0"/>
    <x v="0"/>
    <n v="0"/>
    <s v="Indorama HHOH April 2021 Pmt"/>
    <s v=""/>
    <s v="DZ"/>
    <s v=""/>
    <d v="2021-11-26T00:00:00"/>
    <d v="2021-11-26T00:00:00"/>
    <d v="2021-11-26T00:00:00"/>
    <s v="NGN"/>
    <n v="-53678285"/>
    <n v="35"/>
    <s v="31-60days"/>
    <n v="1.1666666666666667"/>
    <x v="2"/>
    <x v="0"/>
    <s v="Overdue"/>
    <x v="0"/>
    <s v="USD"/>
    <n v="-130717.36"/>
  </r>
  <r>
    <s v="A2680005"/>
    <x v="40"/>
    <x v="40"/>
    <n v="1800026246"/>
    <x v="1"/>
    <x v="0"/>
    <x v="0"/>
    <x v="0"/>
    <n v="0"/>
    <s v="May21 GAS SEE SUPPORT DOCFOR PYT INSTRUCTION"/>
    <s v="000"/>
    <s v="DR"/>
    <s v=""/>
    <d v="2021-06-25T00:00:00"/>
    <d v="2021-06-25T00:00:00"/>
    <d v="2021-07-25T00:00:00"/>
    <s v="USD"/>
    <n v="346839.94"/>
    <n v="159"/>
    <s v="31-60days"/>
    <n v="5.3"/>
    <x v="2"/>
    <x v="0"/>
    <s v="Overdue"/>
    <x v="0"/>
    <s v="USD"/>
    <n v="346839.94"/>
  </r>
  <r>
    <s v="A2680005"/>
    <x v="40"/>
    <x v="40"/>
    <n v="1600003780"/>
    <x v="1"/>
    <x v="0"/>
    <x v="0"/>
    <x v="0"/>
    <n v="0"/>
    <s v="PTSH -May 2021 - GAS_SALES - REF 1800026246"/>
    <s v="7707"/>
    <s v="DG"/>
    <s v=""/>
    <d v="2021-06-25T00:00:00"/>
    <d v="2021-06-25T00:00:00"/>
    <d v="2021-06-25T00:00:00"/>
    <s v="USD"/>
    <n v="-242787.96"/>
    <n v="189"/>
    <s v="31-60days"/>
    <n v="6.3"/>
    <x v="2"/>
    <x v="0"/>
    <s v="Overdue"/>
    <x v="0"/>
    <s v="USD"/>
    <n v="-242787.96"/>
  </r>
  <r>
    <s v="A2680005"/>
    <x v="40"/>
    <x v="40"/>
    <n v="1800025950"/>
    <x v="1"/>
    <x v="0"/>
    <x v="0"/>
    <x v="0"/>
    <n v="0"/>
    <s v="APRIL-101914.420MSCF(N379.50/$1)PriceUS$1.0647697"/>
    <s v="000"/>
    <s v="DR"/>
    <s v=""/>
    <d v="2021-05-10T00:00:00"/>
    <d v="2021-05-10T00:00:00"/>
    <d v="2021-06-09T00:00:00"/>
    <s v="USD"/>
    <n v="108515.39"/>
    <n v="205"/>
    <s v="31-60days"/>
    <n v="6.833333333333333"/>
    <x v="2"/>
    <x v="0"/>
    <s v="Overdue"/>
    <x v="0"/>
    <s v="USD"/>
    <n v="108515.39"/>
  </r>
  <r>
    <s v="A2680005"/>
    <x v="40"/>
    <x v="40"/>
    <n v="1600003724"/>
    <x v="1"/>
    <x v="0"/>
    <x v="0"/>
    <x v="0"/>
    <n v="0"/>
    <s v="PTSH -APRIL 2021 - GAS_SALES - REF 1800025950"/>
    <s v="7707"/>
    <s v="DG"/>
    <s v=""/>
    <d v="2021-05-10T00:00:00"/>
    <d v="2021-05-10T00:00:00"/>
    <d v="2021-05-10T00:00:00"/>
    <s v="USD"/>
    <n v="-75960.77"/>
    <n v="235"/>
    <s v="31-60days"/>
    <n v="7.833333333333333"/>
    <x v="2"/>
    <x v="0"/>
    <s v="Overdue"/>
    <x v="0"/>
    <s v="USD"/>
    <n v="-75960.77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420"/>
    <s v="Above 180days "/>
    <n v="14"/>
    <x v="4"/>
    <x v="0"/>
    <s v="Overdue"/>
    <x v="0"/>
    <s v="USD"/>
    <n v="3758.16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420"/>
    <s v="Above 180days "/>
    <n v="14"/>
    <x v="4"/>
    <x v="0"/>
    <s v="Overdue"/>
    <x v="0"/>
    <s v="USD"/>
    <n v="663.66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420"/>
    <s v="Above 180days "/>
    <n v="14"/>
    <x v="4"/>
    <x v="0"/>
    <s v="Overdue"/>
    <x v="0"/>
    <s v="USD"/>
    <n v="2434.1799999999998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420"/>
    <s v="Above 180days "/>
    <n v="14"/>
    <x v="4"/>
    <x v="0"/>
    <s v="Overdue"/>
    <x v="0"/>
    <s v="USD"/>
    <n v="40.950000000000003"/>
  </r>
  <r>
    <s v="A2680005"/>
    <x v="41"/>
    <x v="41"/>
    <n v="1800015732"/>
    <x v="0"/>
    <x v="1"/>
    <x v="3"/>
    <x v="12"/>
    <n v="0"/>
    <s v="COST INCURRED AT OSUBI AIRSTRIP"/>
    <s v="473"/>
    <s v="DR"/>
    <s v=""/>
    <d v="2016-01-18T00:00:00"/>
    <d v="2016-01-18T00:00:00"/>
    <d v="2016-02-17T00:00:00"/>
    <s v="NGN"/>
    <n v="88451312.549999997"/>
    <n v="2144"/>
    <s v="Above 180days "/>
    <n v="71.466666666666669"/>
    <x v="0"/>
    <x v="0"/>
    <s v="Overdue"/>
    <x v="0"/>
    <s v="USD"/>
    <n v="444370.55"/>
  </r>
  <r>
    <s v="A2680005"/>
    <x v="41"/>
    <x v="41"/>
    <n v="1800015733"/>
    <x v="0"/>
    <x v="1"/>
    <x v="3"/>
    <x v="12"/>
    <n v="0"/>
    <s v="COST INCURRED AT OSUBI AIRSTRIP"/>
    <s v="467"/>
    <s v="DR"/>
    <s v=""/>
    <d v="2016-01-18T00:00:00"/>
    <d v="2016-01-18T00:00:00"/>
    <d v="2016-02-17T00:00:00"/>
    <s v="USD"/>
    <n v="136490.70000000001"/>
    <n v="2144"/>
    <s v="Above 180days "/>
    <n v="71.466666666666669"/>
    <x v="0"/>
    <x v="0"/>
    <s v="Overdue"/>
    <x v="0"/>
    <s v="USD"/>
    <n v="136490.70000000001"/>
  </r>
  <r>
    <s v="A2310000"/>
    <x v="42"/>
    <x v="42"/>
    <n v="1800027033"/>
    <x v="0"/>
    <x v="0"/>
    <x v="2"/>
    <x v="2"/>
    <n v="0"/>
    <s v="NPDC OREDO NOV 2021 Crude Handling"/>
    <s v="468"/>
    <s v="DR"/>
    <s v=""/>
    <d v="2021-12-13T00:00:00"/>
    <d v="2021-12-13T00:00:00"/>
    <d v="2022-02-11T00:00:00"/>
    <s v="USD"/>
    <n v="666675.9"/>
    <n v="-42"/>
    <s v="Not Overdue"/>
    <n v="-1.4"/>
    <x v="1"/>
    <x v="1"/>
    <s v="Not Overdue"/>
    <x v="0"/>
    <s v="USD"/>
    <n v="666675.9"/>
  </r>
  <r>
    <s v="A2310000"/>
    <x v="42"/>
    <x v="42"/>
    <n v="1800026831"/>
    <x v="0"/>
    <x v="0"/>
    <x v="2"/>
    <x v="2"/>
    <n v="0"/>
    <s v="NPDC OREDO OCTOBER 2021 Crude Handling"/>
    <s v="468"/>
    <s v="DR"/>
    <s v=""/>
    <d v="2021-11-11T00:00:00"/>
    <d v="2021-11-11T00:00:00"/>
    <d v="2022-01-10T00:00:00"/>
    <s v="USD"/>
    <n v="576165.62"/>
    <n v="-10"/>
    <s v="Not Overdue"/>
    <n v="-0.33333333333333331"/>
    <x v="1"/>
    <x v="1"/>
    <s v="Not Overdue"/>
    <x v="0"/>
    <s v="USD"/>
    <n v="576165.62"/>
  </r>
  <r>
    <s v="A2310000"/>
    <x v="42"/>
    <x v="42"/>
    <n v="1800026691"/>
    <x v="0"/>
    <x v="0"/>
    <x v="2"/>
    <x v="2"/>
    <n v="0"/>
    <s v="NPDC OREDO SEPTEMBER 2021 Crude Handling"/>
    <s v="468"/>
    <s v="DR"/>
    <s v=""/>
    <d v="2021-10-13T00:00:00"/>
    <d v="2021-10-13T00:00:00"/>
    <d v="2021-12-12T00:00:00"/>
    <s v="USD"/>
    <n v="471815.74"/>
    <n v="19"/>
    <s v="1-30days"/>
    <n v="0.6333333333333333"/>
    <x v="2"/>
    <x v="0"/>
    <s v="Overdue"/>
    <x v="0"/>
    <s v="USD"/>
    <n v="471815.74"/>
  </r>
  <r>
    <s v="A2310000"/>
    <x v="42"/>
    <x v="42"/>
    <n v="104174891"/>
    <x v="0"/>
    <x v="0"/>
    <x v="2"/>
    <x v="2"/>
    <s v="WHT Outstg"/>
    <s v="WHT_1600003355 NPDC OREDO Jan - feb 2020 CHA"/>
    <s v=""/>
    <s v="AB"/>
    <s v=""/>
    <d v="2021-12-09T00:00:00"/>
    <d v="2021-12-09T00:00:00"/>
    <d v="2021-12-09T00:00:00"/>
    <s v="USD"/>
    <n v="-6908.62"/>
    <n v="22"/>
    <s v="1-30days"/>
    <n v="0.73333333333333328"/>
    <x v="2"/>
    <x v="2"/>
    <s v="WHT"/>
    <x v="1"/>
    <s v="USD"/>
    <n v="-6908.62"/>
  </r>
  <r>
    <s v="A2310000"/>
    <x v="42"/>
    <x v="42"/>
    <n v="104174891"/>
    <x v="0"/>
    <x v="0"/>
    <x v="2"/>
    <x v="2"/>
    <s v="WHT Outstg"/>
    <s v="WHT_1600003356 NPDC OREDO Jan - feb 2020 CHA"/>
    <s v=""/>
    <s v="AB"/>
    <s v=""/>
    <d v="2021-12-09T00:00:00"/>
    <d v="2021-12-09T00:00:00"/>
    <d v="2021-12-09T00:00:00"/>
    <s v="USD"/>
    <n v="-2960.79"/>
    <n v="22"/>
    <s v="1-30days"/>
    <n v="0.73333333333333328"/>
    <x v="2"/>
    <x v="2"/>
    <s v="WHT"/>
    <x v="1"/>
    <s v="USD"/>
    <n v="-2960.79"/>
  </r>
  <r>
    <s v="A2310000"/>
    <x v="42"/>
    <x v="42"/>
    <n v="104174891"/>
    <x v="0"/>
    <x v="0"/>
    <x v="2"/>
    <x v="2"/>
    <s v="WHT Outstg"/>
    <s v="WHT_1800025772 NPDC OML 111(Oredo)Jan21 CHA Suppl."/>
    <s v=""/>
    <s v="AB"/>
    <s v=""/>
    <d v="2021-12-09T00:00:00"/>
    <d v="2021-12-09T00:00:00"/>
    <d v="2021-12-09T00:00:00"/>
    <s v="USD"/>
    <n v="4401"/>
    <n v="22"/>
    <s v="1-30days"/>
    <n v="0.73333333333333328"/>
    <x v="2"/>
    <x v="2"/>
    <s v="WHT"/>
    <x v="1"/>
    <s v="USD"/>
    <n v="4401"/>
  </r>
  <r>
    <s v="A2310000"/>
    <x v="42"/>
    <x v="42"/>
    <n v="104174818"/>
    <x v="0"/>
    <x v="0"/>
    <x v="2"/>
    <x v="2"/>
    <s v="WHT Outstg"/>
    <s v="WHT_1800026201 NPDC Oredo Excess RPC 2020 CHA"/>
    <s v=""/>
    <s v="AB"/>
    <s v=""/>
    <d v="2021-12-08T00:00:00"/>
    <d v="2021-12-08T00:00:00"/>
    <d v="2021-12-08T00:00:00"/>
    <s v="USD"/>
    <n v="69413.31"/>
    <n v="23"/>
    <s v="1-30days"/>
    <n v="0.76666666666666672"/>
    <x v="2"/>
    <x v="2"/>
    <s v="WHT"/>
    <x v="1"/>
    <s v="USD"/>
    <n v="69413.31"/>
  </r>
  <r>
    <s v="A2310000"/>
    <x v="42"/>
    <x v="42"/>
    <n v="104174819"/>
    <x v="0"/>
    <x v="0"/>
    <x v="2"/>
    <x v="2"/>
    <s v="WHT Outstg"/>
    <s v="WHT_1800026442 NPDC OREDO JULY 2021 CHA"/>
    <s v=""/>
    <s v="AB"/>
    <s v=""/>
    <d v="2021-12-08T00:00:00"/>
    <d v="2021-12-08T00:00:00"/>
    <d v="2021-12-08T00:00:00"/>
    <s v="USD"/>
    <n v="29682.67"/>
    <n v="23"/>
    <s v="1-30days"/>
    <n v="0.76666666666666672"/>
    <x v="2"/>
    <x v="2"/>
    <s v="WHT"/>
    <x v="1"/>
    <s v="USD"/>
    <n v="29682.67"/>
  </r>
  <r>
    <s v="A2310000"/>
    <x v="42"/>
    <x v="42"/>
    <n v="104174820"/>
    <x v="0"/>
    <x v="0"/>
    <x v="2"/>
    <x v="2"/>
    <s v="WHT Outstg"/>
    <s v="WHT_1800026308 NPDC OREDO June 2021 Crude Handling"/>
    <s v=""/>
    <s v="AB"/>
    <s v=""/>
    <d v="2021-12-08T00:00:00"/>
    <d v="2021-12-08T00:00:00"/>
    <d v="2021-12-08T00:00:00"/>
    <s v="USD"/>
    <n v="23552.97"/>
    <n v="23"/>
    <s v="1-30days"/>
    <n v="0.76666666666666672"/>
    <x v="2"/>
    <x v="2"/>
    <s v="WHT"/>
    <x v="1"/>
    <s v="USD"/>
    <n v="23552.97"/>
  </r>
  <r>
    <s v="A2310000"/>
    <x v="42"/>
    <x v="42"/>
    <n v="104174821"/>
    <x v="0"/>
    <x v="0"/>
    <x v="2"/>
    <x v="2"/>
    <s v="WHT Outstg"/>
    <s v="WHT_1800026151 NPDC OREDO MAY 2021 Crude Handling"/>
    <s v=""/>
    <s v="AB"/>
    <s v=""/>
    <d v="2021-12-08T00:00:00"/>
    <d v="2021-12-08T00:00:00"/>
    <d v="2021-12-08T00:00:00"/>
    <s v="USD"/>
    <n v="23182.55"/>
    <n v="23"/>
    <s v="1-30days"/>
    <n v="0.76666666666666672"/>
    <x v="2"/>
    <x v="2"/>
    <s v="WHT"/>
    <x v="1"/>
    <s v="USD"/>
    <n v="23182.55"/>
  </r>
  <r>
    <s v="A2310000"/>
    <x v="42"/>
    <x v="42"/>
    <n v="1800026563"/>
    <x v="0"/>
    <x v="0"/>
    <x v="2"/>
    <x v="2"/>
    <n v="0"/>
    <s v="NPDC OREDO AUGUST 2021 Crude Handling"/>
    <s v="468"/>
    <s v="DR"/>
    <s v=""/>
    <d v="2021-09-14T00:00:00"/>
    <d v="2021-09-14T00:00:00"/>
    <d v="2021-11-13T00:00:00"/>
    <s v="USD"/>
    <n v="245205.33"/>
    <n v="48"/>
    <s v="31-60days"/>
    <n v="1.6"/>
    <x v="2"/>
    <x v="0"/>
    <s v="Overdue"/>
    <x v="0"/>
    <s v="USD"/>
    <n v="245205.33"/>
  </r>
  <r>
    <s v="A2310000"/>
    <x v="42"/>
    <x v="42"/>
    <n v="104127510"/>
    <x v="0"/>
    <x v="0"/>
    <x v="2"/>
    <x v="2"/>
    <s v="WHT Outstg"/>
    <s v="WHT on 1800025549 NPDC OREDO JAN 2021 CHA"/>
    <s v=""/>
    <s v="AB"/>
    <s v=""/>
    <d v="2021-09-06T00:00:00"/>
    <d v="2021-09-06T00:00:00"/>
    <d v="2021-09-06T00:00:00"/>
    <s v="USD"/>
    <n v="22157.72"/>
    <n v="116"/>
    <s v="91-180days "/>
    <n v="3.8666666666666667"/>
    <x v="2"/>
    <x v="2"/>
    <s v="WHT"/>
    <x v="1"/>
    <s v="USD"/>
    <n v="22157.72"/>
  </r>
  <r>
    <s v="A2310000"/>
    <x v="42"/>
    <x v="42"/>
    <n v="104127515"/>
    <x v="0"/>
    <x v="0"/>
    <x v="2"/>
    <x v="2"/>
    <s v="WHT Outstg"/>
    <s v="WHT on 1800025703 NPDC OREDO FEB 2021 CHA"/>
    <s v=""/>
    <s v="AB"/>
    <s v=""/>
    <d v="2021-09-06T00:00:00"/>
    <d v="2021-09-06T00:00:00"/>
    <d v="2021-09-06T00:00:00"/>
    <s v="USD"/>
    <n v="21032.26"/>
    <n v="116"/>
    <s v="91-180days "/>
    <n v="3.8666666666666667"/>
    <x v="2"/>
    <x v="2"/>
    <s v="WHT"/>
    <x v="1"/>
    <s v="USD"/>
    <n v="21032.26"/>
  </r>
  <r>
    <s v="A2310000"/>
    <x v="42"/>
    <x v="42"/>
    <n v="104127541"/>
    <x v="0"/>
    <x v="0"/>
    <x v="2"/>
    <x v="2"/>
    <s v="WHT Outstg"/>
    <s v="WHt on 1800025842 NPDC OREDO MARCH 2021 CHA"/>
    <s v=""/>
    <s v="AB"/>
    <s v=""/>
    <d v="2021-09-06T00:00:00"/>
    <d v="2021-09-06T00:00:00"/>
    <d v="2021-09-06T00:00:00"/>
    <s v="USD"/>
    <n v="26465.66"/>
    <n v="116"/>
    <s v="91-180days "/>
    <n v="3.8666666666666667"/>
    <x v="2"/>
    <x v="2"/>
    <s v="WHT"/>
    <x v="1"/>
    <s v="USD"/>
    <n v="26465.66"/>
  </r>
  <r>
    <s v="A2310000"/>
    <x v="42"/>
    <x v="42"/>
    <n v="104127542"/>
    <x v="0"/>
    <x v="0"/>
    <x v="2"/>
    <x v="2"/>
    <s v="WHT Outstg"/>
    <s v="WHT on 1800025255 NPDC OREDO NOV 2020 CHA"/>
    <s v=""/>
    <s v="AB"/>
    <s v=""/>
    <d v="2021-09-06T00:00:00"/>
    <d v="2021-09-06T00:00:00"/>
    <d v="2021-09-06T00:00:00"/>
    <s v="USD"/>
    <n v="26993.46"/>
    <n v="116"/>
    <s v="91-180days "/>
    <n v="3.8666666666666667"/>
    <x v="2"/>
    <x v="2"/>
    <s v="WHT"/>
    <x v="1"/>
    <s v="USD"/>
    <n v="26993.46"/>
  </r>
  <r>
    <s v="A2310000"/>
    <x v="42"/>
    <x v="42"/>
    <n v="104127543"/>
    <x v="0"/>
    <x v="0"/>
    <x v="2"/>
    <x v="2"/>
    <s v="WHT Outstg"/>
    <s v="WHT on 1800024914 NPDC OREDO SEPT 2020 CHA"/>
    <s v=""/>
    <s v="AB"/>
    <s v=""/>
    <d v="2021-09-06T00:00:00"/>
    <d v="2021-09-06T00:00:00"/>
    <d v="2021-09-06T00:00:00"/>
    <s v="USD"/>
    <n v="26886.36"/>
    <n v="116"/>
    <s v="91-180days "/>
    <n v="3.8666666666666667"/>
    <x v="2"/>
    <x v="2"/>
    <s v="WHT"/>
    <x v="1"/>
    <s v="USD"/>
    <n v="26886.36"/>
  </r>
  <r>
    <s v="A2310000"/>
    <x v="42"/>
    <x v="42"/>
    <n v="104127544"/>
    <x v="0"/>
    <x v="0"/>
    <x v="2"/>
    <x v="2"/>
    <s v="WHT Outstg"/>
    <s v="WHT on 1800025052 NPDC OREDO OCT 2020 CHA"/>
    <s v=""/>
    <s v="AB"/>
    <s v=""/>
    <d v="2021-09-06T00:00:00"/>
    <d v="2021-09-06T00:00:00"/>
    <d v="2021-09-06T00:00:00"/>
    <s v="USD"/>
    <n v="24006.720000000001"/>
    <n v="116"/>
    <s v="91-180days "/>
    <n v="3.8666666666666667"/>
    <x v="2"/>
    <x v="2"/>
    <s v="WHT"/>
    <x v="1"/>
    <s v="USD"/>
    <n v="24006.720000000001"/>
  </r>
  <r>
    <s v="A2310000"/>
    <x v="42"/>
    <x v="42"/>
    <n v="104127546"/>
    <x v="0"/>
    <x v="0"/>
    <x v="2"/>
    <x v="2"/>
    <s v="WHT Outstg"/>
    <s v="WHT on 1800023928 NPDC OREDO MAR 2020 CHA"/>
    <s v=""/>
    <s v="AB"/>
    <s v=""/>
    <d v="2021-09-06T00:00:00"/>
    <d v="2021-09-06T00:00:00"/>
    <d v="2021-09-06T00:00:00"/>
    <s v="USD"/>
    <n v="10039.459999999999"/>
    <n v="116"/>
    <s v="91-180days "/>
    <n v="3.8666666666666667"/>
    <x v="2"/>
    <x v="2"/>
    <s v="WHT"/>
    <x v="1"/>
    <s v="USD"/>
    <n v="10039.459999999999"/>
  </r>
  <r>
    <s v="A2310000"/>
    <x v="42"/>
    <x v="42"/>
    <n v="104127546"/>
    <x v="0"/>
    <x v="0"/>
    <x v="2"/>
    <x v="2"/>
    <s v="WHT Outstg"/>
    <s v="WHT on 1800023929 NPDC OREDO MAR 2020 CHA"/>
    <s v=""/>
    <s v="AB"/>
    <s v=""/>
    <d v="2021-09-06T00:00:00"/>
    <d v="2021-09-06T00:00:00"/>
    <d v="2021-09-06T00:00:00"/>
    <s v="USD"/>
    <n v="3657.89"/>
    <n v="116"/>
    <s v="91-180days "/>
    <n v="3.8666666666666667"/>
    <x v="2"/>
    <x v="2"/>
    <s v="WHT"/>
    <x v="1"/>
    <s v="USD"/>
    <n v="3657.89"/>
  </r>
  <r>
    <s v="A2310000"/>
    <x v="42"/>
    <x v="42"/>
    <n v="104127547"/>
    <x v="0"/>
    <x v="0"/>
    <x v="2"/>
    <x v="2"/>
    <s v="WHT Outstg"/>
    <s v="WHT on 1800024457 NPDC OREDO JUN 2020 CHA"/>
    <s v=""/>
    <s v="AB"/>
    <s v=""/>
    <d v="2021-09-06T00:00:00"/>
    <d v="2021-09-06T00:00:00"/>
    <d v="2021-09-06T00:00:00"/>
    <s v="USD"/>
    <n v="8892.1"/>
    <n v="116"/>
    <s v="91-180days "/>
    <n v="3.8666666666666667"/>
    <x v="2"/>
    <x v="2"/>
    <s v="WHT"/>
    <x v="1"/>
    <s v="USD"/>
    <n v="8892.1"/>
  </r>
  <r>
    <s v="A2310000"/>
    <x v="42"/>
    <x v="42"/>
    <n v="104127547"/>
    <x v="0"/>
    <x v="0"/>
    <x v="2"/>
    <x v="2"/>
    <s v="WHT Outstg"/>
    <s v="WHT on 1800024458 NPDC OREDO JUN 2020 CHA"/>
    <s v=""/>
    <s v="AB"/>
    <s v=""/>
    <d v="2021-09-06T00:00:00"/>
    <d v="2021-09-06T00:00:00"/>
    <d v="2021-09-06T00:00:00"/>
    <s v="USD"/>
    <n v="3810.87"/>
    <n v="116"/>
    <s v="91-180days "/>
    <n v="3.8666666666666667"/>
    <x v="2"/>
    <x v="2"/>
    <s v="WHT"/>
    <x v="1"/>
    <s v="USD"/>
    <n v="3810.87"/>
  </r>
  <r>
    <s v="A2310000"/>
    <x v="42"/>
    <x v="42"/>
    <n v="104127548"/>
    <x v="0"/>
    <x v="0"/>
    <x v="2"/>
    <x v="2"/>
    <s v="WHT Outstg"/>
    <s v="WHT on 1800024579 NPDC OREDO JULY 2020 CHA"/>
    <s v=""/>
    <s v="AB"/>
    <s v=""/>
    <d v="2021-09-06T00:00:00"/>
    <d v="2021-09-06T00:00:00"/>
    <d v="2021-09-06T00:00:00"/>
    <s v="USD"/>
    <n v="12697.39"/>
    <n v="116"/>
    <s v="91-180days "/>
    <n v="3.8666666666666667"/>
    <x v="2"/>
    <x v="2"/>
    <s v="WHT"/>
    <x v="1"/>
    <s v="USD"/>
    <n v="12697.39"/>
  </r>
  <r>
    <s v="A2310000"/>
    <x v="42"/>
    <x v="42"/>
    <n v="104127548"/>
    <x v="0"/>
    <x v="0"/>
    <x v="2"/>
    <x v="2"/>
    <s v="WHT Outstg"/>
    <s v="WHT on 1800024580 NPDC OREDO JULY 2020 CHA"/>
    <s v=""/>
    <s v="AB"/>
    <s v=""/>
    <d v="2021-09-06T00:00:00"/>
    <d v="2021-09-06T00:00:00"/>
    <d v="2021-09-06T00:00:00"/>
    <s v="USD"/>
    <n v="5169.2"/>
    <n v="116"/>
    <s v="91-180days "/>
    <n v="3.8666666666666667"/>
    <x v="2"/>
    <x v="2"/>
    <s v="WHT"/>
    <x v="1"/>
    <s v="USD"/>
    <n v="5169.2"/>
  </r>
  <r>
    <s v="A2310000"/>
    <x v="42"/>
    <x v="42"/>
    <n v="104127549"/>
    <x v="0"/>
    <x v="0"/>
    <x v="2"/>
    <x v="2"/>
    <s v="WHT Outstg"/>
    <s v="WHT on 1800023720 NPDC OREDO FEB 2020 CHA"/>
    <s v=""/>
    <s v="AB"/>
    <s v=""/>
    <d v="2021-09-06T00:00:00"/>
    <d v="2021-09-06T00:00:00"/>
    <d v="2021-09-06T00:00:00"/>
    <s v="USD"/>
    <n v="15893.64"/>
    <n v="116"/>
    <s v="91-180days "/>
    <n v="3.8666666666666667"/>
    <x v="2"/>
    <x v="2"/>
    <s v="WHT"/>
    <x v="1"/>
    <s v="USD"/>
    <n v="15893.64"/>
  </r>
  <r>
    <s v="A2310000"/>
    <x v="42"/>
    <x v="42"/>
    <n v="104127549"/>
    <x v="0"/>
    <x v="0"/>
    <x v="2"/>
    <x v="2"/>
    <s v="WHT Outstg"/>
    <s v="WHT on 1800023721 NPDC OREDO FEB 2020 CHA"/>
    <s v=""/>
    <s v="AB"/>
    <s v=""/>
    <d v="2021-09-06T00:00:00"/>
    <d v="2021-09-06T00:00:00"/>
    <d v="2021-09-06T00:00:00"/>
    <s v="USD"/>
    <n v="5790.34"/>
    <n v="116"/>
    <s v="91-180days "/>
    <n v="3.8666666666666667"/>
    <x v="2"/>
    <x v="2"/>
    <s v="WHT"/>
    <x v="1"/>
    <s v="USD"/>
    <n v="5790.34"/>
  </r>
  <r>
    <s v="A2310000"/>
    <x v="42"/>
    <x v="42"/>
    <n v="104127550"/>
    <x v="0"/>
    <x v="0"/>
    <x v="2"/>
    <x v="2"/>
    <s v="WHT Outstg"/>
    <s v="WHT on1800024549 OREDO Excess RPC charges for 2019"/>
    <s v=""/>
    <s v="AB"/>
    <s v=""/>
    <d v="2021-09-06T00:00:00"/>
    <d v="2021-09-06T00:00:00"/>
    <d v="2021-09-06T00:00:00"/>
    <s v="USD"/>
    <n v="54446.59"/>
    <n v="116"/>
    <s v="91-180days "/>
    <n v="3.8666666666666667"/>
    <x v="2"/>
    <x v="2"/>
    <s v="WHT"/>
    <x v="1"/>
    <s v="USD"/>
    <n v="54446.59"/>
  </r>
  <r>
    <s v="A2310000"/>
    <x v="42"/>
    <x v="42"/>
    <n v="104127551"/>
    <x v="0"/>
    <x v="0"/>
    <x v="2"/>
    <x v="2"/>
    <s v="WHT Outstg"/>
    <s v="WHT on 1800024740 NPDC OREDO AUGUST 2020 CHA"/>
    <s v=""/>
    <s v="AB"/>
    <s v=""/>
    <d v="2021-09-06T00:00:00"/>
    <d v="2021-09-06T00:00:00"/>
    <d v="2021-09-06T00:00:00"/>
    <s v="USD"/>
    <n v="15909.6"/>
    <n v="116"/>
    <s v="91-180days "/>
    <n v="3.8666666666666667"/>
    <x v="2"/>
    <x v="2"/>
    <s v="WHT"/>
    <x v="1"/>
    <s v="USD"/>
    <n v="15909.6"/>
  </r>
  <r>
    <s v="A2310000"/>
    <x v="42"/>
    <x v="42"/>
    <n v="104127552"/>
    <x v="0"/>
    <x v="0"/>
    <x v="2"/>
    <x v="2"/>
    <s v="WHT Outstg"/>
    <s v="WHT on 1800025432 NPDC OREDO DEC 2020 CHA"/>
    <s v=""/>
    <s v="AB"/>
    <s v=""/>
    <d v="2021-09-06T00:00:00"/>
    <d v="2021-09-06T00:00:00"/>
    <d v="2021-09-06T00:00:00"/>
    <s v="USD"/>
    <n v="24845.53"/>
    <n v="116"/>
    <s v="91-180days "/>
    <n v="3.8666666666666667"/>
    <x v="2"/>
    <x v="2"/>
    <s v="WHT"/>
    <x v="1"/>
    <s v="USD"/>
    <n v="24845.53"/>
  </r>
  <r>
    <s v="A2310000"/>
    <x v="42"/>
    <x v="42"/>
    <n v="104127553"/>
    <x v="0"/>
    <x v="0"/>
    <x v="2"/>
    <x v="2"/>
    <s v="WHT Outstg"/>
    <s v="WHT on1800024550 OREDO Excess RPC charges for 2019"/>
    <s v=""/>
    <s v="AB"/>
    <s v=""/>
    <d v="2021-09-06T00:00:00"/>
    <d v="2021-09-06T00:00:00"/>
    <d v="2021-09-06T00:00:00"/>
    <s v="USD"/>
    <n v="18840.560000000001"/>
    <n v="116"/>
    <s v="91-180days "/>
    <n v="3.8666666666666667"/>
    <x v="2"/>
    <x v="2"/>
    <s v="WHT"/>
    <x v="1"/>
    <s v="USD"/>
    <n v="18840.560000000001"/>
  </r>
  <r>
    <s v="A2310000"/>
    <x v="42"/>
    <x v="42"/>
    <n v="104127554"/>
    <x v="0"/>
    <x v="0"/>
    <x v="2"/>
    <x v="2"/>
    <s v="WHT Outstg"/>
    <s v="WHT on 1800025974 NPDC OREDO APR 2021 CHA"/>
    <s v=""/>
    <s v="AB"/>
    <s v=""/>
    <d v="2021-09-06T00:00:00"/>
    <d v="2021-09-06T00:00:00"/>
    <d v="2021-09-06T00:00:00"/>
    <s v="USD"/>
    <n v="26802.85"/>
    <n v="116"/>
    <s v="91-180days "/>
    <n v="3.8666666666666667"/>
    <x v="2"/>
    <x v="2"/>
    <s v="WHT"/>
    <x v="1"/>
    <s v="USD"/>
    <n v="26802.85"/>
  </r>
  <r>
    <s v="A2310000"/>
    <x v="42"/>
    <x v="42"/>
    <n v="104127555"/>
    <x v="0"/>
    <x v="0"/>
    <x v="2"/>
    <x v="2"/>
    <s v="WHT Outstg"/>
    <s v="WHT on 1800023363 NPDC OREDO DEC 2019 CHA"/>
    <s v=""/>
    <s v="AB"/>
    <s v=""/>
    <d v="2021-09-06T00:00:00"/>
    <d v="2021-09-06T00:00:00"/>
    <d v="2021-09-06T00:00:00"/>
    <s v="USD"/>
    <n v="17485.150000000001"/>
    <n v="116"/>
    <s v="91-180days "/>
    <n v="3.8666666666666667"/>
    <x v="2"/>
    <x v="2"/>
    <s v="WHT"/>
    <x v="1"/>
    <s v="USD"/>
    <n v="17485.150000000001"/>
  </r>
  <r>
    <s v="A2310000"/>
    <x v="42"/>
    <x v="42"/>
    <n v="104127555"/>
    <x v="0"/>
    <x v="0"/>
    <x v="2"/>
    <x v="2"/>
    <s v="WHT Outstg"/>
    <s v="WHT on 1800023364 NPDC OREDO DEC 2019 CHA"/>
    <s v=""/>
    <s v="AB"/>
    <s v=""/>
    <d v="2021-09-06T00:00:00"/>
    <d v="2021-09-06T00:00:00"/>
    <d v="2021-09-06T00:00:00"/>
    <s v="USD"/>
    <n v="7493.69"/>
    <n v="116"/>
    <s v="91-180days "/>
    <n v="3.8666666666666667"/>
    <x v="2"/>
    <x v="2"/>
    <s v="WHT"/>
    <x v="1"/>
    <s v="USD"/>
    <n v="7493.69"/>
  </r>
  <r>
    <s v="A2310000"/>
    <x v="42"/>
    <x v="42"/>
    <n v="1600003792"/>
    <x v="0"/>
    <x v="0"/>
    <x v="2"/>
    <x v="2"/>
    <n v="0"/>
    <s v="OML 111-OREDO WHT ANLYS 1-CREDIT RECEIPTS"/>
    <s v="468"/>
    <s v="DG"/>
    <s v=""/>
    <d v="2021-06-28T00:00:00"/>
    <d v="2021-06-28T00:00:00"/>
    <d v="2021-06-28T00:00:00"/>
    <s v="USD"/>
    <n v="-81827.929999999993"/>
    <n v="186"/>
    <s v="Above 180days "/>
    <n v="6.2"/>
    <x v="0"/>
    <x v="2"/>
    <s v="Overdue"/>
    <x v="1"/>
    <s v="USD"/>
    <n v="-81827.929999999993"/>
  </r>
  <r>
    <s v="A2310000"/>
    <x v="42"/>
    <x v="42"/>
    <n v="1600003807"/>
    <x v="0"/>
    <x v="0"/>
    <x v="2"/>
    <x v="2"/>
    <n v="0"/>
    <s v="OML 111-OREDO WHT NGN CREDIT RECEIPTS"/>
    <s v="454"/>
    <s v="DG"/>
    <s v=""/>
    <d v="2021-06-28T00:00:00"/>
    <d v="2021-06-28T00:00:00"/>
    <d v="2021-06-28T00:00:00"/>
    <s v="NGN"/>
    <n v="-125582237.53"/>
    <n v="186"/>
    <s v="Above 180days "/>
    <n v="6.2"/>
    <x v="0"/>
    <x v="2"/>
    <s v="Overdue"/>
    <x v="1"/>
    <s v="USD"/>
    <n v="-414421.8"/>
  </r>
  <r>
    <s v="A2310000"/>
    <x v="42"/>
    <x v="42"/>
    <n v="104095152"/>
    <x v="0"/>
    <x v="0"/>
    <x v="2"/>
    <x v="2"/>
    <s v="WHT Outstg"/>
    <s v="WHT on Inv 1800022923 NPDC OREDO OCT 2019 CHA"/>
    <s v=""/>
    <s v="AB"/>
    <s v=""/>
    <d v="2021-06-28T00:00:00"/>
    <d v="2021-06-28T00:00:00"/>
    <d v="2021-06-28T00:00:00"/>
    <s v="USD"/>
    <n v="18764.46"/>
    <n v="186"/>
    <s v="Above 180days "/>
    <n v="6.2"/>
    <x v="3"/>
    <x v="2"/>
    <s v="WHT"/>
    <x v="1"/>
    <s v="USD"/>
    <n v="18764.46"/>
  </r>
  <r>
    <s v="A2310000"/>
    <x v="42"/>
    <x v="42"/>
    <n v="104095152"/>
    <x v="0"/>
    <x v="0"/>
    <x v="2"/>
    <x v="2"/>
    <s v="WHT Outstg"/>
    <s v="WHT on Inv 1800022924 NPDC OREDO OCT 2019 CHA"/>
    <s v=""/>
    <s v="AB"/>
    <s v=""/>
    <d v="2021-06-28T00:00:00"/>
    <d v="2021-06-28T00:00:00"/>
    <d v="2021-06-28T00:00:00"/>
    <s v="USD"/>
    <n v="8042.33"/>
    <n v="186"/>
    <s v="Above 180days "/>
    <n v="6.2"/>
    <x v="3"/>
    <x v="2"/>
    <s v="WHT"/>
    <x v="1"/>
    <s v="USD"/>
    <n v="8042.33"/>
  </r>
  <r>
    <s v="A2310000"/>
    <x v="42"/>
    <x v="42"/>
    <n v="104095153"/>
    <x v="0"/>
    <x v="0"/>
    <x v="2"/>
    <x v="2"/>
    <s v="WHT Outstg"/>
    <s v="WHT on Inv 1800023818 NPDC OREDO JAN 2020 CHA"/>
    <s v=""/>
    <s v="AB"/>
    <s v=""/>
    <d v="2021-06-28T00:00:00"/>
    <d v="2021-06-28T00:00:00"/>
    <d v="2021-06-28T00:00:00"/>
    <s v="USD"/>
    <n v="16477.87"/>
    <n v="186"/>
    <s v="Above 180days "/>
    <n v="6.2"/>
    <x v="3"/>
    <x v="2"/>
    <s v="WHT"/>
    <x v="1"/>
    <s v="USD"/>
    <n v="16477.87"/>
  </r>
  <r>
    <s v="A2310000"/>
    <x v="42"/>
    <x v="42"/>
    <n v="104095153"/>
    <x v="0"/>
    <x v="0"/>
    <x v="2"/>
    <x v="2"/>
    <s v="WHT Outstg"/>
    <s v="WHT on Inv 1800023819 NPDC OREDO JAN 2020 CHA"/>
    <s v=""/>
    <s v="AB"/>
    <s v=""/>
    <d v="2021-06-28T00:00:00"/>
    <d v="2021-06-28T00:00:00"/>
    <d v="2021-06-28T00:00:00"/>
    <s v="USD"/>
    <n v="6003.23"/>
    <n v="186"/>
    <s v="Above 180days "/>
    <n v="6.2"/>
    <x v="3"/>
    <x v="2"/>
    <s v="WHT"/>
    <x v="1"/>
    <s v="USD"/>
    <n v="6003.23"/>
  </r>
  <r>
    <s v="A2310000"/>
    <x v="42"/>
    <x v="42"/>
    <n v="104095154"/>
    <x v="0"/>
    <x v="0"/>
    <x v="2"/>
    <x v="2"/>
    <s v="WHT Outstg"/>
    <s v="WHT on Inv 1800024053 NPDC OREDO APR 2020 CHA"/>
    <s v=""/>
    <s v="AB"/>
    <s v=""/>
    <d v="2021-06-28T00:00:00"/>
    <d v="2021-06-28T00:00:00"/>
    <d v="2021-06-28T00:00:00"/>
    <s v="USD"/>
    <n v="11720.85"/>
    <n v="186"/>
    <s v="Above 180days "/>
    <n v="6.2"/>
    <x v="3"/>
    <x v="2"/>
    <s v="WHT"/>
    <x v="1"/>
    <s v="USD"/>
    <n v="11720.85"/>
  </r>
  <r>
    <s v="A2310000"/>
    <x v="42"/>
    <x v="42"/>
    <n v="104095154"/>
    <x v="0"/>
    <x v="0"/>
    <x v="2"/>
    <x v="2"/>
    <s v="WHT Outstg"/>
    <s v="WHT on Inv 1800024054 NPDC OREDO APR 2020 CHA"/>
    <s v=""/>
    <s v="AB"/>
    <s v=""/>
    <d v="2021-06-28T00:00:00"/>
    <d v="2021-06-28T00:00:00"/>
    <d v="2021-06-28T00:00:00"/>
    <s v="USD"/>
    <n v="5023.18"/>
    <n v="186"/>
    <s v="Above 180days "/>
    <n v="6.2"/>
    <x v="3"/>
    <x v="2"/>
    <s v="WHT"/>
    <x v="1"/>
    <s v="USD"/>
    <n v="5023.18"/>
  </r>
  <r>
    <s v="A2310000"/>
    <x v="42"/>
    <x v="42"/>
    <n v="104095155"/>
    <x v="0"/>
    <x v="0"/>
    <x v="2"/>
    <x v="2"/>
    <s v="WHT Outstg"/>
    <s v="WHT on Inv 1800024254 NPDC OREDO MAY 2020 CHA"/>
    <s v=""/>
    <s v="AB"/>
    <s v=""/>
    <d v="2021-06-28T00:00:00"/>
    <d v="2021-06-28T00:00:00"/>
    <d v="2021-06-28T00:00:00"/>
    <s v="USD"/>
    <n v="13794.67"/>
    <n v="186"/>
    <s v="Above 180days "/>
    <n v="6.2"/>
    <x v="3"/>
    <x v="2"/>
    <s v="WHT"/>
    <x v="1"/>
    <s v="USD"/>
    <n v="13794.67"/>
  </r>
  <r>
    <s v="A2310000"/>
    <x v="42"/>
    <x v="42"/>
    <n v="104095155"/>
    <x v="0"/>
    <x v="0"/>
    <x v="2"/>
    <x v="2"/>
    <s v="WHT Outstg"/>
    <s v="WHT On Inv 1800024255 NPDC OREDO MAY 2020 CHA"/>
    <s v=""/>
    <s v="AB"/>
    <s v=""/>
    <d v="2021-06-28T00:00:00"/>
    <d v="2021-06-28T00:00:00"/>
    <d v="2021-06-28T00:00:00"/>
    <s v="USD"/>
    <n v="5911.95"/>
    <n v="186"/>
    <s v="Above 180days "/>
    <n v="6.2"/>
    <x v="3"/>
    <x v="2"/>
    <s v="WHT"/>
    <x v="1"/>
    <s v="USD"/>
    <n v="5911.95"/>
  </r>
  <r>
    <s v="A2310000"/>
    <x v="42"/>
    <x v="42"/>
    <n v="104095156"/>
    <x v="0"/>
    <x v="0"/>
    <x v="2"/>
    <x v="2"/>
    <s v="WHT Outstg"/>
    <s v="WHT on Inv 1800023124 NPDC OREDO NOV 2019 CHA"/>
    <s v=""/>
    <s v="AB"/>
    <s v=""/>
    <d v="2021-06-28T00:00:00"/>
    <d v="2021-06-28T00:00:00"/>
    <d v="2021-06-28T00:00:00"/>
    <s v="USD"/>
    <n v="17339.169999999998"/>
    <n v="186"/>
    <s v="Above 180days "/>
    <n v="6.2"/>
    <x v="3"/>
    <x v="2"/>
    <s v="WHT"/>
    <x v="1"/>
    <s v="USD"/>
    <n v="17339.169999999998"/>
  </r>
  <r>
    <s v="A2310000"/>
    <x v="42"/>
    <x v="42"/>
    <n v="104095156"/>
    <x v="0"/>
    <x v="0"/>
    <x v="2"/>
    <x v="2"/>
    <s v="WHT Outstg"/>
    <s v="WHT On Inv 1800023125 NPDC OREDO NOV 2019 CHA"/>
    <s v=""/>
    <s v="AB"/>
    <s v=""/>
    <d v="2021-06-28T00:00:00"/>
    <d v="2021-06-28T00:00:00"/>
    <d v="2021-06-28T00:00:00"/>
    <s v="USD"/>
    <n v="7431.07"/>
    <n v="186"/>
    <s v="Above 180days "/>
    <n v="6.2"/>
    <x v="3"/>
    <x v="2"/>
    <s v="WHT"/>
    <x v="1"/>
    <s v="USD"/>
    <n v="7431.07"/>
  </r>
  <r>
    <s v="A2310000"/>
    <x v="42"/>
    <x v="42"/>
    <n v="1600003580"/>
    <x v="0"/>
    <x v="0"/>
    <x v="2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331"/>
    <s v="Above 180days "/>
    <n v="11.033333333333333"/>
    <x v="3"/>
    <x v="2"/>
    <s v="WHT"/>
    <x v="1"/>
    <s v="USD"/>
    <n v="-1520.16"/>
  </r>
  <r>
    <s v="A2310000"/>
    <x v="42"/>
    <x v="42"/>
    <n v="1600003581"/>
    <x v="0"/>
    <x v="0"/>
    <x v="2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331"/>
    <s v="Above 180days "/>
    <n v="11.033333333333333"/>
    <x v="3"/>
    <x v="2"/>
    <s v="WHT"/>
    <x v="1"/>
    <s v="USD"/>
    <n v="-914.3"/>
  </r>
  <r>
    <s v="A2310000"/>
    <x v="42"/>
    <x v="42"/>
    <n v="1600003582"/>
    <x v="0"/>
    <x v="0"/>
    <x v="2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331"/>
    <s v="Above 180days "/>
    <n v="11.033333333333333"/>
    <x v="3"/>
    <x v="2"/>
    <s v="WHT"/>
    <x v="1"/>
    <s v="USD"/>
    <n v="-914.89"/>
  </r>
  <r>
    <s v="A2310000"/>
    <x v="42"/>
    <x v="42"/>
    <n v="1600003583"/>
    <x v="0"/>
    <x v="0"/>
    <x v="2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331"/>
    <s v="Above 180days "/>
    <n v="11.033333333333333"/>
    <x v="3"/>
    <x v="2"/>
    <s v="WHT"/>
    <x v="1"/>
    <s v="USD"/>
    <n v="-3274.33"/>
  </r>
  <r>
    <s v="A2310000"/>
    <x v="42"/>
    <x v="42"/>
    <n v="1600003584"/>
    <x v="0"/>
    <x v="0"/>
    <x v="2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331"/>
    <s v="Above 180days "/>
    <n v="11.033333333333333"/>
    <x v="3"/>
    <x v="2"/>
    <s v="WHT"/>
    <x v="1"/>
    <s v="USD"/>
    <n v="-6704.2"/>
  </r>
  <r>
    <s v="A2310000"/>
    <x v="42"/>
    <x v="42"/>
    <n v="1600003585"/>
    <x v="0"/>
    <x v="0"/>
    <x v="2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331"/>
    <s v="Above 180days "/>
    <n v="11.033333333333333"/>
    <x v="3"/>
    <x v="2"/>
    <s v="WHT"/>
    <x v="1"/>
    <s v="USD"/>
    <n v="-6094.56"/>
  </r>
  <r>
    <s v="A2310000"/>
    <x v="42"/>
    <x v="42"/>
    <n v="1600003586"/>
    <x v="0"/>
    <x v="0"/>
    <x v="2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331"/>
    <s v="Above 180days "/>
    <n v="11.033333333333333"/>
    <x v="3"/>
    <x v="2"/>
    <s v="WHT"/>
    <x v="1"/>
    <s v="USD"/>
    <n v="-9141.84"/>
  </r>
  <r>
    <s v="A2310000"/>
    <x v="42"/>
    <x v="42"/>
    <n v="1600003587"/>
    <x v="0"/>
    <x v="0"/>
    <x v="2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331"/>
    <s v="Above 180days "/>
    <n v="11.033333333333333"/>
    <x v="3"/>
    <x v="2"/>
    <s v="WHT"/>
    <x v="1"/>
    <s v="USD"/>
    <n v="-9446.57"/>
  </r>
  <r>
    <s v="A2310000"/>
    <x v="42"/>
    <x v="42"/>
    <n v="1600003588"/>
    <x v="0"/>
    <x v="0"/>
    <x v="2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331"/>
    <s v="Above 180days "/>
    <n v="11.033333333333333"/>
    <x v="3"/>
    <x v="2"/>
    <s v="WHT"/>
    <x v="1"/>
    <s v="USD"/>
    <n v="-4835.4799999999996"/>
  </r>
  <r>
    <s v="A2310000"/>
    <x v="42"/>
    <x v="42"/>
    <n v="1600003589"/>
    <x v="0"/>
    <x v="0"/>
    <x v="2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331"/>
    <s v="Above 180days "/>
    <n v="11.033333333333333"/>
    <x v="3"/>
    <x v="2"/>
    <s v="WHT"/>
    <x v="1"/>
    <s v="USD"/>
    <n v="-2252.48"/>
  </r>
  <r>
    <s v="A2310000"/>
    <x v="42"/>
    <x v="42"/>
    <n v="1600003590"/>
    <x v="0"/>
    <x v="0"/>
    <x v="2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331"/>
    <s v="Above 180days "/>
    <n v="11.033333333333333"/>
    <x v="3"/>
    <x v="2"/>
    <s v="WHT"/>
    <x v="1"/>
    <s v="USD"/>
    <n v="-3004.67"/>
  </r>
  <r>
    <s v="A2310000"/>
    <x v="42"/>
    <x v="42"/>
    <n v="1600003591"/>
    <x v="0"/>
    <x v="0"/>
    <x v="2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331"/>
    <s v="Above 180days "/>
    <n v="11.033333333333333"/>
    <x v="3"/>
    <x v="2"/>
    <s v="WHT"/>
    <x v="1"/>
    <s v="USD"/>
    <n v="-9473.0400000000009"/>
  </r>
  <r>
    <s v="A2310000"/>
    <x v="42"/>
    <x v="42"/>
    <n v="1600003592"/>
    <x v="0"/>
    <x v="0"/>
    <x v="2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331"/>
    <s v="Above 180days "/>
    <n v="11.033333333333333"/>
    <x v="3"/>
    <x v="2"/>
    <s v="WHT"/>
    <x v="1"/>
    <s v="USD"/>
    <n v="-22839.919999999998"/>
  </r>
  <r>
    <s v="A2310000"/>
    <x v="42"/>
    <x v="42"/>
    <n v="1600003593"/>
    <x v="0"/>
    <x v="0"/>
    <x v="2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331"/>
    <s v="Above 180days "/>
    <n v="11.033333333333333"/>
    <x v="3"/>
    <x v="2"/>
    <s v="WHT"/>
    <x v="1"/>
    <s v="USD"/>
    <n v="-1229.56"/>
  </r>
  <r>
    <s v="A2310000"/>
    <x v="42"/>
    <x v="42"/>
    <n v="1600003594"/>
    <x v="0"/>
    <x v="0"/>
    <x v="2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331"/>
    <s v="Above 180days "/>
    <n v="11.033333333333333"/>
    <x v="3"/>
    <x v="2"/>
    <s v="WHT"/>
    <x v="1"/>
    <s v="USD"/>
    <n v="-3095.72"/>
  </r>
  <r>
    <s v="A2310000"/>
    <x v="42"/>
    <x v="42"/>
    <n v="1600003595"/>
    <x v="0"/>
    <x v="0"/>
    <x v="2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331"/>
    <s v="Above 180days "/>
    <n v="11.033333333333333"/>
    <x v="3"/>
    <x v="2"/>
    <s v="WHT"/>
    <x v="1"/>
    <s v="USD"/>
    <n v="-4606.0600000000004"/>
  </r>
  <r>
    <s v="A2310000"/>
    <x v="42"/>
    <x v="42"/>
    <n v="1600003596"/>
    <x v="0"/>
    <x v="0"/>
    <x v="2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331"/>
    <s v="Above 180days "/>
    <n v="11.033333333333333"/>
    <x v="3"/>
    <x v="2"/>
    <s v="WHT"/>
    <x v="1"/>
    <s v="USD"/>
    <n v="-2969.33"/>
  </r>
  <r>
    <s v="A2310000"/>
    <x v="42"/>
    <x v="42"/>
    <n v="1600003597"/>
    <x v="0"/>
    <x v="0"/>
    <x v="2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331"/>
    <s v="Above 180days "/>
    <n v="11.033333333333333"/>
    <x v="3"/>
    <x v="2"/>
    <s v="WHT"/>
    <x v="1"/>
    <s v="USD"/>
    <n v="-9257.7999999999993"/>
  </r>
  <r>
    <s v="A2310000"/>
    <x v="42"/>
    <x v="42"/>
    <n v="1600003598"/>
    <x v="0"/>
    <x v="0"/>
    <x v="2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331"/>
    <s v="Above 180days "/>
    <n v="11.033333333333333"/>
    <x v="3"/>
    <x v="2"/>
    <s v="WHT"/>
    <x v="1"/>
    <s v="USD"/>
    <n v="-3066.63"/>
  </r>
  <r>
    <s v="A2310000"/>
    <x v="42"/>
    <x v="42"/>
    <n v="1600003599"/>
    <x v="0"/>
    <x v="0"/>
    <x v="2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331"/>
    <s v="Above 180days "/>
    <n v="11.033333333333333"/>
    <x v="3"/>
    <x v="2"/>
    <s v="WHT"/>
    <x v="1"/>
    <s v="USD"/>
    <n v="-2848.2"/>
  </r>
  <r>
    <s v="A2310000"/>
    <x v="42"/>
    <x v="42"/>
    <n v="1600003600"/>
    <x v="0"/>
    <x v="0"/>
    <x v="2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331"/>
    <s v="Above 180days "/>
    <n v="11.033333333333333"/>
    <x v="3"/>
    <x v="2"/>
    <s v="WHT"/>
    <x v="1"/>
    <s v="USD"/>
    <n v="-9533.81"/>
  </r>
  <r>
    <s v="A2310000"/>
    <x v="42"/>
    <x v="42"/>
    <n v="1600003601"/>
    <x v="0"/>
    <x v="0"/>
    <x v="2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331"/>
    <s v="Above 180days "/>
    <n v="11.033333333333333"/>
    <x v="3"/>
    <x v="2"/>
    <s v="WHT"/>
    <x v="1"/>
    <s v="USD"/>
    <n v="-9543.76"/>
  </r>
  <r>
    <s v="A2310000"/>
    <x v="42"/>
    <x v="42"/>
    <n v="1600003602"/>
    <x v="0"/>
    <x v="0"/>
    <x v="2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331"/>
    <s v="Above 180days "/>
    <n v="11.033333333333333"/>
    <x v="3"/>
    <x v="2"/>
    <s v="WHT"/>
    <x v="1"/>
    <s v="USD"/>
    <n v="-8174.08"/>
  </r>
  <r>
    <s v="A2310000"/>
    <x v="42"/>
    <x v="42"/>
    <n v="1600003603"/>
    <x v="0"/>
    <x v="0"/>
    <x v="2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331"/>
    <s v="Above 180days "/>
    <n v="11.033333333333333"/>
    <x v="3"/>
    <x v="2"/>
    <s v="WHT"/>
    <x v="1"/>
    <s v="USD"/>
    <n v="-4977.3100000000004"/>
  </r>
  <r>
    <s v="A2310000"/>
    <x v="42"/>
    <x v="42"/>
    <n v="1600003604"/>
    <x v="0"/>
    <x v="0"/>
    <x v="2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331"/>
    <s v="Above 180days "/>
    <n v="11.033333333333333"/>
    <x v="3"/>
    <x v="2"/>
    <s v="WHT"/>
    <x v="1"/>
    <s v="USD"/>
    <n v="-10645.83"/>
  </r>
  <r>
    <s v="A2310000"/>
    <x v="42"/>
    <x v="42"/>
    <n v="1600003605"/>
    <x v="0"/>
    <x v="0"/>
    <x v="2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331"/>
    <s v="Above 180days "/>
    <n v="11.033333333333333"/>
    <x v="3"/>
    <x v="2"/>
    <s v="WHT"/>
    <x v="1"/>
    <s v="USD"/>
    <n v="-12149.22"/>
  </r>
  <r>
    <s v="A2310000"/>
    <x v="42"/>
    <x v="42"/>
    <n v="1600003606"/>
    <x v="0"/>
    <x v="0"/>
    <x v="2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331"/>
    <s v="Above 180days "/>
    <n v="11.033333333333333"/>
    <x v="4"/>
    <x v="2"/>
    <s v="WHT"/>
    <x v="1"/>
    <s v="USD"/>
    <n v="-116946.48"/>
  </r>
  <r>
    <s v="A2310000"/>
    <x v="42"/>
    <x v="42"/>
    <n v="1600003607"/>
    <x v="0"/>
    <x v="0"/>
    <x v="2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331"/>
    <s v="Above 180days "/>
    <n v="11.033333333333333"/>
    <x v="3"/>
    <x v="2"/>
    <s v="WHT"/>
    <x v="1"/>
    <s v="USD"/>
    <n v="-24918.76"/>
  </r>
  <r>
    <s v="A2310000"/>
    <x v="42"/>
    <x v="42"/>
    <n v="1600003608"/>
    <x v="0"/>
    <x v="0"/>
    <x v="2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331"/>
    <s v="Above 180days "/>
    <n v="11.033333333333333"/>
    <x v="3"/>
    <x v="2"/>
    <s v="WHT"/>
    <x v="1"/>
    <s v="USD"/>
    <n v="-96727.7"/>
  </r>
  <r>
    <s v="A2310000"/>
    <x v="42"/>
    <x v="42"/>
    <n v="1600003609"/>
    <x v="0"/>
    <x v="0"/>
    <x v="2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331"/>
    <s v="Above 180days "/>
    <n v="11.033333333333333"/>
    <x v="0"/>
    <x v="2"/>
    <s v="WHT"/>
    <x v="1"/>
    <s v="USD"/>
    <n v="-106955.24"/>
  </r>
  <r>
    <s v="A2310000"/>
    <x v="42"/>
    <x v="42"/>
    <n v="1600003610"/>
    <x v="0"/>
    <x v="0"/>
    <x v="2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331"/>
    <s v="Above 180days "/>
    <n v="11.033333333333333"/>
    <x v="3"/>
    <x v="2"/>
    <s v="WHT"/>
    <x v="1"/>
    <s v="USD"/>
    <n v="-563.30999999999995"/>
  </r>
  <r>
    <s v="A2310000"/>
    <x v="42"/>
    <x v="42"/>
    <n v="1600003611"/>
    <x v="0"/>
    <x v="0"/>
    <x v="2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331"/>
    <s v="Above 180days "/>
    <n v="11.033333333333333"/>
    <x v="3"/>
    <x v="2"/>
    <s v="WHT"/>
    <x v="1"/>
    <s v="USD"/>
    <n v="-24260.76"/>
  </r>
  <r>
    <s v="A2310000"/>
    <x v="42"/>
    <x v="42"/>
    <n v="1600003612"/>
    <x v="0"/>
    <x v="0"/>
    <x v="2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331"/>
    <s v="Above 180days "/>
    <n v="11.033333333333333"/>
    <x v="0"/>
    <x v="2"/>
    <s v="WHT"/>
    <x v="1"/>
    <s v="USD"/>
    <n v="-160993.42000000001"/>
  </r>
  <r>
    <s v="A2310000"/>
    <x v="42"/>
    <x v="42"/>
    <n v="1600003613"/>
    <x v="0"/>
    <x v="0"/>
    <x v="2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331"/>
    <s v="Above 180days "/>
    <n v="11.033333333333333"/>
    <x v="3"/>
    <x v="2"/>
    <s v="WHT"/>
    <x v="1"/>
    <s v="USD"/>
    <n v="-717.86"/>
  </r>
  <r>
    <s v="A2310000"/>
    <x v="42"/>
    <x v="42"/>
    <n v="1600003614"/>
    <x v="0"/>
    <x v="0"/>
    <x v="2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331"/>
    <s v="Above 180days "/>
    <n v="11.033333333333333"/>
    <x v="3"/>
    <x v="2"/>
    <s v="WHT"/>
    <x v="1"/>
    <s v="USD"/>
    <n v="-2632.74"/>
  </r>
  <r>
    <s v="A2310000"/>
    <x v="42"/>
    <x v="42"/>
    <n v="1600003615"/>
    <x v="0"/>
    <x v="0"/>
    <x v="2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331"/>
    <s v="Above 180days "/>
    <n v="11.033333333333333"/>
    <x v="0"/>
    <x v="2"/>
    <s v="WHT"/>
    <x v="1"/>
    <s v="USD"/>
    <n v="-185251.46"/>
  </r>
  <r>
    <s v="A2310000"/>
    <x v="42"/>
    <x v="42"/>
    <n v="1600003616"/>
    <x v="0"/>
    <x v="0"/>
    <x v="2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331"/>
    <s v="Above 180days "/>
    <n v="11.033333333333333"/>
    <x v="3"/>
    <x v="2"/>
    <s v="WHT"/>
    <x v="1"/>
    <s v="USD"/>
    <n v="-1500.56"/>
  </r>
  <r>
    <s v="A2310000"/>
    <x v="42"/>
    <x v="42"/>
    <n v="1600003617"/>
    <x v="0"/>
    <x v="0"/>
    <x v="2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331"/>
    <s v="Above 180days "/>
    <n v="11.033333333333333"/>
    <x v="3"/>
    <x v="2"/>
    <s v="WHT"/>
    <x v="1"/>
    <s v="USD"/>
    <n v="-5188.93"/>
  </r>
  <r>
    <s v="A2310000"/>
    <x v="42"/>
    <x v="42"/>
    <n v="1600003618"/>
    <x v="0"/>
    <x v="0"/>
    <x v="2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331"/>
    <s v="Above 180days "/>
    <n v="11.033333333333333"/>
    <x v="0"/>
    <x v="2"/>
    <s v="WHT"/>
    <x v="1"/>
    <s v="USD"/>
    <n v="-46682.33"/>
  </r>
  <r>
    <s v="A2310000"/>
    <x v="42"/>
    <x v="42"/>
    <n v="1600003619"/>
    <x v="0"/>
    <x v="0"/>
    <x v="2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331"/>
    <s v="Above 180days "/>
    <n v="11.033333333333333"/>
    <x v="4"/>
    <x v="2"/>
    <s v="WHT"/>
    <x v="1"/>
    <s v="USD"/>
    <n v="-178716.42"/>
  </r>
  <r>
    <s v="A2310000"/>
    <x v="42"/>
    <x v="42"/>
    <n v="1600003620"/>
    <x v="0"/>
    <x v="0"/>
    <x v="2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331"/>
    <s v="Above 180days "/>
    <n v="11.033333333333333"/>
    <x v="3"/>
    <x v="2"/>
    <s v="WHT"/>
    <x v="1"/>
    <s v="USD"/>
    <n v="-441.19"/>
  </r>
  <r>
    <s v="A2310000"/>
    <x v="42"/>
    <x v="42"/>
    <n v="1600003621"/>
    <x v="0"/>
    <x v="0"/>
    <x v="2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331"/>
    <s v="Above 180days "/>
    <n v="11.033333333333333"/>
    <x v="3"/>
    <x v="2"/>
    <s v="WHT"/>
    <x v="1"/>
    <s v="USD"/>
    <n v="-2048.21"/>
  </r>
  <r>
    <s v="A2310000"/>
    <x v="42"/>
    <x v="42"/>
    <n v="1600003622"/>
    <x v="0"/>
    <x v="0"/>
    <x v="2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331"/>
    <s v="Above 180days "/>
    <n v="11.033333333333333"/>
    <x v="3"/>
    <x v="2"/>
    <s v="WHT"/>
    <x v="1"/>
    <s v="USD"/>
    <n v="-9470.4599999999991"/>
  </r>
  <r>
    <s v="A2310000"/>
    <x v="42"/>
    <x v="42"/>
    <n v="1600003623"/>
    <x v="0"/>
    <x v="0"/>
    <x v="2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331"/>
    <s v="Above 180days "/>
    <n v="11.033333333333333"/>
    <x v="3"/>
    <x v="2"/>
    <s v="WHT"/>
    <x v="1"/>
    <s v="USD"/>
    <n v="-1620.67"/>
  </r>
  <r>
    <s v="A2310000"/>
    <x v="42"/>
    <x v="42"/>
    <n v="1600003624"/>
    <x v="0"/>
    <x v="0"/>
    <x v="2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331"/>
    <s v="Above 180days "/>
    <n v="11.033333333333333"/>
    <x v="3"/>
    <x v="2"/>
    <s v="WHT"/>
    <x v="1"/>
    <s v="USD"/>
    <n v="-9142.9"/>
  </r>
  <r>
    <s v="A2310000"/>
    <x v="42"/>
    <x v="42"/>
    <n v="1600003625"/>
    <x v="0"/>
    <x v="0"/>
    <x v="2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331"/>
    <s v="Above 180days "/>
    <n v="11.033333333333333"/>
    <x v="3"/>
    <x v="2"/>
    <s v="WHT"/>
    <x v="1"/>
    <s v="USD"/>
    <n v="-1910.61"/>
  </r>
  <r>
    <s v="A2310000"/>
    <x v="42"/>
    <x v="42"/>
    <n v="1600003626"/>
    <x v="0"/>
    <x v="0"/>
    <x v="2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331"/>
    <s v="Above 180days "/>
    <n v="11.033333333333333"/>
    <x v="3"/>
    <x v="2"/>
    <s v="WHT"/>
    <x v="1"/>
    <s v="USD"/>
    <n v="-661.83"/>
  </r>
  <r>
    <s v="A2310000"/>
    <x v="42"/>
    <x v="42"/>
    <n v="1600003627"/>
    <x v="0"/>
    <x v="0"/>
    <x v="2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331"/>
    <s v="Above 180days "/>
    <n v="11.033333333333333"/>
    <x v="3"/>
    <x v="2"/>
    <s v="WHT"/>
    <x v="1"/>
    <s v="USD"/>
    <n v="-2082.36"/>
  </r>
  <r>
    <s v="A2310000"/>
    <x v="42"/>
    <x v="42"/>
    <n v="1600003628"/>
    <x v="0"/>
    <x v="0"/>
    <x v="2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331"/>
    <s v="Above 180days "/>
    <n v="11.033333333333333"/>
    <x v="3"/>
    <x v="2"/>
    <s v="WHT"/>
    <x v="1"/>
    <s v="USD"/>
    <n v="-9140.7800000000007"/>
  </r>
  <r>
    <s v="A2310000"/>
    <x v="42"/>
    <x v="42"/>
    <n v="1600003629"/>
    <x v="0"/>
    <x v="0"/>
    <x v="2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331"/>
    <s v="Above 180days "/>
    <n v="11.033333333333333"/>
    <x v="3"/>
    <x v="2"/>
    <s v="WHT"/>
    <x v="1"/>
    <s v="USD"/>
    <n v="-9448.34"/>
  </r>
  <r>
    <s v="A2310000"/>
    <x v="42"/>
    <x v="42"/>
    <n v="103950419"/>
    <x v="0"/>
    <x v="0"/>
    <x v="2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518"/>
    <s v="Above 180days "/>
    <n v="17.266666666666666"/>
    <x v="4"/>
    <x v="2"/>
    <s v="WHT"/>
    <x v="1"/>
    <s v="USD"/>
    <n v="24776.799999999999"/>
  </r>
  <r>
    <s v="A2310000"/>
    <x v="42"/>
    <x v="42"/>
    <n v="103950419"/>
    <x v="0"/>
    <x v="0"/>
    <x v="2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518"/>
    <s v="Above 180days "/>
    <n v="17.266666666666666"/>
    <x v="4"/>
    <x v="2"/>
    <s v="WHT"/>
    <x v="1"/>
    <s v="USD"/>
    <n v="18829.189999999999"/>
  </r>
  <r>
    <s v="A2310000"/>
    <x v="42"/>
    <x v="42"/>
    <n v="103950419"/>
    <x v="0"/>
    <x v="0"/>
    <x v="2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518"/>
    <s v="Above 180days "/>
    <n v="17.266666666666666"/>
    <x v="4"/>
    <x v="2"/>
    <s v="WHT"/>
    <x v="1"/>
    <s v="USD"/>
    <n v="140360"/>
  </r>
  <r>
    <s v="A2310000"/>
    <x v="42"/>
    <x v="42"/>
    <n v="103950419"/>
    <x v="0"/>
    <x v="0"/>
    <x v="2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518"/>
    <s v="Above 180days "/>
    <n v="17.266666666666666"/>
    <x v="4"/>
    <x v="2"/>
    <s v="WHT"/>
    <x v="1"/>
    <s v="USD"/>
    <n v="57752.9"/>
  </r>
  <r>
    <s v="A2310000"/>
    <x v="42"/>
    <x v="42"/>
    <n v="103950419"/>
    <x v="0"/>
    <x v="0"/>
    <x v="2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518"/>
    <s v="Above 180days "/>
    <n v="17.266666666666666"/>
    <x v="4"/>
    <x v="2"/>
    <s v="WHT"/>
    <x v="1"/>
    <s v="USD"/>
    <n v="43919.81"/>
  </r>
  <r>
    <s v="A2310000"/>
    <x v="42"/>
    <x v="42"/>
    <n v="103950419"/>
    <x v="0"/>
    <x v="0"/>
    <x v="2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518"/>
    <s v="Above 180days "/>
    <n v="17.266666666666666"/>
    <x v="4"/>
    <x v="2"/>
    <s v="WHT"/>
    <x v="1"/>
    <s v="USD"/>
    <n v="37886.35"/>
  </r>
  <r>
    <s v="A2310000"/>
    <x v="42"/>
    <x v="42"/>
    <n v="103933968"/>
    <x v="0"/>
    <x v="0"/>
    <x v="2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555"/>
    <s v="Above 180days "/>
    <n v="18.5"/>
    <x v="0"/>
    <x v="2"/>
    <s v="WHT"/>
    <x v="1"/>
    <s v="USD"/>
    <n v="3755.63"/>
  </r>
  <r>
    <s v="A2310000"/>
    <x v="42"/>
    <x v="42"/>
    <n v="103933968"/>
    <x v="0"/>
    <x v="0"/>
    <x v="2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555"/>
    <s v="Above 180days "/>
    <n v="18.5"/>
    <x v="0"/>
    <x v="2"/>
    <s v="WHT"/>
    <x v="1"/>
    <s v="USD"/>
    <n v="3546.46"/>
  </r>
  <r>
    <s v="A2310000"/>
    <x v="42"/>
    <x v="42"/>
    <n v="103933968"/>
    <x v="0"/>
    <x v="0"/>
    <x v="2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555"/>
    <s v="Above 180days "/>
    <n v="18.5"/>
    <x v="0"/>
    <x v="2"/>
    <s v="WHT"/>
    <x v="1"/>
    <s v="USD"/>
    <n v="3842.94"/>
  </r>
  <r>
    <s v="A2310000"/>
    <x v="42"/>
    <x v="42"/>
    <n v="103933968"/>
    <x v="0"/>
    <x v="0"/>
    <x v="2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555"/>
    <s v="Above 180days "/>
    <n v="18.5"/>
    <x v="0"/>
    <x v="2"/>
    <s v="WHT"/>
    <x v="1"/>
    <s v="USD"/>
    <n v="3709.36"/>
  </r>
  <r>
    <s v="A2310000"/>
    <x v="42"/>
    <x v="42"/>
    <n v="103933968"/>
    <x v="0"/>
    <x v="0"/>
    <x v="2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555"/>
    <s v="Above 180days "/>
    <n v="18.5"/>
    <x v="0"/>
    <x v="2"/>
    <s v="WHT"/>
    <x v="1"/>
    <s v="USD"/>
    <n v="3989.81"/>
  </r>
  <r>
    <s v="A2310000"/>
    <x v="42"/>
    <x v="42"/>
    <n v="103933968"/>
    <x v="0"/>
    <x v="0"/>
    <x v="2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555"/>
    <s v="Above 180days "/>
    <n v="18.5"/>
    <x v="0"/>
    <x v="2"/>
    <s v="WHT"/>
    <x v="1"/>
    <s v="USD"/>
    <n v="3799.82"/>
  </r>
  <r>
    <s v="A2310000"/>
    <x v="42"/>
    <x v="42"/>
    <n v="103933968"/>
    <x v="0"/>
    <x v="0"/>
    <x v="2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555"/>
    <s v="Above 180days "/>
    <n v="18.5"/>
    <x v="0"/>
    <x v="2"/>
    <s v="WHT"/>
    <x v="1"/>
    <s v="USD"/>
    <n v="1471.77"/>
  </r>
  <r>
    <s v="A2310000"/>
    <x v="42"/>
    <x v="42"/>
    <n v="103933968"/>
    <x v="0"/>
    <x v="0"/>
    <x v="2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555"/>
    <s v="Above 180days "/>
    <n v="18.5"/>
    <x v="0"/>
    <x v="2"/>
    <s v="WHT"/>
    <x v="1"/>
    <s v="USD"/>
    <n v="1114.6199999999999"/>
  </r>
  <r>
    <s v="A2310000"/>
    <x v="42"/>
    <x v="42"/>
    <n v="103918839"/>
    <x v="0"/>
    <x v="0"/>
    <x v="2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588"/>
    <s v="Above 180days "/>
    <n v="19.600000000000001"/>
    <x v="0"/>
    <x v="2"/>
    <s v="WHT"/>
    <x v="1"/>
    <s v="USD"/>
    <n v="9794.68"/>
  </r>
  <r>
    <s v="A2310000"/>
    <x v="42"/>
    <x v="42"/>
    <n v="103918839"/>
    <x v="0"/>
    <x v="0"/>
    <x v="2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588"/>
    <s v="Above 180days "/>
    <n v="19.600000000000001"/>
    <x v="0"/>
    <x v="2"/>
    <s v="WHT"/>
    <x v="1"/>
    <s v="USD"/>
    <n v="22850.67"/>
  </r>
  <r>
    <s v="A2310000"/>
    <x v="42"/>
    <x v="42"/>
    <n v="103918839"/>
    <x v="0"/>
    <x v="0"/>
    <x v="2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588"/>
    <s v="Above 180days "/>
    <n v="19.600000000000001"/>
    <x v="0"/>
    <x v="2"/>
    <s v="WHT"/>
    <x v="1"/>
    <s v="USD"/>
    <n v="26819.57"/>
  </r>
  <r>
    <s v="A2310000"/>
    <x v="42"/>
    <x v="42"/>
    <n v="103918840"/>
    <x v="0"/>
    <x v="0"/>
    <x v="2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588"/>
    <s v="Above 180days "/>
    <n v="19.600000000000001"/>
    <x v="0"/>
    <x v="2"/>
    <s v="WHT"/>
    <x v="1"/>
    <s v="USD"/>
    <n v="8407.18"/>
  </r>
  <r>
    <s v="A2310000"/>
    <x v="42"/>
    <x v="42"/>
    <n v="103918840"/>
    <x v="0"/>
    <x v="0"/>
    <x v="2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588"/>
    <s v="Above 180days "/>
    <n v="19.600000000000001"/>
    <x v="0"/>
    <x v="2"/>
    <s v="WHT"/>
    <x v="1"/>
    <s v="USD"/>
    <n v="7292.53"/>
  </r>
  <r>
    <s v="A2310000"/>
    <x v="42"/>
    <x v="42"/>
    <n v="103918840"/>
    <x v="0"/>
    <x v="0"/>
    <x v="2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588"/>
    <s v="Above 180days "/>
    <n v="19.600000000000001"/>
    <x v="0"/>
    <x v="2"/>
    <s v="WHT"/>
    <x v="1"/>
    <s v="USD"/>
    <n v="7670.95"/>
  </r>
  <r>
    <s v="A2310000"/>
    <x v="42"/>
    <x v="42"/>
    <n v="103918840"/>
    <x v="0"/>
    <x v="0"/>
    <x v="2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588"/>
    <s v="Above 180days "/>
    <n v="19.600000000000001"/>
    <x v="0"/>
    <x v="2"/>
    <s v="WHT"/>
    <x v="1"/>
    <s v="USD"/>
    <n v="6318.5"/>
  </r>
  <r>
    <s v="A2310000"/>
    <x v="42"/>
    <x v="42"/>
    <n v="103918840"/>
    <x v="0"/>
    <x v="0"/>
    <x v="2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588"/>
    <s v="Above 180days "/>
    <n v="19.600000000000001"/>
    <x v="0"/>
    <x v="2"/>
    <s v="WHT"/>
    <x v="1"/>
    <s v="USD"/>
    <n v="8231.35"/>
  </r>
  <r>
    <s v="A2310000"/>
    <x v="42"/>
    <x v="42"/>
    <n v="103918840"/>
    <x v="0"/>
    <x v="0"/>
    <x v="2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588"/>
    <s v="Above 180days "/>
    <n v="19.600000000000001"/>
    <x v="0"/>
    <x v="2"/>
    <s v="WHT"/>
    <x v="1"/>
    <s v="USD"/>
    <n v="19616.75"/>
  </r>
  <r>
    <s v="A2310000"/>
    <x v="42"/>
    <x v="42"/>
    <n v="103918840"/>
    <x v="0"/>
    <x v="0"/>
    <x v="2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588"/>
    <s v="Above 180days "/>
    <n v="19.600000000000001"/>
    <x v="0"/>
    <x v="2"/>
    <s v="WHT"/>
    <x v="1"/>
    <s v="USD"/>
    <n v="17020.36"/>
  </r>
  <r>
    <s v="A2310000"/>
    <x v="42"/>
    <x v="42"/>
    <n v="103918840"/>
    <x v="0"/>
    <x v="0"/>
    <x v="2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588"/>
    <s v="Above 180days "/>
    <n v="19.600000000000001"/>
    <x v="0"/>
    <x v="2"/>
    <s v="WHT"/>
    <x v="1"/>
    <s v="USD"/>
    <n v="17899.330000000002"/>
  </r>
  <r>
    <s v="A2310000"/>
    <x v="42"/>
    <x v="42"/>
    <n v="103918840"/>
    <x v="0"/>
    <x v="0"/>
    <x v="2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588"/>
    <s v="Above 180days "/>
    <n v="19.600000000000001"/>
    <x v="0"/>
    <x v="2"/>
    <s v="WHT"/>
    <x v="1"/>
    <s v="USD"/>
    <n v="14749.46"/>
  </r>
  <r>
    <s v="A2310000"/>
    <x v="42"/>
    <x v="42"/>
    <n v="103918840"/>
    <x v="0"/>
    <x v="0"/>
    <x v="2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588"/>
    <s v="Above 180days "/>
    <n v="19.600000000000001"/>
    <x v="0"/>
    <x v="2"/>
    <s v="WHT"/>
    <x v="1"/>
    <s v="USD"/>
    <n v="19205.54"/>
  </r>
  <r>
    <s v="A2310000"/>
    <x v="42"/>
    <x v="42"/>
    <n v="103918841"/>
    <x v="0"/>
    <x v="0"/>
    <x v="2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588"/>
    <s v="Above 180days "/>
    <n v="19.600000000000001"/>
    <x v="0"/>
    <x v="2"/>
    <s v="WHT"/>
    <x v="1"/>
    <s v="USD"/>
    <n v="-11320.98"/>
  </r>
  <r>
    <s v="A2310000"/>
    <x v="42"/>
    <x v="42"/>
    <n v="103918841"/>
    <x v="0"/>
    <x v="0"/>
    <x v="2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588"/>
    <s v="Above 180days "/>
    <n v="19.600000000000001"/>
    <x v="0"/>
    <x v="2"/>
    <s v="WHT"/>
    <x v="1"/>
    <s v="USD"/>
    <n v="-61440.33"/>
  </r>
  <r>
    <s v="A2310000"/>
    <x v="42"/>
    <x v="42"/>
    <n v="103918841"/>
    <x v="0"/>
    <x v="0"/>
    <x v="2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588"/>
    <s v="Above 180days "/>
    <n v="19.600000000000001"/>
    <x v="0"/>
    <x v="2"/>
    <s v="WHT"/>
    <x v="1"/>
    <s v="USD"/>
    <n v="13710.65"/>
  </r>
  <r>
    <s v="A2310000"/>
    <x v="42"/>
    <x v="42"/>
    <n v="103918841"/>
    <x v="0"/>
    <x v="0"/>
    <x v="2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588"/>
    <s v="Above 180days "/>
    <n v="19.600000000000001"/>
    <x v="0"/>
    <x v="2"/>
    <s v="WHT"/>
    <x v="1"/>
    <s v="USD"/>
    <n v="14429.62"/>
  </r>
  <r>
    <s v="A2310000"/>
    <x v="42"/>
    <x v="42"/>
    <n v="103918841"/>
    <x v="0"/>
    <x v="0"/>
    <x v="2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588"/>
    <s v="Above 180days "/>
    <n v="19.600000000000001"/>
    <x v="0"/>
    <x v="2"/>
    <s v="WHT"/>
    <x v="1"/>
    <s v="USD"/>
    <n v="10212.32"/>
  </r>
  <r>
    <s v="A2310000"/>
    <x v="42"/>
    <x v="42"/>
    <n v="103918841"/>
    <x v="0"/>
    <x v="0"/>
    <x v="2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588"/>
    <s v="Above 180days "/>
    <n v="19.600000000000001"/>
    <x v="0"/>
    <x v="2"/>
    <s v="WHT"/>
    <x v="1"/>
    <s v="USD"/>
    <n v="10541.94"/>
  </r>
  <r>
    <s v="A2310000"/>
    <x v="42"/>
    <x v="42"/>
    <n v="103918841"/>
    <x v="0"/>
    <x v="0"/>
    <x v="2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588"/>
    <s v="Above 180days "/>
    <n v="19.600000000000001"/>
    <x v="0"/>
    <x v="2"/>
    <s v="WHT"/>
    <x v="1"/>
    <s v="USD"/>
    <n v="4868.05"/>
  </r>
  <r>
    <s v="A2310000"/>
    <x v="42"/>
    <x v="42"/>
    <n v="103918841"/>
    <x v="0"/>
    <x v="0"/>
    <x v="2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588"/>
    <s v="Above 180days "/>
    <n v="19.600000000000001"/>
    <x v="0"/>
    <x v="2"/>
    <s v="WHT"/>
    <x v="1"/>
    <s v="USD"/>
    <n v="985.99"/>
  </r>
  <r>
    <s v="A2310000"/>
    <x v="42"/>
    <x v="42"/>
    <n v="103918841"/>
    <x v="0"/>
    <x v="0"/>
    <x v="2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588"/>
    <s v="Above 180days "/>
    <n v="19.600000000000001"/>
    <x v="0"/>
    <x v="2"/>
    <s v="WHT"/>
    <x v="1"/>
    <s v="USD"/>
    <n v="7967.23"/>
  </r>
  <r>
    <s v="A2310000"/>
    <x v="42"/>
    <x v="42"/>
    <n v="103918841"/>
    <x v="0"/>
    <x v="0"/>
    <x v="2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588"/>
    <s v="Above 180days "/>
    <n v="19.600000000000001"/>
    <x v="0"/>
    <x v="2"/>
    <s v="WHT"/>
    <x v="1"/>
    <s v="USD"/>
    <n v="16027.98"/>
  </r>
  <r>
    <s v="A2310000"/>
    <x v="42"/>
    <x v="42"/>
    <n v="103918841"/>
    <x v="0"/>
    <x v="0"/>
    <x v="2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588"/>
    <s v="Above 180days "/>
    <n v="19.600000000000001"/>
    <x v="0"/>
    <x v="2"/>
    <s v="WHT"/>
    <x v="1"/>
    <s v="USD"/>
    <n v="10332.620000000001"/>
  </r>
  <r>
    <s v="A2310000"/>
    <x v="42"/>
    <x v="42"/>
    <n v="103918841"/>
    <x v="0"/>
    <x v="0"/>
    <x v="2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588"/>
    <s v="Above 180days "/>
    <n v="19.600000000000001"/>
    <x v="0"/>
    <x v="2"/>
    <s v="WHT"/>
    <x v="1"/>
    <s v="USD"/>
    <n v="5342.14"/>
  </r>
  <r>
    <s v="A2310000"/>
    <x v="42"/>
    <x v="42"/>
    <n v="103918841"/>
    <x v="0"/>
    <x v="0"/>
    <x v="2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588"/>
    <s v="Above 180days "/>
    <n v="19.600000000000001"/>
    <x v="0"/>
    <x v="2"/>
    <s v="WHT"/>
    <x v="1"/>
    <s v="USD"/>
    <n v="4832.41"/>
  </r>
  <r>
    <s v="A2310000"/>
    <x v="42"/>
    <x v="42"/>
    <n v="103918841"/>
    <x v="0"/>
    <x v="0"/>
    <x v="2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588"/>
    <s v="Above 180days "/>
    <n v="19.600000000000001"/>
    <x v="0"/>
    <x v="2"/>
    <s v="WHT"/>
    <x v="1"/>
    <s v="USD"/>
    <n v="4697.7700000000004"/>
  </r>
  <r>
    <s v="A2310000"/>
    <x v="42"/>
    <x v="42"/>
    <n v="103918841"/>
    <x v="0"/>
    <x v="0"/>
    <x v="2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588"/>
    <s v="Above 180days "/>
    <n v="19.600000000000001"/>
    <x v="0"/>
    <x v="2"/>
    <s v="WHT"/>
    <x v="1"/>
    <s v="USD"/>
    <n v="33.03"/>
  </r>
  <r>
    <s v="A2310000"/>
    <x v="42"/>
    <x v="42"/>
    <n v="103918841"/>
    <x v="0"/>
    <x v="0"/>
    <x v="2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588"/>
    <s v="Above 180days "/>
    <n v="19.600000000000001"/>
    <x v="0"/>
    <x v="2"/>
    <s v="WHT"/>
    <x v="1"/>
    <s v="USD"/>
    <n v="34.28"/>
  </r>
  <r>
    <s v="A2310000"/>
    <x v="42"/>
    <x v="42"/>
    <n v="103918841"/>
    <x v="0"/>
    <x v="0"/>
    <x v="2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588"/>
    <s v="Above 180days "/>
    <n v="19.600000000000001"/>
    <x v="0"/>
    <x v="2"/>
    <s v="WHT"/>
    <x v="1"/>
    <s v="USD"/>
    <n v="12625.71"/>
  </r>
  <r>
    <s v="A2310000"/>
    <x v="42"/>
    <x v="42"/>
    <n v="103918841"/>
    <x v="0"/>
    <x v="0"/>
    <x v="2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588"/>
    <s v="Above 180days "/>
    <n v="19.600000000000001"/>
    <x v="0"/>
    <x v="2"/>
    <s v="WHT"/>
    <x v="1"/>
    <s v="USD"/>
    <n v="18119.150000000001"/>
  </r>
  <r>
    <s v="A2310000"/>
    <x v="42"/>
    <x v="42"/>
    <n v="103918841"/>
    <x v="0"/>
    <x v="0"/>
    <x v="2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588"/>
    <s v="Above 180days "/>
    <n v="19.600000000000001"/>
    <x v="0"/>
    <x v="2"/>
    <s v="WHT"/>
    <x v="1"/>
    <s v="USD"/>
    <n v="2838.44"/>
  </r>
  <r>
    <s v="A2310000"/>
    <x v="42"/>
    <x v="42"/>
    <n v="103918841"/>
    <x v="0"/>
    <x v="0"/>
    <x v="2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588"/>
    <s v="Above 180days "/>
    <n v="19.600000000000001"/>
    <x v="0"/>
    <x v="2"/>
    <s v="WHT"/>
    <x v="1"/>
    <s v="USD"/>
    <n v="350.28"/>
  </r>
  <r>
    <s v="A2310000"/>
    <x v="42"/>
    <x v="42"/>
    <n v="103918841"/>
    <x v="0"/>
    <x v="0"/>
    <x v="2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588"/>
    <s v="Above 180days "/>
    <n v="19.600000000000001"/>
    <x v="0"/>
    <x v="2"/>
    <s v="WHT"/>
    <x v="1"/>
    <s v="USD"/>
    <n v="14548.34"/>
  </r>
  <r>
    <s v="A2310000"/>
    <x v="42"/>
    <x v="42"/>
    <n v="103918841"/>
    <x v="0"/>
    <x v="0"/>
    <x v="2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588"/>
    <s v="Above 180days "/>
    <n v="19.600000000000001"/>
    <x v="0"/>
    <x v="2"/>
    <s v="WHT"/>
    <x v="1"/>
    <s v="USD"/>
    <n v="201.55"/>
  </r>
  <r>
    <s v="A2310000"/>
    <x v="42"/>
    <x v="42"/>
    <n v="103918841"/>
    <x v="0"/>
    <x v="0"/>
    <x v="2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588"/>
    <s v="Above 180days "/>
    <n v="19.600000000000001"/>
    <x v="0"/>
    <x v="2"/>
    <s v="WHT"/>
    <x v="1"/>
    <s v="USD"/>
    <n v="579.87"/>
  </r>
  <r>
    <s v="A2310000"/>
    <x v="42"/>
    <x v="42"/>
    <n v="103918841"/>
    <x v="0"/>
    <x v="0"/>
    <x v="2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588"/>
    <s v="Above 180days "/>
    <n v="19.600000000000001"/>
    <x v="0"/>
    <x v="2"/>
    <s v="WHT"/>
    <x v="1"/>
    <s v="USD"/>
    <n v="1960.15"/>
  </r>
  <r>
    <s v="A2310000"/>
    <x v="42"/>
    <x v="42"/>
    <n v="103918814"/>
    <x v="0"/>
    <x v="0"/>
    <x v="2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589"/>
    <s v="Above 180days "/>
    <n v="19.633333333333333"/>
    <x v="0"/>
    <x v="2"/>
    <s v="WHT"/>
    <x v="1"/>
    <s v="USD"/>
    <n v="1247.42"/>
  </r>
  <r>
    <s v="A2310000"/>
    <x v="42"/>
    <x v="42"/>
    <n v="103918814"/>
    <x v="0"/>
    <x v="0"/>
    <x v="2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589"/>
    <s v="Above 180days "/>
    <n v="19.633333333333333"/>
    <x v="0"/>
    <x v="2"/>
    <s v="WHT"/>
    <x v="1"/>
    <s v="USD"/>
    <n v="231.56"/>
  </r>
  <r>
    <s v="A2310000"/>
    <x v="42"/>
    <x v="42"/>
    <n v="103918814"/>
    <x v="0"/>
    <x v="0"/>
    <x v="2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589"/>
    <s v="Above 180days "/>
    <n v="19.633333333333333"/>
    <x v="0"/>
    <x v="2"/>
    <s v="WHT"/>
    <x v="1"/>
    <s v="USD"/>
    <n v="3292.94"/>
  </r>
  <r>
    <s v="A2310000"/>
    <x v="42"/>
    <x v="42"/>
    <n v="103918814"/>
    <x v="0"/>
    <x v="0"/>
    <x v="2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589"/>
    <s v="Above 180days "/>
    <n v="19.633333333333333"/>
    <x v="0"/>
    <x v="2"/>
    <s v="WHT"/>
    <x v="1"/>
    <s v="USD"/>
    <n v="4798.6499999999996"/>
  </r>
  <r>
    <s v="A2310000"/>
    <x v="42"/>
    <x v="42"/>
    <n v="103918814"/>
    <x v="0"/>
    <x v="0"/>
    <x v="2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589"/>
    <s v="Above 180days "/>
    <n v="19.633333333333333"/>
    <x v="0"/>
    <x v="2"/>
    <s v="WHT"/>
    <x v="1"/>
    <s v="USD"/>
    <n v="5145.03"/>
  </r>
  <r>
    <s v="A2310000"/>
    <x v="42"/>
    <x v="42"/>
    <n v="103918814"/>
    <x v="0"/>
    <x v="0"/>
    <x v="2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589"/>
    <s v="Above 180days "/>
    <n v="19.633333333333333"/>
    <x v="0"/>
    <x v="2"/>
    <s v="WHT"/>
    <x v="1"/>
    <s v="USD"/>
    <n v="6241.86"/>
  </r>
  <r>
    <s v="A2310000"/>
    <x v="42"/>
    <x v="42"/>
    <n v="103918814"/>
    <x v="0"/>
    <x v="0"/>
    <x v="2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589"/>
    <s v="Above 180days "/>
    <n v="19.633333333333333"/>
    <x v="0"/>
    <x v="2"/>
    <s v="WHT"/>
    <x v="1"/>
    <s v="USD"/>
    <n v="7320.77"/>
  </r>
  <r>
    <s v="A2310000"/>
    <x v="42"/>
    <x v="42"/>
    <n v="103918814"/>
    <x v="0"/>
    <x v="0"/>
    <x v="2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589"/>
    <s v="Above 180days "/>
    <n v="19.633333333333333"/>
    <x v="0"/>
    <x v="2"/>
    <s v="WHT"/>
    <x v="1"/>
    <s v="USD"/>
    <n v="8774.66"/>
  </r>
  <r>
    <s v="A2310000"/>
    <x v="42"/>
    <x v="42"/>
    <n v="103918814"/>
    <x v="0"/>
    <x v="0"/>
    <x v="2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589"/>
    <s v="Above 180days "/>
    <n v="19.633333333333333"/>
    <x v="0"/>
    <x v="2"/>
    <s v="WHT"/>
    <x v="1"/>
    <s v="USD"/>
    <n v="7993.14"/>
  </r>
  <r>
    <s v="A2310000"/>
    <x v="42"/>
    <x v="42"/>
    <n v="103918814"/>
    <x v="0"/>
    <x v="0"/>
    <x v="2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589"/>
    <s v="Above 180days "/>
    <n v="19.633333333333333"/>
    <x v="0"/>
    <x v="2"/>
    <s v="WHT"/>
    <x v="1"/>
    <s v="USD"/>
    <n v="9769.77"/>
  </r>
  <r>
    <s v="A2310000"/>
    <x v="42"/>
    <x v="42"/>
    <n v="103918815"/>
    <x v="0"/>
    <x v="0"/>
    <x v="2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589"/>
    <s v="Above 180days "/>
    <n v="19.633333333333333"/>
    <x v="0"/>
    <x v="2"/>
    <s v="WHT"/>
    <x v="1"/>
    <s v="USD"/>
    <n v="1600.68"/>
  </r>
  <r>
    <s v="A2310000"/>
    <x v="42"/>
    <x v="42"/>
    <n v="103918815"/>
    <x v="0"/>
    <x v="0"/>
    <x v="2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589"/>
    <s v="Above 180days "/>
    <n v="19.633333333333333"/>
    <x v="0"/>
    <x v="2"/>
    <s v="WHT"/>
    <x v="1"/>
    <s v="USD"/>
    <n v="556.45000000000005"/>
  </r>
  <r>
    <s v="A2310000"/>
    <x v="42"/>
    <x v="42"/>
    <n v="103918815"/>
    <x v="0"/>
    <x v="0"/>
    <x v="2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589"/>
    <s v="Above 180days "/>
    <n v="19.633333333333333"/>
    <x v="0"/>
    <x v="2"/>
    <s v="WHT"/>
    <x v="1"/>
    <s v="USD"/>
    <n v="7822.81"/>
  </r>
  <r>
    <s v="A2310000"/>
    <x v="42"/>
    <x v="42"/>
    <n v="103918815"/>
    <x v="0"/>
    <x v="0"/>
    <x v="2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589"/>
    <s v="Above 180days "/>
    <n v="19.633333333333333"/>
    <x v="0"/>
    <x v="2"/>
    <s v="WHT"/>
    <x v="1"/>
    <s v="USD"/>
    <n v="275.97000000000003"/>
  </r>
  <r>
    <s v="A2310000"/>
    <x v="42"/>
    <x v="42"/>
    <n v="103918815"/>
    <x v="0"/>
    <x v="0"/>
    <x v="2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589"/>
    <s v="Above 180days "/>
    <n v="19.633333333333333"/>
    <x v="0"/>
    <x v="2"/>
    <s v="WHT"/>
    <x v="1"/>
    <s v="USD"/>
    <n v="12950.96"/>
  </r>
  <r>
    <s v="A2310000"/>
    <x v="42"/>
    <x v="42"/>
    <n v="103918815"/>
    <x v="0"/>
    <x v="0"/>
    <x v="2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589"/>
    <s v="Above 180days "/>
    <n v="19.633333333333333"/>
    <x v="0"/>
    <x v="2"/>
    <s v="WHT"/>
    <x v="1"/>
    <s v="USD"/>
    <n v="91"/>
  </r>
  <r>
    <s v="A2310000"/>
    <x v="42"/>
    <x v="42"/>
    <n v="103918815"/>
    <x v="0"/>
    <x v="0"/>
    <x v="2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589"/>
    <s v="Above 180days "/>
    <n v="19.633333333333333"/>
    <x v="0"/>
    <x v="2"/>
    <s v="WHT"/>
    <x v="1"/>
    <s v="USD"/>
    <n v="94.5"/>
  </r>
  <r>
    <s v="A2310000"/>
    <x v="42"/>
    <x v="42"/>
    <n v="103918815"/>
    <x v="0"/>
    <x v="0"/>
    <x v="2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589"/>
    <s v="Above 180days "/>
    <n v="19.633333333333333"/>
    <x v="0"/>
    <x v="2"/>
    <s v="WHT"/>
    <x v="1"/>
    <s v="USD"/>
    <n v="13309.66"/>
  </r>
  <r>
    <s v="A2310000"/>
    <x v="42"/>
    <x v="42"/>
    <n v="103918815"/>
    <x v="0"/>
    <x v="0"/>
    <x v="2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589"/>
    <s v="Above 180days "/>
    <n v="19.633333333333333"/>
    <x v="0"/>
    <x v="2"/>
    <s v="WHT"/>
    <x v="1"/>
    <s v="USD"/>
    <n v="14694.14"/>
  </r>
  <r>
    <s v="A2310000"/>
    <x v="42"/>
    <x v="42"/>
    <n v="103918815"/>
    <x v="0"/>
    <x v="0"/>
    <x v="2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589"/>
    <s v="Above 180days "/>
    <n v="19.633333333333333"/>
    <x v="0"/>
    <x v="2"/>
    <s v="WHT"/>
    <x v="1"/>
    <s v="USD"/>
    <n v="15037.51"/>
  </r>
  <r>
    <s v="A2310000"/>
    <x v="42"/>
    <x v="42"/>
    <n v="103918815"/>
    <x v="0"/>
    <x v="0"/>
    <x v="2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589"/>
    <s v="Above 180days "/>
    <n v="19.633333333333333"/>
    <x v="0"/>
    <x v="2"/>
    <s v="WHT"/>
    <x v="1"/>
    <s v="USD"/>
    <n v="3435.54"/>
  </r>
  <r>
    <s v="A2310000"/>
    <x v="42"/>
    <x v="42"/>
    <n v="103918815"/>
    <x v="0"/>
    <x v="0"/>
    <x v="2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589"/>
    <s v="Above 180days "/>
    <n v="19.633333333333333"/>
    <x v="0"/>
    <x v="2"/>
    <s v="WHT"/>
    <x v="1"/>
    <s v="USD"/>
    <n v="637.73"/>
  </r>
  <r>
    <s v="A2310000"/>
    <x v="42"/>
    <x v="42"/>
    <n v="103918815"/>
    <x v="0"/>
    <x v="0"/>
    <x v="2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589"/>
    <s v="Above 180days "/>
    <n v="19.633333333333333"/>
    <x v="0"/>
    <x v="2"/>
    <s v="WHT"/>
    <x v="1"/>
    <s v="USD"/>
    <n v="13392.93"/>
  </r>
  <r>
    <s v="A2310000"/>
    <x v="42"/>
    <x v="42"/>
    <n v="103918815"/>
    <x v="0"/>
    <x v="0"/>
    <x v="2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589"/>
    <s v="Above 180days "/>
    <n v="19.633333333333333"/>
    <x v="0"/>
    <x v="2"/>
    <s v="WHT"/>
    <x v="1"/>
    <s v="USD"/>
    <n v="16635.05"/>
  </r>
  <r>
    <s v="A2310000"/>
    <x v="42"/>
    <x v="42"/>
    <n v="103918815"/>
    <x v="0"/>
    <x v="0"/>
    <x v="2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589"/>
    <s v="Above 180days "/>
    <n v="19.633333333333333"/>
    <x v="0"/>
    <x v="2"/>
    <s v="WHT"/>
    <x v="1"/>
    <s v="USD"/>
    <n v="9072.0499999999993"/>
  </r>
  <r>
    <s v="A2310000"/>
    <x v="42"/>
    <x v="42"/>
    <n v="103918815"/>
    <x v="0"/>
    <x v="0"/>
    <x v="2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589"/>
    <s v="Above 180days "/>
    <n v="19.633333333333333"/>
    <x v="0"/>
    <x v="2"/>
    <s v="WHT"/>
    <x v="1"/>
    <s v="USD"/>
    <n v="13218.36"/>
  </r>
  <r>
    <s v="A2310000"/>
    <x v="42"/>
    <x v="42"/>
    <n v="103918815"/>
    <x v="0"/>
    <x v="0"/>
    <x v="2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589"/>
    <s v="Above 180days "/>
    <n v="19.633333333333333"/>
    <x v="0"/>
    <x v="2"/>
    <s v="WHT"/>
    <x v="1"/>
    <s v="USD"/>
    <n v="14175.48"/>
  </r>
  <r>
    <s v="A2310000"/>
    <x v="42"/>
    <x v="42"/>
    <n v="103918815"/>
    <x v="0"/>
    <x v="0"/>
    <x v="2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589"/>
    <s v="Above 180days "/>
    <n v="19.633333333333333"/>
    <x v="0"/>
    <x v="2"/>
    <s v="WHT"/>
    <x v="1"/>
    <s v="USD"/>
    <n v="17183.330000000002"/>
  </r>
  <r>
    <s v="A2310000"/>
    <x v="42"/>
    <x v="42"/>
    <n v="103918815"/>
    <x v="0"/>
    <x v="0"/>
    <x v="2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589"/>
    <s v="Above 180days "/>
    <n v="19.633333333333333"/>
    <x v="0"/>
    <x v="2"/>
    <s v="WHT"/>
    <x v="1"/>
    <s v="USD"/>
    <n v="20147.86"/>
  </r>
  <r>
    <s v="A2310000"/>
    <x v="42"/>
    <x v="42"/>
    <n v="103918816"/>
    <x v="0"/>
    <x v="0"/>
    <x v="2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589"/>
    <s v="Above 180days "/>
    <n v="19.633333333333333"/>
    <x v="0"/>
    <x v="2"/>
    <s v="WHT"/>
    <x v="1"/>
    <s v="USD"/>
    <n v="24121.32"/>
  </r>
  <r>
    <s v="A2310000"/>
    <x v="42"/>
    <x v="42"/>
    <n v="103907972"/>
    <x v="0"/>
    <x v="0"/>
    <x v="2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616"/>
    <s v="Above 180days "/>
    <n v="20.533333333333335"/>
    <x v="0"/>
    <x v="2"/>
    <s v="WHT"/>
    <x v="1"/>
    <s v="USD"/>
    <n v="4119.75"/>
  </r>
  <r>
    <s v="A2310000"/>
    <x v="42"/>
    <x v="42"/>
    <n v="103907972"/>
    <x v="0"/>
    <x v="0"/>
    <x v="2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616"/>
    <s v="Above 180days "/>
    <n v="20.533333333333335"/>
    <x v="0"/>
    <x v="2"/>
    <s v="WHT"/>
    <x v="1"/>
    <s v="USD"/>
    <n v="4293.7"/>
  </r>
  <r>
    <s v="A2310000"/>
    <x v="42"/>
    <x v="42"/>
    <n v="103907972"/>
    <x v="0"/>
    <x v="0"/>
    <x v="2"/>
    <x v="2"/>
    <s v="WHT Outstg"/>
    <s v="WHT on Inv 1800001545 Dec'04"/>
    <s v=""/>
    <s v="AB"/>
    <s v=""/>
    <d v="2020-04-24T00:00:00"/>
    <d v="2020-04-24T00:00:00"/>
    <d v="2020-04-24T00:00:00"/>
    <s v="NGN"/>
    <n v="1721159.92"/>
    <n v="616"/>
    <s v="Above 180days "/>
    <n v="20.533333333333335"/>
    <x v="0"/>
    <x v="2"/>
    <s v="WHT"/>
    <x v="1"/>
    <s v="USD"/>
    <n v="4774.33"/>
  </r>
  <r>
    <s v="A2310000"/>
    <x v="42"/>
    <x v="42"/>
    <n v="103907972"/>
    <x v="0"/>
    <x v="0"/>
    <x v="2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616"/>
    <s v="Above 180days "/>
    <n v="20.533333333333335"/>
    <x v="0"/>
    <x v="2"/>
    <s v="WHT"/>
    <x v="1"/>
    <s v="USD"/>
    <n v="8346.8799999999992"/>
  </r>
  <r>
    <s v="A2310000"/>
    <x v="42"/>
    <x v="42"/>
    <n v="103907972"/>
    <x v="0"/>
    <x v="0"/>
    <x v="2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616"/>
    <s v="Above 180days "/>
    <n v="20.533333333333335"/>
    <x v="0"/>
    <x v="2"/>
    <s v="WHT"/>
    <x v="1"/>
    <s v="USD"/>
    <n v="8351.6"/>
  </r>
  <r>
    <s v="A2310000"/>
    <x v="42"/>
    <x v="42"/>
    <n v="103907972"/>
    <x v="0"/>
    <x v="0"/>
    <x v="2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616"/>
    <s v="Above 180days "/>
    <n v="20.533333333333335"/>
    <x v="0"/>
    <x v="2"/>
    <s v="WHT"/>
    <x v="1"/>
    <s v="USD"/>
    <n v="11390.69"/>
  </r>
  <r>
    <s v="A2310000"/>
    <x v="42"/>
    <x v="42"/>
    <n v="103907972"/>
    <x v="0"/>
    <x v="0"/>
    <x v="2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616"/>
    <s v="Above 180days "/>
    <n v="20.533333333333335"/>
    <x v="0"/>
    <x v="2"/>
    <s v="WHT"/>
    <x v="1"/>
    <s v="USD"/>
    <n v="11717.57"/>
  </r>
  <r>
    <s v="A2310000"/>
    <x v="42"/>
    <x v="42"/>
    <n v="103907972"/>
    <x v="0"/>
    <x v="0"/>
    <x v="2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616"/>
    <s v="Above 180days "/>
    <n v="20.533333333333335"/>
    <x v="0"/>
    <x v="2"/>
    <s v="WHT"/>
    <x v="1"/>
    <s v="USD"/>
    <n v="11719.96"/>
  </r>
  <r>
    <s v="A2310000"/>
    <x v="42"/>
    <x v="42"/>
    <n v="103907972"/>
    <x v="0"/>
    <x v="0"/>
    <x v="2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616"/>
    <s v="Above 180days "/>
    <n v="20.533333333333335"/>
    <x v="0"/>
    <x v="2"/>
    <s v="WHT"/>
    <x v="1"/>
    <s v="USD"/>
    <n v="11772.22"/>
  </r>
  <r>
    <s v="A2310000"/>
    <x v="42"/>
    <x v="42"/>
    <n v="103907972"/>
    <x v="0"/>
    <x v="0"/>
    <x v="2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616"/>
    <s v="Above 180days "/>
    <n v="20.533333333333335"/>
    <x v="0"/>
    <x v="2"/>
    <s v="WHT"/>
    <x v="1"/>
    <s v="USD"/>
    <n v="11779.64"/>
  </r>
  <r>
    <s v="A2310000"/>
    <x v="42"/>
    <x v="42"/>
    <n v="103907972"/>
    <x v="0"/>
    <x v="0"/>
    <x v="2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616"/>
    <s v="Above 180days "/>
    <n v="20.533333333333335"/>
    <x v="0"/>
    <x v="2"/>
    <s v="WHT"/>
    <x v="1"/>
    <s v="USD"/>
    <n v="11984.9"/>
  </r>
  <r>
    <s v="A2310000"/>
    <x v="42"/>
    <x v="42"/>
    <n v="103907972"/>
    <x v="0"/>
    <x v="0"/>
    <x v="2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616"/>
    <s v="Above 180days "/>
    <n v="20.533333333333335"/>
    <x v="0"/>
    <x v="2"/>
    <s v="WHT"/>
    <x v="1"/>
    <s v="USD"/>
    <n v="12064.06"/>
  </r>
  <r>
    <s v="A2310000"/>
    <x v="42"/>
    <x v="42"/>
    <n v="103907972"/>
    <x v="0"/>
    <x v="0"/>
    <x v="2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616"/>
    <s v="Above 180days "/>
    <n v="20.533333333333335"/>
    <x v="0"/>
    <x v="2"/>
    <s v="WHT"/>
    <x v="1"/>
    <s v="USD"/>
    <n v="12099.45"/>
  </r>
  <r>
    <s v="A2310000"/>
    <x v="42"/>
    <x v="42"/>
    <n v="103907972"/>
    <x v="0"/>
    <x v="0"/>
    <x v="2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616"/>
    <s v="Above 180days "/>
    <n v="20.533333333333335"/>
    <x v="0"/>
    <x v="2"/>
    <s v="WHT"/>
    <x v="1"/>
    <s v="USD"/>
    <n v="12102.72"/>
  </r>
  <r>
    <s v="A2310000"/>
    <x v="42"/>
    <x v="42"/>
    <n v="103907972"/>
    <x v="0"/>
    <x v="0"/>
    <x v="2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616"/>
    <s v="Above 180days "/>
    <n v="20.533333333333335"/>
    <x v="0"/>
    <x v="2"/>
    <s v="WHT"/>
    <x v="1"/>
    <s v="USD"/>
    <n v="12181.85"/>
  </r>
  <r>
    <s v="A2310000"/>
    <x v="42"/>
    <x v="42"/>
    <n v="103907972"/>
    <x v="0"/>
    <x v="0"/>
    <x v="2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616"/>
    <s v="Above 180days "/>
    <n v="20.533333333333335"/>
    <x v="0"/>
    <x v="2"/>
    <s v="WHT"/>
    <x v="1"/>
    <s v="USD"/>
    <n v="12295.34"/>
  </r>
  <r>
    <s v="A2310000"/>
    <x v="42"/>
    <x v="42"/>
    <n v="103907972"/>
    <x v="0"/>
    <x v="0"/>
    <x v="2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616"/>
    <s v="Above 180days "/>
    <n v="20.533333333333335"/>
    <x v="0"/>
    <x v="2"/>
    <s v="WHT"/>
    <x v="1"/>
    <s v="USD"/>
    <n v="12516.95"/>
  </r>
  <r>
    <s v="A2310000"/>
    <x v="42"/>
    <x v="42"/>
    <n v="103907972"/>
    <x v="0"/>
    <x v="0"/>
    <x v="2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616"/>
    <s v="Above 180days "/>
    <n v="20.533333333333335"/>
    <x v="0"/>
    <x v="2"/>
    <s v="WHT"/>
    <x v="1"/>
    <s v="USD"/>
    <n v="12545.47"/>
  </r>
  <r>
    <s v="A2310000"/>
    <x v="42"/>
    <x v="42"/>
    <n v="103907972"/>
    <x v="0"/>
    <x v="0"/>
    <x v="2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616"/>
    <s v="Above 180days "/>
    <n v="20.533333333333335"/>
    <x v="0"/>
    <x v="2"/>
    <s v="WHT"/>
    <x v="1"/>
    <s v="USD"/>
    <n v="12546.34"/>
  </r>
  <r>
    <s v="A2310000"/>
    <x v="42"/>
    <x v="42"/>
    <n v="103907972"/>
    <x v="0"/>
    <x v="0"/>
    <x v="2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616"/>
    <s v="Above 180days "/>
    <n v="20.533333333333335"/>
    <x v="0"/>
    <x v="2"/>
    <s v="WHT"/>
    <x v="1"/>
    <s v="USD"/>
    <n v="12551.48"/>
  </r>
  <r>
    <s v="A2310000"/>
    <x v="42"/>
    <x v="42"/>
    <n v="103907972"/>
    <x v="0"/>
    <x v="0"/>
    <x v="2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616"/>
    <s v="Above 180days "/>
    <n v="20.533333333333335"/>
    <x v="0"/>
    <x v="2"/>
    <s v="WHT"/>
    <x v="1"/>
    <s v="USD"/>
    <n v="12566.46"/>
  </r>
  <r>
    <s v="A2310000"/>
    <x v="42"/>
    <x v="42"/>
    <n v="103907972"/>
    <x v="0"/>
    <x v="0"/>
    <x v="2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616"/>
    <s v="Above 180days "/>
    <n v="20.533333333333335"/>
    <x v="0"/>
    <x v="2"/>
    <s v="WHT"/>
    <x v="1"/>
    <s v="USD"/>
    <n v="11943.65"/>
  </r>
  <r>
    <s v="A2310000"/>
    <x v="42"/>
    <x v="42"/>
    <n v="103907972"/>
    <x v="0"/>
    <x v="0"/>
    <x v="2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616"/>
    <s v="Above 180days "/>
    <n v="20.533333333333335"/>
    <x v="0"/>
    <x v="2"/>
    <s v="WHT"/>
    <x v="1"/>
    <s v="USD"/>
    <n v="12567.63"/>
  </r>
  <r>
    <s v="A2310000"/>
    <x v="42"/>
    <x v="42"/>
    <n v="103907972"/>
    <x v="0"/>
    <x v="0"/>
    <x v="2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616"/>
    <s v="Above 180days "/>
    <n v="20.533333333333335"/>
    <x v="0"/>
    <x v="2"/>
    <s v="WHT"/>
    <x v="1"/>
    <s v="USD"/>
    <n v="3814.58"/>
  </r>
  <r>
    <s v="A2310000"/>
    <x v="42"/>
    <x v="42"/>
    <n v="103907972"/>
    <x v="0"/>
    <x v="0"/>
    <x v="2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616"/>
    <s v="Above 180days "/>
    <n v="20.533333333333335"/>
    <x v="0"/>
    <x v="2"/>
    <s v="WHT"/>
    <x v="1"/>
    <s v="USD"/>
    <n v="11060.58"/>
  </r>
  <r>
    <s v="A2310000"/>
    <x v="42"/>
    <x v="42"/>
    <n v="103907972"/>
    <x v="0"/>
    <x v="0"/>
    <x v="2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616"/>
    <s v="Above 180days "/>
    <n v="20.533333333333335"/>
    <x v="0"/>
    <x v="2"/>
    <s v="WHT"/>
    <x v="1"/>
    <s v="USD"/>
    <n v="12164.51"/>
  </r>
  <r>
    <s v="A2310000"/>
    <x v="42"/>
    <x v="42"/>
    <n v="103907972"/>
    <x v="0"/>
    <x v="0"/>
    <x v="2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616"/>
    <s v="Above 180days "/>
    <n v="20.533333333333335"/>
    <x v="0"/>
    <x v="2"/>
    <s v="WHT"/>
    <x v="1"/>
    <s v="USD"/>
    <n v="12355.42"/>
  </r>
  <r>
    <s v="A2310000"/>
    <x v="42"/>
    <x v="42"/>
    <n v="103907972"/>
    <x v="0"/>
    <x v="0"/>
    <x v="2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616"/>
    <s v="Above 180days "/>
    <n v="20.533333333333335"/>
    <x v="0"/>
    <x v="2"/>
    <s v="WHT"/>
    <x v="1"/>
    <s v="USD"/>
    <n v="12953.59"/>
  </r>
  <r>
    <s v="A2310000"/>
    <x v="42"/>
    <x v="42"/>
    <n v="103907972"/>
    <x v="0"/>
    <x v="0"/>
    <x v="2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616"/>
    <s v="Above 180days "/>
    <n v="20.533333333333335"/>
    <x v="0"/>
    <x v="2"/>
    <s v="WHT"/>
    <x v="1"/>
    <s v="USD"/>
    <n v="12965.37"/>
  </r>
  <r>
    <s v="A2310000"/>
    <x v="42"/>
    <x v="42"/>
    <n v="103907972"/>
    <x v="0"/>
    <x v="0"/>
    <x v="2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616"/>
    <s v="Above 180days "/>
    <n v="20.533333333333335"/>
    <x v="0"/>
    <x v="2"/>
    <s v="WHT"/>
    <x v="1"/>
    <s v="USD"/>
    <n v="12975.41"/>
  </r>
  <r>
    <s v="A2310000"/>
    <x v="42"/>
    <x v="42"/>
    <n v="103907972"/>
    <x v="0"/>
    <x v="0"/>
    <x v="2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616"/>
    <s v="Above 180days "/>
    <n v="20.533333333333335"/>
    <x v="0"/>
    <x v="2"/>
    <s v="WHT"/>
    <x v="1"/>
    <s v="USD"/>
    <n v="12986.19"/>
  </r>
  <r>
    <s v="A2310000"/>
    <x v="42"/>
    <x v="42"/>
    <n v="103907972"/>
    <x v="0"/>
    <x v="0"/>
    <x v="2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616"/>
    <s v="Above 180days "/>
    <n v="20.533333333333335"/>
    <x v="0"/>
    <x v="2"/>
    <s v="WHT"/>
    <x v="1"/>
    <s v="USD"/>
    <n v="17014.61"/>
  </r>
  <r>
    <s v="A2310000"/>
    <x v="42"/>
    <x v="42"/>
    <n v="103907972"/>
    <x v="0"/>
    <x v="0"/>
    <x v="2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616"/>
    <s v="Above 180days "/>
    <n v="20.533333333333335"/>
    <x v="0"/>
    <x v="2"/>
    <s v="WHT"/>
    <x v="1"/>
    <s v="USD"/>
    <n v="21725.71"/>
  </r>
  <r>
    <s v="A2310000"/>
    <x v="42"/>
    <x v="42"/>
    <n v="103907972"/>
    <x v="0"/>
    <x v="0"/>
    <x v="2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616"/>
    <s v="Above 180days "/>
    <n v="20.533333333333335"/>
    <x v="0"/>
    <x v="2"/>
    <s v="WHT"/>
    <x v="1"/>
    <s v="USD"/>
    <n v="21842.63"/>
  </r>
  <r>
    <s v="A2310000"/>
    <x v="42"/>
    <x v="42"/>
    <n v="103626577"/>
    <x v="0"/>
    <x v="0"/>
    <x v="2"/>
    <x v="2"/>
    <s v="WHT Outstg"/>
    <s v="WHT on inv 1800019558"/>
    <s v=""/>
    <s v="AB"/>
    <s v=""/>
    <d v="2018-10-08T00:00:00"/>
    <d v="2018-10-08T00:00:00"/>
    <d v="2018-10-08T00:00:00"/>
    <s v="NGN"/>
    <n v="1968162.55"/>
    <n v="1180"/>
    <s v="Above 180days "/>
    <n v="39.333333333333336"/>
    <x v="0"/>
    <x v="2"/>
    <s v="WHT"/>
    <x v="1"/>
    <s v="USD"/>
    <n v="6433.92"/>
  </r>
  <r>
    <s v="A2310000"/>
    <x v="42"/>
    <x v="42"/>
    <n v="103626578"/>
    <x v="0"/>
    <x v="0"/>
    <x v="2"/>
    <x v="2"/>
    <s v="WHT Outstg"/>
    <s v="WHT on inv 1800019751"/>
    <s v=""/>
    <s v="AB"/>
    <s v=""/>
    <d v="2018-10-08T00:00:00"/>
    <d v="2018-10-08T00:00:00"/>
    <d v="2018-10-08T00:00:00"/>
    <s v="NGN"/>
    <n v="1751995.49"/>
    <n v="1180"/>
    <s v="Above 180days "/>
    <n v="39.333333333333336"/>
    <x v="0"/>
    <x v="2"/>
    <s v="WHT"/>
    <x v="1"/>
    <s v="USD"/>
    <n v="5727.27"/>
  </r>
  <r>
    <s v="A2310000"/>
    <x v="42"/>
    <x v="42"/>
    <n v="103626579"/>
    <x v="0"/>
    <x v="0"/>
    <x v="2"/>
    <x v="2"/>
    <s v="WHT Outstg"/>
    <s v="WHT on inv 1800019911"/>
    <s v=""/>
    <s v="AB"/>
    <s v=""/>
    <d v="2018-10-08T00:00:00"/>
    <d v="2018-10-08T00:00:00"/>
    <d v="2018-10-08T00:00:00"/>
    <s v="NGN"/>
    <n v="2175223.4"/>
    <n v="1180"/>
    <s v="Above 180days "/>
    <n v="39.333333333333336"/>
    <x v="0"/>
    <x v="2"/>
    <s v="WHT"/>
    <x v="1"/>
    <s v="USD"/>
    <n v="7110.81"/>
  </r>
  <r>
    <s v="A2310000"/>
    <x v="42"/>
    <x v="42"/>
    <n v="103606982"/>
    <x v="0"/>
    <x v="0"/>
    <x v="2"/>
    <x v="2"/>
    <s v="WHT Outstg"/>
    <s v="WHT on inv1800019445"/>
    <s v=""/>
    <s v="AB"/>
    <s v=""/>
    <d v="2018-08-24T00:00:00"/>
    <d v="2018-08-24T00:00:00"/>
    <d v="2018-08-24T00:00:00"/>
    <s v="NGN"/>
    <n v="2166120.5699999998"/>
    <n v="1225"/>
    <s v="Above 180days "/>
    <n v="40.833333333333336"/>
    <x v="0"/>
    <x v="2"/>
    <s v="WHT"/>
    <x v="1"/>
    <s v="USD"/>
    <n v="7088.2"/>
  </r>
  <r>
    <s v="A2310000"/>
    <x v="42"/>
    <x v="42"/>
    <n v="103606983"/>
    <x v="0"/>
    <x v="0"/>
    <x v="2"/>
    <x v="2"/>
    <s v="WHT Outstg"/>
    <s v="WHT on inv1800019444"/>
    <s v=""/>
    <s v="AB"/>
    <s v=""/>
    <d v="2018-08-24T00:00:00"/>
    <d v="2018-08-24T00:00:00"/>
    <d v="2018-08-24T00:00:00"/>
    <s v="USD"/>
    <n v="16556.38"/>
    <n v="1225"/>
    <s v="Above 180days "/>
    <n v="40.833333333333336"/>
    <x v="0"/>
    <x v="2"/>
    <s v="WHT"/>
    <x v="1"/>
    <s v="USD"/>
    <n v="16556.38"/>
  </r>
  <r>
    <s v="A2310000"/>
    <x v="42"/>
    <x v="42"/>
    <n v="103419422"/>
    <x v="0"/>
    <x v="0"/>
    <x v="2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640"/>
    <s v="Above 180days "/>
    <n v="54.666666666666664"/>
    <x v="0"/>
    <x v="2"/>
    <s v="WHT"/>
    <x v="1"/>
    <s v="USD"/>
    <n v="6954.65"/>
  </r>
  <r>
    <s v="A2310000"/>
    <x v="42"/>
    <x v="42"/>
    <n v="103177011"/>
    <x v="0"/>
    <x v="0"/>
    <x v="2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2093"/>
    <s v="Above 180days "/>
    <n v="69.766666666666666"/>
    <x v="0"/>
    <x v="0"/>
    <s v="Overdue"/>
    <x v="0"/>
    <s v="USD"/>
    <n v="71512.78"/>
  </r>
  <r>
    <s v="A2310000"/>
    <x v="42"/>
    <x v="42"/>
    <n v="103177011"/>
    <x v="0"/>
    <x v="0"/>
    <x v="2"/>
    <x v="2"/>
    <n v="0"/>
    <s v="WHT on  inv 1800015423"/>
    <s v=""/>
    <s v="AB"/>
    <s v=""/>
    <d v="2016-04-08T00:00:00"/>
    <d v="2016-04-08T00:00:00"/>
    <d v="2016-04-08T00:00:00"/>
    <s v="NGN"/>
    <n v="4762562.92"/>
    <n v="2093"/>
    <s v="Above 180days "/>
    <n v="69.766666666666666"/>
    <x v="0"/>
    <x v="2"/>
    <s v="WHT"/>
    <x v="1"/>
    <s v="USD"/>
    <n v="23926.639999999999"/>
  </r>
  <r>
    <s v="A2310000"/>
    <x v="43"/>
    <x v="43"/>
    <n v="1800027036"/>
    <x v="0"/>
    <x v="0"/>
    <x v="2"/>
    <x v="2"/>
    <n v="0"/>
    <s v="BELEMA INDA NOV 2021 Crude Handling"/>
    <s v="468"/>
    <s v="DR"/>
    <s v=""/>
    <d v="2021-12-13T00:00:00"/>
    <d v="2021-12-13T00:00:00"/>
    <d v="2022-01-12T00:00:00"/>
    <s v="USD"/>
    <n v="67998.94"/>
    <n v="-12"/>
    <s v="Not Overdue"/>
    <n v="-0.4"/>
    <x v="1"/>
    <x v="1"/>
    <s v="Not Overdue"/>
    <x v="0"/>
    <s v="USD"/>
    <n v="67998.94"/>
  </r>
  <r>
    <s v="A2310000"/>
    <x v="43"/>
    <x v="43"/>
    <n v="1800027037"/>
    <x v="0"/>
    <x v="0"/>
    <x v="2"/>
    <x v="2"/>
    <n v="0"/>
    <s v="BELEMA INDA NOV 2021 Crude Handling"/>
    <s v="454"/>
    <s v="DR"/>
    <s v=""/>
    <d v="2021-12-13T00:00:00"/>
    <d v="2021-12-13T00:00:00"/>
    <d v="2022-01-12T00:00:00"/>
    <s v="NGN"/>
    <n v="11971857.65"/>
    <n v="-12"/>
    <s v="Not Overdue"/>
    <n v="-0.4"/>
    <x v="1"/>
    <x v="1"/>
    <s v="Not Overdue"/>
    <x v="0"/>
    <s v="USD"/>
    <n v="29146.68"/>
  </r>
  <r>
    <s v="A2310000"/>
    <x v="43"/>
    <x v="43"/>
    <n v="1800027034"/>
    <x v="0"/>
    <x v="0"/>
    <x v="2"/>
    <x v="2"/>
    <n v="0"/>
    <s v="BELEMA ROBERTKIRI  NOV 2021 Crude Handling"/>
    <s v="468"/>
    <s v="DR"/>
    <s v=""/>
    <d v="2021-12-13T00:00:00"/>
    <d v="2021-12-13T00:00:00"/>
    <d v="2022-01-12T00:00:00"/>
    <s v="USD"/>
    <n v="73188.37"/>
    <n v="-12"/>
    <s v="Not Overdue"/>
    <n v="-0.4"/>
    <x v="1"/>
    <x v="1"/>
    <s v="Not Overdue"/>
    <x v="0"/>
    <s v="USD"/>
    <n v="73188.37"/>
  </r>
  <r>
    <s v="A2310000"/>
    <x v="43"/>
    <x v="43"/>
    <n v="1800027035"/>
    <x v="0"/>
    <x v="0"/>
    <x v="2"/>
    <x v="2"/>
    <n v="0"/>
    <s v="BELEMA ROBERTKIRI  NOV 2021 Crude Handling"/>
    <s v="454"/>
    <s v="DR"/>
    <s v=""/>
    <d v="2021-12-13T00:00:00"/>
    <d v="2021-12-13T00:00:00"/>
    <d v="2022-01-12T00:00:00"/>
    <s v="NGN"/>
    <n v="12885507.15"/>
    <n v="-12"/>
    <s v="Not Overdue"/>
    <n v="-0.4"/>
    <x v="1"/>
    <x v="1"/>
    <s v="Not Overdue"/>
    <x v="0"/>
    <s v="USD"/>
    <n v="31371.06"/>
  </r>
  <r>
    <s v="A2310000"/>
    <x v="43"/>
    <x v="43"/>
    <n v="1800026992"/>
    <x v="0"/>
    <x v="0"/>
    <x v="2"/>
    <x v="2"/>
    <n v="0"/>
    <s v="BELEMA INDA January 2022 CrudedHandling"/>
    <s v="468"/>
    <s v="DR"/>
    <s v=""/>
    <d v="2021-12-03T00:00:00"/>
    <d v="2021-12-03T00:00:00"/>
    <d v="2022-01-02T00:00:00"/>
    <s v="USD"/>
    <n v="85523.9"/>
    <n v="-2"/>
    <s v="Not Overdue"/>
    <n v="-6.6666666666666666E-2"/>
    <x v="1"/>
    <x v="1"/>
    <s v="Not Overdue"/>
    <x v="0"/>
    <s v="USD"/>
    <n v="85523.9"/>
  </r>
  <r>
    <s v="A2310000"/>
    <x v="43"/>
    <x v="43"/>
    <n v="1800026993"/>
    <x v="0"/>
    <x v="0"/>
    <x v="2"/>
    <x v="2"/>
    <n v="0"/>
    <s v="BELEMA INDA January 2022 CrudedHandling"/>
    <s v="454"/>
    <s v="DR"/>
    <s v=""/>
    <d v="2021-12-03T00:00:00"/>
    <d v="2021-12-03T00:00:00"/>
    <d v="2022-01-02T00:00:00"/>
    <s v="NGN"/>
    <n v="15057295.07"/>
    <n v="-2"/>
    <s v="Not Overdue"/>
    <n v="-6.6666666666666666E-2"/>
    <x v="1"/>
    <x v="1"/>
    <s v="Not Overdue"/>
    <x v="0"/>
    <s v="USD"/>
    <n v="36663.01"/>
  </r>
  <r>
    <s v="A2310000"/>
    <x v="43"/>
    <x v="43"/>
    <n v="1800026990"/>
    <x v="0"/>
    <x v="0"/>
    <x v="2"/>
    <x v="2"/>
    <n v="0"/>
    <s v="BELEMA ROBERTKIRI January 2022 CrudedHandling"/>
    <s v="468"/>
    <s v="DR"/>
    <s v=""/>
    <d v="2021-12-03T00:00:00"/>
    <d v="2021-12-03T00:00:00"/>
    <d v="2022-01-02T00:00:00"/>
    <s v="USD"/>
    <n v="264915"/>
    <n v="-2"/>
    <s v="Not Overdue"/>
    <n v="-6.6666666666666666E-2"/>
    <x v="1"/>
    <x v="1"/>
    <s v="Not Overdue"/>
    <x v="0"/>
    <s v="USD"/>
    <n v="264915"/>
  </r>
  <r>
    <s v="A2310000"/>
    <x v="43"/>
    <x v="43"/>
    <n v="1800026991"/>
    <x v="0"/>
    <x v="0"/>
    <x v="2"/>
    <x v="2"/>
    <n v="0"/>
    <s v="BELEMA ROBERTKIRI January 2022 CrudedHandling"/>
    <s v="454"/>
    <s v="DR"/>
    <s v=""/>
    <d v="2021-12-03T00:00:00"/>
    <d v="2021-12-03T00:00:00"/>
    <d v="2022-01-02T00:00:00"/>
    <s v="NGN"/>
    <n v="46640802.439999998"/>
    <n v="-2"/>
    <s v="Not Overdue"/>
    <n v="-6.6666666666666666E-2"/>
    <x v="1"/>
    <x v="1"/>
    <s v="Not Overdue"/>
    <x v="0"/>
    <s v="USD"/>
    <n v="113565.69"/>
  </r>
  <r>
    <s v="A2310000"/>
    <x v="43"/>
    <x v="43"/>
    <n v="1800026832"/>
    <x v="0"/>
    <x v="0"/>
    <x v="2"/>
    <x v="2"/>
    <n v="0"/>
    <s v="BELEMA  ROBERTKIRI OCTOBER 2021 Crude Handling"/>
    <s v="468"/>
    <s v="DR"/>
    <s v=""/>
    <d v="2021-11-11T00:00:00"/>
    <d v="2021-11-11T00:00:00"/>
    <d v="2021-12-11T00:00:00"/>
    <s v="USD"/>
    <n v="128047.91"/>
    <n v="20"/>
    <s v="1-30days"/>
    <n v="0.66666666666666663"/>
    <x v="2"/>
    <x v="0"/>
    <s v="Overdue"/>
    <x v="0"/>
    <s v="USD"/>
    <n v="128047.91"/>
  </r>
  <r>
    <s v="A2310000"/>
    <x v="43"/>
    <x v="43"/>
    <n v="1800026833"/>
    <x v="0"/>
    <x v="0"/>
    <x v="2"/>
    <x v="2"/>
    <n v="0"/>
    <s v="BELEMA  ROBERTKIRI OCTOBER 2021 Crude Handling"/>
    <s v="454"/>
    <s v="DR"/>
    <s v=""/>
    <d v="2021-11-11T00:00:00"/>
    <d v="2021-11-11T00:00:00"/>
    <d v="2021-12-11T00:00:00"/>
    <s v="NGN"/>
    <n v="22522491.640000001"/>
    <n v="20"/>
    <s v="1-30days"/>
    <n v="0.66666666666666663"/>
    <x v="2"/>
    <x v="0"/>
    <s v="Overdue"/>
    <x v="0"/>
    <s v="USD"/>
    <n v="54817.49"/>
  </r>
  <r>
    <s v="A2310000"/>
    <x v="43"/>
    <x v="43"/>
    <n v="1800026834"/>
    <x v="0"/>
    <x v="0"/>
    <x v="2"/>
    <x v="2"/>
    <n v="0"/>
    <s v="BELEMA INDA OCTOBER 2021 Crude Handling"/>
    <s v="468"/>
    <s v="DR"/>
    <s v=""/>
    <d v="2021-11-11T00:00:00"/>
    <d v="2021-11-11T00:00:00"/>
    <d v="2021-12-11T00:00:00"/>
    <s v="USD"/>
    <n v="70331.86"/>
    <n v="20"/>
    <s v="1-30days"/>
    <n v="0.66666666666666663"/>
    <x v="2"/>
    <x v="0"/>
    <s v="Overdue"/>
    <x v="0"/>
    <s v="USD"/>
    <n v="70331.86"/>
  </r>
  <r>
    <s v="A2310000"/>
    <x v="43"/>
    <x v="43"/>
    <n v="1800026835"/>
    <x v="0"/>
    <x v="0"/>
    <x v="2"/>
    <x v="2"/>
    <n v="0"/>
    <s v="BELEMA INDA OCTOBER 2021 Crude Handling"/>
    <s v="454"/>
    <s v="DR"/>
    <s v=""/>
    <d v="2021-11-11T00:00:00"/>
    <d v="2021-11-11T00:00:00"/>
    <d v="2021-12-11T00:00:00"/>
    <s v="NGN"/>
    <n v="12370750.82"/>
    <n v="20"/>
    <s v="1-30days"/>
    <n v="0.66666666666666663"/>
    <x v="2"/>
    <x v="0"/>
    <s v="Overdue"/>
    <x v="0"/>
    <s v="USD"/>
    <n v="30109.17"/>
  </r>
  <r>
    <s v="A2310000"/>
    <x v="43"/>
    <x v="43"/>
    <n v="1800026806"/>
    <x v="0"/>
    <x v="0"/>
    <x v="2"/>
    <x v="2"/>
    <n v="0"/>
    <s v="BELEMA  ROBERTKIRI SEPT2021 CRUDEHANDLING"/>
    <s v="468"/>
    <s v="DR"/>
    <s v=""/>
    <d v="2021-11-05T00:00:00"/>
    <d v="2021-11-05T00:00:00"/>
    <d v="2021-12-05T00:00:00"/>
    <s v="USD"/>
    <n v="1685.55"/>
    <n v="26"/>
    <s v="1-30days"/>
    <n v="0.8666666666666667"/>
    <x v="2"/>
    <x v="0"/>
    <s v="Overdue"/>
    <x v="0"/>
    <s v="USD"/>
    <n v="1685.55"/>
  </r>
  <r>
    <s v="A2310000"/>
    <x v="43"/>
    <x v="43"/>
    <n v="1800026807"/>
    <x v="0"/>
    <x v="0"/>
    <x v="2"/>
    <x v="2"/>
    <n v="0"/>
    <s v="BELEMA  ROBERTKIRI SEPT2021 CRUDEHANDLING"/>
    <s v="454"/>
    <s v="DR"/>
    <s v=""/>
    <d v="2021-11-05T00:00:00"/>
    <d v="2021-11-05T00:00:00"/>
    <d v="2021-12-05T00:00:00"/>
    <s v="NGN"/>
    <n v="296187.49"/>
    <n v="26"/>
    <s v="1-30days"/>
    <n v="0.8666666666666667"/>
    <x v="2"/>
    <x v="0"/>
    <s v="Overdue"/>
    <x v="0"/>
    <s v="USD"/>
    <n v="721.1"/>
  </r>
  <r>
    <s v="A2310000"/>
    <x v="43"/>
    <x v="43"/>
    <n v="1600003950"/>
    <x v="0"/>
    <x v="0"/>
    <x v="2"/>
    <x v="2"/>
    <n v="0"/>
    <s v="BELEMA INDA Jan22  PREPAYMENT REF 1800026992"/>
    <s v="468"/>
    <s v="DG"/>
    <s v=""/>
    <d v="2021-12-03T00:00:00"/>
    <d v="2021-12-03T00:00:00"/>
    <d v="2021-12-03T00:00:00"/>
    <s v="USD"/>
    <n v="-85523.9"/>
    <n v="28"/>
    <s v="Not Overdue"/>
    <n v="-6.6666666666666666E-2"/>
    <x v="1"/>
    <x v="1"/>
    <s v="Not Overdue"/>
    <x v="0"/>
    <s v="USD"/>
    <n v="-85523.9"/>
  </r>
  <r>
    <s v="A2310000"/>
    <x v="43"/>
    <x v="43"/>
    <n v="1600003951"/>
    <x v="0"/>
    <x v="0"/>
    <x v="2"/>
    <x v="2"/>
    <n v="0"/>
    <s v="BELEMA INDA Jan22  PREPAYMENT REF 1800026993"/>
    <s v="454"/>
    <s v="DG"/>
    <s v=""/>
    <d v="2021-12-03T00:00:00"/>
    <d v="2021-12-03T00:00:00"/>
    <d v="2021-12-03T00:00:00"/>
    <s v="NGN"/>
    <n v="-15057295.07"/>
    <n v="28"/>
    <s v="Not Overdue"/>
    <n v="-6.6666666666666666E-2"/>
    <x v="1"/>
    <x v="1"/>
    <s v="Not Overdue"/>
    <x v="0"/>
    <s v="USD"/>
    <n v="-36663.01"/>
  </r>
  <r>
    <s v="A2310000"/>
    <x v="43"/>
    <x v="43"/>
    <n v="1600003948"/>
    <x v="0"/>
    <x v="0"/>
    <x v="2"/>
    <x v="2"/>
    <n v="0"/>
    <s v="BELEMA ROBERTKIRI Jan22 PREPAYMT REF 1800026990"/>
    <s v="468"/>
    <s v="DG"/>
    <s v=""/>
    <d v="2021-12-03T00:00:00"/>
    <d v="2021-12-03T00:00:00"/>
    <d v="2021-12-03T00:00:00"/>
    <s v="USD"/>
    <n v="-264915"/>
    <n v="28"/>
    <s v="Not Overdue"/>
    <n v="-6.6666666666666666E-2"/>
    <x v="1"/>
    <x v="1"/>
    <s v="Not Overdue"/>
    <x v="0"/>
    <s v="USD"/>
    <n v="-264915"/>
  </r>
  <r>
    <s v="A2310000"/>
    <x v="43"/>
    <x v="43"/>
    <n v="1600003949"/>
    <x v="0"/>
    <x v="0"/>
    <x v="2"/>
    <x v="2"/>
    <n v="0"/>
    <s v="BELEMA ROBERTKIRI Jan22 PREPAYMT REF 1800026991"/>
    <s v="454"/>
    <s v="DG"/>
    <s v=""/>
    <d v="2021-12-03T00:00:00"/>
    <d v="2021-12-03T00:00:00"/>
    <d v="2021-12-03T00:00:00"/>
    <s v="NGN"/>
    <n v="-46640802.439999998"/>
    <n v="28"/>
    <s v="Not Overdue"/>
    <n v="-6.6666666666666666E-2"/>
    <x v="1"/>
    <x v="1"/>
    <s v="Not Overdue"/>
    <x v="0"/>
    <s v="USD"/>
    <n v="-113565.69"/>
  </r>
  <r>
    <s v="A2310000"/>
    <x v="43"/>
    <x v="43"/>
    <n v="1800026799"/>
    <x v="0"/>
    <x v="0"/>
    <x v="2"/>
    <x v="2"/>
    <n v="0"/>
    <s v="BELEMA INDA December 2021 PREPAYMENT  CrdHandling"/>
    <s v="468"/>
    <s v="DR"/>
    <s v=""/>
    <d v="2021-11-02T00:00:00"/>
    <d v="2021-11-02T00:00:00"/>
    <d v="2021-12-02T00:00:00"/>
    <s v="USD"/>
    <n v="85523.9"/>
    <n v="29"/>
    <s v="1-30days"/>
    <n v="0.96666666666666667"/>
    <x v="2"/>
    <x v="0"/>
    <s v="Overdue"/>
    <x v="0"/>
    <s v="USD"/>
    <n v="85523.9"/>
  </r>
  <r>
    <s v="A2310000"/>
    <x v="43"/>
    <x v="43"/>
    <n v="1800026800"/>
    <x v="0"/>
    <x v="0"/>
    <x v="2"/>
    <x v="2"/>
    <n v="0"/>
    <s v="BELEMA INDA December 2021 PREPAYMENT  CrdHandling"/>
    <s v="454"/>
    <s v="DR"/>
    <s v=""/>
    <d v="2021-11-02T00:00:00"/>
    <d v="2021-11-02T00:00:00"/>
    <d v="2021-12-02T00:00:00"/>
    <s v="NGN"/>
    <n v="15042894.07"/>
    <n v="29"/>
    <s v="1-30days"/>
    <n v="0.96666666666666667"/>
    <x v="2"/>
    <x v="0"/>
    <s v="Overdue"/>
    <x v="0"/>
    <s v="USD"/>
    <n v="36629.449999999997"/>
  </r>
  <r>
    <s v="A2310000"/>
    <x v="43"/>
    <x v="43"/>
    <n v="1800026797"/>
    <x v="0"/>
    <x v="0"/>
    <x v="2"/>
    <x v="2"/>
    <n v="0"/>
    <s v="BELEMA ROBERTKIRI December 2021 PREPAYMT CrdHandl"/>
    <s v="468"/>
    <s v="DR"/>
    <s v=""/>
    <d v="2021-11-02T00:00:00"/>
    <d v="2021-11-02T00:00:00"/>
    <d v="2021-12-02T00:00:00"/>
    <s v="USD"/>
    <n v="264915"/>
    <n v="29"/>
    <s v="1-30days"/>
    <n v="0.96666666666666667"/>
    <x v="2"/>
    <x v="0"/>
    <s v="Overdue"/>
    <x v="0"/>
    <s v="USD"/>
    <n v="264915"/>
  </r>
  <r>
    <s v="A2310000"/>
    <x v="43"/>
    <x v="43"/>
    <n v="1800026798"/>
    <x v="0"/>
    <x v="0"/>
    <x v="2"/>
    <x v="2"/>
    <n v="0"/>
    <s v="BELEMA ROBERTKIRI December 2021 PREPAYMT CrdHandl"/>
    <s v="454"/>
    <s v="DR"/>
    <s v=""/>
    <d v="2021-11-02T00:00:00"/>
    <d v="2021-11-02T00:00:00"/>
    <d v="2021-12-02T00:00:00"/>
    <s v="NGN"/>
    <n v="46596194.539999999"/>
    <n v="29"/>
    <s v="1-30days"/>
    <n v="0.96666666666666667"/>
    <x v="2"/>
    <x v="0"/>
    <s v="Overdue"/>
    <x v="0"/>
    <s v="USD"/>
    <n v="113461.73"/>
  </r>
  <r>
    <s v="A2310000"/>
    <x v="43"/>
    <x v="43"/>
    <n v="1800026692"/>
    <x v="0"/>
    <x v="0"/>
    <x v="2"/>
    <x v="2"/>
    <n v="0"/>
    <s v="BELEMA  ROBERTKIRI SEPTEMBER 2021 Crude Handling"/>
    <s v="468"/>
    <s v="DR"/>
    <s v=""/>
    <d v="2021-10-13T00:00:00"/>
    <d v="2021-10-13T00:00:00"/>
    <d v="2021-11-12T00:00:00"/>
    <s v="USD"/>
    <n v="85380.04"/>
    <n v="49"/>
    <s v="31-60days"/>
    <n v="1.6333333333333333"/>
    <x v="2"/>
    <x v="0"/>
    <s v="Overdue"/>
    <x v="0"/>
    <s v="USD"/>
    <n v="85380.04"/>
  </r>
  <r>
    <s v="A2310000"/>
    <x v="43"/>
    <x v="43"/>
    <n v="1800026693"/>
    <x v="0"/>
    <x v="0"/>
    <x v="2"/>
    <x v="2"/>
    <n v="0"/>
    <s v="BELEMA  ROBERTKIRI SEPTEMBER 2021 Crude Handling"/>
    <s v="454"/>
    <s v="DR"/>
    <s v=""/>
    <d v="2021-10-13T00:00:00"/>
    <d v="2021-10-13T00:00:00"/>
    <d v="2021-11-12T00:00:00"/>
    <s v="NGN"/>
    <n v="15003108.539999999"/>
    <n v="49"/>
    <s v="31-60days"/>
    <n v="1.6333333333333333"/>
    <x v="2"/>
    <x v="0"/>
    <s v="Overdue"/>
    <x v="0"/>
    <s v="USD"/>
    <n v="36559.57"/>
  </r>
  <r>
    <s v="A2310000"/>
    <x v="43"/>
    <x v="43"/>
    <n v="1800026694"/>
    <x v="0"/>
    <x v="0"/>
    <x v="2"/>
    <x v="2"/>
    <n v="0"/>
    <s v="BELEMA INDA  SEPTEMBER 2021 Crude Handling"/>
    <s v="468"/>
    <s v="DR"/>
    <s v=""/>
    <d v="2021-10-13T00:00:00"/>
    <d v="2021-10-13T00:00:00"/>
    <d v="2021-11-12T00:00:00"/>
    <s v="USD"/>
    <n v="67997.83"/>
    <n v="49"/>
    <s v="31-60days"/>
    <n v="1.6333333333333333"/>
    <x v="2"/>
    <x v="0"/>
    <s v="Overdue"/>
    <x v="0"/>
    <s v="USD"/>
    <n v="67997.83"/>
  </r>
  <r>
    <s v="A2310000"/>
    <x v="43"/>
    <x v="43"/>
    <n v="1800026695"/>
    <x v="0"/>
    <x v="0"/>
    <x v="2"/>
    <x v="2"/>
    <n v="0"/>
    <s v="BELEMA INDA  SEPTEMBER 2021 Crude Handling"/>
    <s v="454"/>
    <s v="DR"/>
    <s v=""/>
    <d v="2021-10-13T00:00:00"/>
    <d v="2021-10-13T00:00:00"/>
    <d v="2021-11-12T00:00:00"/>
    <s v="NGN"/>
    <n v="11948680.73"/>
    <n v="49"/>
    <s v="31-60days"/>
    <n v="1.6333333333333333"/>
    <x v="2"/>
    <x v="0"/>
    <s v="Overdue"/>
    <x v="0"/>
    <s v="USD"/>
    <n v="29116.55"/>
  </r>
  <r>
    <s v="A2310000"/>
    <x v="43"/>
    <x v="43"/>
    <n v="1600003931"/>
    <x v="0"/>
    <x v="0"/>
    <x v="2"/>
    <x v="2"/>
    <n v="0"/>
    <s v="BELEMA INDA Dec 2021  PREPAYMENT REF 1800026799"/>
    <s v="468"/>
    <s v="DG"/>
    <s v=""/>
    <d v="2021-11-02T00:00:00"/>
    <d v="2021-11-02T00:00:00"/>
    <d v="2021-11-02T00:00:00"/>
    <s v="USD"/>
    <n v="-85523.9"/>
    <n v="59"/>
    <s v="31-60days"/>
    <n v="1.9666666666666666"/>
    <x v="2"/>
    <x v="0"/>
    <s v="Overdue"/>
    <x v="0"/>
    <s v="USD"/>
    <n v="-85523.9"/>
  </r>
  <r>
    <s v="A2310000"/>
    <x v="43"/>
    <x v="43"/>
    <n v="1600003932"/>
    <x v="0"/>
    <x v="0"/>
    <x v="2"/>
    <x v="2"/>
    <n v="0"/>
    <s v="BELEMA INDA Dec 2021  PREPAYMENT REF 1800026800"/>
    <s v="454"/>
    <s v="DG"/>
    <s v=""/>
    <d v="2021-11-02T00:00:00"/>
    <d v="2021-11-02T00:00:00"/>
    <d v="2021-11-02T00:00:00"/>
    <s v="NGN"/>
    <n v="-15042894.07"/>
    <n v="59"/>
    <s v="31-60days"/>
    <n v="1.9666666666666666"/>
    <x v="2"/>
    <x v="0"/>
    <s v="Overdue"/>
    <x v="0"/>
    <s v="USD"/>
    <n v="-36629.449999999997"/>
  </r>
  <r>
    <s v="A2310000"/>
    <x v="43"/>
    <x v="43"/>
    <n v="1600003930"/>
    <x v="0"/>
    <x v="0"/>
    <x v="2"/>
    <x v="2"/>
    <n v="0"/>
    <s v="BELEMA ROBERTKIRI Dec2021PREPAYMT REF  1800026798"/>
    <s v="454"/>
    <s v="DG"/>
    <s v=""/>
    <d v="2021-11-02T00:00:00"/>
    <d v="2021-11-02T00:00:00"/>
    <d v="2021-11-02T00:00:00"/>
    <s v="NGN"/>
    <n v="-46596194.539999999"/>
    <n v="59"/>
    <s v="31-60days"/>
    <n v="1.9666666666666666"/>
    <x v="2"/>
    <x v="0"/>
    <s v="Overdue"/>
    <x v="0"/>
    <s v="USD"/>
    <n v="-113461.73"/>
  </r>
  <r>
    <s v="A2310000"/>
    <x v="43"/>
    <x v="43"/>
    <n v="1600003929"/>
    <x v="0"/>
    <x v="0"/>
    <x v="2"/>
    <x v="2"/>
    <n v="0"/>
    <s v="BELEMA ROBERTKIRI Dec2021PREPAYMT REF 1800026797"/>
    <s v="468"/>
    <s v="DG"/>
    <s v=""/>
    <d v="2021-11-02T00:00:00"/>
    <d v="2021-11-02T00:00:00"/>
    <d v="2021-11-02T00:00:00"/>
    <s v="USD"/>
    <n v="-264915"/>
    <n v="59"/>
    <s v="31-60days"/>
    <n v="1.9666666666666666"/>
    <x v="2"/>
    <x v="0"/>
    <s v="Overdue"/>
    <x v="0"/>
    <s v="USD"/>
    <n v="-264915"/>
  </r>
  <r>
    <s v="A2310000"/>
    <x v="43"/>
    <x v="43"/>
    <n v="1800026566"/>
    <x v="0"/>
    <x v="0"/>
    <x v="2"/>
    <x v="2"/>
    <n v="0"/>
    <s v="BELEMA INDA AUGUST 2021 Crude Handling"/>
    <s v="468"/>
    <s v="DR"/>
    <s v=""/>
    <d v="2021-09-14T00:00:00"/>
    <d v="2021-09-14T00:00:00"/>
    <d v="2021-10-14T00:00:00"/>
    <s v="USD"/>
    <n v="70216.09"/>
    <n v="78"/>
    <s v="61-90days "/>
    <n v="2.6"/>
    <x v="2"/>
    <x v="0"/>
    <s v="Overdue"/>
    <x v="0"/>
    <s v="USD"/>
    <n v="70216.09"/>
  </r>
  <r>
    <s v="A2310000"/>
    <x v="43"/>
    <x v="43"/>
    <n v="1800026567"/>
    <x v="0"/>
    <x v="0"/>
    <x v="2"/>
    <x v="2"/>
    <n v="0"/>
    <s v="BELEMA INDA AUGUST 2021 Crude Handling"/>
    <s v="454"/>
    <s v="DR"/>
    <s v=""/>
    <d v="2021-09-14T00:00:00"/>
    <d v="2021-09-14T00:00:00"/>
    <d v="2021-10-14T00:00:00"/>
    <s v="NGN"/>
    <n v="12327533.24"/>
    <n v="78"/>
    <s v="61-90days "/>
    <n v="2.6"/>
    <x v="2"/>
    <x v="0"/>
    <s v="Overdue"/>
    <x v="0"/>
    <s v="USD"/>
    <n v="30068.09"/>
  </r>
  <r>
    <s v="A2310000"/>
    <x v="43"/>
    <x v="43"/>
    <n v="1800026564"/>
    <x v="0"/>
    <x v="0"/>
    <x v="2"/>
    <x v="2"/>
    <n v="0"/>
    <s v="BELEMA ROBERTKIRI AUGUST 2021 Crude Handling"/>
    <s v="468"/>
    <s v="DR"/>
    <s v=""/>
    <d v="2021-09-14T00:00:00"/>
    <d v="2021-09-14T00:00:00"/>
    <d v="2021-10-14T00:00:00"/>
    <s v="USD"/>
    <n v="265805.09999999998"/>
    <n v="78"/>
    <s v="61-90days "/>
    <n v="2.6"/>
    <x v="2"/>
    <x v="0"/>
    <s v="Overdue"/>
    <x v="0"/>
    <s v="USD"/>
    <n v="265805.09999999998"/>
  </r>
  <r>
    <s v="A2310000"/>
    <x v="43"/>
    <x v="43"/>
    <n v="1800026565"/>
    <x v="0"/>
    <x v="0"/>
    <x v="2"/>
    <x v="2"/>
    <n v="0"/>
    <s v="BELEMA ROBERTKIRI AUGUST 2021 Crude Handling"/>
    <s v="454"/>
    <s v="DR"/>
    <s v=""/>
    <d v="2021-09-14T00:00:00"/>
    <d v="2021-09-14T00:00:00"/>
    <d v="2021-10-14T00:00:00"/>
    <s v="NGN"/>
    <n v="46666245.049999997"/>
    <n v="78"/>
    <s v="61-90days "/>
    <n v="2.6"/>
    <x v="2"/>
    <x v="0"/>
    <s v="Overdue"/>
    <x v="0"/>
    <s v="USD"/>
    <n v="113823.64"/>
  </r>
  <r>
    <s v="A2310000"/>
    <x v="43"/>
    <x v="43"/>
    <n v="1800026445"/>
    <x v="0"/>
    <x v="0"/>
    <x v="2"/>
    <x v="2"/>
    <n v="0"/>
    <s v="BELEMA INDA  JULY 2021 Crude Handling"/>
    <s v="468"/>
    <s v="DR"/>
    <s v=""/>
    <d v="2021-08-12T00:00:00"/>
    <d v="2021-08-12T00:00:00"/>
    <d v="2021-09-11T00:00:00"/>
    <s v="USD"/>
    <n v="63824.65"/>
    <n v="111"/>
    <s v="91-180days "/>
    <n v="3.7"/>
    <x v="2"/>
    <x v="0"/>
    <s v="Overdue"/>
    <x v="0"/>
    <s v="USD"/>
    <n v="63824.65"/>
  </r>
  <r>
    <s v="A2310000"/>
    <x v="43"/>
    <x v="43"/>
    <n v="1800026446"/>
    <x v="0"/>
    <x v="0"/>
    <x v="2"/>
    <x v="2"/>
    <n v="0"/>
    <s v="BELEMA INDA  JULY 2021 Crude Handling"/>
    <s v="454"/>
    <s v="DR"/>
    <s v=""/>
    <d v="2021-08-12T00:00:00"/>
    <d v="2021-08-12T00:00:00"/>
    <d v="2021-09-11T00:00:00"/>
    <s v="NGN"/>
    <n v="11204853.52"/>
    <n v="111"/>
    <s v="91-180days "/>
    <n v="3.7"/>
    <x v="2"/>
    <x v="0"/>
    <s v="Overdue"/>
    <x v="0"/>
    <s v="USD"/>
    <n v="27354.41"/>
  </r>
  <r>
    <s v="A2310000"/>
    <x v="43"/>
    <x v="43"/>
    <n v="1800026443"/>
    <x v="0"/>
    <x v="0"/>
    <x v="2"/>
    <x v="2"/>
    <n v="0"/>
    <s v="BELEMA ROBERTKIRI JULY 2021 Crude Handling"/>
    <s v="468"/>
    <s v="DR"/>
    <s v=""/>
    <d v="2021-08-12T00:00:00"/>
    <d v="2021-08-12T00:00:00"/>
    <d v="2021-09-11T00:00:00"/>
    <s v="USD"/>
    <n v="255377.01"/>
    <n v="111"/>
    <s v="91-180days "/>
    <n v="3.7"/>
    <x v="2"/>
    <x v="0"/>
    <s v="Overdue"/>
    <x v="0"/>
    <s v="USD"/>
    <n v="255377.01"/>
  </r>
  <r>
    <s v="A2310000"/>
    <x v="43"/>
    <x v="43"/>
    <n v="1800026444"/>
    <x v="0"/>
    <x v="0"/>
    <x v="2"/>
    <x v="2"/>
    <n v="0"/>
    <s v="BELEMA ROBERTKIRI JULY 2021 Crude Handling"/>
    <s v="454"/>
    <s v="DR"/>
    <s v=""/>
    <d v="2021-08-12T00:00:00"/>
    <d v="2021-08-12T00:00:00"/>
    <d v="2021-09-11T00:00:00"/>
    <s v="NGN"/>
    <n v="44833181.960000001"/>
    <n v="111"/>
    <s v="91-180days "/>
    <n v="3.7"/>
    <x v="2"/>
    <x v="0"/>
    <s v="Overdue"/>
    <x v="0"/>
    <s v="USD"/>
    <n v="109451.25"/>
  </r>
  <r>
    <s v="A2310000"/>
    <x v="43"/>
    <x v="43"/>
    <n v="1800026311"/>
    <x v="0"/>
    <x v="0"/>
    <x v="2"/>
    <x v="2"/>
    <n v="0"/>
    <s v="BELEMA INDA June 2021 Crude Handling"/>
    <s v="468"/>
    <s v="DR"/>
    <s v=""/>
    <d v="2021-07-14T00:00:00"/>
    <d v="2021-07-14T00:00:00"/>
    <d v="2021-08-13T00:00:00"/>
    <s v="USD"/>
    <n v="74009.8"/>
    <n v="140"/>
    <s v="91-180days "/>
    <n v="4.666666666666667"/>
    <x v="2"/>
    <x v="0"/>
    <s v="Overdue"/>
    <x v="0"/>
    <s v="USD"/>
    <n v="74009.8"/>
  </r>
  <r>
    <s v="A2310000"/>
    <x v="43"/>
    <x v="43"/>
    <n v="1800026312"/>
    <x v="0"/>
    <x v="0"/>
    <x v="2"/>
    <x v="2"/>
    <n v="0"/>
    <s v="BELEMA INDA June 2021 Crude Handling"/>
    <s v="454"/>
    <s v="DR"/>
    <s v=""/>
    <d v="2021-07-14T00:00:00"/>
    <d v="2021-07-14T00:00:00"/>
    <d v="2021-08-13T00:00:00"/>
    <s v="NGN"/>
    <n v="12993947.9"/>
    <n v="140"/>
    <s v="91-180days "/>
    <n v="4.666666666666667"/>
    <x v="2"/>
    <x v="0"/>
    <s v="Overdue"/>
    <x v="0"/>
    <s v="USD"/>
    <n v="31722.13"/>
  </r>
  <r>
    <s v="A2310000"/>
    <x v="43"/>
    <x v="43"/>
    <n v="1800026309"/>
    <x v="0"/>
    <x v="0"/>
    <x v="2"/>
    <x v="2"/>
    <n v="0"/>
    <s v="BELEMA ROBERTKIRI June 2021 Crude Handling"/>
    <s v="468"/>
    <s v="DR"/>
    <s v=""/>
    <d v="2021-07-14T00:00:00"/>
    <d v="2021-07-14T00:00:00"/>
    <d v="2021-08-13T00:00:00"/>
    <s v="USD"/>
    <n v="502620.63"/>
    <n v="140"/>
    <s v="91-180days "/>
    <n v="4.666666666666667"/>
    <x v="2"/>
    <x v="0"/>
    <s v="Overdue"/>
    <x v="0"/>
    <s v="USD"/>
    <n v="502620.63"/>
  </r>
  <r>
    <s v="A2310000"/>
    <x v="43"/>
    <x v="43"/>
    <n v="1800026310"/>
    <x v="0"/>
    <x v="0"/>
    <x v="2"/>
    <x v="2"/>
    <n v="0"/>
    <s v="BELEMA ROBERTKIRI June 2021 Crude Handling"/>
    <s v="454"/>
    <s v="DR"/>
    <s v=""/>
    <d v="2021-07-14T00:00:00"/>
    <d v="2021-07-14T00:00:00"/>
    <d v="2021-08-13T00:00:00"/>
    <s v="NGN"/>
    <n v="88245420.310000002"/>
    <n v="140"/>
    <s v="91-180days "/>
    <n v="4.666666666666667"/>
    <x v="2"/>
    <x v="0"/>
    <s v="Overdue"/>
    <x v="0"/>
    <s v="USD"/>
    <n v="215433.54"/>
  </r>
  <r>
    <s v="A2310000"/>
    <x v="43"/>
    <x v="43"/>
    <n v="1800026283"/>
    <x v="0"/>
    <x v="0"/>
    <x v="2"/>
    <x v="2"/>
    <n v="0"/>
    <s v="BELEMA INDA JAN-APR SUPPLEMENTARY"/>
    <s v="468"/>
    <s v="DR"/>
    <s v=""/>
    <d v="2021-07-07T00:00:00"/>
    <d v="2021-07-07T00:00:00"/>
    <d v="2021-08-06T00:00:00"/>
    <s v="USD"/>
    <n v="6815.45"/>
    <n v="147"/>
    <s v="91-180days "/>
    <n v="4.9000000000000004"/>
    <x v="2"/>
    <x v="0"/>
    <s v="Overdue"/>
    <x v="0"/>
    <s v="USD"/>
    <n v="6815.45"/>
  </r>
  <r>
    <s v="A2310000"/>
    <x v="43"/>
    <x v="43"/>
    <n v="1800026284"/>
    <x v="0"/>
    <x v="0"/>
    <x v="2"/>
    <x v="2"/>
    <n v="0"/>
    <s v="BELEMA INDA JAN-APR SUPPLEMENTARY"/>
    <s v="454"/>
    <s v="DR"/>
    <s v=""/>
    <d v="2021-07-07T00:00:00"/>
    <d v="2021-07-07T00:00:00"/>
    <d v="2021-08-06T00:00:00"/>
    <s v="NGN"/>
    <n v="1108483.52"/>
    <n v="147"/>
    <s v="91-180days "/>
    <n v="4.9000000000000004"/>
    <x v="2"/>
    <x v="0"/>
    <s v="Overdue"/>
    <x v="0"/>
    <s v="USD"/>
    <n v="2706.14"/>
  </r>
  <r>
    <s v="A2310000"/>
    <x v="43"/>
    <x v="43"/>
    <n v="1800026154"/>
    <x v="0"/>
    <x v="0"/>
    <x v="2"/>
    <x v="2"/>
    <n v="0"/>
    <s v="BELEMA INDA MAY 2021 Crude Handling"/>
    <s v="468"/>
    <s v="DR"/>
    <s v=""/>
    <d v="2021-06-14T00:00:00"/>
    <d v="2021-06-14T00:00:00"/>
    <d v="2021-07-14T00:00:00"/>
    <s v="USD"/>
    <n v="71544.12"/>
    <n v="170"/>
    <s v="91-180days "/>
    <n v="5.666666666666667"/>
    <x v="2"/>
    <x v="0"/>
    <s v="Overdue"/>
    <x v="0"/>
    <s v="USD"/>
    <n v="71544.12"/>
  </r>
  <r>
    <s v="A2310000"/>
    <x v="43"/>
    <x v="43"/>
    <n v="1800026155"/>
    <x v="0"/>
    <x v="0"/>
    <x v="2"/>
    <x v="2"/>
    <n v="0"/>
    <s v="BELEMA INDA MAY 2021 Crude Handling"/>
    <s v="454"/>
    <s v="DR"/>
    <s v=""/>
    <d v="2021-06-14T00:00:00"/>
    <d v="2021-06-14T00:00:00"/>
    <d v="2021-07-14T00:00:00"/>
    <s v="NGN"/>
    <n v="12177191.699999999"/>
    <n v="170"/>
    <s v="91-180days "/>
    <n v="5.666666666666667"/>
    <x v="2"/>
    <x v="0"/>
    <s v="Overdue"/>
    <x v="0"/>
    <s v="USD"/>
    <n v="29726.959999999999"/>
  </r>
  <r>
    <s v="A2310000"/>
    <x v="43"/>
    <x v="43"/>
    <n v="1800026152"/>
    <x v="0"/>
    <x v="0"/>
    <x v="2"/>
    <x v="2"/>
    <n v="0"/>
    <s v="BELEMA MAY ROBERTKIRI 2021 Crude Handling"/>
    <s v="468"/>
    <s v="DR"/>
    <s v=""/>
    <d v="2021-06-14T00:00:00"/>
    <d v="2021-06-14T00:00:00"/>
    <d v="2021-07-14T00:00:00"/>
    <s v="USD"/>
    <n v="504759.91"/>
    <n v="170"/>
    <s v="91-180days "/>
    <n v="5.666666666666667"/>
    <x v="2"/>
    <x v="0"/>
    <s v="Overdue"/>
    <x v="0"/>
    <s v="USD"/>
    <n v="504759.91"/>
  </r>
  <r>
    <s v="A2310000"/>
    <x v="43"/>
    <x v="43"/>
    <n v="1800026153"/>
    <x v="0"/>
    <x v="0"/>
    <x v="2"/>
    <x v="2"/>
    <n v="0"/>
    <s v="BELEMA ROBERTKIRI MAY 2021 Crude Handling"/>
    <s v="454"/>
    <s v="DR"/>
    <s v=""/>
    <d v="2021-06-14T00:00:00"/>
    <d v="2021-06-14T00:00:00"/>
    <d v="2021-07-14T00:00:00"/>
    <s v="NGN"/>
    <n v="85912840.900000006"/>
    <n v="170"/>
    <s v="91-180days "/>
    <n v="5.666666666666667"/>
    <x v="2"/>
    <x v="0"/>
    <s v="Overdue"/>
    <x v="0"/>
    <s v="USD"/>
    <n v="209730.43"/>
  </r>
  <r>
    <s v="A2310000"/>
    <x v="43"/>
    <x v="43"/>
    <n v="1600003823"/>
    <x v="0"/>
    <x v="0"/>
    <x v="2"/>
    <x v="2"/>
    <n v="0"/>
    <s v="BELEMA ROBERTKIRI-JAN-APR SUPPLEMENTARY"/>
    <s v="468"/>
    <s v="DG"/>
    <s v=""/>
    <d v="2021-07-07T00:00:00"/>
    <d v="2021-07-07T00:00:00"/>
    <d v="2021-07-07T00:00:00"/>
    <s v="USD"/>
    <n v="-9284.94"/>
    <n v="177"/>
    <s v="91-180days "/>
    <n v="5.9"/>
    <x v="2"/>
    <x v="0"/>
    <s v="Overdue"/>
    <x v="0"/>
    <s v="USD"/>
    <n v="-9284.94"/>
  </r>
  <r>
    <s v="A2310000"/>
    <x v="43"/>
    <x v="43"/>
    <n v="1600003824"/>
    <x v="0"/>
    <x v="0"/>
    <x v="2"/>
    <x v="2"/>
    <n v="0"/>
    <s v="BELEMA ROBERTKIRI-JAN-APR SUPPLEMENTARY"/>
    <s v="454"/>
    <s v="DG"/>
    <s v=""/>
    <d v="2021-07-07T00:00:00"/>
    <d v="2021-07-07T00:00:00"/>
    <d v="2021-07-07T00:00:00"/>
    <s v="NGN"/>
    <n v="-1510129.46"/>
    <n v="177"/>
    <s v="91-180days "/>
    <n v="5.9"/>
    <x v="2"/>
    <x v="0"/>
    <s v="Overdue"/>
    <x v="0"/>
    <s v="USD"/>
    <n v="-3686.68"/>
  </r>
  <r>
    <s v="A2310000"/>
    <x v="43"/>
    <x v="43"/>
    <n v="1800025977"/>
    <x v="0"/>
    <x v="0"/>
    <x v="2"/>
    <x v="2"/>
    <n v="0"/>
    <s v="BELEMA INDA APR 2021 Crude Handling"/>
    <s v="468"/>
    <s v="DR"/>
    <s v=""/>
    <d v="2021-05-14T00:00:00"/>
    <d v="2021-05-14T00:00:00"/>
    <d v="2021-06-13T00:00:00"/>
    <s v="USD"/>
    <n v="65504.86"/>
    <n v="201"/>
    <s v="Above 180days "/>
    <n v="6.7"/>
    <x v="3"/>
    <x v="0"/>
    <s v="Overdue"/>
    <x v="0"/>
    <s v="USD"/>
    <n v="65504.86"/>
  </r>
  <r>
    <s v="A2310000"/>
    <x v="43"/>
    <x v="43"/>
    <n v="1800025978"/>
    <x v="0"/>
    <x v="0"/>
    <x v="2"/>
    <x v="2"/>
    <n v="0"/>
    <s v="BELEMA INDA APR 2021 Crude Handling"/>
    <s v="454"/>
    <s v="DR"/>
    <s v=""/>
    <d v="2021-05-14T00:00:00"/>
    <d v="2021-05-14T00:00:00"/>
    <d v="2021-06-13T00:00:00"/>
    <s v="NGN"/>
    <n v="10653897.07"/>
    <n v="201"/>
    <s v="Above 180days "/>
    <n v="6.7"/>
    <x v="3"/>
    <x v="0"/>
    <s v="Overdue"/>
    <x v="0"/>
    <s v="USD"/>
    <n v="28073.02"/>
  </r>
  <r>
    <s v="A2310000"/>
    <x v="43"/>
    <x v="43"/>
    <n v="1800025975"/>
    <x v="0"/>
    <x v="0"/>
    <x v="2"/>
    <x v="2"/>
    <n v="0"/>
    <s v="BELEMA Robertkiri APR 2021 Crude Handling"/>
    <s v="468"/>
    <s v="DR"/>
    <s v=""/>
    <d v="2021-05-14T00:00:00"/>
    <d v="2021-05-14T00:00:00"/>
    <d v="2021-06-13T00:00:00"/>
    <s v="USD"/>
    <n v="483160.03"/>
    <n v="201"/>
    <s v="Above 180days "/>
    <n v="6.7"/>
    <x v="3"/>
    <x v="0"/>
    <s v="Overdue"/>
    <x v="0"/>
    <s v="USD"/>
    <n v="483160.03"/>
  </r>
  <r>
    <s v="A2310000"/>
    <x v="43"/>
    <x v="43"/>
    <n v="1800025976"/>
    <x v="0"/>
    <x v="0"/>
    <x v="2"/>
    <x v="2"/>
    <n v="0"/>
    <s v="BELEMA Robertkiri APR 2021 Crude Handling"/>
    <s v="454"/>
    <s v="DR"/>
    <s v=""/>
    <d v="2021-05-14T00:00:00"/>
    <d v="2021-05-14T00:00:00"/>
    <d v="2021-06-13T00:00:00"/>
    <s v="NGN"/>
    <n v="78582527.379999995"/>
    <n v="201"/>
    <s v="Above 180days "/>
    <n v="6.7"/>
    <x v="3"/>
    <x v="0"/>
    <s v="Overdue"/>
    <x v="0"/>
    <s v="USD"/>
    <n v="207064.95999999999"/>
  </r>
  <r>
    <s v="A2310000"/>
    <x v="43"/>
    <x v="43"/>
    <n v="1800025845"/>
    <x v="0"/>
    <x v="0"/>
    <x v="2"/>
    <x v="2"/>
    <n v="0"/>
    <s v="BELEMA INDA MARCH 2021 Crude Handling"/>
    <s v="468"/>
    <s v="DR"/>
    <s v=""/>
    <d v="2021-04-14T00:00:00"/>
    <d v="2021-04-14T00:00:00"/>
    <d v="2021-05-14T00:00:00"/>
    <s v="USD"/>
    <n v="67745.69"/>
    <n v="231"/>
    <s v="Above 180days "/>
    <n v="7.7"/>
    <x v="3"/>
    <x v="0"/>
    <s v="Overdue"/>
    <x v="0"/>
    <s v="USD"/>
    <n v="67745.69"/>
  </r>
  <r>
    <s v="A2310000"/>
    <x v="43"/>
    <x v="43"/>
    <n v="1800025846"/>
    <x v="0"/>
    <x v="0"/>
    <x v="2"/>
    <x v="2"/>
    <n v="0"/>
    <s v="BELEMA INDA MARCH 2021 Crude Handling"/>
    <s v="454"/>
    <s v="DR"/>
    <s v=""/>
    <d v="2021-04-14T00:00:00"/>
    <d v="2021-04-14T00:00:00"/>
    <d v="2021-05-14T00:00:00"/>
    <s v="NGN"/>
    <n v="11018352.210000001"/>
    <n v="231"/>
    <s v="Above 180days "/>
    <n v="7.7"/>
    <x v="3"/>
    <x v="0"/>
    <s v="Overdue"/>
    <x v="0"/>
    <s v="USD"/>
    <n v="29033.360000000001"/>
  </r>
  <r>
    <s v="A2310000"/>
    <x v="43"/>
    <x v="43"/>
    <n v="1800025843"/>
    <x v="0"/>
    <x v="0"/>
    <x v="2"/>
    <x v="2"/>
    <n v="0"/>
    <s v="BELEMA ROBERTKIRI  MARCH 2021 Crude Handling"/>
    <s v="468"/>
    <s v="DR"/>
    <s v=""/>
    <d v="2021-04-14T00:00:00"/>
    <d v="2021-04-14T00:00:00"/>
    <d v="2021-05-14T00:00:00"/>
    <s v="USD"/>
    <n v="515927.33"/>
    <n v="231"/>
    <s v="Above 180days "/>
    <n v="7.7"/>
    <x v="3"/>
    <x v="0"/>
    <s v="Overdue"/>
    <x v="0"/>
    <s v="USD"/>
    <n v="515927.33"/>
  </r>
  <r>
    <s v="A2310000"/>
    <x v="43"/>
    <x v="43"/>
    <n v="1800025844"/>
    <x v="0"/>
    <x v="0"/>
    <x v="2"/>
    <x v="2"/>
    <n v="0"/>
    <s v="BELEMA ROBERTKIRI  MARCH 2021 Crude Handling"/>
    <s v="454"/>
    <s v="DR"/>
    <s v=""/>
    <d v="2021-04-14T00:00:00"/>
    <d v="2021-04-14T00:00:00"/>
    <d v="2021-05-14T00:00:00"/>
    <s v="NGN"/>
    <n v="83911895.030000001"/>
    <n v="231"/>
    <s v="Above 180days "/>
    <n v="7.7"/>
    <x v="3"/>
    <x v="0"/>
    <s v="Overdue"/>
    <x v="0"/>
    <s v="USD"/>
    <n v="221107.84"/>
  </r>
  <r>
    <s v="A2310000"/>
    <x v="43"/>
    <x v="43"/>
    <n v="1800025706"/>
    <x v="0"/>
    <x v="0"/>
    <x v="2"/>
    <x v="2"/>
    <n v="0"/>
    <s v="BELEMA INDA FEB 2021 Crude Handling"/>
    <s v="468"/>
    <s v="DR"/>
    <s v=""/>
    <d v="2021-03-15T00:00:00"/>
    <d v="2021-03-15T00:00:00"/>
    <d v="2021-04-14T00:00:00"/>
    <s v="USD"/>
    <n v="61055.5"/>
    <n v="261"/>
    <s v="Above 180days "/>
    <n v="8.6999999999999993"/>
    <x v="3"/>
    <x v="0"/>
    <s v="Overdue"/>
    <x v="0"/>
    <s v="USD"/>
    <n v="61055.5"/>
  </r>
  <r>
    <s v="A2310000"/>
    <x v="43"/>
    <x v="43"/>
    <n v="1800025707"/>
    <x v="0"/>
    <x v="0"/>
    <x v="2"/>
    <x v="2"/>
    <n v="0"/>
    <s v="BELEMA INDA FEB 2021 Crude Handling"/>
    <s v="454"/>
    <s v="DR"/>
    <s v=""/>
    <d v="2021-03-15T00:00:00"/>
    <d v="2021-03-15T00:00:00"/>
    <d v="2021-04-14T00:00:00"/>
    <s v="NGN"/>
    <n v="9930241.1400000006"/>
    <n v="261"/>
    <s v="Above 180days "/>
    <n v="8.6999999999999993"/>
    <x v="3"/>
    <x v="0"/>
    <s v="Overdue"/>
    <x v="0"/>
    <s v="USD"/>
    <n v="26166.19"/>
  </r>
  <r>
    <s v="A2310000"/>
    <x v="43"/>
    <x v="43"/>
    <n v="1800025704"/>
    <x v="0"/>
    <x v="0"/>
    <x v="2"/>
    <x v="2"/>
    <n v="0"/>
    <s v="BELEMA ROBERTKIRI FEB 2021 Crude Handling"/>
    <s v="468"/>
    <s v="DR"/>
    <s v=""/>
    <d v="2021-03-15T00:00:00"/>
    <d v="2021-03-15T00:00:00"/>
    <d v="2021-04-14T00:00:00"/>
    <s v="USD"/>
    <n v="473591.36"/>
    <n v="261"/>
    <s v="Above 180days "/>
    <n v="8.6999999999999993"/>
    <x v="3"/>
    <x v="0"/>
    <s v="Overdue"/>
    <x v="0"/>
    <s v="USD"/>
    <n v="473591.36"/>
  </r>
  <r>
    <s v="A2310000"/>
    <x v="43"/>
    <x v="43"/>
    <n v="1800025705"/>
    <x v="0"/>
    <x v="0"/>
    <x v="2"/>
    <x v="2"/>
    <n v="0"/>
    <s v="BELEMA ROBERTKIRI FEB 2021 Crude Handling"/>
    <s v="454"/>
    <s v="DR"/>
    <s v=""/>
    <d v="2021-03-15T00:00:00"/>
    <d v="2021-03-15T00:00:00"/>
    <d v="2021-04-14T00:00:00"/>
    <s v="NGN"/>
    <n v="77026252.5"/>
    <n v="261"/>
    <s v="Above 180days "/>
    <n v="8.6999999999999993"/>
    <x v="3"/>
    <x v="0"/>
    <s v="Overdue"/>
    <x v="0"/>
    <s v="USD"/>
    <n v="202964.18"/>
  </r>
  <r>
    <s v="A2310000"/>
    <x v="43"/>
    <x v="43"/>
    <n v="1800025552"/>
    <x v="0"/>
    <x v="0"/>
    <x v="2"/>
    <x v="2"/>
    <n v="0"/>
    <s v="BELEMA INDA JAN 2021 Crude Handling"/>
    <s v="468"/>
    <s v="DR"/>
    <s v=""/>
    <d v="2021-02-11T00:00:00"/>
    <d v="2021-02-11T00:00:00"/>
    <d v="2021-03-13T00:00:00"/>
    <s v="USD"/>
    <n v="65379.6"/>
    <n v="293"/>
    <s v="Above 180days "/>
    <n v="9.7666666666666675"/>
    <x v="3"/>
    <x v="0"/>
    <s v="Overdue"/>
    <x v="0"/>
    <s v="USD"/>
    <n v="65379.6"/>
  </r>
  <r>
    <s v="A2310000"/>
    <x v="43"/>
    <x v="43"/>
    <n v="1800025553"/>
    <x v="0"/>
    <x v="0"/>
    <x v="2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293"/>
    <s v="Above 180days "/>
    <n v="9.7666666666666675"/>
    <x v="3"/>
    <x v="0"/>
    <s v="Overdue"/>
    <x v="0"/>
    <s v="USD"/>
    <n v="28019.34"/>
  </r>
  <r>
    <s v="A2310000"/>
    <x v="43"/>
    <x v="43"/>
    <n v="1800025550"/>
    <x v="0"/>
    <x v="0"/>
    <x v="2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293"/>
    <s v="Above 180days "/>
    <n v="9.7666666666666675"/>
    <x v="3"/>
    <x v="0"/>
    <s v="Overdue"/>
    <x v="0"/>
    <s v="USD"/>
    <n v="534780.93999999994"/>
  </r>
  <r>
    <s v="A2310000"/>
    <x v="43"/>
    <x v="43"/>
    <n v="1800025551"/>
    <x v="0"/>
    <x v="0"/>
    <x v="2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293"/>
    <s v="Above 180days "/>
    <n v="9.7666666666666675"/>
    <x v="3"/>
    <x v="0"/>
    <s v="Overdue"/>
    <x v="0"/>
    <s v="USD"/>
    <n v="229187.82"/>
  </r>
  <r>
    <s v="A2310000"/>
    <x v="43"/>
    <x v="43"/>
    <n v="1800025435"/>
    <x v="0"/>
    <x v="0"/>
    <x v="2"/>
    <x v="2"/>
    <n v="0"/>
    <s v="BELEMA INDA DEC 2020 Crude Handling"/>
    <s v="468"/>
    <s v="DR"/>
    <s v=""/>
    <d v="2021-01-19T00:00:00"/>
    <d v="2021-01-19T00:00:00"/>
    <d v="2021-02-18T00:00:00"/>
    <s v="USD"/>
    <n v="70107.19"/>
    <n v="316"/>
    <s v="Above 180days "/>
    <n v="10.533333333333333"/>
    <x v="3"/>
    <x v="0"/>
    <s v="Overdue"/>
    <x v="0"/>
    <s v="USD"/>
    <n v="70107.19"/>
  </r>
  <r>
    <s v="A2310000"/>
    <x v="43"/>
    <x v="43"/>
    <n v="1800025436"/>
    <x v="0"/>
    <x v="0"/>
    <x v="2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316"/>
    <s v="Above 180days "/>
    <n v="10.533333333333333"/>
    <x v="3"/>
    <x v="0"/>
    <s v="Overdue"/>
    <x v="0"/>
    <s v="USD"/>
    <n v="30045.41"/>
  </r>
  <r>
    <s v="A2310000"/>
    <x v="43"/>
    <x v="43"/>
    <n v="1800025433"/>
    <x v="0"/>
    <x v="0"/>
    <x v="2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316"/>
    <s v="Above 180days "/>
    <n v="10.533333333333333"/>
    <x v="3"/>
    <x v="0"/>
    <s v="Overdue"/>
    <x v="0"/>
    <s v="USD"/>
    <n v="525857.81999999995"/>
  </r>
  <r>
    <s v="A2310000"/>
    <x v="43"/>
    <x v="43"/>
    <n v="1800025434"/>
    <x v="0"/>
    <x v="0"/>
    <x v="2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316"/>
    <s v="Above 180days "/>
    <n v="10.533333333333333"/>
    <x v="3"/>
    <x v="0"/>
    <s v="Overdue"/>
    <x v="0"/>
    <s v="USD"/>
    <n v="225363.7"/>
  </r>
  <r>
    <s v="A2310000"/>
    <x v="43"/>
    <x v="43"/>
    <n v="1400015199"/>
    <x v="0"/>
    <x v="0"/>
    <x v="2"/>
    <x v="2"/>
    <n v="0"/>
    <s v="Belema Pmt"/>
    <s v=""/>
    <s v="DZ"/>
    <s v=""/>
    <d v="2021-02-10T00:00:00"/>
    <d v="2021-02-09T00:00:00"/>
    <d v="2021-02-10T00:00:00"/>
    <s v="NGN"/>
    <n v="-100000000"/>
    <n v="324"/>
    <s v="Above 180days "/>
    <n v="10.8"/>
    <x v="3"/>
    <x v="0"/>
    <s v="Overdue"/>
    <x v="0"/>
    <s v="USD"/>
    <n v="-263500"/>
  </r>
  <r>
    <s v="A2310000"/>
    <x v="43"/>
    <x v="43"/>
    <n v="1400015196"/>
    <x v="0"/>
    <x v="0"/>
    <x v="2"/>
    <x v="2"/>
    <n v="0"/>
    <s v="Vitol_Belema pmt"/>
    <s v=""/>
    <s v="DZ"/>
    <s v=""/>
    <d v="2021-02-07T00:00:00"/>
    <d v="2021-02-05T00:00:00"/>
    <d v="2021-02-07T00:00:00"/>
    <s v="USD"/>
    <n v="-7000000"/>
    <n v="327"/>
    <s v="Above 180days "/>
    <n v="10.9"/>
    <x v="0"/>
    <x v="0"/>
    <s v="Overdue"/>
    <x v="0"/>
    <s v="USD"/>
    <n v="-7000000"/>
  </r>
  <r>
    <s v="A2310000"/>
    <x v="43"/>
    <x v="43"/>
    <n v="1800025258"/>
    <x v="0"/>
    <x v="0"/>
    <x v="2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349"/>
    <s v="Above 180days "/>
    <n v="11.633333333333333"/>
    <x v="3"/>
    <x v="0"/>
    <s v="Overdue"/>
    <x v="0"/>
    <s v="USD"/>
    <n v="67906.149999999994"/>
  </r>
  <r>
    <s v="A2310000"/>
    <x v="43"/>
    <x v="43"/>
    <n v="1800025259"/>
    <x v="0"/>
    <x v="0"/>
    <x v="2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349"/>
    <s v="Above 180days "/>
    <n v="11.633333333333333"/>
    <x v="3"/>
    <x v="0"/>
    <s v="Overdue"/>
    <x v="0"/>
    <s v="USD"/>
    <n v="29102.12"/>
  </r>
  <r>
    <s v="A2310000"/>
    <x v="43"/>
    <x v="43"/>
    <n v="1800025256"/>
    <x v="0"/>
    <x v="0"/>
    <x v="2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349"/>
    <s v="Above 180days "/>
    <n v="11.633333333333333"/>
    <x v="3"/>
    <x v="0"/>
    <s v="Overdue"/>
    <x v="0"/>
    <s v="USD"/>
    <n v="515860.92"/>
  </r>
  <r>
    <s v="A2310000"/>
    <x v="43"/>
    <x v="43"/>
    <n v="1800025257"/>
    <x v="0"/>
    <x v="0"/>
    <x v="2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349"/>
    <s v="Above 180days "/>
    <n v="11.633333333333333"/>
    <x v="3"/>
    <x v="0"/>
    <s v="Overdue"/>
    <x v="0"/>
    <s v="USD"/>
    <n v="221079.38"/>
  </r>
  <r>
    <s v="A2310000"/>
    <x v="43"/>
    <x v="43"/>
    <n v="1800025055"/>
    <x v="0"/>
    <x v="0"/>
    <x v="2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383"/>
    <s v="Above 180days "/>
    <n v="12.766666666666667"/>
    <x v="4"/>
    <x v="0"/>
    <s v="Overdue"/>
    <x v="0"/>
    <s v="USD"/>
    <n v="70139.520000000004"/>
  </r>
  <r>
    <s v="A2310000"/>
    <x v="43"/>
    <x v="43"/>
    <n v="1800025056"/>
    <x v="0"/>
    <x v="0"/>
    <x v="2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383"/>
    <s v="Above 180days "/>
    <n v="12.766666666666667"/>
    <x v="4"/>
    <x v="0"/>
    <s v="Overdue"/>
    <x v="0"/>
    <s v="USD"/>
    <n v="30070.58"/>
  </r>
  <r>
    <s v="A2310000"/>
    <x v="43"/>
    <x v="43"/>
    <n v="1800025053"/>
    <x v="0"/>
    <x v="0"/>
    <x v="2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383"/>
    <s v="Above 180days "/>
    <n v="12.766666666666667"/>
    <x v="4"/>
    <x v="0"/>
    <s v="Overdue"/>
    <x v="0"/>
    <s v="USD"/>
    <n v="340742.74"/>
  </r>
  <r>
    <s v="A2310000"/>
    <x v="43"/>
    <x v="43"/>
    <n v="1800025054"/>
    <x v="0"/>
    <x v="0"/>
    <x v="2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383"/>
    <s v="Above 180days "/>
    <n v="12.766666666666667"/>
    <x v="4"/>
    <x v="0"/>
    <s v="Overdue"/>
    <x v="0"/>
    <s v="USD"/>
    <n v="146085.01999999999"/>
  </r>
  <r>
    <s v="A2310000"/>
    <x v="43"/>
    <x v="43"/>
    <n v="1800024944"/>
    <x v="0"/>
    <x v="0"/>
    <x v="2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407"/>
    <s v="Above 180days "/>
    <n v="13.566666666666666"/>
    <x v="4"/>
    <x v="0"/>
    <s v="Overdue"/>
    <x v="0"/>
    <s v="USD"/>
    <n v="1552.72"/>
  </r>
  <r>
    <s v="A2310000"/>
    <x v="43"/>
    <x v="43"/>
    <n v="1800024945"/>
    <x v="0"/>
    <x v="0"/>
    <x v="2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407"/>
    <s v="Above 180days "/>
    <n v="13.566666666666666"/>
    <x v="4"/>
    <x v="0"/>
    <s v="Overdue"/>
    <x v="0"/>
    <s v="USD"/>
    <n v="665.44"/>
  </r>
  <r>
    <s v="A2310000"/>
    <x v="43"/>
    <x v="43"/>
    <n v="1800024943"/>
    <x v="0"/>
    <x v="0"/>
    <x v="2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407"/>
    <s v="Above 180days "/>
    <n v="13.566666666666666"/>
    <x v="4"/>
    <x v="0"/>
    <s v="Overdue"/>
    <x v="0"/>
    <s v="USD"/>
    <n v="2200.67"/>
  </r>
  <r>
    <s v="A2310000"/>
    <x v="43"/>
    <x v="43"/>
    <n v="1800024953"/>
    <x v="0"/>
    <x v="0"/>
    <x v="2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407"/>
    <s v="Above 180days "/>
    <n v="13.566666666666666"/>
    <x v="4"/>
    <x v="0"/>
    <s v="Overdue"/>
    <x v="0"/>
    <s v="USD"/>
    <n v="5134.99"/>
  </r>
  <r>
    <s v="A2310000"/>
    <x v="43"/>
    <x v="43"/>
    <n v="1800024917"/>
    <x v="0"/>
    <x v="0"/>
    <x v="2"/>
    <x v="2"/>
    <n v="0"/>
    <s v="BELEMA INDA SEPT 2020 Crude Handling"/>
    <s v="468"/>
    <s v="DR"/>
    <s v=""/>
    <d v="2020-10-19T00:00:00"/>
    <d v="2020-10-19T00:00:00"/>
    <d v="2020-11-18T00:00:00"/>
    <s v="USD"/>
    <n v="67877.48"/>
    <n v="408"/>
    <s v="Above 180days "/>
    <n v="13.6"/>
    <x v="4"/>
    <x v="0"/>
    <s v="Overdue"/>
    <x v="0"/>
    <s v="USD"/>
    <n v="67877.48"/>
  </r>
  <r>
    <s v="A2310000"/>
    <x v="43"/>
    <x v="43"/>
    <n v="1800024918"/>
    <x v="0"/>
    <x v="0"/>
    <x v="2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408"/>
    <s v="Above 180days "/>
    <n v="13.6"/>
    <x v="4"/>
    <x v="0"/>
    <s v="Overdue"/>
    <x v="0"/>
    <s v="USD"/>
    <n v="29089.84"/>
  </r>
  <r>
    <s v="A2310000"/>
    <x v="43"/>
    <x v="43"/>
    <n v="1800024915"/>
    <x v="0"/>
    <x v="0"/>
    <x v="2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408"/>
    <s v="Above 180days "/>
    <n v="13.6"/>
    <x v="0"/>
    <x v="0"/>
    <s v="Overdue"/>
    <x v="0"/>
    <s v="USD"/>
    <n v="500639.19"/>
  </r>
  <r>
    <s v="A2310000"/>
    <x v="43"/>
    <x v="43"/>
    <n v="1800024916"/>
    <x v="0"/>
    <x v="0"/>
    <x v="2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408"/>
    <s v="Above 180days "/>
    <n v="13.6"/>
    <x v="4"/>
    <x v="0"/>
    <s v="Overdue"/>
    <x v="0"/>
    <s v="USD"/>
    <n v="214555.9"/>
  </r>
  <r>
    <s v="A2310000"/>
    <x v="43"/>
    <x v="43"/>
    <n v="1800024743"/>
    <x v="0"/>
    <x v="0"/>
    <x v="2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439"/>
    <s v="Above 180days "/>
    <n v="14.633333333333333"/>
    <x v="0"/>
    <x v="0"/>
    <s v="Overdue"/>
    <x v="0"/>
    <s v="USD"/>
    <n v="67855.64"/>
  </r>
  <r>
    <s v="A2310000"/>
    <x v="43"/>
    <x v="43"/>
    <n v="1800024744"/>
    <x v="0"/>
    <x v="0"/>
    <x v="2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439"/>
    <s v="Above 180days "/>
    <n v="14.633333333333333"/>
    <x v="0"/>
    <x v="0"/>
    <s v="Overdue"/>
    <x v="0"/>
    <s v="USD"/>
    <n v="28643.7"/>
  </r>
  <r>
    <s v="A2310000"/>
    <x v="43"/>
    <x v="43"/>
    <n v="1800024741"/>
    <x v="0"/>
    <x v="0"/>
    <x v="2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439"/>
    <s v="Above 180days "/>
    <n v="14.633333333333333"/>
    <x v="0"/>
    <x v="0"/>
    <s v="Overdue"/>
    <x v="0"/>
    <s v="USD"/>
    <n v="518160.05"/>
  </r>
  <r>
    <s v="A2310000"/>
    <x v="43"/>
    <x v="43"/>
    <n v="1800024742"/>
    <x v="0"/>
    <x v="0"/>
    <x v="2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439"/>
    <s v="Above 180days "/>
    <n v="14.633333333333333"/>
    <x v="0"/>
    <x v="0"/>
    <s v="Overdue"/>
    <x v="0"/>
    <s v="USD"/>
    <n v="218729.35"/>
  </r>
  <r>
    <s v="A2310000"/>
    <x v="43"/>
    <x v="43"/>
    <n v="103929326"/>
    <x v="0"/>
    <x v="0"/>
    <x v="2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468"/>
    <s v="Above 180days "/>
    <n v="15.6"/>
    <x v="0"/>
    <x v="2"/>
    <s v="WHT"/>
    <x v="1"/>
    <s v="USD"/>
    <n v="21295.360000000001"/>
  </r>
  <r>
    <s v="A2310000"/>
    <x v="43"/>
    <x v="43"/>
    <n v="103929326"/>
    <x v="0"/>
    <x v="0"/>
    <x v="2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468"/>
    <s v="Above 180days "/>
    <n v="15.6"/>
    <x v="0"/>
    <x v="2"/>
    <s v="WHT"/>
    <x v="1"/>
    <s v="USD"/>
    <n v="17640.5"/>
  </r>
  <r>
    <s v="A2310000"/>
    <x v="43"/>
    <x v="43"/>
    <n v="103929326"/>
    <x v="0"/>
    <x v="0"/>
    <x v="2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468"/>
    <s v="Above 180days "/>
    <n v="15.6"/>
    <x v="0"/>
    <x v="2"/>
    <s v="WHT"/>
    <x v="1"/>
    <s v="USD"/>
    <n v="4401.18"/>
  </r>
  <r>
    <s v="A2310000"/>
    <x v="43"/>
    <x v="43"/>
    <n v="103929326"/>
    <x v="0"/>
    <x v="0"/>
    <x v="2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468"/>
    <s v="Above 180days "/>
    <n v="15.6"/>
    <x v="0"/>
    <x v="2"/>
    <s v="WHT"/>
    <x v="1"/>
    <s v="USD"/>
    <n v="21976.66"/>
  </r>
  <r>
    <s v="A2310000"/>
    <x v="43"/>
    <x v="43"/>
    <n v="103929326"/>
    <x v="0"/>
    <x v="0"/>
    <x v="2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468"/>
    <s v="Above 180days "/>
    <n v="15.6"/>
    <x v="0"/>
    <x v="2"/>
    <s v="WHT"/>
    <x v="1"/>
    <s v="USD"/>
    <n v="4403.3500000000004"/>
  </r>
  <r>
    <s v="A2310000"/>
    <x v="43"/>
    <x v="43"/>
    <n v="103929326"/>
    <x v="0"/>
    <x v="0"/>
    <x v="2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468"/>
    <s v="Above 180days "/>
    <n v="15.6"/>
    <x v="0"/>
    <x v="2"/>
    <s v="WHT"/>
    <x v="1"/>
    <s v="USD"/>
    <n v="26246.65"/>
  </r>
  <r>
    <s v="A2310000"/>
    <x v="43"/>
    <x v="43"/>
    <n v="103929326"/>
    <x v="0"/>
    <x v="0"/>
    <x v="2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468"/>
    <s v="Above 180days "/>
    <n v="15.6"/>
    <x v="0"/>
    <x v="2"/>
    <s v="WHT"/>
    <x v="1"/>
    <s v="USD"/>
    <n v="3842.11"/>
  </r>
  <r>
    <s v="A2310000"/>
    <x v="43"/>
    <x v="43"/>
    <n v="103929326"/>
    <x v="0"/>
    <x v="0"/>
    <x v="2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468"/>
    <s v="Above 180days "/>
    <n v="15.6"/>
    <x v="0"/>
    <x v="2"/>
    <s v="WHT"/>
    <x v="1"/>
    <s v="USD"/>
    <n v="27183.08"/>
  </r>
  <r>
    <s v="A2310000"/>
    <x v="43"/>
    <x v="43"/>
    <n v="103929326"/>
    <x v="0"/>
    <x v="0"/>
    <x v="2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468"/>
    <s v="Above 180days "/>
    <n v="15.6"/>
    <x v="0"/>
    <x v="2"/>
    <s v="WHT"/>
    <x v="1"/>
    <s v="USD"/>
    <n v="3784.54"/>
  </r>
  <r>
    <s v="A2310000"/>
    <x v="43"/>
    <x v="43"/>
    <n v="1800024583"/>
    <x v="0"/>
    <x v="0"/>
    <x v="2"/>
    <x v="2"/>
    <n v="0"/>
    <s v="BELEMA INDA JULY 2020 Crude Handling"/>
    <s v="468"/>
    <s v="DR"/>
    <s v=""/>
    <d v="2020-08-18T00:00:00"/>
    <d v="2020-08-18T00:00:00"/>
    <d v="2020-09-17T00:00:00"/>
    <s v="USD"/>
    <n v="70175.59"/>
    <n v="470"/>
    <s v="Above 180days "/>
    <n v="15.666666666666666"/>
    <x v="0"/>
    <x v="0"/>
    <s v="Overdue"/>
    <x v="0"/>
    <s v="USD"/>
    <n v="70175.59"/>
  </r>
  <r>
    <s v="A2310000"/>
    <x v="43"/>
    <x v="43"/>
    <n v="1800024584"/>
    <x v="0"/>
    <x v="0"/>
    <x v="2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470"/>
    <s v="Above 180days "/>
    <n v="15.666666666666666"/>
    <x v="0"/>
    <x v="0"/>
    <s v="Overdue"/>
    <x v="0"/>
    <s v="USD"/>
    <n v="28569.01"/>
  </r>
  <r>
    <s v="A2310000"/>
    <x v="43"/>
    <x v="43"/>
    <n v="1800024581"/>
    <x v="0"/>
    <x v="0"/>
    <x v="2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470"/>
    <s v="Above 180days "/>
    <n v="15.666666666666666"/>
    <x v="0"/>
    <x v="0"/>
    <s v="Overdue"/>
    <x v="0"/>
    <s v="USD"/>
    <n v="513494.69"/>
  </r>
  <r>
    <s v="A2310000"/>
    <x v="43"/>
    <x v="43"/>
    <n v="1800024582"/>
    <x v="0"/>
    <x v="0"/>
    <x v="2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470"/>
    <s v="Above 180days "/>
    <n v="15.666666666666666"/>
    <x v="0"/>
    <x v="0"/>
    <s v="Overdue"/>
    <x v="0"/>
    <s v="USD"/>
    <n v="209047.54"/>
  </r>
  <r>
    <s v="A2310000"/>
    <x v="43"/>
    <x v="43"/>
    <n v="1800024433"/>
    <x v="0"/>
    <x v="0"/>
    <x v="2"/>
    <x v="2"/>
    <n v="0"/>
    <s v="BELEMA INDA  JUN 2020 Crude Handling"/>
    <s v="468"/>
    <s v="DR"/>
    <s v=""/>
    <d v="2020-07-21T00:00:00"/>
    <d v="2020-07-21T00:00:00"/>
    <d v="2020-08-20T00:00:00"/>
    <s v="USD"/>
    <n v="58992.86"/>
    <n v="498"/>
    <s v="Above 180days "/>
    <n v="16.600000000000001"/>
    <x v="0"/>
    <x v="0"/>
    <s v="Overdue"/>
    <x v="0"/>
    <s v="USD"/>
    <n v="58992.86"/>
  </r>
  <r>
    <s v="A2310000"/>
    <x v="43"/>
    <x v="43"/>
    <n v="1800024434"/>
    <x v="0"/>
    <x v="0"/>
    <x v="2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498"/>
    <s v="Above 180days "/>
    <n v="16.600000000000001"/>
    <x v="0"/>
    <x v="0"/>
    <s v="Overdue"/>
    <x v="0"/>
    <s v="USD"/>
    <n v="25282.43"/>
  </r>
  <r>
    <s v="A2310000"/>
    <x v="43"/>
    <x v="43"/>
    <n v="1800024431"/>
    <x v="0"/>
    <x v="0"/>
    <x v="2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498"/>
    <s v="Above 180days "/>
    <n v="16.600000000000001"/>
    <x v="0"/>
    <x v="0"/>
    <s v="Overdue"/>
    <x v="0"/>
    <s v="USD"/>
    <n v="527514.05000000005"/>
  </r>
  <r>
    <s v="A2310000"/>
    <x v="43"/>
    <x v="43"/>
    <n v="1800024432"/>
    <x v="0"/>
    <x v="0"/>
    <x v="2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498"/>
    <s v="Above 180days "/>
    <n v="16.600000000000001"/>
    <x v="0"/>
    <x v="0"/>
    <s v="Overdue"/>
    <x v="0"/>
    <s v="USD"/>
    <n v="226075.4"/>
  </r>
  <r>
    <s v="A2310000"/>
    <x v="43"/>
    <x v="43"/>
    <n v="1800024258"/>
    <x v="0"/>
    <x v="0"/>
    <x v="2"/>
    <x v="2"/>
    <n v="0"/>
    <s v="BELEMA INDA MAY 2020 Crude Handling"/>
    <s v="468"/>
    <s v="DR"/>
    <s v=""/>
    <d v="2020-06-24T00:00:00"/>
    <d v="2020-06-24T00:00:00"/>
    <d v="2020-07-24T00:00:00"/>
    <s v="USD"/>
    <n v="80725.58"/>
    <n v="525"/>
    <s v="Above 180days "/>
    <n v="17.5"/>
    <x v="0"/>
    <x v="0"/>
    <s v="Overdue"/>
    <x v="0"/>
    <s v="USD"/>
    <n v="80725.58"/>
  </r>
  <r>
    <s v="A2310000"/>
    <x v="43"/>
    <x v="43"/>
    <n v="1800024259"/>
    <x v="0"/>
    <x v="0"/>
    <x v="2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525"/>
    <s v="Above 180days "/>
    <n v="17.5"/>
    <x v="0"/>
    <x v="0"/>
    <s v="Overdue"/>
    <x v="0"/>
    <s v="USD"/>
    <n v="34596.36"/>
  </r>
  <r>
    <s v="A2310000"/>
    <x v="43"/>
    <x v="43"/>
    <n v="1800024256"/>
    <x v="0"/>
    <x v="0"/>
    <x v="2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525"/>
    <s v="Above 180days "/>
    <n v="17.5"/>
    <x v="0"/>
    <x v="0"/>
    <s v="Overdue"/>
    <x v="0"/>
    <s v="USD"/>
    <n v="574091.82999999996"/>
  </r>
  <r>
    <s v="A2310000"/>
    <x v="43"/>
    <x v="43"/>
    <n v="1800024257"/>
    <x v="0"/>
    <x v="0"/>
    <x v="2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525"/>
    <s v="Above 180days "/>
    <n v="17.5"/>
    <x v="0"/>
    <x v="0"/>
    <s v="Overdue"/>
    <x v="0"/>
    <s v="USD"/>
    <n v="246037.13"/>
  </r>
  <r>
    <s v="A2310000"/>
    <x v="43"/>
    <x v="43"/>
    <n v="1800024057"/>
    <x v="0"/>
    <x v="0"/>
    <x v="2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559"/>
    <s v="Above 180days "/>
    <n v="18.633333333333333"/>
    <x v="0"/>
    <x v="0"/>
    <s v="Overdue"/>
    <x v="0"/>
    <s v="USD"/>
    <n v="78631.179999999993"/>
  </r>
  <r>
    <s v="A2310000"/>
    <x v="43"/>
    <x v="43"/>
    <n v="1800024058"/>
    <x v="0"/>
    <x v="0"/>
    <x v="2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559"/>
    <s v="Above 180days "/>
    <n v="18.633333333333333"/>
    <x v="0"/>
    <x v="0"/>
    <s v="Overdue"/>
    <x v="0"/>
    <s v="USD"/>
    <n v="33698.769999999997"/>
  </r>
  <r>
    <s v="A2310000"/>
    <x v="43"/>
    <x v="43"/>
    <n v="1800024055"/>
    <x v="0"/>
    <x v="0"/>
    <x v="2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559"/>
    <s v="Above 180days "/>
    <n v="18.633333333333333"/>
    <x v="0"/>
    <x v="0"/>
    <s v="Overdue"/>
    <x v="0"/>
    <s v="USD"/>
    <n v="460629.87"/>
  </r>
  <r>
    <s v="A2310000"/>
    <x v="43"/>
    <x v="43"/>
    <n v="1800024056"/>
    <x v="0"/>
    <x v="0"/>
    <x v="2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559"/>
    <s v="Above 180days "/>
    <n v="18.633333333333333"/>
    <x v="0"/>
    <x v="0"/>
    <s v="Overdue"/>
    <x v="0"/>
    <s v="USD"/>
    <n v="197411.01"/>
  </r>
  <r>
    <s v="A2310000"/>
    <x v="43"/>
    <x v="43"/>
    <n v="1800023932"/>
    <x v="0"/>
    <x v="0"/>
    <x v="2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581"/>
    <s v="Above 180days "/>
    <n v="19.366666666666667"/>
    <x v="0"/>
    <x v="0"/>
    <s v="Overdue"/>
    <x v="0"/>
    <s v="USD"/>
    <n v="77520.289999999994"/>
  </r>
  <r>
    <s v="A2310000"/>
    <x v="43"/>
    <x v="43"/>
    <n v="1800023933"/>
    <x v="0"/>
    <x v="0"/>
    <x v="2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581"/>
    <s v="Above 180days "/>
    <n v="19.366666666666667"/>
    <x v="0"/>
    <x v="0"/>
    <s v="Overdue"/>
    <x v="0"/>
    <s v="USD"/>
    <n v="28244.66"/>
  </r>
  <r>
    <s v="A2310000"/>
    <x v="43"/>
    <x v="43"/>
    <n v="1800023930"/>
    <x v="0"/>
    <x v="0"/>
    <x v="2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581"/>
    <s v="Above 180days "/>
    <n v="19.366666666666667"/>
    <x v="0"/>
    <x v="0"/>
    <s v="Overdue"/>
    <x v="0"/>
    <s v="USD"/>
    <n v="562113.39"/>
  </r>
  <r>
    <s v="A2310000"/>
    <x v="43"/>
    <x v="43"/>
    <n v="1800023931"/>
    <x v="0"/>
    <x v="0"/>
    <x v="2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581"/>
    <s v="Above 180days "/>
    <n v="19.366666666666667"/>
    <x v="0"/>
    <x v="0"/>
    <s v="Overdue"/>
    <x v="0"/>
    <s v="USD"/>
    <n v="204807.01"/>
  </r>
  <r>
    <s v="A2310000"/>
    <x v="43"/>
    <x v="43"/>
    <n v="1800023724"/>
    <x v="0"/>
    <x v="0"/>
    <x v="2"/>
    <x v="2"/>
    <n v="0"/>
    <s v="BELEMA INDA FEB 2020 Crude Handling"/>
    <s v="468"/>
    <s v="DR"/>
    <s v=""/>
    <d v="2020-03-24T00:00:00"/>
    <d v="2020-03-24T00:00:00"/>
    <d v="2020-04-23T00:00:00"/>
    <s v="USD"/>
    <n v="74575.14"/>
    <n v="617"/>
    <s v="Above 180days "/>
    <n v="20.566666666666666"/>
    <x v="0"/>
    <x v="0"/>
    <s v="Overdue"/>
    <x v="0"/>
    <s v="USD"/>
    <n v="74575.14"/>
  </r>
  <r>
    <s v="A2310000"/>
    <x v="43"/>
    <x v="43"/>
    <n v="1800023725"/>
    <x v="0"/>
    <x v="0"/>
    <x v="2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617"/>
    <s v="Above 180days "/>
    <n v="20.566666666666666"/>
    <x v="0"/>
    <x v="0"/>
    <s v="Overdue"/>
    <x v="0"/>
    <s v="USD"/>
    <n v="27169.07"/>
  </r>
  <r>
    <s v="A2310000"/>
    <x v="43"/>
    <x v="43"/>
    <n v="1800023722"/>
    <x v="0"/>
    <x v="0"/>
    <x v="2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617"/>
    <s v="Above 180days "/>
    <n v="20.566666666666666"/>
    <x v="0"/>
    <x v="0"/>
    <s v="Overdue"/>
    <x v="0"/>
    <s v="USD"/>
    <n v="391244.37"/>
  </r>
  <r>
    <s v="A2310000"/>
    <x v="43"/>
    <x v="43"/>
    <n v="1800023723"/>
    <x v="0"/>
    <x v="0"/>
    <x v="2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617"/>
    <s v="Above 180days "/>
    <n v="20.566666666666666"/>
    <x v="0"/>
    <x v="0"/>
    <s v="Overdue"/>
    <x v="0"/>
    <s v="USD"/>
    <n v="142537.4"/>
  </r>
  <r>
    <s v="A2310000"/>
    <x v="43"/>
    <x v="43"/>
    <n v="1800023597"/>
    <x v="0"/>
    <x v="0"/>
    <x v="2"/>
    <x v="2"/>
    <n v="0"/>
    <s v="BELEMA INDA JAN 2020 CrudeHandling"/>
    <s v="468"/>
    <s v="DR"/>
    <s v=""/>
    <d v="2020-02-27T00:00:00"/>
    <d v="2020-02-27T00:00:00"/>
    <d v="2020-03-28T00:00:00"/>
    <s v="USD"/>
    <n v="78817.5"/>
    <n v="643"/>
    <s v="Above 180days "/>
    <n v="21.433333333333334"/>
    <x v="0"/>
    <x v="0"/>
    <s v="Overdue"/>
    <x v="0"/>
    <s v="USD"/>
    <n v="78817.5"/>
  </r>
  <r>
    <s v="A2310000"/>
    <x v="43"/>
    <x v="43"/>
    <n v="1800023598"/>
    <x v="0"/>
    <x v="0"/>
    <x v="2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643"/>
    <s v="Above 180days "/>
    <n v="21.433333333333334"/>
    <x v="0"/>
    <x v="0"/>
    <s v="Overdue"/>
    <x v="0"/>
    <s v="USD"/>
    <n v="33779.980000000003"/>
  </r>
  <r>
    <s v="A2310000"/>
    <x v="43"/>
    <x v="43"/>
    <n v="1800023595"/>
    <x v="0"/>
    <x v="0"/>
    <x v="2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643"/>
    <s v="Above 180days "/>
    <n v="21.433333333333334"/>
    <x v="0"/>
    <x v="0"/>
    <s v="Overdue"/>
    <x v="0"/>
    <s v="USD"/>
    <n v="279503.09999999998"/>
  </r>
  <r>
    <s v="A2310000"/>
    <x v="43"/>
    <x v="43"/>
    <n v="1800023596"/>
    <x v="0"/>
    <x v="0"/>
    <x v="2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643"/>
    <s v="Above 180days "/>
    <n v="21.433333333333334"/>
    <x v="0"/>
    <x v="0"/>
    <s v="Overdue"/>
    <x v="0"/>
    <s v="USD"/>
    <n v="119790.75"/>
  </r>
  <r>
    <s v="A2310000"/>
    <x v="43"/>
    <x v="43"/>
    <n v="1800023367"/>
    <x v="0"/>
    <x v="0"/>
    <x v="2"/>
    <x v="2"/>
    <n v="0"/>
    <s v="BELEMA INDA DEC 2019 Crude Handling"/>
    <s v="468"/>
    <s v="DR"/>
    <s v=""/>
    <d v="2020-01-22T00:00:00"/>
    <d v="2020-01-22T00:00:00"/>
    <d v="2020-02-21T00:00:00"/>
    <s v="USD"/>
    <n v="77829.47"/>
    <n v="679"/>
    <s v="Above 180days "/>
    <n v="22.633333333333333"/>
    <x v="0"/>
    <x v="0"/>
    <s v="Overdue"/>
    <x v="0"/>
    <s v="USD"/>
    <n v="77829.47"/>
  </r>
  <r>
    <s v="A2310000"/>
    <x v="43"/>
    <x v="43"/>
    <n v="1800023368"/>
    <x v="0"/>
    <x v="0"/>
    <x v="2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679"/>
    <s v="Above 180days "/>
    <n v="22.633333333333333"/>
    <x v="0"/>
    <x v="0"/>
    <s v="Overdue"/>
    <x v="0"/>
    <s v="USD"/>
    <n v="33355.74"/>
  </r>
  <r>
    <s v="A2310000"/>
    <x v="43"/>
    <x v="43"/>
    <n v="1800023365"/>
    <x v="0"/>
    <x v="0"/>
    <x v="2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679"/>
    <s v="Above 180days "/>
    <n v="22.633333333333333"/>
    <x v="0"/>
    <x v="0"/>
    <s v="Overdue"/>
    <x v="0"/>
    <s v="USD"/>
    <n v="356715.18"/>
  </r>
  <r>
    <s v="A2310000"/>
    <x v="43"/>
    <x v="43"/>
    <n v="1800023366"/>
    <x v="0"/>
    <x v="0"/>
    <x v="2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679"/>
    <s v="Above 180days "/>
    <n v="22.633333333333333"/>
    <x v="0"/>
    <x v="0"/>
    <s v="Overdue"/>
    <x v="0"/>
    <s v="USD"/>
    <n v="152879.1"/>
  </r>
  <r>
    <s v="A2310000"/>
    <x v="43"/>
    <x v="43"/>
    <n v="1800023128"/>
    <x v="0"/>
    <x v="0"/>
    <x v="2"/>
    <x v="2"/>
    <n v="0"/>
    <s v="BELEMA INDA NOV 2019 Crude Handling"/>
    <s v="468"/>
    <s v="DR"/>
    <s v=""/>
    <d v="2019-12-23T00:00:00"/>
    <d v="2019-12-23T00:00:00"/>
    <d v="2020-01-22T00:00:00"/>
    <s v="USD"/>
    <n v="72311.94"/>
    <n v="709"/>
    <s v="Above 180days "/>
    <n v="23.633333333333333"/>
    <x v="0"/>
    <x v="0"/>
    <s v="Overdue"/>
    <x v="0"/>
    <s v="USD"/>
    <n v="72311.94"/>
  </r>
  <r>
    <s v="A2310000"/>
    <x v="43"/>
    <x v="43"/>
    <n v="1800023129"/>
    <x v="0"/>
    <x v="0"/>
    <x v="2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709"/>
    <s v="Above 180days "/>
    <n v="23.633333333333333"/>
    <x v="0"/>
    <x v="0"/>
    <s v="Overdue"/>
    <x v="0"/>
    <s v="USD"/>
    <n v="30990.82"/>
  </r>
  <r>
    <s v="A2310000"/>
    <x v="43"/>
    <x v="43"/>
    <n v="1800023126"/>
    <x v="0"/>
    <x v="0"/>
    <x v="2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709"/>
    <s v="Above 180days "/>
    <n v="23.633333333333333"/>
    <x v="0"/>
    <x v="0"/>
    <s v="Overdue"/>
    <x v="0"/>
    <s v="USD"/>
    <n v="230588.02"/>
  </r>
  <r>
    <s v="A2310000"/>
    <x v="43"/>
    <x v="43"/>
    <n v="1800023127"/>
    <x v="0"/>
    <x v="0"/>
    <x v="2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709"/>
    <s v="Above 180days "/>
    <n v="23.633333333333333"/>
    <x v="0"/>
    <x v="0"/>
    <s v="Overdue"/>
    <x v="0"/>
    <s v="USD"/>
    <n v="98823.39"/>
  </r>
  <r>
    <s v="A2310000"/>
    <x v="43"/>
    <x v="43"/>
    <n v="1800022915"/>
    <x v="0"/>
    <x v="0"/>
    <x v="2"/>
    <x v="2"/>
    <n v="0"/>
    <s v="BELEMA INDA OCT 2019 Crude Handling"/>
    <s v="468"/>
    <s v="DR"/>
    <s v=""/>
    <d v="2019-11-20T00:00:00"/>
    <d v="2019-11-20T00:00:00"/>
    <d v="2019-12-20T00:00:00"/>
    <s v="USD"/>
    <n v="72627.63"/>
    <n v="742"/>
    <s v="Above 180days "/>
    <n v="24.733333333333334"/>
    <x v="0"/>
    <x v="0"/>
    <s v="Overdue"/>
    <x v="0"/>
    <s v="USD"/>
    <n v="72627.63"/>
  </r>
  <r>
    <s v="A2310000"/>
    <x v="43"/>
    <x v="43"/>
    <n v="1800022916"/>
    <x v="0"/>
    <x v="0"/>
    <x v="2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742"/>
    <s v="Above 180days "/>
    <n v="24.733333333333334"/>
    <x v="0"/>
    <x v="0"/>
    <s v="Overdue"/>
    <x v="0"/>
    <s v="USD"/>
    <n v="31127.75"/>
  </r>
  <r>
    <s v="A2310000"/>
    <x v="43"/>
    <x v="43"/>
    <n v="1800022913"/>
    <x v="0"/>
    <x v="0"/>
    <x v="2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742"/>
    <s v="Above 180days "/>
    <n v="24.733333333333334"/>
    <x v="0"/>
    <x v="0"/>
    <s v="Overdue"/>
    <x v="0"/>
    <s v="USD"/>
    <n v="449521.69"/>
  </r>
  <r>
    <s v="A2310000"/>
    <x v="43"/>
    <x v="43"/>
    <n v="1800022914"/>
    <x v="0"/>
    <x v="0"/>
    <x v="2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742"/>
    <s v="Above 180days "/>
    <n v="24.733333333333334"/>
    <x v="0"/>
    <x v="0"/>
    <s v="Overdue"/>
    <x v="0"/>
    <s v="USD"/>
    <n v="192662.2"/>
  </r>
  <r>
    <s v="A2310000"/>
    <x v="43"/>
    <x v="43"/>
    <n v="1800022783"/>
    <x v="0"/>
    <x v="0"/>
    <x v="2"/>
    <x v="2"/>
    <n v="0"/>
    <s v="BELEMA INDA SEP 2019 Crude Handling"/>
    <s v="468"/>
    <s v="DR"/>
    <s v=""/>
    <d v="2019-10-23T00:00:00"/>
    <d v="2019-10-23T00:00:00"/>
    <d v="2019-11-23T00:00:00"/>
    <s v="USD"/>
    <n v="70243.59"/>
    <n v="769"/>
    <s v="Above 180days "/>
    <n v="25.633333333333333"/>
    <x v="0"/>
    <x v="0"/>
    <s v="Overdue"/>
    <x v="0"/>
    <s v="USD"/>
    <n v="70243.59"/>
  </r>
  <r>
    <s v="A2310000"/>
    <x v="43"/>
    <x v="43"/>
    <n v="1800022784"/>
    <x v="0"/>
    <x v="0"/>
    <x v="2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769"/>
    <s v="Above 180days "/>
    <n v="25.633333333333333"/>
    <x v="0"/>
    <x v="0"/>
    <s v="Overdue"/>
    <x v="0"/>
    <s v="USD"/>
    <n v="30101.58"/>
  </r>
  <r>
    <s v="A2310000"/>
    <x v="43"/>
    <x v="43"/>
    <n v="1800022781"/>
    <x v="0"/>
    <x v="0"/>
    <x v="2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769"/>
    <s v="Above 180days "/>
    <n v="25.633333333333333"/>
    <x v="0"/>
    <x v="0"/>
    <s v="Overdue"/>
    <x v="0"/>
    <s v="USD"/>
    <n v="143292.31"/>
  </r>
  <r>
    <s v="A2310000"/>
    <x v="43"/>
    <x v="43"/>
    <n v="1800022782"/>
    <x v="0"/>
    <x v="0"/>
    <x v="2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769"/>
    <s v="Above 180days "/>
    <n v="25.633333333333333"/>
    <x v="0"/>
    <x v="0"/>
    <s v="Overdue"/>
    <x v="0"/>
    <s v="USD"/>
    <n v="61405.25"/>
  </r>
  <r>
    <s v="A2310000"/>
    <x v="43"/>
    <x v="43"/>
    <n v="103826707"/>
    <x v="0"/>
    <x v="0"/>
    <x v="2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785"/>
    <s v="Above 180days "/>
    <n v="26.166666666666668"/>
    <x v="0"/>
    <x v="0"/>
    <s v="Overdue"/>
    <x v="0"/>
    <s v="USD"/>
    <n v="-224986.95"/>
  </r>
  <r>
    <s v="A2310000"/>
    <x v="43"/>
    <x v="43"/>
    <n v="103826707"/>
    <x v="0"/>
    <x v="0"/>
    <x v="2"/>
    <x v="2"/>
    <n v="0"/>
    <s v="WHT on invs 1800022407/22409/21162/329/331/512.etc"/>
    <s v=""/>
    <s v="AB"/>
    <s v=""/>
    <d v="2019-11-07T00:00:00"/>
    <d v="2019-11-07T00:00:00"/>
    <d v="2019-11-07T00:00:00"/>
    <s v="NGN"/>
    <n v="28689105.32"/>
    <n v="785"/>
    <s v="Above 180days "/>
    <n v="26.166666666666668"/>
    <x v="0"/>
    <x v="2"/>
    <s v="WHT"/>
    <x v="1"/>
    <s v="USD"/>
    <n v="93618.29"/>
  </r>
  <r>
    <s v="A2310000"/>
    <x v="43"/>
    <x v="43"/>
    <n v="1800022539"/>
    <x v="0"/>
    <x v="0"/>
    <x v="2"/>
    <x v="2"/>
    <n v="0"/>
    <s v="BELEMA INDA AUG 2019 Crude Handling"/>
    <s v="468"/>
    <s v="DR"/>
    <s v=""/>
    <d v="2019-09-19T00:00:00"/>
    <d v="2019-09-19T00:00:00"/>
    <d v="2019-10-19T00:00:00"/>
    <s v="USD"/>
    <n v="73458.27"/>
    <n v="804"/>
    <s v="Above 180days "/>
    <n v="26.8"/>
    <x v="0"/>
    <x v="0"/>
    <s v="Overdue"/>
    <x v="0"/>
    <s v="USD"/>
    <n v="73458.27"/>
  </r>
  <r>
    <s v="A2310000"/>
    <x v="43"/>
    <x v="43"/>
    <n v="1800022540"/>
    <x v="0"/>
    <x v="0"/>
    <x v="2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804"/>
    <s v="Above 180days "/>
    <n v="26.8"/>
    <x v="0"/>
    <x v="0"/>
    <s v="Overdue"/>
    <x v="0"/>
    <s v="USD"/>
    <n v="31485.83"/>
  </r>
  <r>
    <s v="A2310000"/>
    <x v="43"/>
    <x v="43"/>
    <n v="1800022537"/>
    <x v="0"/>
    <x v="0"/>
    <x v="2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804"/>
    <s v="Above 180days "/>
    <n v="26.8"/>
    <x v="0"/>
    <x v="0"/>
    <s v="Overdue"/>
    <x v="0"/>
    <s v="USD"/>
    <n v="551008.99"/>
  </r>
  <r>
    <s v="A2310000"/>
    <x v="43"/>
    <x v="43"/>
    <n v="1800022538"/>
    <x v="0"/>
    <x v="0"/>
    <x v="2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804"/>
    <s v="Above 180days "/>
    <n v="26.8"/>
    <x v="0"/>
    <x v="0"/>
    <s v="Overdue"/>
    <x v="0"/>
    <s v="USD"/>
    <n v="236174.56"/>
  </r>
  <r>
    <s v="A2310000"/>
    <x v="43"/>
    <x v="43"/>
    <n v="103800307"/>
    <x v="0"/>
    <x v="0"/>
    <x v="2"/>
    <x v="2"/>
    <n v="0"/>
    <s v="Bal of $4.8mln pmt on A/C"/>
    <s v=""/>
    <s v="AB"/>
    <s v=""/>
    <d v="2019-09-19T00:00:00"/>
    <d v="2019-09-19T00:00:00"/>
    <d v="2019-09-19T00:00:00"/>
    <s v="USD"/>
    <n v="-2425555.6"/>
    <n v="834"/>
    <s v="Above 180days "/>
    <n v="27.8"/>
    <x v="0"/>
    <x v="0"/>
    <s v="Overdue"/>
    <x v="0"/>
    <s v="USD"/>
    <n v="-2425555.6"/>
  </r>
  <r>
    <s v="A2310000"/>
    <x v="43"/>
    <x v="43"/>
    <n v="103800306"/>
    <x v="0"/>
    <x v="0"/>
    <x v="2"/>
    <x v="2"/>
    <n v="0"/>
    <s v="Bal of N606mln pmt on A/C"/>
    <s v=""/>
    <s v="AB"/>
    <s v=""/>
    <d v="2019-09-19T00:00:00"/>
    <d v="2019-09-19T00:00:00"/>
    <d v="2019-09-19T00:00:00"/>
    <s v="NGN"/>
    <n v="-29798217.829999998"/>
    <n v="834"/>
    <s v="Above 180days "/>
    <n v="27.8"/>
    <x v="0"/>
    <x v="0"/>
    <s v="Overdue"/>
    <x v="0"/>
    <s v="USD"/>
    <n v="-97252.44"/>
  </r>
  <r>
    <s v="A2310000"/>
    <x v="43"/>
    <x v="43"/>
    <n v="103933356"/>
    <x v="0"/>
    <x v="0"/>
    <x v="2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834"/>
    <s v="Above 180days "/>
    <n v="27.8"/>
    <x v="0"/>
    <x v="2"/>
    <s v="WHT"/>
    <x v="1"/>
    <s v="USD"/>
    <n v="10094.1"/>
  </r>
  <r>
    <s v="A2310000"/>
    <x v="43"/>
    <x v="43"/>
    <n v="103933356"/>
    <x v="0"/>
    <x v="0"/>
    <x v="2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834"/>
    <s v="Above 180days "/>
    <n v="27.8"/>
    <x v="0"/>
    <x v="2"/>
    <s v="WHT"/>
    <x v="1"/>
    <s v="USD"/>
    <n v="8224.43"/>
  </r>
  <r>
    <s v="A2310000"/>
    <x v="43"/>
    <x v="43"/>
    <n v="103933356"/>
    <x v="0"/>
    <x v="0"/>
    <x v="2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834"/>
    <s v="Above 180days "/>
    <n v="27.8"/>
    <x v="0"/>
    <x v="2"/>
    <s v="WHT"/>
    <x v="1"/>
    <s v="USD"/>
    <n v="1642.76"/>
  </r>
  <r>
    <s v="A2310000"/>
    <x v="43"/>
    <x v="43"/>
    <n v="103933356"/>
    <x v="0"/>
    <x v="0"/>
    <x v="2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834"/>
    <s v="Above 180days "/>
    <n v="27.8"/>
    <x v="0"/>
    <x v="2"/>
    <s v="WHT"/>
    <x v="1"/>
    <s v="USD"/>
    <n v="8841.36"/>
  </r>
  <r>
    <s v="A2310000"/>
    <x v="43"/>
    <x v="43"/>
    <n v="103933356"/>
    <x v="0"/>
    <x v="0"/>
    <x v="2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834"/>
    <s v="Above 180days "/>
    <n v="27.8"/>
    <x v="0"/>
    <x v="2"/>
    <s v="WHT"/>
    <x v="1"/>
    <s v="USD"/>
    <n v="1486.32"/>
  </r>
  <r>
    <s v="A2310000"/>
    <x v="43"/>
    <x v="43"/>
    <n v="103933356"/>
    <x v="0"/>
    <x v="0"/>
    <x v="2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834"/>
    <s v="Above 180days "/>
    <n v="27.8"/>
    <x v="0"/>
    <x v="2"/>
    <s v="WHT"/>
    <x v="1"/>
    <s v="USD"/>
    <n v="7757.49"/>
  </r>
  <r>
    <s v="A2310000"/>
    <x v="43"/>
    <x v="43"/>
    <n v="103933356"/>
    <x v="0"/>
    <x v="0"/>
    <x v="2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834"/>
    <s v="Above 180days "/>
    <n v="27.8"/>
    <x v="0"/>
    <x v="2"/>
    <s v="WHT"/>
    <x v="1"/>
    <s v="USD"/>
    <n v="1650.71"/>
  </r>
  <r>
    <s v="A2310000"/>
    <x v="43"/>
    <x v="43"/>
    <n v="103933356"/>
    <x v="0"/>
    <x v="0"/>
    <x v="2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834"/>
    <s v="Above 180days "/>
    <n v="27.8"/>
    <x v="0"/>
    <x v="2"/>
    <s v="WHT"/>
    <x v="1"/>
    <s v="USD"/>
    <n v="6426.91"/>
  </r>
  <r>
    <s v="A2310000"/>
    <x v="43"/>
    <x v="43"/>
    <n v="103933356"/>
    <x v="0"/>
    <x v="0"/>
    <x v="2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834"/>
    <s v="Above 180days "/>
    <n v="27.8"/>
    <x v="0"/>
    <x v="2"/>
    <s v="WHT"/>
    <x v="1"/>
    <s v="USD"/>
    <n v="1603.47"/>
  </r>
  <r>
    <s v="A2310000"/>
    <x v="43"/>
    <x v="43"/>
    <n v="103933356"/>
    <x v="0"/>
    <x v="0"/>
    <x v="2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834"/>
    <s v="Above 180days "/>
    <n v="27.8"/>
    <x v="0"/>
    <x v="2"/>
    <s v="WHT"/>
    <x v="1"/>
    <s v="USD"/>
    <n v="8006.3"/>
  </r>
  <r>
    <s v="A2310000"/>
    <x v="43"/>
    <x v="43"/>
    <n v="103933356"/>
    <x v="0"/>
    <x v="0"/>
    <x v="2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834"/>
    <s v="Above 180days "/>
    <n v="27.8"/>
    <x v="0"/>
    <x v="2"/>
    <s v="WHT"/>
    <x v="1"/>
    <s v="USD"/>
    <n v="1604.18"/>
  </r>
  <r>
    <s v="A2310000"/>
    <x v="43"/>
    <x v="43"/>
    <n v="103933356"/>
    <x v="0"/>
    <x v="0"/>
    <x v="2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834"/>
    <s v="Above 180days "/>
    <n v="27.8"/>
    <x v="0"/>
    <x v="2"/>
    <s v="WHT"/>
    <x v="1"/>
    <s v="USD"/>
    <n v="9561.66"/>
  </r>
  <r>
    <s v="A2310000"/>
    <x v="43"/>
    <x v="43"/>
    <n v="103933356"/>
    <x v="0"/>
    <x v="0"/>
    <x v="2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834"/>
    <s v="Above 180days "/>
    <n v="27.8"/>
    <x v="0"/>
    <x v="2"/>
    <s v="WHT"/>
    <x v="1"/>
    <s v="USD"/>
    <n v="1399.68"/>
  </r>
  <r>
    <s v="A2310000"/>
    <x v="43"/>
    <x v="43"/>
    <n v="103933356"/>
    <x v="0"/>
    <x v="0"/>
    <x v="2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834"/>
    <s v="Above 180days "/>
    <n v="27.8"/>
    <x v="0"/>
    <x v="2"/>
    <s v="WHT"/>
    <x v="1"/>
    <s v="USD"/>
    <n v="160.61000000000001"/>
  </r>
  <r>
    <s v="A2310000"/>
    <x v="43"/>
    <x v="43"/>
    <n v="103933356"/>
    <x v="0"/>
    <x v="0"/>
    <x v="2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834"/>
    <s v="Above 180days "/>
    <n v="27.8"/>
    <x v="0"/>
    <x v="2"/>
    <s v="WHT"/>
    <x v="1"/>
    <s v="USD"/>
    <n v="169.62"/>
  </r>
  <r>
    <s v="A2310000"/>
    <x v="43"/>
    <x v="43"/>
    <n v="103933356"/>
    <x v="0"/>
    <x v="0"/>
    <x v="2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834"/>
    <s v="Above 180days "/>
    <n v="27.8"/>
    <x v="0"/>
    <x v="2"/>
    <s v="WHT"/>
    <x v="1"/>
    <s v="USD"/>
    <n v="30.43"/>
  </r>
  <r>
    <s v="A2310000"/>
    <x v="43"/>
    <x v="43"/>
    <n v="103933356"/>
    <x v="0"/>
    <x v="0"/>
    <x v="2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834"/>
    <s v="Above 180days "/>
    <n v="27.8"/>
    <x v="0"/>
    <x v="2"/>
    <s v="WHT"/>
    <x v="1"/>
    <s v="USD"/>
    <n v="9902.65"/>
  </r>
  <r>
    <s v="A2310000"/>
    <x v="43"/>
    <x v="43"/>
    <n v="103933356"/>
    <x v="0"/>
    <x v="0"/>
    <x v="2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834"/>
    <s v="Above 180days "/>
    <n v="27.8"/>
    <x v="0"/>
    <x v="2"/>
    <s v="WHT"/>
    <x v="1"/>
    <s v="USD"/>
    <n v="1378.69"/>
  </r>
  <r>
    <s v="A2310000"/>
    <x v="43"/>
    <x v="43"/>
    <n v="1800022319"/>
    <x v="0"/>
    <x v="0"/>
    <x v="2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846"/>
    <s v="Above 180days "/>
    <n v="28.2"/>
    <x v="0"/>
    <x v="0"/>
    <s v="Overdue"/>
    <x v="0"/>
    <s v="USD"/>
    <n v="8820"/>
  </r>
  <r>
    <s v="A2310000"/>
    <x v="43"/>
    <x v="43"/>
    <n v="1800022320"/>
    <x v="0"/>
    <x v="0"/>
    <x v="2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846"/>
    <s v="Above 180days "/>
    <n v="28.2"/>
    <x v="0"/>
    <x v="0"/>
    <s v="Overdue"/>
    <x v="0"/>
    <s v="USD"/>
    <n v="3779.32"/>
  </r>
  <r>
    <s v="A2310000"/>
    <x v="43"/>
    <x v="43"/>
    <n v="1800022336"/>
    <x v="0"/>
    <x v="0"/>
    <x v="2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846"/>
    <s v="Above 180days "/>
    <n v="28.2"/>
    <x v="0"/>
    <x v="0"/>
    <s v="Overdue"/>
    <x v="0"/>
    <s v="USD"/>
    <n v="715.97"/>
  </r>
  <r>
    <s v="A2310000"/>
    <x v="43"/>
    <x v="43"/>
    <n v="1800022335"/>
    <x v="0"/>
    <x v="0"/>
    <x v="2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846"/>
    <s v="Above 180days "/>
    <n v="28.2"/>
    <x v="0"/>
    <x v="0"/>
    <s v="Overdue"/>
    <x v="0"/>
    <s v="USD"/>
    <n v="1670.9"/>
  </r>
  <r>
    <s v="A2310000"/>
    <x v="43"/>
    <x v="43"/>
    <n v="103779478"/>
    <x v="0"/>
    <x v="0"/>
    <x v="2"/>
    <x v="2"/>
    <n v="0"/>
    <s v="Balance of inv 1800021164 Dec 2018"/>
    <s v=""/>
    <s v="AB"/>
    <s v=""/>
    <d v="2019-07-31T00:00:00"/>
    <d v="2019-07-31T00:00:00"/>
    <d v="2019-07-31T00:00:00"/>
    <s v="NGN"/>
    <n v="1222938.49"/>
    <n v="884"/>
    <s v="Above 180days "/>
    <n v="29.466666666666665"/>
    <x v="0"/>
    <x v="0"/>
    <s v="Overdue"/>
    <x v="0"/>
    <s v="USD"/>
    <n v="3991.92"/>
  </r>
  <r>
    <s v="A2310000"/>
    <x v="43"/>
    <x v="43"/>
    <n v="103779482"/>
    <x v="0"/>
    <x v="0"/>
    <x v="2"/>
    <x v="2"/>
    <n v="0"/>
    <s v="Balance of inv 1800021653 March 2019"/>
    <s v=""/>
    <s v="AB"/>
    <s v=""/>
    <d v="2019-07-31T00:00:00"/>
    <d v="2019-07-31T00:00:00"/>
    <d v="2019-07-31T00:00:00"/>
    <s v="USD"/>
    <n v="49861.09"/>
    <n v="884"/>
    <s v="Above 180days "/>
    <n v="29.466666666666665"/>
    <x v="0"/>
    <x v="0"/>
    <s v="Overdue"/>
    <x v="0"/>
    <s v="USD"/>
    <n v="49861.09"/>
  </r>
  <r>
    <s v="A2310000"/>
    <x v="43"/>
    <x v="43"/>
    <n v="103929327"/>
    <x v="0"/>
    <x v="0"/>
    <x v="2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884"/>
    <s v="Above 180days "/>
    <n v="29.466666666666665"/>
    <x v="0"/>
    <x v="2"/>
    <s v="WHT"/>
    <x v="1"/>
    <s v="USD"/>
    <n v="27596.68"/>
  </r>
  <r>
    <s v="A2310000"/>
    <x v="43"/>
    <x v="43"/>
    <n v="103929327"/>
    <x v="0"/>
    <x v="0"/>
    <x v="2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884"/>
    <s v="Above 180days "/>
    <n v="29.466666666666665"/>
    <x v="0"/>
    <x v="2"/>
    <s v="WHT"/>
    <x v="1"/>
    <s v="USD"/>
    <n v="4365.38"/>
  </r>
  <r>
    <s v="A2310000"/>
    <x v="43"/>
    <x v="43"/>
    <n v="103929327"/>
    <x v="0"/>
    <x v="0"/>
    <x v="2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884"/>
    <s v="Above 180days "/>
    <n v="29.466666666666665"/>
    <x v="0"/>
    <x v="2"/>
    <s v="WHT"/>
    <x v="1"/>
    <s v="USD"/>
    <n v="27709.89"/>
  </r>
  <r>
    <s v="A2310000"/>
    <x v="43"/>
    <x v="43"/>
    <n v="103929327"/>
    <x v="0"/>
    <x v="0"/>
    <x v="2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884"/>
    <s v="Above 180days "/>
    <n v="29.466666666666665"/>
    <x v="0"/>
    <x v="2"/>
    <s v="WHT"/>
    <x v="1"/>
    <s v="USD"/>
    <n v="4498.78"/>
  </r>
  <r>
    <s v="A2310000"/>
    <x v="43"/>
    <x v="43"/>
    <n v="103929327"/>
    <x v="0"/>
    <x v="0"/>
    <x v="2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884"/>
    <s v="Above 180days "/>
    <n v="29.466666666666665"/>
    <x v="0"/>
    <x v="2"/>
    <s v="WHT"/>
    <x v="1"/>
    <s v="USD"/>
    <n v="22582.94"/>
  </r>
  <r>
    <s v="A2310000"/>
    <x v="43"/>
    <x v="43"/>
    <n v="103929327"/>
    <x v="0"/>
    <x v="0"/>
    <x v="2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884"/>
    <s v="Above 180days "/>
    <n v="29.466666666666665"/>
    <x v="0"/>
    <x v="2"/>
    <s v="WHT"/>
    <x v="1"/>
    <s v="USD"/>
    <n v="4510.76"/>
  </r>
  <r>
    <s v="A2310000"/>
    <x v="43"/>
    <x v="43"/>
    <n v="103929327"/>
    <x v="0"/>
    <x v="0"/>
    <x v="2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884"/>
    <s v="Above 180days "/>
    <n v="29.466666666666665"/>
    <x v="0"/>
    <x v="2"/>
    <s v="WHT"/>
    <x v="1"/>
    <s v="USD"/>
    <n v="24282.89"/>
  </r>
  <r>
    <s v="A2310000"/>
    <x v="43"/>
    <x v="43"/>
    <n v="103929327"/>
    <x v="0"/>
    <x v="0"/>
    <x v="2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884"/>
    <s v="Above 180days "/>
    <n v="29.466666666666665"/>
    <x v="0"/>
    <x v="2"/>
    <s v="WHT"/>
    <x v="1"/>
    <s v="USD"/>
    <n v="4082.19"/>
  </r>
  <r>
    <s v="A2310000"/>
    <x v="43"/>
    <x v="43"/>
    <n v="103929327"/>
    <x v="0"/>
    <x v="0"/>
    <x v="2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884"/>
    <s v="Above 180days "/>
    <n v="29.466666666666665"/>
    <x v="0"/>
    <x v="2"/>
    <s v="WHT"/>
    <x v="1"/>
    <s v="USD"/>
    <n v="4530.63"/>
  </r>
  <r>
    <s v="A2310000"/>
    <x v="43"/>
    <x v="43"/>
    <n v="1600002774"/>
    <x v="0"/>
    <x v="0"/>
    <x v="2"/>
    <x v="2"/>
    <s v="WHT Outstg"/>
    <s v="BELEMA  - WHT RECEIPTS"/>
    <s v="454"/>
    <s v="DG"/>
    <s v=""/>
    <d v="2019-05-28T00:00:00"/>
    <d v="2019-05-28T00:00:00"/>
    <d v="2019-05-28T00:00:00"/>
    <s v="NGN"/>
    <n v="-122473525.06"/>
    <n v="948"/>
    <s v="Above 180days "/>
    <n v="31.6"/>
    <x v="0"/>
    <x v="2"/>
    <s v="WHT"/>
    <x v="1"/>
    <s v="USD"/>
    <n v="-399655.61"/>
  </r>
  <r>
    <s v="A2310000"/>
    <x v="43"/>
    <x v="43"/>
    <n v="103933358"/>
    <x v="0"/>
    <x v="0"/>
    <x v="2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1096"/>
    <s v="Above 180days "/>
    <n v="36.533333333333331"/>
    <x v="0"/>
    <x v="2"/>
    <s v="WHT"/>
    <x v="1"/>
    <s v="USD"/>
    <n v="574.24"/>
  </r>
  <r>
    <s v="A2310000"/>
    <x v="43"/>
    <x v="43"/>
    <n v="103933358"/>
    <x v="0"/>
    <x v="0"/>
    <x v="2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096"/>
    <s v="Above 180days "/>
    <n v="36.533333333333331"/>
    <x v="0"/>
    <x v="2"/>
    <s v="WHT"/>
    <x v="1"/>
    <s v="USD"/>
    <n v="26165.14"/>
  </r>
  <r>
    <s v="A2310000"/>
    <x v="43"/>
    <x v="43"/>
    <n v="103933358"/>
    <x v="0"/>
    <x v="0"/>
    <x v="2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096"/>
    <s v="Above 180days "/>
    <n v="36.533333333333331"/>
    <x v="0"/>
    <x v="2"/>
    <s v="WHT"/>
    <x v="1"/>
    <s v="USD"/>
    <n v="4225.0200000000004"/>
  </r>
  <r>
    <s v="A2310000"/>
    <x v="43"/>
    <x v="43"/>
    <n v="103933358"/>
    <x v="0"/>
    <x v="0"/>
    <x v="2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096"/>
    <s v="Above 180days "/>
    <n v="36.533333333333331"/>
    <x v="0"/>
    <x v="2"/>
    <s v="WHT"/>
    <x v="1"/>
    <s v="USD"/>
    <n v="148.81"/>
  </r>
  <r>
    <s v="A2310000"/>
    <x v="43"/>
    <x v="43"/>
    <n v="103933358"/>
    <x v="0"/>
    <x v="0"/>
    <x v="2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096"/>
    <s v="Above 180days "/>
    <n v="36.533333333333331"/>
    <x v="0"/>
    <x v="2"/>
    <s v="WHT"/>
    <x v="1"/>
    <s v="USD"/>
    <n v="25876"/>
  </r>
  <r>
    <s v="A2310000"/>
    <x v="43"/>
    <x v="43"/>
    <n v="103933358"/>
    <x v="0"/>
    <x v="0"/>
    <x v="2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1096"/>
    <s v="Above 180days "/>
    <n v="36.533333333333331"/>
    <x v="0"/>
    <x v="2"/>
    <s v="WHT"/>
    <x v="1"/>
    <s v="USD"/>
    <n v="4088.81"/>
  </r>
  <r>
    <s v="A2310000"/>
    <x v="43"/>
    <x v="43"/>
    <n v="103933358"/>
    <x v="0"/>
    <x v="0"/>
    <x v="2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096"/>
    <s v="Above 180days "/>
    <n v="36.533333333333331"/>
    <x v="0"/>
    <x v="2"/>
    <s v="WHT"/>
    <x v="1"/>
    <s v="USD"/>
    <n v="27766.57"/>
  </r>
  <r>
    <s v="A2310000"/>
    <x v="43"/>
    <x v="43"/>
    <n v="103933358"/>
    <x v="0"/>
    <x v="0"/>
    <x v="2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096"/>
    <s v="Above 180days "/>
    <n v="36.533333333333331"/>
    <x v="0"/>
    <x v="2"/>
    <s v="WHT"/>
    <x v="1"/>
    <s v="USD"/>
    <n v="4458.7700000000004"/>
  </r>
  <r>
    <s v="A2310000"/>
    <x v="43"/>
    <x v="43"/>
    <n v="103933358"/>
    <x v="0"/>
    <x v="0"/>
    <x v="2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096"/>
    <s v="Above 180days "/>
    <n v="36.533333333333331"/>
    <x v="0"/>
    <x v="2"/>
    <s v="WHT"/>
    <x v="1"/>
    <s v="USD"/>
    <n v="337.7"/>
  </r>
  <r>
    <s v="A2310000"/>
    <x v="43"/>
    <x v="43"/>
    <n v="103933358"/>
    <x v="0"/>
    <x v="0"/>
    <x v="2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096"/>
    <s v="Above 180days "/>
    <n v="36.533333333333331"/>
    <x v="0"/>
    <x v="2"/>
    <s v="WHT"/>
    <x v="1"/>
    <s v="USD"/>
    <n v="2623"/>
  </r>
  <r>
    <s v="A2310000"/>
    <x v="43"/>
    <x v="43"/>
    <n v="103933358"/>
    <x v="0"/>
    <x v="0"/>
    <x v="2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096"/>
    <s v="Above 180days "/>
    <n v="36.533333333333331"/>
    <x v="0"/>
    <x v="2"/>
    <s v="WHT"/>
    <x v="1"/>
    <s v="USD"/>
    <n v="27168.52"/>
  </r>
  <r>
    <s v="A2310000"/>
    <x v="43"/>
    <x v="43"/>
    <n v="103933358"/>
    <x v="0"/>
    <x v="0"/>
    <x v="2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1096"/>
    <s v="Above 180days "/>
    <n v="36.533333333333331"/>
    <x v="0"/>
    <x v="2"/>
    <s v="WHT"/>
    <x v="1"/>
    <s v="USD"/>
    <n v="4341.04"/>
  </r>
  <r>
    <s v="A2310000"/>
    <x v="43"/>
    <x v="43"/>
    <n v="103933358"/>
    <x v="0"/>
    <x v="0"/>
    <x v="2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096"/>
    <s v="Above 180days "/>
    <n v="36.533333333333331"/>
    <x v="0"/>
    <x v="2"/>
    <s v="WHT"/>
    <x v="1"/>
    <s v="USD"/>
    <n v="21431.88"/>
  </r>
  <r>
    <s v="A2310000"/>
    <x v="43"/>
    <x v="43"/>
    <n v="103933358"/>
    <x v="0"/>
    <x v="0"/>
    <x v="2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1096"/>
    <s v="Above 180days "/>
    <n v="36.533333333333331"/>
    <x v="0"/>
    <x v="2"/>
    <s v="WHT"/>
    <x v="1"/>
    <s v="USD"/>
    <n v="4633.03"/>
  </r>
  <r>
    <s v="A2310000"/>
    <x v="43"/>
    <x v="43"/>
    <n v="103933358"/>
    <x v="0"/>
    <x v="0"/>
    <x v="2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096"/>
    <s v="Above 180days "/>
    <n v="36.533333333333331"/>
    <x v="0"/>
    <x v="2"/>
    <s v="WHT"/>
    <x v="1"/>
    <s v="USD"/>
    <n v="6764.91"/>
  </r>
  <r>
    <s v="A2310000"/>
    <x v="43"/>
    <x v="43"/>
    <n v="103933358"/>
    <x v="0"/>
    <x v="0"/>
    <x v="2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1096"/>
    <s v="Above 180days "/>
    <n v="36.533333333333331"/>
    <x v="0"/>
    <x v="2"/>
    <s v="WHT"/>
    <x v="1"/>
    <s v="USD"/>
    <n v="4393.55"/>
  </r>
  <r>
    <s v="A2310000"/>
    <x v="43"/>
    <x v="43"/>
    <n v="103933358"/>
    <x v="0"/>
    <x v="0"/>
    <x v="2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096"/>
    <s v="Above 180days "/>
    <n v="36.533333333333331"/>
    <x v="0"/>
    <x v="2"/>
    <s v="WHT"/>
    <x v="1"/>
    <s v="USD"/>
    <n v="20859.32"/>
  </r>
  <r>
    <s v="A2310000"/>
    <x v="43"/>
    <x v="43"/>
    <n v="103933358"/>
    <x v="0"/>
    <x v="0"/>
    <x v="2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1096"/>
    <s v="Above 180days "/>
    <n v="36.533333333333331"/>
    <x v="0"/>
    <x v="2"/>
    <s v="WHT"/>
    <x v="1"/>
    <s v="USD"/>
    <n v="4598.88"/>
  </r>
  <r>
    <s v="A2310000"/>
    <x v="43"/>
    <x v="43"/>
    <n v="103933358"/>
    <x v="0"/>
    <x v="0"/>
    <x v="2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096"/>
    <s v="Above 180days "/>
    <n v="36.533333333333331"/>
    <x v="0"/>
    <x v="2"/>
    <s v="WHT"/>
    <x v="1"/>
    <s v="USD"/>
    <n v="23236.25"/>
  </r>
  <r>
    <s v="A2310000"/>
    <x v="43"/>
    <x v="43"/>
    <n v="103933358"/>
    <x v="0"/>
    <x v="0"/>
    <x v="2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1096"/>
    <s v="Above 180days "/>
    <n v="36.533333333333331"/>
    <x v="0"/>
    <x v="2"/>
    <s v="WHT"/>
    <x v="1"/>
    <s v="USD"/>
    <n v="3075.36"/>
  </r>
  <r>
    <s v="A2310000"/>
    <x v="43"/>
    <x v="43"/>
    <n v="103933358"/>
    <x v="0"/>
    <x v="0"/>
    <x v="2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096"/>
    <s v="Above 180days "/>
    <n v="36.533333333333331"/>
    <x v="0"/>
    <x v="2"/>
    <s v="WHT"/>
    <x v="1"/>
    <s v="USD"/>
    <n v="-278.47000000000003"/>
  </r>
  <r>
    <s v="A2310000"/>
    <x v="43"/>
    <x v="43"/>
    <n v="103933363"/>
    <x v="0"/>
    <x v="0"/>
    <x v="2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1096"/>
    <s v="Above 180days "/>
    <n v="36.533333333333331"/>
    <x v="0"/>
    <x v="2"/>
    <s v="WHT"/>
    <x v="1"/>
    <s v="USD"/>
    <n v="3580.4"/>
  </r>
  <r>
    <s v="A2310000"/>
    <x v="43"/>
    <x v="43"/>
    <n v="103933363"/>
    <x v="0"/>
    <x v="0"/>
    <x v="2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1096"/>
    <s v="Above 180days "/>
    <n v="36.533333333333331"/>
    <x v="0"/>
    <x v="2"/>
    <s v="WHT"/>
    <x v="1"/>
    <s v="USD"/>
    <n v="3113.76"/>
  </r>
  <r>
    <s v="A2310000"/>
    <x v="43"/>
    <x v="43"/>
    <n v="103933363"/>
    <x v="0"/>
    <x v="0"/>
    <x v="2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1096"/>
    <s v="Above 180days "/>
    <n v="36.533333333333331"/>
    <x v="0"/>
    <x v="2"/>
    <s v="WHT"/>
    <x v="1"/>
    <s v="USD"/>
    <n v="828.01"/>
  </r>
  <r>
    <s v="A2310000"/>
    <x v="43"/>
    <x v="43"/>
    <n v="103933363"/>
    <x v="0"/>
    <x v="0"/>
    <x v="2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1096"/>
    <s v="Above 180days "/>
    <n v="36.533333333333331"/>
    <x v="0"/>
    <x v="2"/>
    <s v="WHT"/>
    <x v="1"/>
    <s v="USD"/>
    <n v="857.91"/>
  </r>
  <r>
    <s v="A2310000"/>
    <x v="43"/>
    <x v="43"/>
    <n v="103933363"/>
    <x v="0"/>
    <x v="0"/>
    <x v="2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1096"/>
    <s v="Above 180days "/>
    <n v="36.533333333333331"/>
    <x v="0"/>
    <x v="2"/>
    <s v="WHT"/>
    <x v="1"/>
    <s v="USD"/>
    <n v="946.34"/>
  </r>
  <r>
    <s v="A2310000"/>
    <x v="43"/>
    <x v="43"/>
    <n v="103933363"/>
    <x v="0"/>
    <x v="0"/>
    <x v="2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1096"/>
    <s v="Above 180days "/>
    <n v="36.533333333333331"/>
    <x v="0"/>
    <x v="2"/>
    <s v="WHT"/>
    <x v="1"/>
    <s v="USD"/>
    <n v="4593.34"/>
  </r>
  <r>
    <s v="A2310000"/>
    <x v="43"/>
    <x v="43"/>
    <n v="103933363"/>
    <x v="0"/>
    <x v="0"/>
    <x v="2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1096"/>
    <s v="Above 180days "/>
    <n v="36.533333333333331"/>
    <x v="0"/>
    <x v="2"/>
    <s v="WHT"/>
    <x v="1"/>
    <s v="USD"/>
    <n v="850.48"/>
  </r>
  <r>
    <s v="A2310000"/>
    <x v="43"/>
    <x v="43"/>
    <n v="103933363"/>
    <x v="0"/>
    <x v="0"/>
    <x v="2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1096"/>
    <s v="Above 180days "/>
    <n v="36.533333333333331"/>
    <x v="0"/>
    <x v="2"/>
    <s v="WHT"/>
    <x v="1"/>
    <s v="USD"/>
    <n v="587.87"/>
  </r>
  <r>
    <s v="A2310000"/>
    <x v="43"/>
    <x v="43"/>
    <n v="103933363"/>
    <x v="0"/>
    <x v="0"/>
    <x v="2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1096"/>
    <s v="Above 180days "/>
    <n v="36.533333333333331"/>
    <x v="0"/>
    <x v="2"/>
    <s v="WHT"/>
    <x v="1"/>
    <s v="USD"/>
    <n v="3755.3"/>
  </r>
  <r>
    <s v="A2310000"/>
    <x v="43"/>
    <x v="43"/>
    <n v="103933363"/>
    <x v="0"/>
    <x v="0"/>
    <x v="2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1096"/>
    <s v="Above 180days "/>
    <n v="36.533333333333331"/>
    <x v="0"/>
    <x v="2"/>
    <s v="WHT"/>
    <x v="1"/>
    <s v="USD"/>
    <n v="856.07"/>
  </r>
  <r>
    <s v="A2310000"/>
    <x v="43"/>
    <x v="43"/>
    <n v="103933363"/>
    <x v="0"/>
    <x v="0"/>
    <x v="2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1096"/>
    <s v="Above 180days "/>
    <n v="36.533333333333331"/>
    <x v="0"/>
    <x v="2"/>
    <s v="WHT"/>
    <x v="1"/>
    <s v="USD"/>
    <n v="3403.62"/>
  </r>
  <r>
    <s v="A2310000"/>
    <x v="43"/>
    <x v="43"/>
    <n v="103933363"/>
    <x v="0"/>
    <x v="0"/>
    <x v="2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1096"/>
    <s v="Above 180days "/>
    <n v="36.533333333333331"/>
    <x v="0"/>
    <x v="2"/>
    <s v="WHT"/>
    <x v="1"/>
    <s v="USD"/>
    <n v="856.82"/>
  </r>
  <r>
    <s v="A2310000"/>
    <x v="43"/>
    <x v="43"/>
    <n v="103933363"/>
    <x v="0"/>
    <x v="0"/>
    <x v="2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1096"/>
    <s v="Above 180days "/>
    <n v="36.533333333333331"/>
    <x v="0"/>
    <x v="2"/>
    <s v="WHT"/>
    <x v="1"/>
    <s v="USD"/>
    <n v="737.25"/>
  </r>
  <r>
    <s v="A2310000"/>
    <x v="43"/>
    <x v="43"/>
    <n v="103933363"/>
    <x v="0"/>
    <x v="0"/>
    <x v="2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1096"/>
    <s v="Above 180days "/>
    <n v="36.533333333333331"/>
    <x v="0"/>
    <x v="2"/>
    <s v="WHT"/>
    <x v="1"/>
    <s v="USD"/>
    <n v="1366.8"/>
  </r>
  <r>
    <s v="A2310000"/>
    <x v="43"/>
    <x v="43"/>
    <n v="103933363"/>
    <x v="0"/>
    <x v="0"/>
    <x v="2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1096"/>
    <s v="Above 180days "/>
    <n v="36.533333333333331"/>
    <x v="0"/>
    <x v="2"/>
    <s v="WHT"/>
    <x v="1"/>
    <s v="USD"/>
    <n v="4032.93"/>
  </r>
  <r>
    <s v="A2310000"/>
    <x v="43"/>
    <x v="43"/>
    <n v="103933363"/>
    <x v="0"/>
    <x v="0"/>
    <x v="2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1096"/>
    <s v="Above 180days "/>
    <n v="36.533333333333331"/>
    <x v="0"/>
    <x v="2"/>
    <s v="WHT"/>
    <x v="1"/>
    <s v="USD"/>
    <n v="78.25"/>
  </r>
  <r>
    <s v="A2310000"/>
    <x v="43"/>
    <x v="43"/>
    <n v="103933363"/>
    <x v="0"/>
    <x v="0"/>
    <x v="2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1096"/>
    <s v="Above 180days "/>
    <n v="36.533333333333331"/>
    <x v="0"/>
    <x v="2"/>
    <s v="WHT"/>
    <x v="1"/>
    <s v="USD"/>
    <n v="5558.72"/>
  </r>
  <r>
    <s v="A2310000"/>
    <x v="43"/>
    <x v="43"/>
    <n v="103933363"/>
    <x v="0"/>
    <x v="0"/>
    <x v="2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1096"/>
    <s v="Above 180days "/>
    <n v="36.533333333333331"/>
    <x v="0"/>
    <x v="2"/>
    <s v="WHT"/>
    <x v="1"/>
    <s v="USD"/>
    <n v="1623.38"/>
  </r>
  <r>
    <s v="A2310000"/>
    <x v="43"/>
    <x v="43"/>
    <n v="103933363"/>
    <x v="0"/>
    <x v="0"/>
    <x v="2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1096"/>
    <s v="Above 180days "/>
    <n v="36.533333333333331"/>
    <x v="0"/>
    <x v="2"/>
    <s v="WHT"/>
    <x v="1"/>
    <s v="USD"/>
    <n v="1317.57"/>
  </r>
  <r>
    <s v="A2310000"/>
    <x v="43"/>
    <x v="43"/>
    <n v="103933363"/>
    <x v="0"/>
    <x v="0"/>
    <x v="2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1096"/>
    <s v="Above 180days "/>
    <n v="36.533333333333331"/>
    <x v="0"/>
    <x v="2"/>
    <s v="WHT"/>
    <x v="1"/>
    <s v="USD"/>
    <n v="1424.88"/>
  </r>
  <r>
    <s v="A2310000"/>
    <x v="43"/>
    <x v="43"/>
    <n v="103933363"/>
    <x v="0"/>
    <x v="0"/>
    <x v="2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1096"/>
    <s v="Above 180days "/>
    <n v="36.533333333333331"/>
    <x v="0"/>
    <x v="2"/>
    <s v="WHT"/>
    <x v="1"/>
    <s v="USD"/>
    <n v="1115.8399999999999"/>
  </r>
  <r>
    <s v="A2310000"/>
    <x v="43"/>
    <x v="43"/>
    <n v="103933363"/>
    <x v="0"/>
    <x v="0"/>
    <x v="2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1096"/>
    <s v="Above 180days "/>
    <n v="36.533333333333331"/>
    <x v="0"/>
    <x v="2"/>
    <s v="WHT"/>
    <x v="1"/>
    <s v="USD"/>
    <n v="205.66"/>
  </r>
  <r>
    <s v="A2310000"/>
    <x v="43"/>
    <x v="43"/>
    <n v="103933363"/>
    <x v="0"/>
    <x v="0"/>
    <x v="2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1096"/>
    <s v="Above 180days "/>
    <n v="36.533333333333331"/>
    <x v="0"/>
    <x v="2"/>
    <s v="WHT"/>
    <x v="1"/>
    <s v="USD"/>
    <n v="829.88"/>
  </r>
  <r>
    <s v="A2310000"/>
    <x v="43"/>
    <x v="43"/>
    <n v="103933363"/>
    <x v="0"/>
    <x v="0"/>
    <x v="2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1096"/>
    <s v="Above 180days "/>
    <n v="36.533333333333331"/>
    <x v="0"/>
    <x v="2"/>
    <s v="WHT"/>
    <x v="1"/>
    <s v="USD"/>
    <n v="82.02"/>
  </r>
  <r>
    <s v="A2310000"/>
    <x v="43"/>
    <x v="43"/>
    <n v="103933363"/>
    <x v="0"/>
    <x v="0"/>
    <x v="2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1096"/>
    <s v="Above 180days "/>
    <n v="36.533333333333331"/>
    <x v="0"/>
    <x v="2"/>
    <s v="WHT"/>
    <x v="1"/>
    <s v="USD"/>
    <n v="6563.48"/>
  </r>
  <r>
    <s v="A2310000"/>
    <x v="43"/>
    <x v="43"/>
    <n v="103933363"/>
    <x v="0"/>
    <x v="0"/>
    <x v="2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1096"/>
    <s v="Above 180days "/>
    <n v="36.533333333333331"/>
    <x v="0"/>
    <x v="2"/>
    <s v="WHT"/>
    <x v="1"/>
    <s v="USD"/>
    <n v="1546.09"/>
  </r>
  <r>
    <s v="A2310000"/>
    <x v="43"/>
    <x v="43"/>
    <n v="103933363"/>
    <x v="0"/>
    <x v="0"/>
    <x v="2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1096"/>
    <s v="Above 180days "/>
    <n v="36.533333333333331"/>
    <x v="0"/>
    <x v="2"/>
    <s v="WHT"/>
    <x v="1"/>
    <s v="USD"/>
    <n v="860.36"/>
  </r>
  <r>
    <s v="A2310000"/>
    <x v="43"/>
    <x v="43"/>
    <n v="103933363"/>
    <x v="0"/>
    <x v="0"/>
    <x v="2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1096"/>
    <s v="Above 180days "/>
    <n v="36.533333333333331"/>
    <x v="0"/>
    <x v="2"/>
    <s v="WHT"/>
    <x v="1"/>
    <s v="USD"/>
    <n v="5550.69"/>
  </r>
  <r>
    <s v="A2310000"/>
    <x v="43"/>
    <x v="43"/>
    <n v="103933363"/>
    <x v="0"/>
    <x v="0"/>
    <x v="2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1096"/>
    <s v="Above 180days "/>
    <n v="36.533333333333331"/>
    <x v="0"/>
    <x v="2"/>
    <s v="WHT"/>
    <x v="1"/>
    <s v="USD"/>
    <n v="1470.12"/>
  </r>
  <r>
    <s v="A2310000"/>
    <x v="43"/>
    <x v="43"/>
    <n v="103933363"/>
    <x v="0"/>
    <x v="0"/>
    <x v="2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1096"/>
    <s v="Above 180days "/>
    <n v="36.533333333333331"/>
    <x v="0"/>
    <x v="2"/>
    <s v="WHT"/>
    <x v="1"/>
    <s v="USD"/>
    <n v="2095.62"/>
  </r>
  <r>
    <s v="A2310000"/>
    <x v="43"/>
    <x v="43"/>
    <n v="103933363"/>
    <x v="0"/>
    <x v="0"/>
    <x v="2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1096"/>
    <s v="Above 180days "/>
    <n v="36.533333333333331"/>
    <x v="0"/>
    <x v="2"/>
    <s v="WHT"/>
    <x v="1"/>
    <s v="USD"/>
    <n v="6315"/>
  </r>
  <r>
    <s v="A2310000"/>
    <x v="43"/>
    <x v="43"/>
    <n v="103933363"/>
    <x v="0"/>
    <x v="0"/>
    <x v="2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1096"/>
    <s v="Above 180days "/>
    <n v="36.533333333333331"/>
    <x v="0"/>
    <x v="2"/>
    <s v="WHT"/>
    <x v="1"/>
    <s v="USD"/>
    <n v="1508.93"/>
  </r>
  <r>
    <s v="A2310000"/>
    <x v="43"/>
    <x v="43"/>
    <n v="103933363"/>
    <x v="0"/>
    <x v="0"/>
    <x v="2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1096"/>
    <s v="Above 180days "/>
    <n v="36.533333333333331"/>
    <x v="0"/>
    <x v="2"/>
    <s v="WHT"/>
    <x v="1"/>
    <s v="USD"/>
    <n v="1836.45"/>
  </r>
  <r>
    <s v="A2310000"/>
    <x v="43"/>
    <x v="43"/>
    <n v="103933363"/>
    <x v="0"/>
    <x v="0"/>
    <x v="2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1096"/>
    <s v="Above 180days "/>
    <n v="36.533333333333331"/>
    <x v="0"/>
    <x v="2"/>
    <s v="WHT"/>
    <x v="1"/>
    <s v="USD"/>
    <n v="6574.85"/>
  </r>
  <r>
    <s v="A2310000"/>
    <x v="43"/>
    <x v="43"/>
    <n v="103933363"/>
    <x v="0"/>
    <x v="0"/>
    <x v="2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1096"/>
    <s v="Above 180days "/>
    <n v="36.533333333333331"/>
    <x v="0"/>
    <x v="2"/>
    <s v="WHT"/>
    <x v="1"/>
    <s v="USD"/>
    <n v="-1487.88"/>
  </r>
  <r>
    <s v="A2310000"/>
    <x v="43"/>
    <x v="43"/>
    <n v="103934903"/>
    <x v="0"/>
    <x v="0"/>
    <x v="2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415"/>
    <s v="Above 180days "/>
    <n v="47.166666666666664"/>
    <x v="0"/>
    <x v="2"/>
    <s v="WHT"/>
    <x v="1"/>
    <s v="USD"/>
    <n v="15894.11"/>
  </r>
  <r>
    <s v="A2310000"/>
    <x v="43"/>
    <x v="43"/>
    <n v="103934903"/>
    <x v="0"/>
    <x v="0"/>
    <x v="2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415"/>
    <s v="Above 180days "/>
    <n v="47.166666666666664"/>
    <x v="0"/>
    <x v="2"/>
    <s v="WHT"/>
    <x v="1"/>
    <s v="USD"/>
    <n v="4226.55"/>
  </r>
  <r>
    <s v="A2310000"/>
    <x v="43"/>
    <x v="43"/>
    <n v="103934903"/>
    <x v="0"/>
    <x v="0"/>
    <x v="2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415"/>
    <s v="Above 180days "/>
    <n v="47.166666666666664"/>
    <x v="0"/>
    <x v="2"/>
    <s v="WHT"/>
    <x v="1"/>
    <s v="USD"/>
    <n v="22523.93"/>
  </r>
  <r>
    <s v="A2310000"/>
    <x v="43"/>
    <x v="43"/>
    <n v="103934903"/>
    <x v="0"/>
    <x v="0"/>
    <x v="2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415"/>
    <s v="Above 180days "/>
    <n v="47.166666666666664"/>
    <x v="0"/>
    <x v="2"/>
    <s v="WHT"/>
    <x v="1"/>
    <s v="USD"/>
    <n v="4170.3999999999996"/>
  </r>
  <r>
    <s v="A2310000"/>
    <x v="43"/>
    <x v="43"/>
    <n v="103934903"/>
    <x v="0"/>
    <x v="0"/>
    <x v="2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415"/>
    <s v="Above 180days "/>
    <n v="47.166666666666664"/>
    <x v="0"/>
    <x v="2"/>
    <s v="WHT"/>
    <x v="1"/>
    <s v="USD"/>
    <n v="4140.18"/>
  </r>
  <r>
    <s v="A2310000"/>
    <x v="43"/>
    <x v="43"/>
    <n v="103934903"/>
    <x v="0"/>
    <x v="0"/>
    <x v="2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415"/>
    <s v="Above 180days "/>
    <n v="47.166666666666664"/>
    <x v="0"/>
    <x v="2"/>
    <s v="WHT"/>
    <x v="1"/>
    <s v="USD"/>
    <n v="10169.27"/>
  </r>
  <r>
    <s v="A2310000"/>
    <x v="43"/>
    <x v="43"/>
    <n v="103934903"/>
    <x v="0"/>
    <x v="0"/>
    <x v="2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415"/>
    <s v="Above 180days "/>
    <n v="47.166666666666664"/>
    <x v="0"/>
    <x v="2"/>
    <s v="WHT"/>
    <x v="1"/>
    <s v="USD"/>
    <n v="21106.83"/>
  </r>
  <r>
    <s v="A2310000"/>
    <x v="43"/>
    <x v="43"/>
    <n v="103934903"/>
    <x v="0"/>
    <x v="0"/>
    <x v="2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415"/>
    <s v="Above 180days "/>
    <n v="47.166666666666664"/>
    <x v="0"/>
    <x v="2"/>
    <s v="WHT"/>
    <x v="1"/>
    <s v="USD"/>
    <n v="3898.77"/>
  </r>
  <r>
    <s v="A2310000"/>
    <x v="43"/>
    <x v="43"/>
    <n v="103934903"/>
    <x v="0"/>
    <x v="0"/>
    <x v="2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415"/>
    <s v="Above 180days "/>
    <n v="47.166666666666664"/>
    <x v="0"/>
    <x v="2"/>
    <s v="WHT"/>
    <x v="1"/>
    <s v="USD"/>
    <n v="3925.12"/>
  </r>
  <r>
    <s v="A2310000"/>
    <x v="43"/>
    <x v="43"/>
    <n v="103934903"/>
    <x v="0"/>
    <x v="0"/>
    <x v="2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415"/>
    <s v="Above 180days "/>
    <n v="47.166666666666664"/>
    <x v="0"/>
    <x v="2"/>
    <s v="WHT"/>
    <x v="1"/>
    <s v="USD"/>
    <n v="21429.19"/>
  </r>
  <r>
    <s v="A2310000"/>
    <x v="43"/>
    <x v="43"/>
    <n v="103934903"/>
    <x v="0"/>
    <x v="0"/>
    <x v="2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415"/>
    <s v="Above 180days "/>
    <n v="47.166666666666664"/>
    <x v="0"/>
    <x v="2"/>
    <s v="WHT"/>
    <x v="1"/>
    <s v="USD"/>
    <n v="17773.28"/>
  </r>
  <r>
    <s v="A2310000"/>
    <x v="43"/>
    <x v="43"/>
    <n v="103934903"/>
    <x v="0"/>
    <x v="0"/>
    <x v="2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415"/>
    <s v="Above 180days "/>
    <n v="47.166666666666664"/>
    <x v="0"/>
    <x v="2"/>
    <s v="WHT"/>
    <x v="1"/>
    <s v="USD"/>
    <n v="4051.64"/>
  </r>
  <r>
    <s v="A2310000"/>
    <x v="43"/>
    <x v="43"/>
    <n v="103934903"/>
    <x v="0"/>
    <x v="0"/>
    <x v="2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415"/>
    <s v="Above 180days "/>
    <n v="47.166666666666664"/>
    <x v="0"/>
    <x v="2"/>
    <s v="WHT"/>
    <x v="1"/>
    <s v="USD"/>
    <n v="16106.59"/>
  </r>
  <r>
    <s v="A2310000"/>
    <x v="43"/>
    <x v="43"/>
    <n v="103934903"/>
    <x v="0"/>
    <x v="0"/>
    <x v="2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415"/>
    <s v="Above 180days "/>
    <n v="47.166666666666664"/>
    <x v="0"/>
    <x v="2"/>
    <s v="WHT"/>
    <x v="1"/>
    <s v="USD"/>
    <n v="4054.64"/>
  </r>
  <r>
    <s v="A2310000"/>
    <x v="43"/>
    <x v="43"/>
    <n v="103934903"/>
    <x v="0"/>
    <x v="0"/>
    <x v="2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415"/>
    <s v="Above 180days "/>
    <n v="47.166666666666664"/>
    <x v="0"/>
    <x v="2"/>
    <s v="WHT"/>
    <x v="1"/>
    <s v="USD"/>
    <n v="3773.24"/>
  </r>
  <r>
    <s v="A2310000"/>
    <x v="43"/>
    <x v="43"/>
    <n v="103934903"/>
    <x v="0"/>
    <x v="0"/>
    <x v="2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415"/>
    <s v="Above 180days "/>
    <n v="47.166666666666664"/>
    <x v="0"/>
    <x v="2"/>
    <s v="WHT"/>
    <x v="1"/>
    <s v="USD"/>
    <n v="11133.47"/>
  </r>
  <r>
    <s v="A2310000"/>
    <x v="43"/>
    <x v="43"/>
    <n v="103934903"/>
    <x v="0"/>
    <x v="0"/>
    <x v="2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415"/>
    <s v="Above 180days "/>
    <n v="47.166666666666664"/>
    <x v="0"/>
    <x v="2"/>
    <s v="WHT"/>
    <x v="1"/>
    <s v="USD"/>
    <n v="15340.08"/>
  </r>
  <r>
    <s v="A2310000"/>
    <x v="43"/>
    <x v="43"/>
    <n v="103934903"/>
    <x v="0"/>
    <x v="0"/>
    <x v="2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415"/>
    <s v="Above 180days "/>
    <n v="47.166666666666664"/>
    <x v="0"/>
    <x v="2"/>
    <s v="WHT"/>
    <x v="1"/>
    <s v="USD"/>
    <n v="3636.02"/>
  </r>
  <r>
    <s v="A2310000"/>
    <x v="43"/>
    <x v="43"/>
    <n v="103934903"/>
    <x v="0"/>
    <x v="0"/>
    <x v="2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415"/>
    <s v="Above 180days "/>
    <n v="47.166666666666664"/>
    <x v="0"/>
    <x v="2"/>
    <s v="WHT"/>
    <x v="1"/>
    <s v="USD"/>
    <n v="4028.08"/>
  </r>
  <r>
    <s v="A2310000"/>
    <x v="43"/>
    <x v="43"/>
    <n v="103934903"/>
    <x v="0"/>
    <x v="0"/>
    <x v="2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415"/>
    <s v="Above 180days "/>
    <n v="47.166666666666664"/>
    <x v="0"/>
    <x v="2"/>
    <s v="WHT"/>
    <x v="1"/>
    <s v="USD"/>
    <n v="3198.2"/>
  </r>
  <r>
    <s v="A2310000"/>
    <x v="43"/>
    <x v="43"/>
    <n v="103934903"/>
    <x v="0"/>
    <x v="0"/>
    <x v="2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415"/>
    <s v="Above 180days "/>
    <n v="47.166666666666664"/>
    <x v="0"/>
    <x v="2"/>
    <s v="WHT"/>
    <x v="1"/>
    <s v="USD"/>
    <n v="589.45000000000005"/>
  </r>
  <r>
    <s v="A2310000"/>
    <x v="43"/>
    <x v="43"/>
    <n v="103934903"/>
    <x v="0"/>
    <x v="0"/>
    <x v="2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415"/>
    <s v="Above 180days "/>
    <n v="47.166666666666664"/>
    <x v="0"/>
    <x v="2"/>
    <s v="WHT"/>
    <x v="1"/>
    <s v="USD"/>
    <n v="3552.55"/>
  </r>
  <r>
    <s v="A2310000"/>
    <x v="43"/>
    <x v="43"/>
    <n v="103934903"/>
    <x v="0"/>
    <x v="0"/>
    <x v="2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415"/>
    <s v="Above 180days "/>
    <n v="47.166666666666664"/>
    <x v="0"/>
    <x v="2"/>
    <s v="WHT"/>
    <x v="1"/>
    <s v="USD"/>
    <n v="533.15"/>
  </r>
  <r>
    <s v="A2310000"/>
    <x v="43"/>
    <x v="43"/>
    <n v="103934903"/>
    <x v="0"/>
    <x v="0"/>
    <x v="2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415"/>
    <s v="Above 180days "/>
    <n v="47.166666666666664"/>
    <x v="0"/>
    <x v="2"/>
    <s v="WHT"/>
    <x v="1"/>
    <s v="USD"/>
    <n v="18048.349999999999"/>
  </r>
  <r>
    <s v="A2310000"/>
    <x v="43"/>
    <x v="43"/>
    <n v="103934903"/>
    <x v="0"/>
    <x v="0"/>
    <x v="2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415"/>
    <s v="Above 180days "/>
    <n v="47.166666666666664"/>
    <x v="0"/>
    <x v="2"/>
    <s v="WHT"/>
    <x v="1"/>
    <s v="USD"/>
    <n v="4251.47"/>
  </r>
  <r>
    <s v="A2310000"/>
    <x v="43"/>
    <x v="43"/>
    <n v="103934903"/>
    <x v="0"/>
    <x v="0"/>
    <x v="2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415"/>
    <s v="Above 180days "/>
    <n v="47.166666666666664"/>
    <x v="0"/>
    <x v="2"/>
    <s v="WHT"/>
    <x v="1"/>
    <s v="USD"/>
    <n v="15280.84"/>
  </r>
  <r>
    <s v="A2310000"/>
    <x v="43"/>
    <x v="43"/>
    <n v="103934903"/>
    <x v="0"/>
    <x v="0"/>
    <x v="2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415"/>
    <s v="Above 180days "/>
    <n v="47.166666666666664"/>
    <x v="0"/>
    <x v="2"/>
    <s v="WHT"/>
    <x v="1"/>
    <s v="USD"/>
    <n v="4047.18"/>
  </r>
  <r>
    <s v="A2310000"/>
    <x v="43"/>
    <x v="43"/>
    <n v="103934903"/>
    <x v="0"/>
    <x v="0"/>
    <x v="2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415"/>
    <s v="Above 180days "/>
    <n v="47.166666666666664"/>
    <x v="0"/>
    <x v="2"/>
    <s v="WHT"/>
    <x v="1"/>
    <s v="USD"/>
    <n v="17413.59"/>
  </r>
  <r>
    <s v="A2310000"/>
    <x v="43"/>
    <x v="43"/>
    <n v="103934903"/>
    <x v="0"/>
    <x v="0"/>
    <x v="2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415"/>
    <s v="Above 180days "/>
    <n v="47.166666666666664"/>
    <x v="0"/>
    <x v="2"/>
    <s v="WHT"/>
    <x v="1"/>
    <s v="USD"/>
    <n v="4160.88"/>
  </r>
  <r>
    <s v="A2310000"/>
    <x v="43"/>
    <x v="43"/>
    <n v="103934903"/>
    <x v="0"/>
    <x v="0"/>
    <x v="2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415"/>
    <s v="Above 180days "/>
    <n v="47.166666666666664"/>
    <x v="0"/>
    <x v="2"/>
    <s v="WHT"/>
    <x v="1"/>
    <s v="USD"/>
    <n v="18120.47"/>
  </r>
  <r>
    <s v="A2310000"/>
    <x v="43"/>
    <x v="43"/>
    <n v="103934903"/>
    <x v="0"/>
    <x v="0"/>
    <x v="2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415"/>
    <s v="Above 180days "/>
    <n v="47.166666666666664"/>
    <x v="0"/>
    <x v="2"/>
    <s v="WHT"/>
    <x v="1"/>
    <s v="USD"/>
    <n v="3974.61"/>
  </r>
  <r>
    <s v="A2310000"/>
    <x v="43"/>
    <x v="43"/>
    <n v="103934903"/>
    <x v="0"/>
    <x v="0"/>
    <x v="2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415"/>
    <s v="Above 180days "/>
    <n v="47.166666666666664"/>
    <x v="0"/>
    <x v="2"/>
    <s v="WHT"/>
    <x v="1"/>
    <s v="USD"/>
    <n v="71145.600000000006"/>
  </r>
  <r>
    <s v="A2310000"/>
    <x v="43"/>
    <x v="43"/>
    <n v="103934903"/>
    <x v="0"/>
    <x v="0"/>
    <x v="2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415"/>
    <s v="Above 180days "/>
    <n v="47.166666666666664"/>
    <x v="0"/>
    <x v="2"/>
    <s v="WHT"/>
    <x v="1"/>
    <s v="USD"/>
    <n v="11139.05"/>
  </r>
  <r>
    <s v="A2310000"/>
    <x v="43"/>
    <x v="43"/>
    <n v="103934903"/>
    <x v="0"/>
    <x v="0"/>
    <x v="2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415"/>
    <s v="Above 180days "/>
    <n v="47.166666666666664"/>
    <x v="0"/>
    <x v="2"/>
    <s v="WHT"/>
    <x v="1"/>
    <s v="USD"/>
    <n v="4234.6000000000004"/>
  </r>
  <r>
    <s v="A2310000"/>
    <x v="43"/>
    <x v="43"/>
    <n v="103934903"/>
    <x v="0"/>
    <x v="0"/>
    <x v="2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415"/>
    <s v="Above 180days "/>
    <n v="47.166666666666664"/>
    <x v="0"/>
    <x v="2"/>
    <s v="WHT"/>
    <x v="1"/>
    <s v="USD"/>
    <n v="24948.79"/>
  </r>
  <r>
    <s v="A2310000"/>
    <x v="43"/>
    <x v="43"/>
    <n v="103934903"/>
    <x v="0"/>
    <x v="0"/>
    <x v="2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415"/>
    <s v="Above 180days "/>
    <n v="47.166666666666664"/>
    <x v="0"/>
    <x v="2"/>
    <s v="WHT"/>
    <x v="1"/>
    <s v="USD"/>
    <n v="4242.59"/>
  </r>
  <r>
    <s v="A2310000"/>
    <x v="43"/>
    <x v="43"/>
    <n v="103934903"/>
    <x v="0"/>
    <x v="0"/>
    <x v="2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415"/>
    <s v="Above 180days "/>
    <n v="47.166666666666664"/>
    <x v="0"/>
    <x v="2"/>
    <s v="WHT"/>
    <x v="1"/>
    <s v="USD"/>
    <n v="10982.72"/>
  </r>
  <r>
    <s v="A2310000"/>
    <x v="43"/>
    <x v="43"/>
    <n v="103934903"/>
    <x v="0"/>
    <x v="0"/>
    <x v="2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415"/>
    <s v="Above 180days "/>
    <n v="47.166666666666664"/>
    <x v="0"/>
    <x v="2"/>
    <s v="WHT"/>
    <x v="1"/>
    <s v="USD"/>
    <n v="4063.07"/>
  </r>
  <r>
    <s v="A2310000"/>
    <x v="43"/>
    <x v="43"/>
    <n v="103934903"/>
    <x v="0"/>
    <x v="0"/>
    <x v="2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415"/>
    <s v="Above 180days "/>
    <n v="47.166666666666664"/>
    <x v="0"/>
    <x v="2"/>
    <s v="WHT"/>
    <x v="1"/>
    <s v="USD"/>
    <n v="12918.77"/>
  </r>
  <r>
    <s v="A2310000"/>
    <x v="43"/>
    <x v="43"/>
    <n v="103934903"/>
    <x v="0"/>
    <x v="0"/>
    <x v="2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415"/>
    <s v="Above 180days "/>
    <n v="47.166666666666664"/>
    <x v="0"/>
    <x v="2"/>
    <s v="WHT"/>
    <x v="1"/>
    <s v="USD"/>
    <n v="4228.7"/>
  </r>
  <r>
    <s v="A2310000"/>
    <x v="43"/>
    <x v="43"/>
    <n v="103934903"/>
    <x v="0"/>
    <x v="0"/>
    <x v="2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415"/>
    <s v="Above 180days "/>
    <n v="47.166666666666664"/>
    <x v="0"/>
    <x v="2"/>
    <s v="WHT"/>
    <x v="1"/>
    <s v="USD"/>
    <n v="24394.83"/>
  </r>
  <r>
    <s v="A2310000"/>
    <x v="43"/>
    <x v="43"/>
    <n v="103934903"/>
    <x v="0"/>
    <x v="0"/>
    <x v="2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415"/>
    <s v="Above 180days "/>
    <n v="47.166666666666664"/>
    <x v="0"/>
    <x v="2"/>
    <s v="WHT"/>
    <x v="1"/>
    <s v="USD"/>
    <n v="4066.43"/>
  </r>
  <r>
    <s v="A2310000"/>
    <x v="43"/>
    <x v="43"/>
    <n v="103934903"/>
    <x v="0"/>
    <x v="0"/>
    <x v="2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415"/>
    <s v="Above 180days "/>
    <n v="47.166666666666664"/>
    <x v="0"/>
    <x v="2"/>
    <s v="WHT"/>
    <x v="1"/>
    <s v="USD"/>
    <n v="25846.17"/>
  </r>
  <r>
    <s v="A2310000"/>
    <x v="43"/>
    <x v="43"/>
    <n v="103934903"/>
    <x v="0"/>
    <x v="0"/>
    <x v="2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415"/>
    <s v="Above 180days "/>
    <n v="47.166666666666664"/>
    <x v="0"/>
    <x v="2"/>
    <s v="WHT"/>
    <x v="1"/>
    <s v="USD"/>
    <n v="4186.1400000000003"/>
  </r>
  <r>
    <s v="A2310000"/>
    <x v="43"/>
    <x v="43"/>
    <n v="103929325"/>
    <x v="0"/>
    <x v="0"/>
    <x v="2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416"/>
    <s v="Above 180days "/>
    <n v="47.2"/>
    <x v="0"/>
    <x v="2"/>
    <s v="WHT"/>
    <x v="1"/>
    <s v="USD"/>
    <n v="5971.09"/>
  </r>
  <r>
    <s v="A2310000"/>
    <x v="43"/>
    <x v="43"/>
    <n v="103929325"/>
    <x v="0"/>
    <x v="0"/>
    <x v="2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416"/>
    <s v="Above 180days "/>
    <n v="47.2"/>
    <x v="0"/>
    <x v="2"/>
    <s v="WHT"/>
    <x v="1"/>
    <s v="USD"/>
    <n v="887.83"/>
  </r>
  <r>
    <s v="A2310000"/>
    <x v="43"/>
    <x v="43"/>
    <n v="103929325"/>
    <x v="0"/>
    <x v="0"/>
    <x v="2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416"/>
    <s v="Above 180days "/>
    <n v="47.2"/>
    <x v="0"/>
    <x v="2"/>
    <s v="WHT"/>
    <x v="1"/>
    <s v="USD"/>
    <n v="2180.73"/>
  </r>
  <r>
    <s v="A2310000"/>
    <x v="43"/>
    <x v="43"/>
    <n v="103929325"/>
    <x v="0"/>
    <x v="0"/>
    <x v="2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416"/>
    <s v="Above 180days "/>
    <n v="47.2"/>
    <x v="0"/>
    <x v="2"/>
    <s v="WHT"/>
    <x v="1"/>
    <s v="USD"/>
    <n v="4460.28"/>
  </r>
  <r>
    <s v="A2310000"/>
    <x v="43"/>
    <x v="43"/>
    <n v="103929325"/>
    <x v="0"/>
    <x v="0"/>
    <x v="2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416"/>
    <s v="Above 180days "/>
    <n v="47.2"/>
    <x v="0"/>
    <x v="2"/>
    <s v="WHT"/>
    <x v="1"/>
    <s v="USD"/>
    <n v="823.89"/>
  </r>
  <r>
    <s v="A2310000"/>
    <x v="43"/>
    <x v="43"/>
    <n v="103929325"/>
    <x v="0"/>
    <x v="0"/>
    <x v="2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416"/>
    <s v="Above 180days "/>
    <n v="47.2"/>
    <x v="0"/>
    <x v="2"/>
    <s v="WHT"/>
    <x v="1"/>
    <s v="USD"/>
    <n v="1833.22"/>
  </r>
  <r>
    <s v="A2310000"/>
    <x v="43"/>
    <x v="43"/>
    <n v="103929325"/>
    <x v="0"/>
    <x v="0"/>
    <x v="2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416"/>
    <s v="Above 180days "/>
    <n v="47.2"/>
    <x v="0"/>
    <x v="2"/>
    <s v="WHT"/>
    <x v="1"/>
    <s v="USD"/>
    <n v="829.42"/>
  </r>
  <r>
    <s v="A2310000"/>
    <x v="43"/>
    <x v="43"/>
    <n v="103929325"/>
    <x v="0"/>
    <x v="0"/>
    <x v="2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416"/>
    <s v="Above 180days "/>
    <n v="47.2"/>
    <x v="0"/>
    <x v="2"/>
    <s v="WHT"/>
    <x v="1"/>
    <s v="USD"/>
    <n v="4528.21"/>
  </r>
  <r>
    <s v="A2680005"/>
    <x v="44"/>
    <x v="44"/>
    <n v="1800025584"/>
    <x v="0"/>
    <x v="0"/>
    <x v="4"/>
    <x v="13"/>
    <n v="0"/>
    <s v="ABNL Rent Renewal 3 Bomu Nov-Dec 20 and Jan-Mar 21"/>
    <s v="454"/>
    <s v="DR"/>
    <s v=""/>
    <d v="2021-02-16T00:00:00"/>
    <d v="2021-02-16T00:00:00"/>
    <d v="2021-03-18T00:00:00"/>
    <s v="NGN"/>
    <n v="2975000"/>
    <n v="288"/>
    <s v="Above 180days "/>
    <n v="9.6"/>
    <x v="3"/>
    <x v="0"/>
    <s v="Overdue"/>
    <x v="0"/>
    <s v="USD"/>
    <n v="7839.13"/>
  </r>
  <r>
    <s v="A2680005"/>
    <x v="45"/>
    <x v="45"/>
    <n v="1800017701"/>
    <x v="0"/>
    <x v="1"/>
    <x v="3"/>
    <x v="14"/>
    <n v="0"/>
    <s v="CB- DIESEL CONSUMED FROM SPDC REHAB OF FOT TANK204"/>
    <s v="467"/>
    <s v="DR"/>
    <s v=""/>
    <d v="2017-03-02T00:00:00"/>
    <d v="2017-03-02T00:00:00"/>
    <d v="2017-04-01T00:00:00"/>
    <s v="USD"/>
    <n v="41257.5"/>
    <n v="1735"/>
    <s v="Above 180days "/>
    <n v="57.833333333333336"/>
    <x v="0"/>
    <x v="0"/>
    <s v="Overdue"/>
    <x v="0"/>
    <s v="USD"/>
    <n v="41257.5"/>
  </r>
  <r>
    <s v="A2680005"/>
    <x v="45"/>
    <x v="45"/>
    <n v="1800017700"/>
    <x v="0"/>
    <x v="1"/>
    <x v="3"/>
    <x v="14"/>
    <n v="0"/>
    <s v="HOPIC- DIESEL CONSUMED FROM SPDC REHAB OF TANK 15"/>
    <s v="467"/>
    <s v="DR"/>
    <s v=""/>
    <d v="2017-03-02T00:00:00"/>
    <d v="2017-03-02T00:00:00"/>
    <d v="2017-04-01T00:00:00"/>
    <s v="USD"/>
    <n v="31653.15"/>
    <n v="1735"/>
    <s v="Above 180days "/>
    <n v="57.833333333333336"/>
    <x v="0"/>
    <x v="0"/>
    <s v="Overdue"/>
    <x v="0"/>
    <s v="USD"/>
    <n v="31653.15"/>
  </r>
  <r>
    <s v="A2680005"/>
    <x v="46"/>
    <x v="46"/>
    <n v="1400013887"/>
    <x v="0"/>
    <x v="1"/>
    <x v="3"/>
    <x v="14"/>
    <n v="0"/>
    <s v="Baywood pmt"/>
    <s v=""/>
    <s v="DZ"/>
    <s v=""/>
    <d v="2019-10-02T00:00:00"/>
    <d v="2019-10-01T00:00:00"/>
    <d v="2019-10-02T00:00:00"/>
    <s v="USD"/>
    <n v="-23553.1"/>
    <n v="821"/>
    <s v="Above 180days "/>
    <n v="27.366666666666667"/>
    <x v="0"/>
    <x v="0"/>
    <s v="Overdue"/>
    <x v="0"/>
    <s v="USD"/>
    <n v="-23553.1"/>
  </r>
  <r>
    <s v="A2680005"/>
    <x v="46"/>
    <x v="46"/>
    <n v="1800017703"/>
    <x v="0"/>
    <x v="1"/>
    <x v="3"/>
    <x v="14"/>
    <n v="0"/>
    <s v="CB- DIESEL CONSUMED FROM SPDC REHAB OF TANK 6"/>
    <s v="467"/>
    <s v="DR"/>
    <s v=""/>
    <d v="2017-03-02T00:00:00"/>
    <d v="2017-03-02T00:00:00"/>
    <d v="2017-04-02T00:00:00"/>
    <s v="USD"/>
    <n v="13500"/>
    <n v="1734"/>
    <s v="Above 180days "/>
    <n v="57.8"/>
    <x v="0"/>
    <x v="0"/>
    <s v="Overdue"/>
    <x v="0"/>
    <s v="USD"/>
    <n v="13500"/>
  </r>
  <r>
    <s v="A2680005"/>
    <x v="46"/>
    <x v="46"/>
    <n v="1800017704"/>
    <x v="0"/>
    <x v="1"/>
    <x v="3"/>
    <x v="14"/>
    <n v="0"/>
    <s v="CB- DIESEL CONSUMED-SPDC REHAB OF FOT TANK202"/>
    <s v="467"/>
    <s v="DR"/>
    <s v=""/>
    <d v="2017-03-02T00:00:00"/>
    <d v="2017-03-02T00:00:00"/>
    <d v="2017-04-02T00:00:00"/>
    <s v="USD"/>
    <n v="65129"/>
    <n v="1734"/>
    <s v="Above 180days "/>
    <n v="57.8"/>
    <x v="0"/>
    <x v="0"/>
    <s v="Overdue"/>
    <x v="0"/>
    <s v="USD"/>
    <n v="65129"/>
  </r>
  <r>
    <s v="A2450000"/>
    <x v="47"/>
    <x v="47"/>
    <n v="1800027100"/>
    <x v="0"/>
    <x v="0"/>
    <x v="0"/>
    <x v="0"/>
    <n v="0"/>
    <s v="NOV2021 - GAS_SALES - AFAM POWER PLC"/>
    <s v="454"/>
    <s v="DR"/>
    <s v=""/>
    <d v="2021-12-17T00:00:00"/>
    <d v="2021-12-17T00:00:00"/>
    <d v="2022-01-16T00:00:00"/>
    <s v="NGN"/>
    <n v="437739698"/>
    <n v="-16"/>
    <s v="Not Overdue"/>
    <n v="-0.53333333333333333"/>
    <x v="1"/>
    <x v="1"/>
    <s v="Not Overdue"/>
    <x v="0"/>
    <s v="USD"/>
    <n v="1065502.2"/>
  </r>
  <r>
    <s v="A2450000"/>
    <x v="47"/>
    <x v="47"/>
    <n v="104184208"/>
    <x v="0"/>
    <x v="0"/>
    <x v="0"/>
    <x v="0"/>
    <n v="0"/>
    <s v="Balance of inv 1800020677 SEPT 2018 - GAS_SALES -"/>
    <s v=""/>
    <s v="AB"/>
    <s v=""/>
    <d v="2021-12-31T00:00:00"/>
    <d v="2021-12-31T00:00:00"/>
    <d v="2021-12-31T00:00:00"/>
    <s v="NGN"/>
    <n v="5862877.25"/>
    <n v="0"/>
    <s v="Not Overdue"/>
    <n v="0"/>
    <x v="1"/>
    <x v="1"/>
    <s v="Not Overdue"/>
    <x v="0"/>
    <s v="USD"/>
    <n v="14223.34"/>
  </r>
  <r>
    <s v="A2450000"/>
    <x v="47"/>
    <x v="47"/>
    <n v="1800026916"/>
    <x v="0"/>
    <x v="0"/>
    <x v="0"/>
    <x v="0"/>
    <n v="0"/>
    <s v="OCT2021 - GAS_SALES - AFAM POWER PLC"/>
    <s v="454"/>
    <s v="DR"/>
    <s v=""/>
    <d v="2021-11-22T00:00:00"/>
    <d v="2021-11-22T00:00:00"/>
    <d v="2021-12-22T00:00:00"/>
    <s v="NGN"/>
    <n v="431656265"/>
    <n v="9"/>
    <s v="1-30days"/>
    <n v="0.3"/>
    <x v="2"/>
    <x v="0"/>
    <s v="Overdue"/>
    <x v="0"/>
    <s v="USD"/>
    <n v="1050478.69"/>
  </r>
  <r>
    <s v="A2450000"/>
    <x v="47"/>
    <x v="47"/>
    <n v="1400016183"/>
    <x v="0"/>
    <x v="0"/>
    <x v="0"/>
    <x v="0"/>
    <n v="0"/>
    <s v="Afam Gas pmt"/>
    <s v=""/>
    <s v="DZ"/>
    <s v=""/>
    <d v="2021-12-10T00:00:00"/>
    <d v="2021-12-08T00:00:00"/>
    <d v="2021-12-10T00:00:00"/>
    <s v="NGN"/>
    <n v="-39582264.039999999"/>
    <n v="21"/>
    <s v="1-30days"/>
    <n v="0.7"/>
    <x v="2"/>
    <x v="0"/>
    <s v="Overdue"/>
    <x v="0"/>
    <s v="USD"/>
    <n v="-96366.98"/>
  </r>
  <r>
    <s v="A2450000"/>
    <x v="47"/>
    <x v="47"/>
    <n v="1400016184"/>
    <x v="0"/>
    <x v="0"/>
    <x v="0"/>
    <x v="0"/>
    <n v="0"/>
    <s v="Afam Gas pmt"/>
    <s v=""/>
    <s v="DZ"/>
    <s v=""/>
    <d v="2021-12-10T00:00:00"/>
    <d v="2021-12-08T00:00:00"/>
    <d v="2021-12-10T00:00:00"/>
    <s v="NGN"/>
    <n v="-83284585.019999996"/>
    <n v="21"/>
    <s v="1-30days"/>
    <n v="0.7"/>
    <x v="2"/>
    <x v="0"/>
    <s v="Overdue"/>
    <x v="0"/>
    <s v="USD"/>
    <n v="-202764.65"/>
  </r>
  <r>
    <s v="A2450000"/>
    <x v="47"/>
    <x v="47"/>
    <n v="1800026791"/>
    <x v="0"/>
    <x v="0"/>
    <x v="0"/>
    <x v="0"/>
    <n v="0"/>
    <s v="SEP2021 - GAS_SALES - AFAM POWER PLC"/>
    <s v="454"/>
    <s v="DR"/>
    <s v=""/>
    <d v="2021-10-27T00:00:00"/>
    <d v="2021-10-27T00:00:00"/>
    <d v="2021-11-26T00:00:00"/>
    <s v="NGN"/>
    <n v="464755639"/>
    <n v="35"/>
    <s v="31-60days"/>
    <n v="1.1666666666666667"/>
    <x v="2"/>
    <x v="0"/>
    <s v="Overdue"/>
    <x v="0"/>
    <s v="USD"/>
    <n v="1132098.26"/>
  </r>
  <r>
    <s v="A2450000"/>
    <x v="47"/>
    <x v="47"/>
    <n v="1400016128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79505688.340000004"/>
    <n v="40"/>
    <s v="31-60days"/>
    <n v="1.3333333333333333"/>
    <x v="2"/>
    <x v="0"/>
    <s v="Overdue"/>
    <x v="0"/>
    <s v="USD"/>
    <n v="-193485.05"/>
  </r>
  <r>
    <s v="A2450000"/>
    <x v="47"/>
    <x v="47"/>
    <n v="1400016129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125106681.84"/>
    <n v="40"/>
    <s v="31-60days"/>
    <n v="1.3333333333333333"/>
    <x v="2"/>
    <x v="0"/>
    <s v="Overdue"/>
    <x v="0"/>
    <s v="USD"/>
    <n v="-304459.62"/>
  </r>
  <r>
    <s v="A2450000"/>
    <x v="47"/>
    <x v="47"/>
    <n v="1400015977"/>
    <x v="0"/>
    <x v="0"/>
    <x v="0"/>
    <x v="0"/>
    <n v="0"/>
    <s v="Afam Gas Pmt"/>
    <s v=""/>
    <s v="DZ"/>
    <s v=""/>
    <d v="2021-10-22T00:00:00"/>
    <d v="2021-10-21T00:00:00"/>
    <d v="2021-10-22T00:00:00"/>
    <s v="NGN"/>
    <n v="-109461483.25"/>
    <n v="70"/>
    <s v="61-90days "/>
    <n v="2.3333333333333335"/>
    <x v="2"/>
    <x v="0"/>
    <s v="Overdue"/>
    <x v="0"/>
    <s v="USD"/>
    <n v="-266724.8"/>
  </r>
  <r>
    <s v="A2450000"/>
    <x v="47"/>
    <x v="47"/>
    <n v="1400015954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43558588.28"/>
    <n v="77"/>
    <s v="61-90days "/>
    <n v="2.5666666666666669"/>
    <x v="2"/>
    <x v="0"/>
    <s v="Overdue"/>
    <x v="0"/>
    <s v="USD"/>
    <n v="-349823.57"/>
  </r>
  <r>
    <s v="A2450000"/>
    <x v="47"/>
    <x v="47"/>
    <n v="1400015955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28808535.20999999"/>
    <n v="77"/>
    <s v="61-90days "/>
    <n v="2.5666666666666669"/>
    <x v="2"/>
    <x v="0"/>
    <s v="Overdue"/>
    <x v="0"/>
    <s v="USD"/>
    <n v="-313880.65000000002"/>
  </r>
  <r>
    <s v="A2450000"/>
    <x v="47"/>
    <x v="47"/>
    <n v="1400015956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213919123.56999999"/>
    <n v="77"/>
    <s v="61-90days "/>
    <n v="2.5666666666666669"/>
    <x v="2"/>
    <x v="0"/>
    <s v="Overdue"/>
    <x v="0"/>
    <s v="USD"/>
    <n v="-521278.12"/>
  </r>
  <r>
    <s v="A2450000"/>
    <x v="47"/>
    <x v="47"/>
    <n v="1400015912"/>
    <x v="0"/>
    <x v="0"/>
    <x v="0"/>
    <x v="0"/>
    <n v="0"/>
    <s v="AFAM  POWER  PLC PMT"/>
    <s v="1"/>
    <s v="DZ"/>
    <s v=""/>
    <d v="2021-09-28T00:00:00"/>
    <d v="2021-09-28T00:00:00"/>
    <d v="2021-09-28T00:00:00"/>
    <s v="NGN"/>
    <n v="-265151421"/>
    <n v="94"/>
    <s v="91-180days "/>
    <n v="3.1333333333333333"/>
    <x v="2"/>
    <x v="0"/>
    <s v="Overdue"/>
    <x v="0"/>
    <s v="USD"/>
    <n v="-647181.59"/>
  </r>
  <r>
    <s v="A2450000"/>
    <x v="47"/>
    <x v="47"/>
    <n v="1800026478"/>
    <x v="0"/>
    <x v="0"/>
    <x v="0"/>
    <x v="0"/>
    <n v="0"/>
    <s v="JULY 2021 - GAS_SALES - AFAM POWER PLC"/>
    <s v="454"/>
    <s v="DR"/>
    <s v=""/>
    <d v="2021-08-16T00:00:00"/>
    <d v="2021-08-16T00:00:00"/>
    <d v="2021-09-15T00:00:00"/>
    <s v="NGN"/>
    <n v="977886977"/>
    <n v="107"/>
    <s v="91-180days "/>
    <n v="3.5666666666666669"/>
    <x v="2"/>
    <x v="0"/>
    <s v="Overdue"/>
    <x v="0"/>
    <s v="USD"/>
    <n v="2387315.48"/>
  </r>
  <r>
    <s v="A2450000"/>
    <x v="47"/>
    <x v="47"/>
    <n v="1400015851"/>
    <x v="0"/>
    <x v="0"/>
    <x v="0"/>
    <x v="0"/>
    <n v="0"/>
    <s v="AFAM Power Gas Pmt"/>
    <s v=""/>
    <s v="DZ"/>
    <s v=""/>
    <d v="2021-09-03T00:00:00"/>
    <d v="2021-09-02T00:00:00"/>
    <d v="2021-09-03T00:00:00"/>
    <s v="NGN"/>
    <n v="-373560864.83999997"/>
    <n v="119"/>
    <s v="91-180days "/>
    <n v="3.9666666666666668"/>
    <x v="2"/>
    <x v="0"/>
    <s v="Overdue"/>
    <x v="0"/>
    <s v="USD"/>
    <n v="-911451.15"/>
  </r>
  <r>
    <s v="A2450000"/>
    <x v="47"/>
    <x v="47"/>
    <n v="1800026349"/>
    <x v="0"/>
    <x v="0"/>
    <x v="0"/>
    <x v="0"/>
    <n v="0"/>
    <s v="JUN2021 - GAS_SALES - AFAM POWER PLC"/>
    <s v="454"/>
    <s v="DR"/>
    <s v=""/>
    <d v="2021-07-15T00:00:00"/>
    <d v="2021-07-15T00:00:00"/>
    <d v="2021-08-14T00:00:00"/>
    <s v="NGN"/>
    <n v="922332789.60000002"/>
    <n v="139"/>
    <s v="91-180days "/>
    <n v="4.6333333333333337"/>
    <x v="2"/>
    <x v="0"/>
    <s v="Overdue"/>
    <x v="0"/>
    <s v="USD"/>
    <n v="2251598.81"/>
  </r>
  <r>
    <s v="A2450000"/>
    <x v="47"/>
    <x v="47"/>
    <n v="1400015674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5445592.96"/>
    <n v="171"/>
    <s v="91-180days "/>
    <n v="5.7"/>
    <x v="2"/>
    <x v="0"/>
    <s v="Overdue"/>
    <x v="0"/>
    <s v="USD"/>
    <n v="-13294.33"/>
  </r>
  <r>
    <s v="A2450000"/>
    <x v="47"/>
    <x v="47"/>
    <n v="1400015675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10971519.09"/>
    <n v="171"/>
    <s v="91-180days "/>
    <n v="5.7"/>
    <x v="2"/>
    <x v="0"/>
    <s v="Overdue"/>
    <x v="0"/>
    <s v="USD"/>
    <n v="-26784.77"/>
  </r>
  <r>
    <s v="A2450000"/>
    <x v="47"/>
    <x v="47"/>
    <n v="1400015676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30790565.800000001"/>
    <n v="171"/>
    <s v="91-180days "/>
    <n v="5.7"/>
    <x v="2"/>
    <x v="0"/>
    <s v="Overdue"/>
    <x v="0"/>
    <s v="USD"/>
    <n v="-75169.02"/>
  </r>
  <r>
    <s v="A2450000"/>
    <x v="47"/>
    <x v="47"/>
    <n v="1400015552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71372369.67000002"/>
    <n v="215"/>
    <s v="Above 180days "/>
    <n v="7.166666666666667"/>
    <x v="3"/>
    <x v="0"/>
    <s v="Overdue"/>
    <x v="0"/>
    <s v="USD"/>
    <n v="-662691.32999999996"/>
  </r>
  <r>
    <s v="A2450000"/>
    <x v="47"/>
    <x v="47"/>
    <n v="1400015553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11081804.630000001"/>
    <n v="215"/>
    <s v="Above 180days "/>
    <n v="7.166666666666667"/>
    <x v="3"/>
    <x v="0"/>
    <s v="Overdue"/>
    <x v="0"/>
    <s v="USD"/>
    <n v="-27061.77"/>
  </r>
  <r>
    <s v="A2450000"/>
    <x v="47"/>
    <x v="47"/>
    <n v="1400015554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06886677.72999999"/>
    <n v="215"/>
    <s v="Above 180days "/>
    <n v="7.166666666666667"/>
    <x v="3"/>
    <x v="0"/>
    <s v="Overdue"/>
    <x v="0"/>
    <s v="USD"/>
    <n v="-505217.27"/>
  </r>
  <r>
    <s v="A2450000"/>
    <x v="47"/>
    <x v="47"/>
    <n v="1800025878"/>
    <x v="0"/>
    <x v="0"/>
    <x v="0"/>
    <x v="0"/>
    <n v="0"/>
    <s v="MAR2021 - GAS_SALES - AFAM POWER PLC"/>
    <s v="454"/>
    <s v="DR"/>
    <s v=""/>
    <d v="2021-04-15T00:00:00"/>
    <d v="2021-04-15T00:00:00"/>
    <d v="2021-05-15T00:00:00"/>
    <s v="NGN"/>
    <n v="713063745"/>
    <n v="230"/>
    <s v="Above 180days "/>
    <n v="7.666666666666667"/>
    <x v="3"/>
    <x v="0"/>
    <s v="Overdue"/>
    <x v="0"/>
    <s v="USD"/>
    <n v="1878922.97"/>
  </r>
  <r>
    <s v="A2450000"/>
    <x v="47"/>
    <x v="47"/>
    <n v="1400015412"/>
    <x v="0"/>
    <x v="0"/>
    <x v="0"/>
    <x v="0"/>
    <n v="0"/>
    <s v="Afam Power Gas pmt"/>
    <s v=""/>
    <s v="DZ"/>
    <s v=""/>
    <d v="2021-04-20T00:00:00"/>
    <d v="2021-04-19T00:00:00"/>
    <d v="2021-04-20T00:00:00"/>
    <s v="NGN"/>
    <n v="-241177776.61000001"/>
    <n v="255"/>
    <s v="Above 180days "/>
    <n v="8.5"/>
    <x v="3"/>
    <x v="0"/>
    <s v="Overdue"/>
    <x v="0"/>
    <s v="USD"/>
    <n v="-635503.44999999995"/>
  </r>
  <r>
    <s v="A2450000"/>
    <x v="47"/>
    <x v="47"/>
    <n v="1800025736"/>
    <x v="0"/>
    <x v="0"/>
    <x v="0"/>
    <x v="0"/>
    <n v="0"/>
    <s v="FEB2021 - GAS_SALES - AFAM POWER PLC"/>
    <s v="454"/>
    <s v="DR"/>
    <s v=""/>
    <d v="2021-03-15T00:00:00"/>
    <d v="2021-03-15T00:00:00"/>
    <d v="2021-04-14T00:00:00"/>
    <s v="NGN"/>
    <n v="429361784"/>
    <n v="261"/>
    <s v="Above 180days "/>
    <n v="8.6999999999999993"/>
    <x v="3"/>
    <x v="0"/>
    <s v="Overdue"/>
    <x v="0"/>
    <s v="USD"/>
    <n v="1131368.3"/>
  </r>
  <r>
    <s v="A2450000"/>
    <x v="47"/>
    <x v="47"/>
    <n v="104063102"/>
    <x v="0"/>
    <x v="0"/>
    <x v="0"/>
    <x v="0"/>
    <n v="0"/>
    <s v="Bal of 1800025426 DEC2020-GAS_SALES_AFAM POWER PLC"/>
    <s v=""/>
    <s v="AB"/>
    <s v=""/>
    <d v="2021-04-12T00:00:00"/>
    <d v="2021-04-12T00:00:00"/>
    <d v="2021-04-12T00:00:00"/>
    <s v="NGN"/>
    <n v="500136422.23000002"/>
    <n v="263"/>
    <s v="Above 180days "/>
    <n v="8.7666666666666675"/>
    <x v="3"/>
    <x v="0"/>
    <s v="Overdue"/>
    <x v="0"/>
    <s v="USD"/>
    <n v="1317859.47"/>
  </r>
  <r>
    <s v="A2450000"/>
    <x v="47"/>
    <x v="47"/>
    <n v="104063103"/>
    <x v="0"/>
    <x v="0"/>
    <x v="0"/>
    <x v="0"/>
    <n v="0"/>
    <s v="Bal of 1800025628 JAN2021-GAS_SALES-AFAM POWER PLC"/>
    <s v=""/>
    <s v="AB"/>
    <s v=""/>
    <d v="2021-04-12T00:00:00"/>
    <d v="2021-04-12T00:00:00"/>
    <d v="2021-04-12T00:00:00"/>
    <s v="NGN"/>
    <n v="239384745.80000001"/>
    <n v="263"/>
    <s v="Above 180days "/>
    <n v="8.7666666666666675"/>
    <x v="3"/>
    <x v="0"/>
    <s v="Overdue"/>
    <x v="0"/>
    <s v="USD"/>
    <n v="630778.81000000006"/>
  </r>
  <r>
    <s v="A2450000"/>
    <x v="47"/>
    <x v="47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357"/>
    <s v="Above 180days "/>
    <n v="11.9"/>
    <x v="3"/>
    <x v="0"/>
    <s v="Overdue"/>
    <x v="0"/>
    <s v="USD"/>
    <n v="1420651.65"/>
  </r>
  <r>
    <s v="A2450000"/>
    <x v="47"/>
    <x v="47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380"/>
    <s v="Above 180days "/>
    <n v="12.666666666666666"/>
    <x v="4"/>
    <x v="0"/>
    <s v="Overdue"/>
    <x v="0"/>
    <s v="USD"/>
    <n v="1292232.8799999999"/>
  </r>
  <r>
    <s v="A2450000"/>
    <x v="47"/>
    <x v="47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415"/>
    <s v="Above 180days "/>
    <n v="13.833333333333334"/>
    <x v="4"/>
    <x v="0"/>
    <s v="Overdue"/>
    <x v="0"/>
    <s v="USD"/>
    <n v="453363.94"/>
  </r>
  <r>
    <s v="A2450000"/>
    <x v="47"/>
    <x v="47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421"/>
    <s v="Above 180days "/>
    <n v="14.033333333333333"/>
    <x v="4"/>
    <x v="0"/>
    <s v="Overdue"/>
    <x v="0"/>
    <s v="USD"/>
    <n v="-138177.93"/>
  </r>
  <r>
    <s v="A2450000"/>
    <x v="47"/>
    <x v="47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446"/>
    <s v="Above 180days "/>
    <n v="14.866666666666667"/>
    <x v="4"/>
    <x v="0"/>
    <s v="Overdue"/>
    <x v="0"/>
    <s v="USD"/>
    <n v="1134865.44"/>
  </r>
  <r>
    <s v="A2450000"/>
    <x v="47"/>
    <x v="47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452"/>
    <s v="Above 180days "/>
    <n v="15.066666666666666"/>
    <x v="4"/>
    <x v="0"/>
    <s v="Overdue"/>
    <x v="0"/>
    <s v="USD"/>
    <n v="-810353.93"/>
  </r>
  <r>
    <s v="A2450000"/>
    <x v="47"/>
    <x v="47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458"/>
    <s v="Above 180days "/>
    <n v="15.266666666666667"/>
    <x v="4"/>
    <x v="0"/>
    <s v="Overdue"/>
    <x v="0"/>
    <s v="USD"/>
    <n v="757863.56"/>
  </r>
  <r>
    <s v="A2450000"/>
    <x v="47"/>
    <x v="47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470"/>
    <s v="Above 180days "/>
    <n v="15.666666666666666"/>
    <x v="4"/>
    <x v="0"/>
    <s v="Overdue"/>
    <x v="0"/>
    <s v="USD"/>
    <n v="727252.28"/>
  </r>
  <r>
    <s v="A2450000"/>
    <x v="47"/>
    <x v="47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526"/>
    <s v="Above 180days "/>
    <n v="17.533333333333335"/>
    <x v="4"/>
    <x v="0"/>
    <s v="Overdue"/>
    <x v="0"/>
    <s v="USD"/>
    <n v="1175557.24"/>
  </r>
  <r>
    <s v="A2450000"/>
    <x v="47"/>
    <x v="47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557"/>
    <s v="Above 180days "/>
    <n v="18.566666666666666"/>
    <x v="0"/>
    <x v="0"/>
    <s v="Overdue"/>
    <x v="0"/>
    <s v="USD"/>
    <n v="321317.08"/>
  </r>
  <r>
    <s v="A2450000"/>
    <x v="47"/>
    <x v="47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561"/>
    <s v="Above 180days "/>
    <n v="18.7"/>
    <x v="0"/>
    <x v="0"/>
    <s v="Overdue"/>
    <x v="0"/>
    <s v="USD"/>
    <n v="1036277.37"/>
  </r>
  <r>
    <s v="A2450000"/>
    <x v="47"/>
    <x v="47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581"/>
    <s v="Above 180days "/>
    <n v="19.366666666666667"/>
    <x v="0"/>
    <x v="0"/>
    <s v="Overdue"/>
    <x v="0"/>
    <s v="USD"/>
    <n v="94619.41"/>
  </r>
  <r>
    <s v="A2450000"/>
    <x v="47"/>
    <x v="47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590"/>
    <s v="Above 180days "/>
    <n v="19.666666666666668"/>
    <x v="0"/>
    <x v="0"/>
    <s v="Overdue"/>
    <x v="0"/>
    <s v="USD"/>
    <n v="1735002.7"/>
  </r>
  <r>
    <s v="A2450000"/>
    <x v="47"/>
    <x v="47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629"/>
    <s v="Above 180days "/>
    <n v="20.966666666666665"/>
    <x v="0"/>
    <x v="0"/>
    <s v="Overdue"/>
    <x v="0"/>
    <s v="USD"/>
    <n v="2075459.74"/>
  </r>
  <r>
    <s v="A2450000"/>
    <x v="47"/>
    <x v="47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653"/>
    <s v="Above 180days "/>
    <n v="21.766666666666666"/>
    <x v="0"/>
    <x v="0"/>
    <s v="Overdue"/>
    <x v="0"/>
    <s v="USD"/>
    <n v="1982507.21"/>
  </r>
  <r>
    <s v="A2310000"/>
    <x v="48"/>
    <x v="48"/>
    <n v="1800027062"/>
    <x v="0"/>
    <x v="0"/>
    <x v="2"/>
    <x v="2"/>
    <n v="0"/>
    <s v="EXCEL NOV 2021 Crude Handling"/>
    <s v="468"/>
    <s v="DR"/>
    <s v=""/>
    <d v="2021-12-13T00:00:00"/>
    <d v="2021-12-13T00:00:00"/>
    <d v="2022-01-12T00:00:00"/>
    <s v="USD"/>
    <n v="26636.98"/>
    <n v="-12"/>
    <s v="Not Overdue"/>
    <n v="-0.4"/>
    <x v="1"/>
    <x v="1"/>
    <s v="Not Overdue"/>
    <x v="0"/>
    <s v="USD"/>
    <n v="26636.98"/>
  </r>
  <r>
    <s v="A2310000"/>
    <x v="48"/>
    <x v="48"/>
    <n v="1800027063"/>
    <x v="0"/>
    <x v="0"/>
    <x v="2"/>
    <x v="2"/>
    <n v="0"/>
    <s v="EXCEL NOV 2021 Crude Handling"/>
    <s v="454"/>
    <s v="DR"/>
    <s v=""/>
    <d v="2021-12-13T00:00:00"/>
    <d v="2021-12-13T00:00:00"/>
    <d v="2022-01-12T00:00:00"/>
    <s v="NGN"/>
    <n v="2735654.13"/>
    <n v="-12"/>
    <s v="Not Overdue"/>
    <n v="-0.4"/>
    <x v="1"/>
    <x v="1"/>
    <s v="Not Overdue"/>
    <x v="0"/>
    <s v="USD"/>
    <n v="6660.22"/>
  </r>
  <r>
    <s v="A2310000"/>
    <x v="48"/>
    <x v="48"/>
    <n v="104184212"/>
    <x v="0"/>
    <x v="0"/>
    <x v="2"/>
    <x v="2"/>
    <n v="0"/>
    <s v="WHT_1800026593 EXCEL  AUGUST 2021 Crude Handling"/>
    <s v=""/>
    <s v="AB"/>
    <s v=""/>
    <d v="2021-12-31T00:00:00"/>
    <d v="2021-12-31T00:00:00"/>
    <d v="2021-12-31T00:00:00"/>
    <s v="NGN"/>
    <n v="139890.22"/>
    <n v="0"/>
    <s v="Not Overdue"/>
    <n v="0"/>
    <x v="1"/>
    <x v="1"/>
    <s v="Not Overdue"/>
    <x v="1"/>
    <s v="USD"/>
    <n v="339.37"/>
  </r>
  <r>
    <s v="A2310000"/>
    <x v="48"/>
    <x v="48"/>
    <n v="104184213"/>
    <x v="0"/>
    <x v="0"/>
    <x v="2"/>
    <x v="2"/>
    <n v="0"/>
    <s v="WHT_1800026721 EXCEL  SEPTEMBER 2021 Crude Handlin"/>
    <s v=""/>
    <s v="AB"/>
    <s v=""/>
    <d v="2021-12-31T00:00:00"/>
    <d v="2021-12-31T00:00:00"/>
    <d v="2021-12-31T00:00:00"/>
    <s v="NGN"/>
    <n v="585933.98"/>
    <n v="0"/>
    <s v="Not Overdue"/>
    <n v="0"/>
    <x v="1"/>
    <x v="1"/>
    <s v="Not Overdue"/>
    <x v="1"/>
    <s v="USD"/>
    <n v="1421.48"/>
  </r>
  <r>
    <s v="A2310000"/>
    <x v="48"/>
    <x v="48"/>
    <n v="1400016220"/>
    <x v="0"/>
    <x v="0"/>
    <x v="2"/>
    <x v="2"/>
    <n v="0"/>
    <s v="Excel Pmt"/>
    <s v=""/>
    <s v="DZ"/>
    <s v=""/>
    <d v="2021-12-21T00:00:00"/>
    <d v="2021-12-20T00:00:00"/>
    <d v="2021-12-21T00:00:00"/>
    <s v="USD"/>
    <n v="-41774.720000000001"/>
    <n v="10"/>
    <s v="1-30days"/>
    <n v="0.33333333333333331"/>
    <x v="2"/>
    <x v="0"/>
    <s v="Overdue"/>
    <x v="0"/>
    <s v="USD"/>
    <n v="-41774.720000000001"/>
  </r>
  <r>
    <s v="A2310000"/>
    <x v="48"/>
    <x v="48"/>
    <n v="1400016186"/>
    <x v="0"/>
    <x v="0"/>
    <x v="2"/>
    <x v="2"/>
    <n v="0"/>
    <s v="Excel Pmt"/>
    <s v=""/>
    <s v="DZ"/>
    <s v=""/>
    <d v="2021-12-14T00:00:00"/>
    <d v="2021-12-13T00:00:00"/>
    <d v="2021-12-14T00:00:00"/>
    <s v="NGN"/>
    <n v="-4286218.32"/>
    <n v="17"/>
    <s v="1-30days"/>
    <n v="0.56666666666666665"/>
    <x v="2"/>
    <x v="0"/>
    <s v="Overdue"/>
    <x v="0"/>
    <s v="USD"/>
    <n v="-10435.24"/>
  </r>
  <r>
    <s v="A2310000"/>
    <x v="48"/>
    <x v="48"/>
    <n v="1800026860"/>
    <x v="0"/>
    <x v="0"/>
    <x v="2"/>
    <x v="2"/>
    <n v="0"/>
    <s v="EXCEL OCTOBER 2021 Crude Handling"/>
    <s v="468"/>
    <s v="DR"/>
    <s v=""/>
    <d v="2021-11-11T00:00:00"/>
    <d v="2021-11-11T00:00:00"/>
    <d v="2021-12-11T00:00:00"/>
    <s v="USD"/>
    <n v="44441.19"/>
    <n v="20"/>
    <s v="1-30days"/>
    <n v="0.66666666666666663"/>
    <x v="2"/>
    <x v="0"/>
    <s v="Overdue"/>
    <x v="0"/>
    <s v="USD"/>
    <n v="44441.19"/>
  </r>
  <r>
    <s v="A2310000"/>
    <x v="48"/>
    <x v="48"/>
    <n v="1800026861"/>
    <x v="0"/>
    <x v="0"/>
    <x v="2"/>
    <x v="2"/>
    <n v="0"/>
    <s v="EXCEL OCTOBER 2021 Crude Handling"/>
    <s v="454"/>
    <s v="DR"/>
    <s v=""/>
    <d v="2021-11-11T00:00:00"/>
    <d v="2021-11-11T00:00:00"/>
    <d v="2021-12-11T00:00:00"/>
    <s v="NGN"/>
    <n v="4559806.72"/>
    <n v="20"/>
    <s v="1-30days"/>
    <n v="0.66666666666666663"/>
    <x v="2"/>
    <x v="0"/>
    <s v="Overdue"/>
    <x v="0"/>
    <s v="USD"/>
    <n v="11098.11"/>
  </r>
  <r>
    <s v="A2310000"/>
    <x v="48"/>
    <x v="48"/>
    <n v="1800026720"/>
    <x v="0"/>
    <x v="0"/>
    <x v="2"/>
    <x v="2"/>
    <n v="0"/>
    <s v="EXCEL  SEPTEMBER 2021 Crude Handling"/>
    <s v="468"/>
    <s v="DR"/>
    <s v=""/>
    <d v="2021-10-13T00:00:00"/>
    <d v="2021-10-13T00:00:00"/>
    <d v="2021-11-12T00:00:00"/>
    <s v="USD"/>
    <n v="114323.89"/>
    <n v="49"/>
    <s v="31-60days"/>
    <n v="1.6333333333333333"/>
    <x v="2"/>
    <x v="0"/>
    <s v="Overdue"/>
    <x v="0"/>
    <s v="USD"/>
    <n v="114323.89"/>
  </r>
  <r>
    <s v="A2310000"/>
    <x v="48"/>
    <x v="48"/>
    <n v="1600003918"/>
    <x v="0"/>
    <x v="0"/>
    <x v="2"/>
    <x v="2"/>
    <s v="WHT Outstg"/>
    <s v="WHT EXCEL crude handling-Oct 2020-NGN-421084189432"/>
    <s v="454"/>
    <s v="DG"/>
    <s v=""/>
    <d v="2021-10-25T00:00:00"/>
    <d v="2021-10-25T00:00:00"/>
    <d v="2021-10-25T00:00:00"/>
    <s v="NGN"/>
    <n v="-236743.88"/>
    <n v="67"/>
    <s v="61-90days "/>
    <n v="2.2333333333333334"/>
    <x v="2"/>
    <x v="2"/>
    <s v="WHT"/>
    <x v="1"/>
    <s v="USD"/>
    <n v="-576.85"/>
  </r>
  <r>
    <s v="A2310000"/>
    <x v="48"/>
    <x v="48"/>
    <n v="1600003917"/>
    <x v="0"/>
    <x v="0"/>
    <x v="2"/>
    <x v="2"/>
    <s v="WHT Outstg"/>
    <s v="WHT EXCEL crude handling-Sept 2020-421170895432"/>
    <s v="454"/>
    <s v="DG"/>
    <s v=""/>
    <d v="2021-10-25T00:00:00"/>
    <d v="2021-10-25T00:00:00"/>
    <d v="2021-10-25T00:00:00"/>
    <s v="NGN"/>
    <n v="-183153.61"/>
    <n v="67"/>
    <s v="61-90days "/>
    <n v="2.2333333333333334"/>
    <x v="2"/>
    <x v="2"/>
    <s v="WHT"/>
    <x v="1"/>
    <s v="USD"/>
    <n v="-446.27"/>
  </r>
  <r>
    <s v="A2310000"/>
    <x v="48"/>
    <x v="48"/>
    <n v="1400015983"/>
    <x v="0"/>
    <x v="0"/>
    <x v="2"/>
    <x v="2"/>
    <n v="0"/>
    <s v="Excel Pmt"/>
    <s v=""/>
    <s v="DZ"/>
    <s v=""/>
    <d v="2021-10-23T00:00:00"/>
    <d v="2021-10-22T00:00:00"/>
    <d v="2021-10-23T00:00:00"/>
    <s v="USD"/>
    <n v="-107464.46"/>
    <n v="69"/>
    <s v="61-90days "/>
    <n v="2.2999999999999998"/>
    <x v="2"/>
    <x v="0"/>
    <s v="Overdue"/>
    <x v="0"/>
    <s v="USD"/>
    <n v="-107464.46"/>
  </r>
  <r>
    <s v="A2310000"/>
    <x v="48"/>
    <x v="48"/>
    <n v="1800026592"/>
    <x v="0"/>
    <x v="0"/>
    <x v="2"/>
    <x v="2"/>
    <n v="0"/>
    <s v="EXCEL  AUGUST 2021 Crude Handling"/>
    <s v="468"/>
    <s v="DR"/>
    <s v=""/>
    <d v="2021-09-14T00:00:00"/>
    <d v="2021-09-14T00:00:00"/>
    <d v="2021-10-14T00:00:00"/>
    <s v="USD"/>
    <n v="27318.76"/>
    <n v="78"/>
    <s v="61-90days "/>
    <n v="2.6"/>
    <x v="2"/>
    <x v="0"/>
    <s v="Overdue"/>
    <x v="0"/>
    <s v="USD"/>
    <n v="27318.76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25679.62"/>
    <n v="94"/>
    <s v="91-180days "/>
    <n v="3.1333333333333333"/>
    <x v="2"/>
    <x v="0"/>
    <s v="Overdue"/>
    <x v="0"/>
    <s v="USD"/>
    <n v="-25679.62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166227.63"/>
    <n v="94"/>
    <s v="91-180days "/>
    <n v="3.1333333333333333"/>
    <x v="2"/>
    <x v="0"/>
    <s v="Overdue"/>
    <x v="0"/>
    <s v="USD"/>
    <n v="-166227.63"/>
  </r>
  <r>
    <s v="A2310000"/>
    <x v="48"/>
    <x v="48"/>
    <n v="1600003898"/>
    <x v="0"/>
    <x v="0"/>
    <x v="2"/>
    <x v="2"/>
    <n v="0"/>
    <s v="EXCEL WHT-Crude handling charges Nov 2020"/>
    <s v="454"/>
    <s v="DG"/>
    <s v=""/>
    <d v="2021-09-27T00:00:00"/>
    <d v="2021-09-27T00:00:00"/>
    <d v="2021-09-27T00:00:00"/>
    <s v="NGN"/>
    <n v="-231556.36"/>
    <n v="95"/>
    <s v="91-180days "/>
    <n v="3.1666666666666665"/>
    <x v="2"/>
    <x v="2"/>
    <s v="Overdue"/>
    <x v="1"/>
    <s v="USD"/>
    <n v="-564.49"/>
  </r>
  <r>
    <s v="A2310000"/>
    <x v="48"/>
    <x v="48"/>
    <n v="104133436"/>
    <x v="0"/>
    <x v="0"/>
    <x v="2"/>
    <x v="2"/>
    <s v="WHT Outstg"/>
    <s v="WHT on 1800026471 EXCEL JULY 2021 CHA"/>
    <s v=""/>
    <s v="AB"/>
    <s v=""/>
    <d v="2021-09-20T00:00:00"/>
    <d v="2021-09-20T00:00:00"/>
    <d v="2021-09-20T00:00:00"/>
    <s v="USD"/>
    <n v="3636.51"/>
    <n v="102"/>
    <s v="91-180days "/>
    <n v="3.4"/>
    <x v="2"/>
    <x v="2"/>
    <s v="WHT"/>
    <x v="1"/>
    <s v="USD"/>
    <n v="3636.51"/>
  </r>
  <r>
    <s v="A2310000"/>
    <x v="48"/>
    <x v="48"/>
    <n v="104133437"/>
    <x v="0"/>
    <x v="0"/>
    <x v="2"/>
    <x v="2"/>
    <s v="WHT Outstg"/>
    <s v="WHT on 1800026472 EXCEL JULY 2021 CHA"/>
    <s v=""/>
    <s v="AB"/>
    <s v=""/>
    <d v="2021-09-20T00:00:00"/>
    <d v="2021-09-20T00:00:00"/>
    <d v="2021-09-20T00:00:00"/>
    <s v="NGN"/>
    <n v="372408.51"/>
    <n v="102"/>
    <s v="91-180days "/>
    <n v="3.4"/>
    <x v="2"/>
    <x v="2"/>
    <s v="WHT"/>
    <x v="1"/>
    <s v="USD"/>
    <n v="908.16"/>
  </r>
  <r>
    <s v="A2310000"/>
    <x v="48"/>
    <x v="48"/>
    <n v="1400015849"/>
    <x v="0"/>
    <x v="0"/>
    <x v="2"/>
    <x v="2"/>
    <n v="0"/>
    <s v="Excel Pmt"/>
    <s v=""/>
    <s v="DZ"/>
    <s v=""/>
    <d v="2021-09-14T00:00:00"/>
    <d v="2021-09-13T00:00:00"/>
    <d v="2021-09-14T00:00:00"/>
    <s v="USD"/>
    <n v="-250000"/>
    <n v="108"/>
    <s v="91-180days "/>
    <n v="3.6"/>
    <x v="2"/>
    <x v="0"/>
    <s v="Overdue"/>
    <x v="0"/>
    <s v="USD"/>
    <n v="-250000"/>
  </r>
  <r>
    <s v="A2310000"/>
    <x v="48"/>
    <x v="48"/>
    <n v="104127747"/>
    <x v="0"/>
    <x v="0"/>
    <x v="2"/>
    <x v="2"/>
    <s v="WHT Outstg"/>
    <s v="WHT on 1800025871 EXCEL MARCH2021 CHA"/>
    <s v=""/>
    <s v="AB"/>
    <s v=""/>
    <d v="2021-09-07T00:00:00"/>
    <d v="2021-09-07T00:00:00"/>
    <d v="2021-09-07T00:00:00"/>
    <s v="USD"/>
    <n v="470.58"/>
    <n v="115"/>
    <s v="91-180days "/>
    <n v="3.8333333333333335"/>
    <x v="2"/>
    <x v="2"/>
    <s v="WHT"/>
    <x v="1"/>
    <s v="USD"/>
    <n v="470.58"/>
  </r>
  <r>
    <s v="A2310000"/>
    <x v="48"/>
    <x v="48"/>
    <n v="104127748"/>
    <x v="0"/>
    <x v="0"/>
    <x v="2"/>
    <x v="2"/>
    <s v="WHT Outstg"/>
    <s v="WHT on 1800025926 EXCEL Excess RPC 2020 CHA"/>
    <s v=""/>
    <s v="AB"/>
    <s v=""/>
    <d v="2021-09-07T00:00:00"/>
    <d v="2021-09-07T00:00:00"/>
    <d v="2021-09-07T00:00:00"/>
    <s v="NGN"/>
    <n v="1981048.49"/>
    <n v="115"/>
    <s v="91-180days "/>
    <n v="3.8333333333333335"/>
    <x v="2"/>
    <x v="2"/>
    <s v="WHT"/>
    <x v="1"/>
    <s v="USD"/>
    <n v="4832.97"/>
  </r>
  <r>
    <s v="A2310000"/>
    <x v="48"/>
    <x v="48"/>
    <n v="104127749"/>
    <x v="0"/>
    <x v="0"/>
    <x v="2"/>
    <x v="2"/>
    <s v="WHT Outstg"/>
    <s v="WHT on 1800026182 EXCEL- MAY 2021 CHA"/>
    <s v=""/>
    <s v="AB"/>
    <s v=""/>
    <d v="2021-09-07T00:00:00"/>
    <d v="2021-09-07T00:00:00"/>
    <d v="2021-09-07T00:00:00"/>
    <s v="NGN"/>
    <n v="463953.6"/>
    <n v="115"/>
    <s v="91-180days "/>
    <n v="3.8333333333333335"/>
    <x v="2"/>
    <x v="2"/>
    <s v="WHT"/>
    <x v="1"/>
    <s v="USD"/>
    <n v="1131.8599999999999"/>
  </r>
  <r>
    <s v="A2310000"/>
    <x v="48"/>
    <x v="48"/>
    <n v="104127750"/>
    <x v="0"/>
    <x v="0"/>
    <x v="2"/>
    <x v="2"/>
    <s v="WHT Outstg"/>
    <s v="WHT on 1800026193 EXCEL- MAY 2021 CHA"/>
    <s v=""/>
    <s v="AB"/>
    <s v=""/>
    <d v="2021-09-07T00:00:00"/>
    <d v="2021-09-07T00:00:00"/>
    <d v="2021-09-07T00:00:00"/>
    <s v="USD"/>
    <n v="4672.88"/>
    <n v="115"/>
    <s v="91-180days "/>
    <n v="3.8333333333333335"/>
    <x v="2"/>
    <x v="2"/>
    <s v="WHT"/>
    <x v="1"/>
    <s v="USD"/>
    <n v="4672.88"/>
  </r>
  <r>
    <s v="A2310000"/>
    <x v="48"/>
    <x v="48"/>
    <n v="104127751"/>
    <x v="0"/>
    <x v="0"/>
    <x v="2"/>
    <x v="2"/>
    <s v="WHT Outstg"/>
    <s v="WHT on 1800026337 EXCEL June 2021 CHA"/>
    <s v=""/>
    <s v="AB"/>
    <s v=""/>
    <d v="2021-09-07T00:00:00"/>
    <d v="2021-09-07T00:00:00"/>
    <d v="2021-09-07T00:00:00"/>
    <s v="NGN"/>
    <n v="508121.39"/>
    <n v="115"/>
    <s v="91-180days "/>
    <n v="3.8333333333333335"/>
    <x v="2"/>
    <x v="2"/>
    <s v="WHT"/>
    <x v="1"/>
    <s v="USD"/>
    <n v="1239.6099999999999"/>
  </r>
  <r>
    <s v="A2310000"/>
    <x v="48"/>
    <x v="48"/>
    <n v="104127752"/>
    <x v="0"/>
    <x v="0"/>
    <x v="2"/>
    <x v="2"/>
    <s v="WHT Outstg"/>
    <s v="WHT on 1800026338 EXCEL June 2021 CHA"/>
    <s v=""/>
    <s v="AB"/>
    <s v=""/>
    <d v="2021-09-07T00:00:00"/>
    <d v="2021-09-07T00:00:00"/>
    <d v="2021-09-07T00:00:00"/>
    <s v="USD"/>
    <n v="4961.34"/>
    <n v="115"/>
    <s v="91-180days "/>
    <n v="3.8333333333333335"/>
    <x v="2"/>
    <x v="2"/>
    <s v="WHT"/>
    <x v="1"/>
    <s v="USD"/>
    <n v="4961.34"/>
  </r>
  <r>
    <s v="A2310000"/>
    <x v="48"/>
    <x v="48"/>
    <n v="104127746"/>
    <x v="0"/>
    <x v="0"/>
    <x v="2"/>
    <x v="2"/>
    <s v="WHT Outstg"/>
    <s v="WHT on 1800025872 EXCEL MARCH2021 CHA"/>
    <s v=""/>
    <s v="AB"/>
    <s v=""/>
    <d v="2021-09-06T00:00:00"/>
    <d v="2021-09-06T00:00:00"/>
    <d v="2021-09-06T00:00:00"/>
    <s v="NGN"/>
    <n v="44646.68"/>
    <n v="116"/>
    <s v="91-180days "/>
    <n v="3.8666666666666667"/>
    <x v="2"/>
    <x v="2"/>
    <s v="WHT"/>
    <x v="1"/>
    <s v="USD"/>
    <n v="108.92"/>
  </r>
  <r>
    <s v="A2310000"/>
    <x v="48"/>
    <x v="48"/>
    <n v="1800025925"/>
    <x v="0"/>
    <x v="0"/>
    <x v="2"/>
    <x v="2"/>
    <n v="0"/>
    <s v="EXCEL Excess RPC 2020 Crudehandling"/>
    <s v="468"/>
    <s v="DR"/>
    <s v=""/>
    <d v="2021-04-22T00:00:00"/>
    <d v="2021-04-22T00:00:00"/>
    <d v="2021-05-22T00:00:00"/>
    <s v="USD"/>
    <n v="442795.35"/>
    <n v="223"/>
    <s v="Above 180days "/>
    <n v="7.4333333333333336"/>
    <x v="3"/>
    <x v="0"/>
    <s v="Overdue"/>
    <x v="0"/>
    <s v="USD"/>
    <n v="442795.35"/>
  </r>
  <r>
    <s v="A2310000"/>
    <x v="48"/>
    <x v="48"/>
    <n v="104069625"/>
    <x v="0"/>
    <x v="0"/>
    <x v="2"/>
    <x v="2"/>
    <s v="WHT Outstg"/>
    <s v="WHT on Inv 1800025577 EXCEL JAN 2021 CHA"/>
    <s v=""/>
    <s v="AB"/>
    <s v=""/>
    <d v="2021-04-29T00:00:00"/>
    <d v="2021-04-29T00:00:00"/>
    <d v="2021-04-29T00:00:00"/>
    <s v="NGN"/>
    <n v="320022.44"/>
    <n v="246"/>
    <s v="Above 180days "/>
    <n v="8.1999999999999993"/>
    <x v="3"/>
    <x v="2"/>
    <s v="WHT"/>
    <x v="1"/>
    <s v="USD"/>
    <n v="843.26"/>
  </r>
  <r>
    <s v="A2310000"/>
    <x v="48"/>
    <x v="48"/>
    <n v="104069625"/>
    <x v="0"/>
    <x v="0"/>
    <x v="2"/>
    <x v="2"/>
    <s v="WHT Outstg"/>
    <s v="WHT on Inv 1800025731 EXCEL FEB 2021 CHA"/>
    <s v=""/>
    <s v="AB"/>
    <s v=""/>
    <d v="2021-04-29T00:00:00"/>
    <d v="2021-04-29T00:00:00"/>
    <d v="2021-04-29T00:00:00"/>
    <s v="NGN"/>
    <n v="170829.84"/>
    <n v="246"/>
    <s v="Above 180days "/>
    <n v="8.1999999999999993"/>
    <x v="3"/>
    <x v="2"/>
    <s v="WHT"/>
    <x v="1"/>
    <s v="USD"/>
    <n v="450.14"/>
  </r>
  <r>
    <s v="A2310000"/>
    <x v="48"/>
    <x v="48"/>
    <n v="104069626"/>
    <x v="0"/>
    <x v="0"/>
    <x v="2"/>
    <x v="2"/>
    <s v="WHT Outstg"/>
    <s v="WHT on Inv 1800025730 EXCEL FEB 2021 CHA"/>
    <s v=""/>
    <s v="AB"/>
    <s v=""/>
    <d v="2021-04-29T00:00:00"/>
    <d v="2021-04-29T00:00:00"/>
    <d v="2021-04-29T00:00:00"/>
    <s v="USD"/>
    <n v="1800.58"/>
    <n v="246"/>
    <s v="Above 180days "/>
    <n v="8.1999999999999993"/>
    <x v="3"/>
    <x v="2"/>
    <s v="WHT"/>
    <x v="1"/>
    <s v="USD"/>
    <n v="1800.58"/>
  </r>
  <r>
    <s v="A2310000"/>
    <x v="48"/>
    <x v="48"/>
    <n v="104069626"/>
    <x v="0"/>
    <x v="0"/>
    <x v="2"/>
    <x v="2"/>
    <s v="WHT Outstg"/>
    <s v="WHT on Inv 1800025280 EXCEL NOV 2020 CHA"/>
    <s v=""/>
    <s v="AB"/>
    <s v=""/>
    <d v="2021-04-29T00:00:00"/>
    <d v="2021-04-29T00:00:00"/>
    <d v="2021-04-29T00:00:00"/>
    <s v="USD"/>
    <n v="2440.65"/>
    <n v="246"/>
    <s v="Above 180days "/>
    <n v="8.1999999999999993"/>
    <x v="3"/>
    <x v="2"/>
    <s v="WHT"/>
    <x v="1"/>
    <s v="USD"/>
    <n v="2440.65"/>
  </r>
  <r>
    <s v="A2310000"/>
    <x v="48"/>
    <x v="48"/>
    <n v="104069626"/>
    <x v="0"/>
    <x v="0"/>
    <x v="2"/>
    <x v="2"/>
    <s v="WHT Outstg"/>
    <s v="WHT on Inv 1800025576 EXCEL JAN 2021 CHA"/>
    <s v=""/>
    <s v="AB"/>
    <s v=""/>
    <d v="2021-04-29T00:00:00"/>
    <d v="2021-04-29T00:00:00"/>
    <d v="2021-04-29T00:00:00"/>
    <s v="USD"/>
    <n v="3373.1"/>
    <n v="246"/>
    <s v="Above 180days "/>
    <n v="8.1999999999999993"/>
    <x v="3"/>
    <x v="2"/>
    <s v="WHT"/>
    <x v="1"/>
    <s v="USD"/>
    <n v="3373.1"/>
  </r>
  <r>
    <s v="A2310000"/>
    <x v="48"/>
    <x v="48"/>
    <n v="104069625"/>
    <x v="0"/>
    <x v="0"/>
    <x v="2"/>
    <x v="2"/>
    <s v="WHT Outstg"/>
    <s v="WHT on Inv 1800025281 EXCEL NOV 2020 CHA"/>
    <s v=""/>
    <s v="AB"/>
    <s v=""/>
    <d v="2021-04-29T00:00:00"/>
    <d v="2021-04-29T00:00:00"/>
    <d v="2021-04-29T00:00:00"/>
    <s v="NGN"/>
    <n v="231556.37"/>
    <n v="246"/>
    <s v="Above 180days "/>
    <n v="8.1999999999999993"/>
    <x v="3"/>
    <x v="2"/>
    <s v="WHT"/>
    <x v="1"/>
    <s v="USD"/>
    <n v="610.15"/>
  </r>
  <r>
    <s v="A2310000"/>
    <x v="48"/>
    <x v="48"/>
    <n v="104013255"/>
    <x v="0"/>
    <x v="0"/>
    <x v="2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374"/>
    <s v="Above 180days "/>
    <n v="12.466666666666667"/>
    <x v="4"/>
    <x v="2"/>
    <s v="WHT"/>
    <x v="1"/>
    <s v="USD"/>
    <n v="623.82000000000005"/>
  </r>
  <r>
    <s v="A2310000"/>
    <x v="48"/>
    <x v="48"/>
    <n v="104013256"/>
    <x v="0"/>
    <x v="0"/>
    <x v="2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374"/>
    <s v="Above 180days "/>
    <n v="12.466666666666667"/>
    <x v="4"/>
    <x v="2"/>
    <s v="WHT"/>
    <x v="1"/>
    <s v="USD"/>
    <n v="2494.39"/>
  </r>
  <r>
    <s v="A2310000"/>
    <x v="48"/>
    <x v="48"/>
    <n v="104013339"/>
    <x v="0"/>
    <x v="0"/>
    <x v="2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374"/>
    <s v="Above 180days "/>
    <n v="12.466666666666667"/>
    <x v="4"/>
    <x v="2"/>
    <s v="WHT"/>
    <x v="1"/>
    <s v="USD"/>
    <n v="2256.7399999999998"/>
  </r>
  <r>
    <s v="A2310000"/>
    <x v="48"/>
    <x v="48"/>
    <n v="103988724"/>
    <x v="0"/>
    <x v="0"/>
    <x v="2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426"/>
    <s v="Above 180days "/>
    <n v="14.2"/>
    <x v="4"/>
    <x v="2"/>
    <s v="WHT"/>
    <x v="1"/>
    <s v="USD"/>
    <n v="4436.3500000000004"/>
  </r>
  <r>
    <s v="A2310000"/>
    <x v="48"/>
    <x v="48"/>
    <n v="103988724"/>
    <x v="0"/>
    <x v="0"/>
    <x v="2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426"/>
    <s v="Above 180days "/>
    <n v="14.2"/>
    <x v="4"/>
    <x v="2"/>
    <s v="WHT"/>
    <x v="1"/>
    <s v="USD"/>
    <n v="1930.47"/>
  </r>
  <r>
    <s v="A2310000"/>
    <x v="48"/>
    <x v="48"/>
    <n v="103988727"/>
    <x v="0"/>
    <x v="0"/>
    <x v="2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426"/>
    <s v="Above 180days "/>
    <n v="14.2"/>
    <x v="4"/>
    <x v="2"/>
    <s v="WHT"/>
    <x v="1"/>
    <s v="USD"/>
    <n v="1510.18"/>
  </r>
  <r>
    <s v="A2310000"/>
    <x v="48"/>
    <x v="48"/>
    <n v="103988719"/>
    <x v="0"/>
    <x v="0"/>
    <x v="2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426"/>
    <s v="Above 180days "/>
    <n v="14.2"/>
    <x v="4"/>
    <x v="2"/>
    <s v="WHT"/>
    <x v="1"/>
    <s v="USD"/>
    <n v="482.61"/>
  </r>
  <r>
    <s v="A2310000"/>
    <x v="48"/>
    <x v="48"/>
    <n v="103972413"/>
    <x v="0"/>
    <x v="0"/>
    <x v="2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462"/>
    <s v="Above 180days "/>
    <n v="15.4"/>
    <x v="4"/>
    <x v="2"/>
    <s v="WHT"/>
    <x v="1"/>
    <s v="USD"/>
    <n v="2607.59"/>
  </r>
  <r>
    <s v="A2310000"/>
    <x v="48"/>
    <x v="48"/>
    <n v="103972413"/>
    <x v="0"/>
    <x v="0"/>
    <x v="2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462"/>
    <s v="Above 180days "/>
    <n v="15.4"/>
    <x v="4"/>
    <x v="2"/>
    <s v="WHT"/>
    <x v="1"/>
    <s v="USD"/>
    <n v="5399.82"/>
  </r>
  <r>
    <s v="A2310000"/>
    <x v="48"/>
    <x v="48"/>
    <n v="103972413"/>
    <x v="0"/>
    <x v="0"/>
    <x v="2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462"/>
    <s v="Above 180days "/>
    <n v="15.4"/>
    <x v="4"/>
    <x v="2"/>
    <s v="WHT"/>
    <x v="1"/>
    <s v="USD"/>
    <n v="2396.34"/>
  </r>
  <r>
    <s v="A2310000"/>
    <x v="48"/>
    <x v="48"/>
    <n v="103972413"/>
    <x v="0"/>
    <x v="0"/>
    <x v="2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462"/>
    <s v="Above 180days "/>
    <n v="15.4"/>
    <x v="4"/>
    <x v="2"/>
    <s v="WHT"/>
    <x v="1"/>
    <s v="USD"/>
    <n v="2027.54"/>
  </r>
  <r>
    <s v="A2310000"/>
    <x v="48"/>
    <x v="48"/>
    <n v="103972413"/>
    <x v="0"/>
    <x v="0"/>
    <x v="2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462"/>
    <s v="Above 180days "/>
    <n v="15.4"/>
    <x v="4"/>
    <x v="2"/>
    <s v="WHT"/>
    <x v="1"/>
    <s v="USD"/>
    <n v="2162.7199999999998"/>
  </r>
  <r>
    <s v="A2310000"/>
    <x v="48"/>
    <x v="48"/>
    <n v="103972413"/>
    <x v="0"/>
    <x v="0"/>
    <x v="2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462"/>
    <s v="Above 180days "/>
    <n v="15.4"/>
    <x v="4"/>
    <x v="2"/>
    <s v="WHT"/>
    <x v="1"/>
    <s v="USD"/>
    <n v="2051.9299999999998"/>
  </r>
  <r>
    <s v="A2310000"/>
    <x v="48"/>
    <x v="48"/>
    <n v="1600003175"/>
    <x v="0"/>
    <x v="0"/>
    <x v="2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583"/>
    <s v="Above 180days "/>
    <n v="19.433333333333334"/>
    <x v="0"/>
    <x v="2"/>
    <s v="WHT"/>
    <x v="1"/>
    <s v="USD"/>
    <n v="-776.52"/>
  </r>
  <r>
    <s v="A2310000"/>
    <x v="48"/>
    <x v="48"/>
    <n v="1600003177"/>
    <x v="0"/>
    <x v="0"/>
    <x v="2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583"/>
    <s v="Above 180days "/>
    <n v="19.433333333333334"/>
    <x v="0"/>
    <x v="2"/>
    <s v="WHT"/>
    <x v="1"/>
    <s v="USD"/>
    <n v="-375.88"/>
  </r>
  <r>
    <s v="A2310000"/>
    <x v="48"/>
    <x v="48"/>
    <n v="1600003178"/>
    <x v="0"/>
    <x v="0"/>
    <x v="2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583"/>
    <s v="Above 180days "/>
    <n v="19.433333333333334"/>
    <x v="0"/>
    <x v="2"/>
    <s v="WHT"/>
    <x v="1"/>
    <s v="USD"/>
    <n v="-167.74"/>
  </r>
  <r>
    <s v="A2310000"/>
    <x v="48"/>
    <x v="48"/>
    <n v="103870553"/>
    <x v="0"/>
    <x v="0"/>
    <x v="2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695"/>
    <s v="Above 180days "/>
    <n v="23.166666666666668"/>
    <x v="0"/>
    <x v="2"/>
    <s v="WHT"/>
    <x v="1"/>
    <s v="USD"/>
    <n v="3754.67"/>
  </r>
  <r>
    <s v="A2310000"/>
    <x v="48"/>
    <x v="48"/>
    <n v="103870555"/>
    <x v="0"/>
    <x v="0"/>
    <x v="2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695"/>
    <s v="Above 180days "/>
    <n v="23.166666666666668"/>
    <x v="0"/>
    <x v="2"/>
    <s v="WHT"/>
    <x v="1"/>
    <s v="USD"/>
    <n v="3693.27"/>
  </r>
  <r>
    <s v="A2310000"/>
    <x v="48"/>
    <x v="48"/>
    <n v="103870558"/>
    <x v="0"/>
    <x v="0"/>
    <x v="2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695"/>
    <s v="Above 180days "/>
    <n v="23.166666666666668"/>
    <x v="0"/>
    <x v="2"/>
    <s v="WHT"/>
    <x v="1"/>
    <s v="USD"/>
    <n v="2653.01"/>
  </r>
  <r>
    <s v="A2310000"/>
    <x v="48"/>
    <x v="48"/>
    <n v="103869830"/>
    <x v="0"/>
    <x v="0"/>
    <x v="2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696"/>
    <s v="Above 180days "/>
    <n v="23.2"/>
    <x v="0"/>
    <x v="2"/>
    <s v="WHT"/>
    <x v="1"/>
    <s v="USD"/>
    <n v="4429.45"/>
  </r>
  <r>
    <s v="A2310000"/>
    <x v="48"/>
    <x v="48"/>
    <n v="103869831"/>
    <x v="0"/>
    <x v="0"/>
    <x v="2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696"/>
    <s v="Above 180days "/>
    <n v="23.2"/>
    <x v="0"/>
    <x v="2"/>
    <s v="WHT"/>
    <x v="1"/>
    <s v="USD"/>
    <n v="3811.17"/>
  </r>
  <r>
    <s v="A2310000"/>
    <x v="48"/>
    <x v="48"/>
    <n v="103747249"/>
    <x v="0"/>
    <x v="0"/>
    <x v="2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945"/>
    <s v="Above 180days "/>
    <n v="31.5"/>
    <x v="0"/>
    <x v="2"/>
    <s v="WHT"/>
    <x v="1"/>
    <s v="USD"/>
    <n v="421.45"/>
  </r>
  <r>
    <s v="A2310000"/>
    <x v="48"/>
    <x v="48"/>
    <n v="103747254"/>
    <x v="0"/>
    <x v="0"/>
    <x v="2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945"/>
    <s v="Above 180days "/>
    <n v="31.5"/>
    <x v="0"/>
    <x v="2"/>
    <s v="WHT"/>
    <x v="1"/>
    <s v="USD"/>
    <n v="2039.6"/>
  </r>
  <r>
    <s v="A2310000"/>
    <x v="48"/>
    <x v="48"/>
    <n v="103747255"/>
    <x v="0"/>
    <x v="0"/>
    <x v="2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945"/>
    <s v="Above 180days "/>
    <n v="31.5"/>
    <x v="0"/>
    <x v="2"/>
    <s v="WHT"/>
    <x v="1"/>
    <s v="USD"/>
    <n v="508.43"/>
  </r>
  <r>
    <s v="A2310000"/>
    <x v="48"/>
    <x v="48"/>
    <n v="103747256"/>
    <x v="0"/>
    <x v="0"/>
    <x v="2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945"/>
    <s v="Above 180days "/>
    <n v="31.5"/>
    <x v="0"/>
    <x v="2"/>
    <s v="WHT"/>
    <x v="1"/>
    <s v="USD"/>
    <n v="1057.1400000000001"/>
  </r>
  <r>
    <s v="A2310000"/>
    <x v="48"/>
    <x v="48"/>
    <n v="103916752"/>
    <x v="0"/>
    <x v="0"/>
    <x v="2"/>
    <x v="2"/>
    <s v="WHT Outstg"/>
    <s v="WHT RECEIPT NO 0017D32F"/>
    <s v=""/>
    <s v="AB"/>
    <s v=""/>
    <d v="2020-05-12T00:00:00"/>
    <d v="2020-05-12T00:00:00"/>
    <d v="2019-05-28T00:00:00"/>
    <s v="NGN"/>
    <n v="-1381553.13"/>
    <n v="948"/>
    <s v="Above 180days "/>
    <n v="31.6"/>
    <x v="0"/>
    <x v="2"/>
    <s v="WHT"/>
    <x v="1"/>
    <s v="USD"/>
    <n v="-3832.29"/>
  </r>
  <r>
    <s v="A2310000"/>
    <x v="48"/>
    <x v="48"/>
    <n v="103916752"/>
    <x v="0"/>
    <x v="0"/>
    <x v="2"/>
    <x v="2"/>
    <s v="WHT Outstg"/>
    <s v="WHT RECEIPT NO 011DD688"/>
    <s v=""/>
    <s v="AB"/>
    <s v=""/>
    <d v="2020-05-12T00:00:00"/>
    <d v="2020-05-12T00:00:00"/>
    <d v="2019-05-28T00:00:00"/>
    <s v="NGN"/>
    <n v="-1202057.73"/>
    <n v="948"/>
    <s v="Above 180days "/>
    <n v="31.6"/>
    <x v="0"/>
    <x v="2"/>
    <s v="WHT"/>
    <x v="1"/>
    <s v="USD"/>
    <n v="-3334.39"/>
  </r>
  <r>
    <s v="A2310000"/>
    <x v="48"/>
    <x v="48"/>
    <n v="103916752"/>
    <x v="0"/>
    <x v="0"/>
    <x v="2"/>
    <x v="2"/>
    <s v="WHT Outstg"/>
    <s v="WHT RECEIPT NO 0017DB7F"/>
    <s v=""/>
    <s v="AB"/>
    <s v=""/>
    <d v="2020-05-12T00:00:00"/>
    <d v="2020-05-12T00:00:00"/>
    <d v="2019-05-28T00:00:00"/>
    <s v="NGN"/>
    <n v="-1071878.5"/>
    <n v="948"/>
    <s v="Above 180days "/>
    <n v="31.6"/>
    <x v="0"/>
    <x v="2"/>
    <s v="WHT"/>
    <x v="1"/>
    <s v="USD"/>
    <n v="-2973.28"/>
  </r>
  <r>
    <s v="A2310000"/>
    <x v="48"/>
    <x v="48"/>
    <n v="103916751"/>
    <x v="0"/>
    <x v="0"/>
    <x v="2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1100"/>
    <s v="Above 180days "/>
    <n v="36.666666666666664"/>
    <x v="0"/>
    <x v="2"/>
    <s v="WHT"/>
    <x v="1"/>
    <s v="USD"/>
    <n v="-743.84"/>
  </r>
  <r>
    <s v="A2310000"/>
    <x v="48"/>
    <x v="48"/>
    <n v="103916751"/>
    <x v="0"/>
    <x v="0"/>
    <x v="2"/>
    <x v="2"/>
    <s v="WHT Outstg"/>
    <s v="WHT RECEIPT NO 0122864D"/>
    <s v=""/>
    <s v="AB"/>
    <s v=""/>
    <d v="2020-05-12T00:00:00"/>
    <d v="2020-05-12T00:00:00"/>
    <d v="2018-12-27T00:00:00"/>
    <s v="NGN"/>
    <n v="-300679.38"/>
    <n v="1100"/>
    <s v="Above 180days "/>
    <n v="36.666666666666664"/>
    <x v="0"/>
    <x v="2"/>
    <s v="WHT"/>
    <x v="1"/>
    <s v="USD"/>
    <n v="-834.05"/>
  </r>
  <r>
    <s v="A2310000"/>
    <x v="48"/>
    <x v="48"/>
    <n v="103916751"/>
    <x v="0"/>
    <x v="0"/>
    <x v="2"/>
    <x v="2"/>
    <s v="WHT Outstg"/>
    <s v="WHT RECEIPT NO 01228636"/>
    <s v=""/>
    <s v="AB"/>
    <s v=""/>
    <d v="2020-05-12T00:00:00"/>
    <d v="2020-05-12T00:00:00"/>
    <d v="2018-12-27T00:00:00"/>
    <s v="NGN"/>
    <n v="-345798.12"/>
    <n v="1100"/>
    <s v="Above 180days "/>
    <n v="36.666666666666664"/>
    <x v="0"/>
    <x v="2"/>
    <s v="WHT"/>
    <x v="1"/>
    <s v="USD"/>
    <n v="-959.21"/>
  </r>
  <r>
    <s v="A2310000"/>
    <x v="48"/>
    <x v="48"/>
    <n v="103600645"/>
    <x v="0"/>
    <x v="0"/>
    <x v="2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239"/>
    <s v="Above 180days "/>
    <n v="41.3"/>
    <x v="0"/>
    <x v="2"/>
    <s v="WHT"/>
    <x v="1"/>
    <s v="USD"/>
    <n v="1889.87"/>
  </r>
  <r>
    <s v="A2310000"/>
    <x v="48"/>
    <x v="48"/>
    <n v="103600646"/>
    <x v="0"/>
    <x v="0"/>
    <x v="2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1239"/>
    <s v="Above 180days "/>
    <n v="41.3"/>
    <x v="0"/>
    <x v="2"/>
    <s v="WHT"/>
    <x v="1"/>
    <s v="USD"/>
    <n v="471.86"/>
  </r>
  <r>
    <s v="A2310000"/>
    <x v="48"/>
    <x v="48"/>
    <n v="103600647"/>
    <x v="0"/>
    <x v="0"/>
    <x v="2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239"/>
    <s v="Above 180days "/>
    <n v="41.3"/>
    <x v="0"/>
    <x v="2"/>
    <s v="WHT"/>
    <x v="1"/>
    <s v="USD"/>
    <n v="4192.7"/>
  </r>
  <r>
    <s v="A2310000"/>
    <x v="48"/>
    <x v="48"/>
    <n v="103586531"/>
    <x v="0"/>
    <x v="0"/>
    <x v="2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264"/>
    <s v="Above 180days "/>
    <n v="42.133333333333333"/>
    <x v="0"/>
    <x v="2"/>
    <s v="WHT"/>
    <x v="1"/>
    <s v="USD"/>
    <n v="105.35"/>
  </r>
  <r>
    <s v="A2310000"/>
    <x v="48"/>
    <x v="48"/>
    <n v="103554711"/>
    <x v="0"/>
    <x v="0"/>
    <x v="2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341"/>
    <s v="Above 180days "/>
    <n v="44.7"/>
    <x v="0"/>
    <x v="2"/>
    <s v="WHT"/>
    <x v="1"/>
    <s v="USD"/>
    <n v="975.94"/>
  </r>
  <r>
    <s v="A2310000"/>
    <x v="48"/>
    <x v="48"/>
    <n v="103554714"/>
    <x v="0"/>
    <x v="0"/>
    <x v="2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341"/>
    <s v="Above 180days "/>
    <n v="44.7"/>
    <x v="0"/>
    <x v="2"/>
    <s v="WHT"/>
    <x v="1"/>
    <s v="USD"/>
    <n v="860.62"/>
  </r>
  <r>
    <s v="A2310000"/>
    <x v="48"/>
    <x v="48"/>
    <n v="103554716"/>
    <x v="0"/>
    <x v="0"/>
    <x v="2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341"/>
    <s v="Above 180days "/>
    <n v="44.7"/>
    <x v="0"/>
    <x v="2"/>
    <s v="WHT"/>
    <x v="1"/>
    <s v="USD"/>
    <n v="3251.74"/>
  </r>
  <r>
    <s v="A2310000"/>
    <x v="48"/>
    <x v="48"/>
    <n v="103554717"/>
    <x v="0"/>
    <x v="0"/>
    <x v="2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341"/>
    <s v="Above 180days "/>
    <n v="44.7"/>
    <x v="0"/>
    <x v="2"/>
    <s v="WHT"/>
    <x v="1"/>
    <s v="USD"/>
    <n v="3439.69"/>
  </r>
  <r>
    <s v="A2310000"/>
    <x v="48"/>
    <x v="48"/>
    <n v="103536245"/>
    <x v="0"/>
    <x v="0"/>
    <x v="2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390"/>
    <s v="Above 180days "/>
    <n v="46.333333333333336"/>
    <x v="0"/>
    <x v="2"/>
    <s v="WHT"/>
    <x v="1"/>
    <s v="USD"/>
    <n v="3027.07"/>
  </r>
  <r>
    <s v="A2310000"/>
    <x v="48"/>
    <x v="48"/>
    <n v="103536508"/>
    <x v="0"/>
    <x v="0"/>
    <x v="2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390"/>
    <s v="Above 180days "/>
    <n v="46.333333333333336"/>
    <x v="0"/>
    <x v="2"/>
    <s v="WHT"/>
    <x v="1"/>
    <s v="USD"/>
    <n v="3511.29"/>
  </r>
  <r>
    <s v="A2310000"/>
    <x v="48"/>
    <x v="48"/>
    <n v="103501380"/>
    <x v="0"/>
    <x v="0"/>
    <x v="2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465"/>
    <s v="Above 180days "/>
    <n v="48.833333333333336"/>
    <x v="0"/>
    <x v="2"/>
    <s v="WHT"/>
    <x v="1"/>
    <s v="USD"/>
    <n v="4285.34"/>
  </r>
  <r>
    <s v="A2310000"/>
    <x v="48"/>
    <x v="48"/>
    <n v="103497826"/>
    <x v="0"/>
    <x v="0"/>
    <x v="2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473"/>
    <s v="Above 180days "/>
    <n v="49.1"/>
    <x v="0"/>
    <x v="2"/>
    <s v="WHT"/>
    <x v="1"/>
    <s v="USD"/>
    <n v="3702.4"/>
  </r>
  <r>
    <s v="A2310000"/>
    <x v="48"/>
    <x v="48"/>
    <n v="103460156"/>
    <x v="0"/>
    <x v="0"/>
    <x v="2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525"/>
    <s v="Above 180days "/>
    <n v="50.833333333333336"/>
    <x v="0"/>
    <x v="2"/>
    <s v="WHT"/>
    <x v="1"/>
    <s v="USD"/>
    <n v="3514.36"/>
  </r>
  <r>
    <s v="A2310000"/>
    <x v="48"/>
    <x v="48"/>
    <n v="103473022"/>
    <x v="0"/>
    <x v="0"/>
    <x v="2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527"/>
    <s v="Above 180days "/>
    <n v="50.9"/>
    <x v="0"/>
    <x v="2"/>
    <s v="WHT"/>
    <x v="1"/>
    <s v="USD"/>
    <n v="3941.17"/>
  </r>
  <r>
    <s v="A2310000"/>
    <x v="48"/>
    <x v="48"/>
    <n v="103460161"/>
    <x v="0"/>
    <x v="0"/>
    <x v="2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555"/>
    <s v="Above 180days "/>
    <n v="51.833333333333336"/>
    <x v="0"/>
    <x v="2"/>
    <s v="WHT"/>
    <x v="1"/>
    <s v="USD"/>
    <n v="4529.68"/>
  </r>
  <r>
    <s v="A2680005"/>
    <x v="49"/>
    <x v="49"/>
    <n v="1800026269"/>
    <x v="0"/>
    <x v="1"/>
    <x v="3"/>
    <x v="15"/>
    <n v="0"/>
    <s v="June 2021 Sal Cb-SP – 65913"/>
    <s v="473"/>
    <s v="DR"/>
    <s v=""/>
    <d v="2021-06-30T00:00:00"/>
    <d v="2021-06-30T00:00:00"/>
    <d v="2021-07-30T00:00:00"/>
    <s v="NGN"/>
    <n v="3962137.25"/>
    <n v="154"/>
    <s v="91-180days "/>
    <n v="5.1333333333333337"/>
    <x v="2"/>
    <x v="0"/>
    <s v="Overdue"/>
    <x v="0"/>
    <s v="USD"/>
    <n v="9671.58"/>
  </r>
  <r>
    <s v="A2680005"/>
    <x v="49"/>
    <x v="49"/>
    <n v="1800026069"/>
    <x v="0"/>
    <x v="1"/>
    <x v="3"/>
    <x v="15"/>
    <n v="0"/>
    <s v="May   2021 Sal Cb-SP – 65913"/>
    <s v="473"/>
    <s v="DR"/>
    <s v=""/>
    <d v="2021-05-19T00:00:00"/>
    <d v="2021-05-19T00:00:00"/>
    <d v="2021-06-26T00:00:00"/>
    <s v="NGN"/>
    <n v="3962137.25"/>
    <n v="188"/>
    <s v="Above 180days "/>
    <n v="6.2666666666666666"/>
    <x v="3"/>
    <x v="0"/>
    <s v="Overdue"/>
    <x v="0"/>
    <s v="USD"/>
    <n v="10440.23"/>
  </r>
  <r>
    <s v="A2680005"/>
    <x v="49"/>
    <x v="49"/>
    <n v="1400015598"/>
    <x v="0"/>
    <x v="1"/>
    <x v="3"/>
    <x v="15"/>
    <n v="0"/>
    <s v="NNPC Pmt"/>
    <s v=""/>
    <s v="DZ"/>
    <s v=""/>
    <d v="2021-06-17T00:00:00"/>
    <d v="2021-06-16T00:00:00"/>
    <d v="2021-06-17T00:00:00"/>
    <s v="NGN"/>
    <n v="-3764030.39"/>
    <n v="197"/>
    <s v="Above 180days "/>
    <n v="6.5666666666666664"/>
    <x v="3"/>
    <x v="0"/>
    <s v="Overdue"/>
    <x v="0"/>
    <s v="USD"/>
    <n v="-9188.75"/>
  </r>
  <r>
    <s v="A2680005"/>
    <x v="49"/>
    <x v="49"/>
    <n v="1800023715"/>
    <x v="0"/>
    <x v="1"/>
    <x v="3"/>
    <x v="15"/>
    <n v="0"/>
    <s v="NNPC PH Refinery Lineshould  Flushing"/>
    <s v="467"/>
    <s v="DR"/>
    <s v=""/>
    <d v="2020-03-24T00:00:00"/>
    <d v="2020-03-24T00:00:00"/>
    <d v="2020-04-23T00:00:00"/>
    <s v="USD"/>
    <n v="526910.85"/>
    <n v="617"/>
    <s v="Above 180days "/>
    <n v="20.566666666666666"/>
    <x v="0"/>
    <x v="0"/>
    <s v="Overdue"/>
    <x v="0"/>
    <s v="USD"/>
    <n v="526910.85"/>
  </r>
  <r>
    <s v="A2310000"/>
    <x v="50"/>
    <x v="50"/>
    <n v="1600003970"/>
    <x v="2"/>
    <x v="0"/>
    <x v="10"/>
    <x v="16"/>
    <n v="0"/>
    <s v="SPDC AF Crude proceeds reconciliation-Q4 2021"/>
    <s v="7707"/>
    <s v="DG"/>
    <s v=""/>
    <d v="2021-12-31T00:00:00"/>
    <d v="2021-12-31T00:00:00"/>
    <d v="2021-12-31T00:00:00"/>
    <s v="USD"/>
    <n v="-104899198.48"/>
    <n v="0"/>
    <s v="Not Overdue"/>
    <n v="0"/>
    <x v="1"/>
    <x v="1"/>
    <s v="Not Overdue"/>
    <x v="0"/>
    <s v="USD"/>
    <n v="-104899198.48"/>
  </r>
  <r>
    <s v="A2310000"/>
    <x v="50"/>
    <x v="50"/>
    <n v="1400016207"/>
    <x v="2"/>
    <x v="0"/>
    <x v="10"/>
    <x v="16"/>
    <n v="0"/>
    <s v="Stogg Eagles Pmt"/>
    <s v=""/>
    <s v="DZ"/>
    <s v=""/>
    <d v="2021-12-14T00:00:00"/>
    <d v="2021-12-13T00:00:00"/>
    <d v="2021-12-14T00:00:00"/>
    <s v="USD"/>
    <n v="-15300000"/>
    <n v="17"/>
    <s v="Not Overdue"/>
    <n v="0"/>
    <x v="1"/>
    <x v="1"/>
    <s v="Not Overdue"/>
    <x v="0"/>
    <s v="USD"/>
    <n v="-15300000"/>
  </r>
  <r>
    <s v="A2310000"/>
    <x v="50"/>
    <x v="50"/>
    <n v="1800026681"/>
    <x v="2"/>
    <x v="0"/>
    <x v="10"/>
    <x v="16"/>
    <n v="0"/>
    <s v="AF ACTUAL CRUDE SALES SEPT 2021 NXP 830, 634"/>
    <s v="7707"/>
    <s v="DR"/>
    <s v=""/>
    <d v="2021-10-13T00:00:00"/>
    <d v="2021-10-13T00:00:00"/>
    <d v="2021-12-12T00:00:00"/>
    <s v="USD"/>
    <n v="55728850"/>
    <n v="19"/>
    <s v="Not Overdue"/>
    <n v="0"/>
    <x v="1"/>
    <x v="1"/>
    <s v="Not Overdue"/>
    <x v="0"/>
    <s v="USD"/>
    <n v="55728850"/>
  </r>
  <r>
    <s v="A2310000"/>
    <x v="50"/>
    <x v="50"/>
    <n v="1800026554"/>
    <x v="2"/>
    <x v="0"/>
    <x v="10"/>
    <x v="16"/>
    <n v="0"/>
    <s v="AF ACTUAL CRUDE SALES AUGUST 2021 NXP3633"/>
    <s v="7707"/>
    <s v="DR"/>
    <s v=""/>
    <d v="2021-09-10T00:00:00"/>
    <d v="2021-09-10T00:00:00"/>
    <d v="2021-11-09T00:00:00"/>
    <s v="USD"/>
    <n v="31998195"/>
    <n v="52"/>
    <s v="Not Overdue"/>
    <n v="0"/>
    <x v="1"/>
    <x v="1"/>
    <s v="Not Overdue"/>
    <x v="0"/>
    <s v="USD"/>
    <n v="31998195"/>
  </r>
  <r>
    <s v="A2310000"/>
    <x v="50"/>
    <x v="50"/>
    <n v="1600003911"/>
    <x v="2"/>
    <x v="0"/>
    <x v="10"/>
    <x v="16"/>
    <n v="0"/>
    <s v="AF Q3'21 EXPENSES - July to Sep 2021"/>
    <s v="7707"/>
    <s v="DG"/>
    <s v=""/>
    <d v="2021-10-21T00:00:00"/>
    <d v="2021-10-21T00:00:00"/>
    <d v="2021-10-21T00:00:00"/>
    <s v="USD"/>
    <n v="-96272.8"/>
    <n v="71"/>
    <s v="Not Overdue"/>
    <n v="0"/>
    <x v="1"/>
    <x v="1"/>
    <s v="Not Overdue"/>
    <x v="0"/>
    <s v="USD"/>
    <n v="-96272.8"/>
  </r>
  <r>
    <s v="A2310000"/>
    <x v="50"/>
    <x v="50"/>
    <n v="1800026340"/>
    <x v="2"/>
    <x v="0"/>
    <x v="10"/>
    <x v="16"/>
    <n v="0"/>
    <s v="AF ACTUAL CRUDE SALES June 2021 NXP0618"/>
    <s v="7707"/>
    <s v="DR"/>
    <s v=""/>
    <d v="2021-07-14T00:00:00"/>
    <d v="2021-07-14T00:00:00"/>
    <d v="2021-08-13T00:00:00"/>
    <s v="USD"/>
    <n v="32607675"/>
    <n v="140"/>
    <s v="Not Overdue"/>
    <n v="0"/>
    <x v="1"/>
    <x v="1"/>
    <s v="Not Overdue"/>
    <x v="0"/>
    <s v="USD"/>
    <n v="32607675"/>
  </r>
  <r>
    <s v="A2310000"/>
    <x v="50"/>
    <x v="50"/>
    <n v="104096829"/>
    <x v="2"/>
    <x v="0"/>
    <x v="10"/>
    <x v="16"/>
    <n v="0"/>
    <s v="AF Balance as at Jun 2021"/>
    <s v=""/>
    <s v="AB"/>
    <s v=""/>
    <d v="2021-06-30T00:00:00"/>
    <d v="2021-06-30T00:00:00"/>
    <d v="2021-06-30T00:00:00"/>
    <s v="USD"/>
    <n v="134658.6"/>
    <n v="184"/>
    <s v="Not Overdue"/>
    <n v="0"/>
    <x v="1"/>
    <x v="1"/>
    <s v="Not Overdue"/>
    <x v="0"/>
    <s v="USD"/>
    <n v="134658.6"/>
  </r>
  <r>
    <s v="A2310000"/>
    <x v="51"/>
    <x v="51"/>
    <n v="104069629"/>
    <x v="0"/>
    <x v="0"/>
    <x v="2"/>
    <x v="2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246"/>
    <s v="Above 180days "/>
    <n v="8.1999999999999993"/>
    <x v="0"/>
    <x v="2"/>
    <s v="WHT"/>
    <x v="1"/>
    <s v="USD"/>
    <n v="952.53"/>
  </r>
  <r>
    <s v="A2310000"/>
    <x v="51"/>
    <x v="51"/>
    <n v="1400014202"/>
    <x v="0"/>
    <x v="0"/>
    <x v="2"/>
    <x v="2"/>
    <n v="0"/>
    <s v="Millenium pmt"/>
    <s v=""/>
    <s v="DZ"/>
    <s v=""/>
    <d v="2020-02-11T00:00:00"/>
    <d v="2020-02-10T00:00:00"/>
    <d v="2020-02-11T00:00:00"/>
    <s v="USD"/>
    <n v="-79433.75"/>
    <n v="689"/>
    <s v="Above 180days "/>
    <n v="22.966666666666665"/>
    <x v="0"/>
    <x v="0"/>
    <s v="Overdue"/>
    <x v="0"/>
    <s v="USD"/>
    <n v="-79433.75"/>
  </r>
  <r>
    <s v="A2310000"/>
    <x v="51"/>
    <x v="51"/>
    <n v="1400014203"/>
    <x v="0"/>
    <x v="0"/>
    <x v="2"/>
    <x v="2"/>
    <n v="0"/>
    <s v="Millenium pmt"/>
    <s v=""/>
    <s v="DZ"/>
    <s v=""/>
    <d v="2020-02-11T00:00:00"/>
    <d v="2020-02-10T00:00:00"/>
    <d v="2020-02-11T00:00:00"/>
    <s v="USD"/>
    <n v="-119103.75"/>
    <n v="689"/>
    <s v="Above 180days "/>
    <n v="22.966666666666665"/>
    <x v="0"/>
    <x v="0"/>
    <s v="Overdue"/>
    <x v="0"/>
    <s v="USD"/>
    <n v="-119103.75"/>
  </r>
  <r>
    <s v="A2310000"/>
    <x v="51"/>
    <x v="51"/>
    <n v="1800022944"/>
    <x v="0"/>
    <x v="0"/>
    <x v="2"/>
    <x v="2"/>
    <n v="0"/>
    <s v="MILLENIUM OCT 2019 Crude Handling"/>
    <s v="468"/>
    <s v="DR"/>
    <s v=""/>
    <d v="2019-11-20T00:00:00"/>
    <d v="2019-11-20T00:00:00"/>
    <d v="2019-12-20T00:00:00"/>
    <s v="USD"/>
    <n v="31618.51"/>
    <n v="742"/>
    <s v="Above 180days "/>
    <n v="24.733333333333334"/>
    <x v="0"/>
    <x v="0"/>
    <s v="Overdue"/>
    <x v="0"/>
    <s v="USD"/>
    <n v="31618.51"/>
  </r>
  <r>
    <s v="A2310000"/>
    <x v="51"/>
    <x v="51"/>
    <n v="1800022945"/>
    <x v="0"/>
    <x v="0"/>
    <x v="2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742"/>
    <s v="Above 180days "/>
    <n v="24.733333333333334"/>
    <x v="0"/>
    <x v="0"/>
    <s v="Overdue"/>
    <x v="0"/>
    <s v="USD"/>
    <n v="21080.11"/>
  </r>
  <r>
    <s v="A2310000"/>
    <x v="51"/>
    <x v="51"/>
    <n v="1800022808"/>
    <x v="0"/>
    <x v="0"/>
    <x v="2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769"/>
    <s v="Above 180days "/>
    <n v="25.633333333333333"/>
    <x v="0"/>
    <x v="0"/>
    <s v="Overdue"/>
    <x v="0"/>
    <s v="USD"/>
    <n v="24086.880000000001"/>
  </r>
  <r>
    <s v="A2310000"/>
    <x v="51"/>
    <x v="51"/>
    <n v="1800022809"/>
    <x v="0"/>
    <x v="0"/>
    <x v="2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769"/>
    <s v="Above 180days "/>
    <n v="25.633333333333333"/>
    <x v="0"/>
    <x v="0"/>
    <s v="Overdue"/>
    <x v="0"/>
    <s v="USD"/>
    <n v="16056.41"/>
  </r>
  <r>
    <s v="A2310000"/>
    <x v="51"/>
    <x v="51"/>
    <n v="1800022564"/>
    <x v="0"/>
    <x v="0"/>
    <x v="2"/>
    <x v="2"/>
    <n v="0"/>
    <s v="MILLENIUM AUG 2019 Crude Handling"/>
    <s v="468"/>
    <s v="DR"/>
    <s v=""/>
    <d v="2019-09-19T00:00:00"/>
    <d v="2019-09-19T00:00:00"/>
    <d v="2019-10-19T00:00:00"/>
    <s v="USD"/>
    <n v="32623.25"/>
    <n v="804"/>
    <s v="Above 180days "/>
    <n v="26.8"/>
    <x v="0"/>
    <x v="0"/>
    <s v="Overdue"/>
    <x v="0"/>
    <s v="USD"/>
    <n v="32623.25"/>
  </r>
  <r>
    <s v="A2310000"/>
    <x v="51"/>
    <x v="51"/>
    <n v="1800022565"/>
    <x v="0"/>
    <x v="0"/>
    <x v="2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804"/>
    <s v="Above 180days "/>
    <n v="26.8"/>
    <x v="0"/>
    <x v="0"/>
    <s v="Overdue"/>
    <x v="0"/>
    <s v="USD"/>
    <n v="21751.4"/>
  </r>
  <r>
    <s v="A2310000"/>
    <x v="51"/>
    <x v="51"/>
    <n v="1800022420"/>
    <x v="0"/>
    <x v="0"/>
    <x v="2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831"/>
    <s v="Above 180days "/>
    <n v="27.7"/>
    <x v="0"/>
    <x v="0"/>
    <s v="Overdue"/>
    <x v="0"/>
    <s v="USD"/>
    <n v="36725.279999999999"/>
  </r>
  <r>
    <s v="A2310000"/>
    <x v="51"/>
    <x v="51"/>
    <n v="1800022421"/>
    <x v="0"/>
    <x v="0"/>
    <x v="2"/>
    <x v="2"/>
    <n v="0"/>
    <s v="MILLENIUM JUL 2019 Crude Handling"/>
    <s v="454"/>
    <s v="DR"/>
    <s v=""/>
    <d v="2019-08-23T00:00:00"/>
    <d v="2019-08-23T00:00:00"/>
    <d v="2019-09-22T00:00:00"/>
    <s v="NGN"/>
    <n v="7502617.04"/>
    <n v="831"/>
    <s v="Above 180days "/>
    <n v="27.7"/>
    <x v="0"/>
    <x v="0"/>
    <s v="Overdue"/>
    <x v="0"/>
    <s v="USD"/>
    <n v="24482.54"/>
  </r>
  <r>
    <s v="A2310000"/>
    <x v="51"/>
    <x v="51"/>
    <n v="1800022328"/>
    <x v="0"/>
    <x v="0"/>
    <x v="2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846"/>
    <s v="Above 180days "/>
    <n v="28.2"/>
    <x v="0"/>
    <x v="0"/>
    <s v="Overdue"/>
    <x v="0"/>
    <s v="USD"/>
    <n v="449.92"/>
  </r>
  <r>
    <s v="A2310000"/>
    <x v="51"/>
    <x v="51"/>
    <n v="1800022327"/>
    <x v="0"/>
    <x v="0"/>
    <x v="2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846"/>
    <s v="Above 180days "/>
    <n v="28.2"/>
    <x v="0"/>
    <x v="0"/>
    <s v="Overdue"/>
    <x v="0"/>
    <s v="USD"/>
    <n v="675"/>
  </r>
  <r>
    <s v="A2310000"/>
    <x v="51"/>
    <x v="51"/>
    <n v="1800022337"/>
    <x v="0"/>
    <x v="0"/>
    <x v="2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846"/>
    <s v="Above 180days "/>
    <n v="28.2"/>
    <x v="0"/>
    <x v="0"/>
    <s v="Overdue"/>
    <x v="0"/>
    <s v="USD"/>
    <n v="1117.9100000000001"/>
  </r>
  <r>
    <s v="A2310000"/>
    <x v="51"/>
    <x v="51"/>
    <n v="1800022338"/>
    <x v="0"/>
    <x v="0"/>
    <x v="2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846"/>
    <s v="Above 180days "/>
    <n v="28.2"/>
    <x v="0"/>
    <x v="0"/>
    <s v="Overdue"/>
    <x v="0"/>
    <s v="USD"/>
    <n v="745.14"/>
  </r>
  <r>
    <s v="A2310000"/>
    <x v="51"/>
    <x v="51"/>
    <n v="1800022177"/>
    <x v="0"/>
    <x v="0"/>
    <x v="2"/>
    <x v="2"/>
    <n v="0"/>
    <s v="MILLENIUM JUN 2019 Crude Handling"/>
    <s v="468"/>
    <s v="DR"/>
    <s v=""/>
    <d v="2019-07-17T00:00:00"/>
    <d v="2019-07-17T00:00:00"/>
    <d v="2019-08-16T00:00:00"/>
    <s v="USD"/>
    <n v="1496.34"/>
    <n v="868"/>
    <s v="Above 180days "/>
    <n v="28.933333333333334"/>
    <x v="0"/>
    <x v="0"/>
    <s v="Overdue"/>
    <x v="0"/>
    <s v="USD"/>
    <n v="1496.34"/>
  </r>
  <r>
    <s v="A2310000"/>
    <x v="51"/>
    <x v="51"/>
    <n v="1800022178"/>
    <x v="0"/>
    <x v="0"/>
    <x v="2"/>
    <x v="2"/>
    <n v="0"/>
    <s v="MILLENIUM JUN 2019 Crude Handling"/>
    <s v="454"/>
    <s v="DR"/>
    <s v=""/>
    <d v="2019-07-17T00:00:00"/>
    <d v="2019-07-17T00:00:00"/>
    <d v="2019-08-16T00:00:00"/>
    <s v="NGN"/>
    <n v="305692.48"/>
    <n v="868"/>
    <s v="Above 180days "/>
    <n v="28.933333333333334"/>
    <x v="0"/>
    <x v="0"/>
    <s v="Overdue"/>
    <x v="0"/>
    <s v="USD"/>
    <n v="997.54"/>
  </r>
  <r>
    <s v="A2310000"/>
    <x v="51"/>
    <x v="51"/>
    <n v="1800021826"/>
    <x v="0"/>
    <x v="0"/>
    <x v="2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927"/>
    <s v="Above 180days "/>
    <n v="30.9"/>
    <x v="0"/>
    <x v="0"/>
    <s v="Overdue"/>
    <x v="0"/>
    <s v="USD"/>
    <n v="1295.5899999999999"/>
  </r>
  <r>
    <s v="A2310000"/>
    <x v="51"/>
    <x v="51"/>
    <n v="1800021827"/>
    <x v="0"/>
    <x v="0"/>
    <x v="2"/>
    <x v="2"/>
    <n v="0"/>
    <s v="MILLENIUM APR 2019 Crude Handling"/>
    <s v="454"/>
    <s v="DR"/>
    <s v=""/>
    <d v="2019-05-17T00:00:00"/>
    <d v="2019-05-17T00:00:00"/>
    <d v="2019-06-18T00:00:00"/>
    <s v="NGN"/>
    <n v="264699.68"/>
    <n v="927"/>
    <s v="Above 180days "/>
    <n v="30.9"/>
    <x v="0"/>
    <x v="0"/>
    <s v="Overdue"/>
    <x v="0"/>
    <s v="USD"/>
    <n v="863.77"/>
  </r>
  <r>
    <s v="A2310000"/>
    <x v="51"/>
    <x v="51"/>
    <n v="1800021677"/>
    <x v="0"/>
    <x v="0"/>
    <x v="2"/>
    <x v="2"/>
    <n v="0"/>
    <s v="MILLENIUM MARCH 2019 Crude Handling"/>
    <s v="468"/>
    <s v="DR"/>
    <s v=""/>
    <d v="2019-04-12T00:00:00"/>
    <d v="2019-04-12T00:00:00"/>
    <d v="2019-05-12T00:00:00"/>
    <s v="USD"/>
    <n v="27156.98"/>
    <n v="964"/>
    <s v="Above 180days "/>
    <n v="32.133333333333333"/>
    <x v="0"/>
    <x v="0"/>
    <s v="Overdue"/>
    <x v="0"/>
    <s v="USD"/>
    <n v="27156.98"/>
  </r>
  <r>
    <s v="A2310000"/>
    <x v="51"/>
    <x v="51"/>
    <n v="1800021678"/>
    <x v="0"/>
    <x v="0"/>
    <x v="2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964"/>
    <s v="Above 180days "/>
    <n v="32.133333333333333"/>
    <x v="0"/>
    <x v="0"/>
    <s v="Overdue"/>
    <x v="0"/>
    <s v="USD"/>
    <n v="18099.919999999998"/>
  </r>
  <r>
    <s v="A2310000"/>
    <x v="51"/>
    <x v="51"/>
    <n v="1600002748"/>
    <x v="0"/>
    <x v="0"/>
    <x v="2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980"/>
    <s v="Above 180days "/>
    <n v="32.666666666666664"/>
    <x v="0"/>
    <x v="0"/>
    <s v="Overdue"/>
    <x v="0"/>
    <s v="USD"/>
    <n v="-17327.189999999999"/>
  </r>
  <r>
    <s v="A2310000"/>
    <x v="51"/>
    <x v="51"/>
    <n v="1600002749"/>
    <x v="0"/>
    <x v="0"/>
    <x v="2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980"/>
    <s v="Above 180days "/>
    <n v="32.666666666666664"/>
    <x v="0"/>
    <x v="0"/>
    <s v="Overdue"/>
    <x v="0"/>
    <s v="USD"/>
    <n v="-11517.58"/>
  </r>
  <r>
    <s v="A2310000"/>
    <x v="51"/>
    <x v="51"/>
    <n v="1600002746"/>
    <x v="0"/>
    <x v="0"/>
    <x v="2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980"/>
    <s v="Above 180days "/>
    <n v="32.666666666666664"/>
    <x v="0"/>
    <x v="0"/>
    <s v="Overdue"/>
    <x v="0"/>
    <s v="USD"/>
    <n v="-138754.19"/>
  </r>
  <r>
    <s v="A2310000"/>
    <x v="51"/>
    <x v="51"/>
    <n v="1600002747"/>
    <x v="0"/>
    <x v="0"/>
    <x v="2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980"/>
    <s v="Above 180days "/>
    <n v="32.666666666666664"/>
    <x v="0"/>
    <x v="0"/>
    <s v="Overdue"/>
    <x v="0"/>
    <s v="USD"/>
    <n v="-92192.33"/>
  </r>
  <r>
    <s v="A2310000"/>
    <x v="51"/>
    <x v="51"/>
    <n v="1800021537"/>
    <x v="0"/>
    <x v="0"/>
    <x v="2"/>
    <x v="2"/>
    <n v="0"/>
    <s v="MILLENIUM FEB 2019 Crude Handling"/>
    <s v="468"/>
    <s v="DR"/>
    <s v=""/>
    <d v="2019-03-26T00:00:00"/>
    <d v="2019-03-26T00:00:00"/>
    <d v="2019-04-25T00:00:00"/>
    <s v="USD"/>
    <n v="30166.36"/>
    <n v="981"/>
    <s v="Above 180days "/>
    <n v="32.700000000000003"/>
    <x v="0"/>
    <x v="0"/>
    <s v="Overdue"/>
    <x v="0"/>
    <s v="USD"/>
    <n v="30166.36"/>
  </r>
  <r>
    <s v="A2310000"/>
    <x v="51"/>
    <x v="51"/>
    <n v="1800021538"/>
    <x v="0"/>
    <x v="0"/>
    <x v="2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981"/>
    <s v="Above 180days "/>
    <n v="32.700000000000003"/>
    <x v="0"/>
    <x v="0"/>
    <s v="Overdue"/>
    <x v="0"/>
    <s v="USD"/>
    <n v="20102.330000000002"/>
  </r>
  <r>
    <s v="A2310000"/>
    <x v="51"/>
    <x v="51"/>
    <n v="1800021355"/>
    <x v="0"/>
    <x v="0"/>
    <x v="2"/>
    <x v="2"/>
    <n v="0"/>
    <s v="MILLENIUM  JAN 2019 Crude Handling"/>
    <s v="468"/>
    <s v="DR"/>
    <s v=""/>
    <d v="2019-02-20T00:00:00"/>
    <d v="2019-02-20T00:00:00"/>
    <d v="2019-03-22T00:00:00"/>
    <s v="USD"/>
    <n v="91485.67"/>
    <n v="1015"/>
    <s v="Above 180days "/>
    <n v="33.833333333333336"/>
    <x v="0"/>
    <x v="0"/>
    <s v="Overdue"/>
    <x v="0"/>
    <s v="USD"/>
    <n v="91485.67"/>
  </r>
  <r>
    <s v="A2310000"/>
    <x v="51"/>
    <x v="51"/>
    <n v="1800021356"/>
    <x v="0"/>
    <x v="0"/>
    <x v="2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1015"/>
    <s v="Above 180days "/>
    <n v="33.833333333333336"/>
    <x v="0"/>
    <x v="0"/>
    <s v="Overdue"/>
    <x v="0"/>
    <s v="USD"/>
    <n v="61000"/>
  </r>
  <r>
    <s v="A2310000"/>
    <x v="51"/>
    <x v="51"/>
    <n v="1400013311"/>
    <x v="0"/>
    <x v="0"/>
    <x v="2"/>
    <x v="2"/>
    <n v="0"/>
    <s v="Western Supply&amp;Par_Millenium"/>
    <s v=""/>
    <s v="DZ"/>
    <s v=""/>
    <d v="2019-03-19T00:00:00"/>
    <d v="2019-03-15T00:00:00"/>
    <d v="2019-03-19T00:00:00"/>
    <s v="USD"/>
    <n v="-126116.25"/>
    <n v="1018"/>
    <s v="Above 180days "/>
    <n v="33.93333333333333"/>
    <x v="0"/>
    <x v="0"/>
    <s v="Overdue"/>
    <x v="0"/>
    <s v="USD"/>
    <n v="-126116.25"/>
  </r>
  <r>
    <s v="A2310000"/>
    <x v="51"/>
    <x v="51"/>
    <n v="1800021188"/>
    <x v="0"/>
    <x v="0"/>
    <x v="2"/>
    <x v="2"/>
    <n v="0"/>
    <s v="MILLENIUM DEC  2018 Crude Handling"/>
    <s v="468"/>
    <s v="DR"/>
    <s v=""/>
    <d v="2019-01-15T00:00:00"/>
    <d v="2019-01-15T00:00:00"/>
    <d v="2019-02-14T00:00:00"/>
    <s v="USD"/>
    <n v="37089.61"/>
    <n v="1051"/>
    <s v="Above 180days "/>
    <n v="35.033333333333331"/>
    <x v="0"/>
    <x v="0"/>
    <s v="Overdue"/>
    <x v="0"/>
    <s v="USD"/>
    <n v="37089.61"/>
  </r>
  <r>
    <s v="A2310000"/>
    <x v="51"/>
    <x v="51"/>
    <n v="1800021189"/>
    <x v="0"/>
    <x v="0"/>
    <x v="2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1051"/>
    <s v="Above 180days "/>
    <n v="35.033333333333331"/>
    <x v="0"/>
    <x v="0"/>
    <s v="Overdue"/>
    <x v="0"/>
    <s v="USD"/>
    <n v="24731.84"/>
  </r>
  <r>
    <s v="A2310000"/>
    <x v="51"/>
    <x v="51"/>
    <n v="1800021070"/>
    <x v="0"/>
    <x v="0"/>
    <x v="2"/>
    <x v="2"/>
    <n v="0"/>
    <s v="MILLENIUM NOV  2018 Crude Handling"/>
    <s v="468"/>
    <s v="DR"/>
    <s v=""/>
    <d v="2018-12-24T00:00:00"/>
    <d v="2018-12-24T00:00:00"/>
    <d v="2019-01-23T00:00:00"/>
    <s v="USD"/>
    <n v="39309.33"/>
    <n v="1073"/>
    <s v="Above 180days "/>
    <n v="35.766666666666666"/>
    <x v="0"/>
    <x v="0"/>
    <s v="Overdue"/>
    <x v="0"/>
    <s v="USD"/>
    <n v="39309.33"/>
  </r>
  <r>
    <s v="A2310000"/>
    <x v="51"/>
    <x v="51"/>
    <n v="1800021071"/>
    <x v="0"/>
    <x v="0"/>
    <x v="2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1073"/>
    <s v="Above 180days "/>
    <n v="35.766666666666666"/>
    <x v="0"/>
    <x v="0"/>
    <s v="Overdue"/>
    <x v="0"/>
    <s v="USD"/>
    <n v="26182.51"/>
  </r>
  <r>
    <s v="A2310000"/>
    <x v="51"/>
    <x v="51"/>
    <n v="1800020824"/>
    <x v="0"/>
    <x v="0"/>
    <x v="2"/>
    <x v="2"/>
    <n v="0"/>
    <s v="MILLENIUM OCT  2018 Crude Handling"/>
    <s v="468"/>
    <s v="DR"/>
    <s v=""/>
    <d v="2018-11-16T00:00:00"/>
    <d v="2018-11-16T00:00:00"/>
    <d v="2018-12-16T00:00:00"/>
    <s v="USD"/>
    <n v="77199.53"/>
    <n v="1111"/>
    <s v="Above 180days "/>
    <n v="37.033333333333331"/>
    <x v="0"/>
    <x v="0"/>
    <s v="Overdue"/>
    <x v="0"/>
    <s v="USD"/>
    <n v="77199.53"/>
  </r>
  <r>
    <s v="A2310000"/>
    <x v="51"/>
    <x v="51"/>
    <n v="1800020825"/>
    <x v="0"/>
    <x v="0"/>
    <x v="2"/>
    <x v="2"/>
    <n v="0"/>
    <s v="MILLENIUM OCT  2018 Crude Handling"/>
    <s v="454"/>
    <s v="DR"/>
    <s v=""/>
    <d v="2018-11-16T00:00:00"/>
    <d v="2018-11-16T00:00:00"/>
    <d v="2018-12-16T00:00:00"/>
    <s v="NGN"/>
    <n v="15748471.1"/>
    <n v="1111"/>
    <s v="Above 180days "/>
    <n v="37.033333333333331"/>
    <x v="0"/>
    <x v="0"/>
    <s v="Overdue"/>
    <x v="0"/>
    <s v="USD"/>
    <n v="51431.360000000001"/>
  </r>
  <r>
    <s v="A2310000"/>
    <x v="51"/>
    <x v="51"/>
    <n v="1400013029"/>
    <x v="0"/>
    <x v="0"/>
    <x v="2"/>
    <x v="2"/>
    <n v="0"/>
    <s v="Millenium pmt"/>
    <s v=""/>
    <s v="DZ"/>
    <s v=""/>
    <d v="2018-12-11T00:00:00"/>
    <d v="2018-12-10T00:00:00"/>
    <d v="2018-12-11T00:00:00"/>
    <s v="USD"/>
    <n v="-125735.63"/>
    <n v="1116"/>
    <s v="Above 180days "/>
    <n v="37.200000000000003"/>
    <x v="0"/>
    <x v="0"/>
    <s v="Overdue"/>
    <x v="0"/>
    <s v="USD"/>
    <n v="-125735.63"/>
  </r>
  <r>
    <s v="A2310000"/>
    <x v="51"/>
    <x v="51"/>
    <n v="1400012955"/>
    <x v="0"/>
    <x v="0"/>
    <x v="2"/>
    <x v="2"/>
    <n v="0"/>
    <s v="Millenium pmt"/>
    <s v=""/>
    <s v="DZ"/>
    <s v=""/>
    <d v="2018-11-28T00:00:00"/>
    <d v="2018-11-27T00:00:00"/>
    <d v="2018-11-28T00:00:00"/>
    <s v="USD"/>
    <n v="-46544.91"/>
    <n v="1129"/>
    <s v="Above 180days "/>
    <n v="37.633333333333333"/>
    <x v="0"/>
    <x v="0"/>
    <s v="Overdue"/>
    <x v="0"/>
    <s v="USD"/>
    <n v="-46544.91"/>
  </r>
  <r>
    <s v="A2310000"/>
    <x v="51"/>
    <x v="51"/>
    <n v="1800020670"/>
    <x v="0"/>
    <x v="0"/>
    <x v="2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1143"/>
    <s v="Above 180days "/>
    <n v="38.1"/>
    <x v="0"/>
    <x v="0"/>
    <s v="Overdue"/>
    <x v="0"/>
    <s v="USD"/>
    <n v="57416.09"/>
  </r>
  <r>
    <s v="A2310000"/>
    <x v="51"/>
    <x v="51"/>
    <n v="1800020671"/>
    <x v="0"/>
    <x v="0"/>
    <x v="2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1143"/>
    <s v="Above 180days "/>
    <n v="38.1"/>
    <x v="0"/>
    <x v="0"/>
    <s v="Overdue"/>
    <x v="0"/>
    <s v="USD"/>
    <n v="38238.83"/>
  </r>
  <r>
    <s v="A2310000"/>
    <x v="51"/>
    <x v="51"/>
    <n v="1400012859"/>
    <x v="0"/>
    <x v="0"/>
    <x v="2"/>
    <x v="2"/>
    <n v="0"/>
    <s v="Milllennium pmt"/>
    <s v=""/>
    <s v="DZ"/>
    <s v=""/>
    <d v="2018-10-22T00:00:00"/>
    <d v="2018-10-19T00:00:00"/>
    <d v="2018-10-22T00:00:00"/>
    <s v="USD"/>
    <n v="-146880"/>
    <n v="1166"/>
    <s v="Above 180days "/>
    <n v="38.866666666666667"/>
    <x v="0"/>
    <x v="0"/>
    <s v="Overdue"/>
    <x v="0"/>
    <s v="USD"/>
    <n v="-146880"/>
  </r>
  <r>
    <s v="A2310000"/>
    <x v="51"/>
    <x v="51"/>
    <n v="1800020505"/>
    <x v="0"/>
    <x v="0"/>
    <x v="2"/>
    <x v="2"/>
    <n v="0"/>
    <s v="MILLENIUM AUG  2018 Crude Handling"/>
    <s v="468"/>
    <s v="DR"/>
    <s v=""/>
    <d v="2018-09-13T00:00:00"/>
    <d v="2018-09-13T00:00:00"/>
    <d v="2018-10-13T00:00:00"/>
    <s v="USD"/>
    <n v="56997.45"/>
    <n v="1175"/>
    <s v="Above 180days "/>
    <n v="39.166666666666664"/>
    <x v="0"/>
    <x v="0"/>
    <s v="Overdue"/>
    <x v="0"/>
    <s v="USD"/>
    <n v="56997.45"/>
  </r>
  <r>
    <s v="A2310000"/>
    <x v="51"/>
    <x v="51"/>
    <n v="1800020506"/>
    <x v="0"/>
    <x v="0"/>
    <x v="2"/>
    <x v="2"/>
    <n v="0"/>
    <s v="MILLENIUM AUG  2018 Crude Handling"/>
    <s v="454"/>
    <s v="DR"/>
    <s v=""/>
    <d v="2018-09-13T00:00:00"/>
    <d v="2018-09-13T00:00:00"/>
    <d v="2018-10-13T00:00:00"/>
    <s v="NGN"/>
    <n v="11610651.9"/>
    <n v="1175"/>
    <s v="Above 180days "/>
    <n v="39.166666666666664"/>
    <x v="0"/>
    <x v="0"/>
    <s v="Overdue"/>
    <x v="0"/>
    <s v="USD"/>
    <n v="37973.800000000003"/>
  </r>
  <r>
    <s v="A2310000"/>
    <x v="51"/>
    <x v="51"/>
    <n v="1800020378"/>
    <x v="0"/>
    <x v="0"/>
    <x v="2"/>
    <x v="2"/>
    <n v="0"/>
    <s v="MILLENIUM JULY  2018 Crude Handling"/>
    <s v="468"/>
    <s v="DR"/>
    <s v=""/>
    <d v="2018-08-15T00:00:00"/>
    <d v="2018-08-15T00:00:00"/>
    <d v="2018-09-14T00:00:00"/>
    <s v="USD"/>
    <n v="58508.36"/>
    <n v="1204"/>
    <s v="Above 180days "/>
    <n v="40.133333333333333"/>
    <x v="0"/>
    <x v="0"/>
    <s v="Overdue"/>
    <x v="0"/>
    <s v="USD"/>
    <n v="58508.36"/>
  </r>
  <r>
    <s v="A2310000"/>
    <x v="51"/>
    <x v="51"/>
    <n v="1800020379"/>
    <x v="0"/>
    <x v="0"/>
    <x v="2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1204"/>
    <s v="Above 180days "/>
    <n v="40.133333333333333"/>
    <x v="0"/>
    <x v="0"/>
    <s v="Overdue"/>
    <x v="0"/>
    <s v="USD"/>
    <n v="38974.69"/>
  </r>
  <r>
    <s v="A2310000"/>
    <x v="51"/>
    <x v="51"/>
    <n v="1400012756"/>
    <x v="0"/>
    <x v="0"/>
    <x v="2"/>
    <x v="2"/>
    <n v="0"/>
    <s v="Millenium pmt"/>
    <s v=""/>
    <s v="DZ"/>
    <s v=""/>
    <d v="2018-09-07T00:00:00"/>
    <d v="2018-09-06T00:00:00"/>
    <d v="2018-09-07T00:00:00"/>
    <s v="USD"/>
    <n v="-137681.25"/>
    <n v="1211"/>
    <s v="Above 180days "/>
    <n v="40.366666666666667"/>
    <x v="0"/>
    <x v="0"/>
    <s v="Overdue"/>
    <x v="0"/>
    <s v="USD"/>
    <n v="-137681.25"/>
  </r>
  <r>
    <s v="A2310000"/>
    <x v="51"/>
    <x v="51"/>
    <n v="1800020233"/>
    <x v="0"/>
    <x v="0"/>
    <x v="2"/>
    <x v="2"/>
    <n v="0"/>
    <s v="MILLENIUM JUN 2018 Crude Handling"/>
    <s v="468"/>
    <s v="DR"/>
    <s v=""/>
    <d v="2018-07-13T00:00:00"/>
    <d v="2018-07-13T00:00:00"/>
    <d v="2018-08-12T00:00:00"/>
    <s v="USD"/>
    <n v="103101.03"/>
    <n v="1237"/>
    <s v="Above 180days "/>
    <n v="41.233333333333334"/>
    <x v="0"/>
    <x v="0"/>
    <s v="Overdue"/>
    <x v="0"/>
    <s v="USD"/>
    <n v="103101.03"/>
  </r>
  <r>
    <s v="A2310000"/>
    <x v="51"/>
    <x v="51"/>
    <n v="1800020234"/>
    <x v="0"/>
    <x v="0"/>
    <x v="2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1237"/>
    <s v="Above 180days "/>
    <n v="41.233333333333334"/>
    <x v="0"/>
    <x v="0"/>
    <s v="Overdue"/>
    <x v="0"/>
    <s v="USD"/>
    <n v="68761.210000000006"/>
  </r>
  <r>
    <s v="A2310000"/>
    <x v="51"/>
    <x v="51"/>
    <n v="1800020184"/>
    <x v="0"/>
    <x v="0"/>
    <x v="2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1246"/>
    <s v="Above 180days "/>
    <n v="41.533333333333331"/>
    <x v="0"/>
    <x v="0"/>
    <s v="Overdue"/>
    <x v="0"/>
    <s v="USD"/>
    <n v="94014"/>
  </r>
  <r>
    <s v="A2310000"/>
    <x v="51"/>
    <x v="51"/>
    <n v="1800020185"/>
    <x v="0"/>
    <x v="0"/>
    <x v="2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246"/>
    <s v="Above 180days "/>
    <n v="41.533333333333331"/>
    <x v="0"/>
    <x v="0"/>
    <s v="Overdue"/>
    <x v="0"/>
    <s v="USD"/>
    <n v="62717.65"/>
  </r>
  <r>
    <s v="A2310000"/>
    <x v="51"/>
    <x v="51"/>
    <n v="1800020075"/>
    <x v="0"/>
    <x v="0"/>
    <x v="2"/>
    <x v="2"/>
    <n v="0"/>
    <s v="MILLENIUM MAY 2018 Crude Handling"/>
    <s v="468"/>
    <s v="DR"/>
    <s v=""/>
    <d v="2018-06-12T00:00:00"/>
    <d v="2018-06-12T00:00:00"/>
    <d v="2018-07-12T00:00:00"/>
    <s v="USD"/>
    <n v="72009.56"/>
    <n v="1268"/>
    <s v="Above 180days "/>
    <n v="42.266666666666666"/>
    <x v="0"/>
    <x v="0"/>
    <s v="Overdue"/>
    <x v="0"/>
    <s v="USD"/>
    <n v="72009.56"/>
  </r>
  <r>
    <s v="A2310000"/>
    <x v="51"/>
    <x v="51"/>
    <n v="1800020076"/>
    <x v="0"/>
    <x v="0"/>
    <x v="2"/>
    <x v="2"/>
    <n v="0"/>
    <s v="MILLENIUMMAY 2018 Crude Handling"/>
    <s v="454"/>
    <s v="DR"/>
    <s v=""/>
    <d v="2018-06-12T00:00:00"/>
    <d v="2018-06-12T00:00:00"/>
    <d v="2018-07-12T00:00:00"/>
    <s v="NGN"/>
    <n v="14657602.42"/>
    <n v="1268"/>
    <s v="Above 180days "/>
    <n v="42.266666666666666"/>
    <x v="0"/>
    <x v="0"/>
    <s v="Overdue"/>
    <x v="0"/>
    <s v="USD"/>
    <n v="47994.85"/>
  </r>
  <r>
    <s v="A2310000"/>
    <x v="51"/>
    <x v="51"/>
    <n v="1800019943"/>
    <x v="0"/>
    <x v="0"/>
    <x v="2"/>
    <x v="2"/>
    <n v="0"/>
    <s v="MILLENIUM APR 2018 Crude Handling"/>
    <s v="468"/>
    <s v="DR"/>
    <s v=""/>
    <d v="2018-05-15T00:00:00"/>
    <d v="2018-05-15T00:00:00"/>
    <d v="2018-06-14T00:00:00"/>
    <s v="USD"/>
    <n v="55747.57"/>
    <n v="1296"/>
    <s v="Above 180days "/>
    <n v="43.2"/>
    <x v="0"/>
    <x v="0"/>
    <s v="Overdue"/>
    <x v="0"/>
    <s v="USD"/>
    <n v="55747.57"/>
  </r>
  <r>
    <s v="A2310000"/>
    <x v="51"/>
    <x v="51"/>
    <n v="1800019944"/>
    <x v="0"/>
    <x v="0"/>
    <x v="2"/>
    <x v="2"/>
    <n v="0"/>
    <s v="MILLENIUMAPR 2018 Crude Handling"/>
    <s v="454"/>
    <s v="DR"/>
    <s v=""/>
    <d v="2018-05-15T00:00:00"/>
    <d v="2018-05-15T00:00:00"/>
    <d v="2018-06-14T00:00:00"/>
    <s v="NGN"/>
    <n v="11339426.52"/>
    <n v="1296"/>
    <s v="Above 180days "/>
    <n v="43.2"/>
    <x v="0"/>
    <x v="0"/>
    <s v="Overdue"/>
    <x v="0"/>
    <s v="USD"/>
    <n v="37147.96"/>
  </r>
  <r>
    <s v="A2310000"/>
    <x v="51"/>
    <x v="51"/>
    <n v="1800019796"/>
    <x v="0"/>
    <x v="0"/>
    <x v="2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320"/>
    <s v="Above 180days "/>
    <n v="44"/>
    <x v="0"/>
    <x v="0"/>
    <s v="Overdue"/>
    <x v="0"/>
    <s v="USD"/>
    <n v="2569.52"/>
  </r>
  <r>
    <s v="A2310000"/>
    <x v="51"/>
    <x v="51"/>
    <n v="1800019797"/>
    <x v="0"/>
    <x v="0"/>
    <x v="2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320"/>
    <s v="Above 180days "/>
    <n v="44"/>
    <x v="0"/>
    <x v="0"/>
    <s v="Overdue"/>
    <x v="0"/>
    <s v="USD"/>
    <n v="3852.05"/>
  </r>
  <r>
    <s v="A2310000"/>
    <x v="51"/>
    <x v="51"/>
    <n v="1800019783"/>
    <x v="0"/>
    <x v="0"/>
    <x v="2"/>
    <x v="2"/>
    <n v="0"/>
    <s v="MILLENIUM MAR 2018 Crude Handling"/>
    <s v="468"/>
    <s v="DR"/>
    <s v=""/>
    <d v="2018-04-16T00:00:00"/>
    <d v="2018-04-16T00:00:00"/>
    <d v="2018-05-16T00:00:00"/>
    <s v="USD"/>
    <n v="100023.18"/>
    <n v="1325"/>
    <s v="Above 180days "/>
    <n v="44.166666666666664"/>
    <x v="0"/>
    <x v="0"/>
    <s v="Overdue"/>
    <x v="0"/>
    <s v="USD"/>
    <n v="100023.18"/>
  </r>
  <r>
    <s v="A2310000"/>
    <x v="51"/>
    <x v="51"/>
    <n v="1800019784"/>
    <x v="0"/>
    <x v="0"/>
    <x v="2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325"/>
    <s v="Above 180days "/>
    <n v="44.166666666666664"/>
    <x v="0"/>
    <x v="0"/>
    <s v="Overdue"/>
    <x v="0"/>
    <s v="USD"/>
    <n v="66723.56"/>
  </r>
  <r>
    <s v="A2310000"/>
    <x v="51"/>
    <x v="51"/>
    <n v="1400012377"/>
    <x v="0"/>
    <x v="0"/>
    <x v="2"/>
    <x v="2"/>
    <n v="0"/>
    <s v="Millenium Oil pmt"/>
    <s v=""/>
    <s v="DZ"/>
    <s v=""/>
    <d v="2018-04-19T00:00:00"/>
    <d v="2018-04-13T00:00:00"/>
    <d v="2018-04-19T00:00:00"/>
    <s v="USD"/>
    <n v="-168457.5"/>
    <n v="1352"/>
    <s v="Above 180days "/>
    <n v="45.06666666666667"/>
    <x v="0"/>
    <x v="0"/>
    <s v="Overdue"/>
    <x v="0"/>
    <s v="USD"/>
    <n v="-168457.5"/>
  </r>
  <r>
    <s v="A2310000"/>
    <x v="51"/>
    <x v="51"/>
    <n v="1800019590"/>
    <x v="0"/>
    <x v="0"/>
    <x v="2"/>
    <x v="2"/>
    <n v="0"/>
    <s v="MILLENIUM FEB 2018 Crude Handling"/>
    <s v="468"/>
    <s v="DR"/>
    <s v=""/>
    <d v="2018-03-15T00:00:00"/>
    <d v="2018-03-15T00:00:00"/>
    <d v="2018-04-14T00:00:00"/>
    <s v="USD"/>
    <n v="92072.27"/>
    <n v="1357"/>
    <s v="Above 180days "/>
    <n v="45.233333333333334"/>
    <x v="0"/>
    <x v="0"/>
    <s v="Overdue"/>
    <x v="0"/>
    <s v="USD"/>
    <n v="92072.27"/>
  </r>
  <r>
    <s v="A2310000"/>
    <x v="51"/>
    <x v="51"/>
    <n v="1800019591"/>
    <x v="0"/>
    <x v="0"/>
    <x v="2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357"/>
    <s v="Above 180days "/>
    <n v="45.233333333333334"/>
    <x v="0"/>
    <x v="0"/>
    <s v="Overdue"/>
    <x v="0"/>
    <s v="USD"/>
    <n v="61410.61"/>
  </r>
  <r>
    <s v="A2310000"/>
    <x v="51"/>
    <x v="51"/>
    <n v="1800019506"/>
    <x v="0"/>
    <x v="0"/>
    <x v="2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370"/>
    <s v="Above 180days "/>
    <n v="45.666666666666664"/>
    <x v="0"/>
    <x v="0"/>
    <s v="Overdue"/>
    <x v="0"/>
    <s v="USD"/>
    <n v="48994.64"/>
  </r>
  <r>
    <s v="A2310000"/>
    <x v="51"/>
    <x v="51"/>
    <n v="103543503"/>
    <x v="0"/>
    <x v="0"/>
    <x v="2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373"/>
    <s v="Above 180days "/>
    <n v="45.766666666666666"/>
    <x v="0"/>
    <x v="2"/>
    <s v="WHT"/>
    <x v="1"/>
    <s v="USD"/>
    <n v="4118.37"/>
  </r>
  <r>
    <s v="A2310000"/>
    <x v="51"/>
    <x v="51"/>
    <n v="103543504"/>
    <x v="0"/>
    <x v="0"/>
    <x v="2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373"/>
    <s v="Above 180days "/>
    <n v="45.766666666666666"/>
    <x v="0"/>
    <x v="2"/>
    <s v="WHT"/>
    <x v="1"/>
    <s v="USD"/>
    <n v="5077.3999999999996"/>
  </r>
  <r>
    <s v="A2310000"/>
    <x v="51"/>
    <x v="51"/>
    <n v="103543505"/>
    <x v="0"/>
    <x v="0"/>
    <x v="2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373"/>
    <s v="Above 180days "/>
    <n v="45.766666666666666"/>
    <x v="0"/>
    <x v="2"/>
    <s v="WHT"/>
    <x v="1"/>
    <s v="USD"/>
    <n v="5896.61"/>
  </r>
  <r>
    <s v="A2310000"/>
    <x v="51"/>
    <x v="51"/>
    <n v="1800019477"/>
    <x v="0"/>
    <x v="0"/>
    <x v="2"/>
    <x v="2"/>
    <n v="0"/>
    <s v="MILLENIUM JAN 2018 Crude Handling"/>
    <s v="468"/>
    <s v="DR"/>
    <s v=""/>
    <d v="2018-02-22T00:00:00"/>
    <d v="2018-02-22T00:00:00"/>
    <d v="2018-03-24T00:00:00"/>
    <s v="USD"/>
    <n v="91147.41"/>
    <n v="1378"/>
    <s v="Above 180days "/>
    <n v="45.93333333333333"/>
    <x v="0"/>
    <x v="0"/>
    <s v="Overdue"/>
    <x v="0"/>
    <s v="USD"/>
    <n v="91147.41"/>
  </r>
  <r>
    <s v="A2310000"/>
    <x v="51"/>
    <x v="51"/>
    <n v="1800019478"/>
    <x v="0"/>
    <x v="0"/>
    <x v="2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378"/>
    <s v="Above 180days "/>
    <n v="45.93333333333333"/>
    <x v="0"/>
    <x v="0"/>
    <s v="Overdue"/>
    <x v="0"/>
    <s v="USD"/>
    <n v="60720.22"/>
  </r>
  <r>
    <s v="A2680005"/>
    <x v="52"/>
    <x v="52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306"/>
    <s v="Above 180days "/>
    <n v="10.199999999999999"/>
    <x v="3"/>
    <x v="2"/>
    <s v="WHT"/>
    <x v="1"/>
    <s v="USD"/>
    <n v="1771.96"/>
  </r>
  <r>
    <s v="A2680005"/>
    <x v="53"/>
    <x v="53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821"/>
    <s v="Above 180days "/>
    <n v="27.366666666666667"/>
    <x v="0"/>
    <x v="2"/>
    <s v="WHT"/>
    <x v="1"/>
    <s v="USD"/>
    <n v="5806.5"/>
  </r>
  <r>
    <s v="A2680005"/>
    <x v="54"/>
    <x v="54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728"/>
    <s v="Above 180days "/>
    <n v="24.266666666666666"/>
    <x v="0"/>
    <x v="2"/>
    <s v="WHT"/>
    <x v="1"/>
    <s v="USD"/>
    <n v="554.78"/>
  </r>
  <r>
    <s v="A2680005"/>
    <x v="54"/>
    <x v="54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728"/>
    <s v="Above 180days "/>
    <n v="24.266666666666666"/>
    <x v="0"/>
    <x v="2"/>
    <s v="WHT"/>
    <x v="1"/>
    <s v="USD"/>
    <n v="435.5"/>
  </r>
  <r>
    <s v="A2310000"/>
    <x v="55"/>
    <x v="55"/>
    <n v="1800027164"/>
    <x v="2"/>
    <x v="0"/>
    <x v="0"/>
    <x v="0"/>
    <n v="0"/>
    <s v="SEE SUPPORT DOCUMENT FOR PAYMENT INSTRUCTIONS"/>
    <s v=""/>
    <s v="DR"/>
    <s v=""/>
    <d v="2021-12-31T00:00:00"/>
    <d v="2021-12-31T00:00:00"/>
    <d v="2022-01-30T00:00:00"/>
    <s v="NGN"/>
    <n v="95776653.609999999"/>
    <n v="-30"/>
    <s v="Not Overdue"/>
    <n v="-1"/>
    <x v="1"/>
    <x v="1"/>
    <s v="Not Overdue"/>
    <x v="0"/>
    <s v="USD"/>
    <n v="232354.16"/>
  </r>
  <r>
    <s v="A2310000"/>
    <x v="55"/>
    <x v="55"/>
    <n v="1600003969"/>
    <x v="2"/>
    <x v="0"/>
    <x v="0"/>
    <x v="0"/>
    <n v="0"/>
    <s v="Partners Share-Nov21SNG Gas FYIP REF-1800027164"/>
    <s v="771"/>
    <s v="DG"/>
    <s v=""/>
    <d v="2021-12-31T00:00:00"/>
    <d v="2021-12-31T00:00:00"/>
    <d v="2021-12-31T00:00:00"/>
    <s v="NGN"/>
    <n v="-67043657.520000003"/>
    <n v="0"/>
    <s v="Not Overdue"/>
    <n v="0"/>
    <x v="1"/>
    <x v="1"/>
    <s v="Not Overdue"/>
    <x v="0"/>
    <s v="USD"/>
    <n v="-162647.91"/>
  </r>
  <r>
    <s v="A2310000"/>
    <x v="55"/>
    <x v="55"/>
    <n v="1600003960"/>
    <x v="2"/>
    <x v="0"/>
    <x v="0"/>
    <x v="0"/>
    <n v="0"/>
    <s v="JAN-DEC19-CONTRACT YR3 GACNRECON-REF1800027136"/>
    <s v="771"/>
    <s v="DG"/>
    <s v=""/>
    <d v="2021-12-21T00:00:00"/>
    <d v="2021-12-21T00:00:00"/>
    <d v="2021-12-21T00:00:00"/>
    <s v="NGN"/>
    <n v="-50653666.950000003"/>
    <n v="10"/>
    <s v="1-30days"/>
    <n v="0.33333333333333331"/>
    <x v="2"/>
    <x v="0"/>
    <s v="Overdue"/>
    <x v="0"/>
    <s v="USD"/>
    <n v="-123123.87"/>
  </r>
  <r>
    <s v="A2310000"/>
    <x v="55"/>
    <x v="55"/>
    <n v="1800027136"/>
    <x v="2"/>
    <x v="0"/>
    <x v="0"/>
    <x v="0"/>
    <n v="0"/>
    <s v="SEE SUPPORT DOCUMENT FOR PAYMENT INSTRUCTIONS"/>
    <s v=""/>
    <s v="DR"/>
    <s v=""/>
    <d v="2021-12-21T00:00:00"/>
    <d v="2021-12-21T00:00:00"/>
    <d v="2021-12-21T00:00:00"/>
    <s v="NGN"/>
    <n v="72362381.349999994"/>
    <n v="10"/>
    <s v="1-30days"/>
    <n v="0.33333333333333331"/>
    <x v="2"/>
    <x v="0"/>
    <s v="Overdue"/>
    <x v="0"/>
    <s v="USD"/>
    <n v="175891.24"/>
  </r>
  <r>
    <s v="A2310000"/>
    <x v="55"/>
    <x v="55"/>
    <n v="1800026809"/>
    <x v="2"/>
    <x v="0"/>
    <x v="0"/>
    <x v="0"/>
    <n v="0"/>
    <s v="August 2021 SNG/WEST FYIP Gas Sales"/>
    <s v=""/>
    <s v="DR"/>
    <s v=""/>
    <d v="2021-11-08T00:00:00"/>
    <d v="2021-11-08T00:00:00"/>
    <d v="2021-12-08T00:00:00"/>
    <s v="NGN"/>
    <n v="834093868.76999998"/>
    <n v="23"/>
    <s v="1-30days"/>
    <n v="0.76666666666666672"/>
    <x v="2"/>
    <x v="0"/>
    <s v="Overdue"/>
    <x v="0"/>
    <s v="USD"/>
    <n v="2030434.7"/>
  </r>
  <r>
    <s v="A2310000"/>
    <x v="55"/>
    <x v="55"/>
    <n v="1400016150"/>
    <x v="2"/>
    <x v="0"/>
    <x v="0"/>
    <x v="0"/>
    <n v="0"/>
    <s v="GACN Pmt"/>
    <s v=""/>
    <s v="DZ"/>
    <s v=""/>
    <d v="2021-11-29T00:00:00"/>
    <d v="2021-11-29T00:00:00"/>
    <d v="2021-11-29T00:00:00"/>
    <s v="NGN"/>
    <n v="-24558416.16"/>
    <n v="32"/>
    <s v="31-60days"/>
    <n v="1.0666666666666667"/>
    <x v="2"/>
    <x v="0"/>
    <s v="Overdue"/>
    <x v="0"/>
    <s v="USD"/>
    <n v="-59804.66"/>
  </r>
  <r>
    <s v="A2310000"/>
    <x v="55"/>
    <x v="55"/>
    <n v="1400016152"/>
    <x v="2"/>
    <x v="0"/>
    <x v="0"/>
    <x v="0"/>
    <n v="0"/>
    <s v="GACN_Aug2021 SNG/GACN Gas Sales"/>
    <s v=""/>
    <s v="DZ"/>
    <s v=""/>
    <d v="2021-11-29T00:00:00"/>
    <d v="2021-11-29T00:00:00"/>
    <d v="2021-11-29T00:00:00"/>
    <s v="NGN"/>
    <n v="-21131901.949999999"/>
    <n v="32"/>
    <s v="31-60days"/>
    <n v="1.0666666666666667"/>
    <x v="2"/>
    <x v="0"/>
    <s v="Overdue"/>
    <x v="0"/>
    <s v="USD"/>
    <n v="-51460.41"/>
  </r>
  <r>
    <s v="A2310000"/>
    <x v="55"/>
    <x v="55"/>
    <n v="1400016153"/>
    <x v="2"/>
    <x v="0"/>
    <x v="0"/>
    <x v="0"/>
    <n v="0"/>
    <s v="GACN_Jul2021 SNG/GACN Gas Sales"/>
    <s v=""/>
    <s v="DZ"/>
    <s v=""/>
    <d v="2021-11-29T00:00:00"/>
    <d v="2021-11-29T00:00:00"/>
    <d v="2021-11-29T00:00:00"/>
    <s v="NGN"/>
    <n v="-29152776.079999998"/>
    <n v="32"/>
    <s v="31-60days"/>
    <n v="1.0666666666666667"/>
    <x v="2"/>
    <x v="0"/>
    <s v="Overdue"/>
    <x v="0"/>
    <s v="USD"/>
    <n v="-70992.84"/>
  </r>
  <r>
    <s v="A2310000"/>
    <x v="55"/>
    <x v="55"/>
    <n v="1400016151"/>
    <x v="2"/>
    <x v="0"/>
    <x v="0"/>
    <x v="0"/>
    <n v="0"/>
    <s v="GACN_July 2021 SN"/>
    <s v=""/>
    <s v="DZ"/>
    <s v=""/>
    <d v="2021-11-29T00:00:00"/>
    <d v="2021-11-29T00:00:00"/>
    <d v="2021-11-29T00:00:00"/>
    <s v="NGN"/>
    <n v="-206624945.66999999"/>
    <n v="32"/>
    <s v="31-60days"/>
    <n v="1.0666666666666667"/>
    <x v="2"/>
    <x v="0"/>
    <s v="Overdue"/>
    <x v="0"/>
    <s v="USD"/>
    <n v="-503173.07"/>
  </r>
  <r>
    <s v="A2310000"/>
    <x v="55"/>
    <x v="55"/>
    <n v="1400016149"/>
    <x v="2"/>
    <x v="0"/>
    <x v="0"/>
    <x v="0"/>
    <n v="0"/>
    <s v="SNG/GACN Jun21 Pmt"/>
    <s v=""/>
    <s v="DZ"/>
    <s v=""/>
    <d v="2021-11-29T00:00:00"/>
    <d v="2021-11-29T00:00:00"/>
    <d v="2021-11-29T00:00:00"/>
    <s v="NGN"/>
    <n v="-221926265.88"/>
    <n v="32"/>
    <s v="31-60days"/>
    <n v="1.0666666666666667"/>
    <x v="2"/>
    <x v="0"/>
    <s v="Overdue"/>
    <x v="0"/>
    <s v="USD"/>
    <n v="-540434.84"/>
  </r>
  <r>
    <s v="A2310000"/>
    <x v="55"/>
    <x v="55"/>
    <n v="1400016146"/>
    <x v="2"/>
    <x v="0"/>
    <x v="0"/>
    <x v="0"/>
    <n v="0"/>
    <s v="SNG_GACN 1800025931Mar 2021 Pmt"/>
    <s v=""/>
    <s v="DZ"/>
    <s v=""/>
    <d v="2021-11-29T00:00:00"/>
    <d v="2021-11-29T00:00:00"/>
    <d v="2021-11-29T00:00:00"/>
    <s v="NGN"/>
    <n v="-2490860"/>
    <n v="32"/>
    <s v="31-60days"/>
    <n v="1.0666666666666667"/>
    <x v="2"/>
    <x v="0"/>
    <s v="Overdue"/>
    <x v="0"/>
    <s v="USD"/>
    <n v="-6065.74"/>
  </r>
  <r>
    <s v="A2310000"/>
    <x v="55"/>
    <x v="55"/>
    <n v="1400016143"/>
    <x v="2"/>
    <x v="0"/>
    <x v="0"/>
    <x v="0"/>
    <n v="0"/>
    <s v="SNG_GACN PMT 1800025930 _Feb 21 Pmt"/>
    <s v=""/>
    <s v="DZ"/>
    <s v=""/>
    <d v="2021-11-29T00:00:00"/>
    <d v="2021-11-29T00:00:00"/>
    <d v="2021-11-29T00:00:00"/>
    <s v="NGN"/>
    <n v="-19017364.27"/>
    <n v="32"/>
    <s v="31-60days"/>
    <n v="1.0666666666666667"/>
    <x v="2"/>
    <x v="0"/>
    <s v="Overdue"/>
    <x v="0"/>
    <s v="USD"/>
    <n v="-46311.09"/>
  </r>
  <r>
    <s v="A2310000"/>
    <x v="55"/>
    <x v="55"/>
    <n v="1400016145"/>
    <x v="2"/>
    <x v="0"/>
    <x v="0"/>
    <x v="0"/>
    <n v="0"/>
    <s v="SNG_GACN PMT 1800026018"/>
    <s v=""/>
    <s v="DZ"/>
    <s v=""/>
    <d v="2021-11-29T00:00:00"/>
    <d v="2021-11-29T00:00:00"/>
    <d v="2021-11-29T00:00:00"/>
    <s v="NGN"/>
    <n v="-25662687.030000001"/>
    <n v="32"/>
    <s v="31-60days"/>
    <n v="1.0666666666666667"/>
    <x v="2"/>
    <x v="0"/>
    <s v="Overdue"/>
    <x v="0"/>
    <s v="USD"/>
    <n v="-62493.78"/>
  </r>
  <r>
    <s v="A2310000"/>
    <x v="55"/>
    <x v="55"/>
    <n v="1400016144"/>
    <x v="2"/>
    <x v="0"/>
    <x v="0"/>
    <x v="0"/>
    <n v="0"/>
    <s v="SNG_GACN PMT 1800026071"/>
    <s v=""/>
    <s v="DZ"/>
    <s v=""/>
    <d v="2021-11-29T00:00:00"/>
    <d v="2021-11-29T00:00:00"/>
    <d v="2021-11-29T00:00:00"/>
    <s v="NGN"/>
    <n v="-155035811.36000001"/>
    <n v="32"/>
    <s v="31-60days"/>
    <n v="1.0666666666666667"/>
    <x v="2"/>
    <x v="0"/>
    <s v="Overdue"/>
    <x v="0"/>
    <s v="USD"/>
    <n v="-377543.21"/>
  </r>
  <r>
    <s v="A2310000"/>
    <x v="55"/>
    <x v="55"/>
    <n v="1400016148"/>
    <x v="2"/>
    <x v="0"/>
    <x v="0"/>
    <x v="0"/>
    <n v="0"/>
    <s v="SNG_GACN pmt 1800026199 May 2021"/>
    <s v=""/>
    <s v="DZ"/>
    <s v=""/>
    <d v="2021-11-29T00:00:00"/>
    <d v="2021-11-29T00:00:00"/>
    <d v="2021-11-29T00:00:00"/>
    <s v="NGN"/>
    <n v="-198045854.13999999"/>
    <n v="32"/>
    <s v="31-60days"/>
    <n v="1.0666666666666667"/>
    <x v="2"/>
    <x v="0"/>
    <s v="Overdue"/>
    <x v="0"/>
    <s v="USD"/>
    <n v="-482281.26"/>
  </r>
  <r>
    <s v="A2310000"/>
    <x v="55"/>
    <x v="55"/>
    <n v="1400016147"/>
    <x v="2"/>
    <x v="0"/>
    <x v="0"/>
    <x v="0"/>
    <n v="0"/>
    <s v="SNG_GCN 1800026209 May21"/>
    <s v=""/>
    <s v="DZ"/>
    <s v=""/>
    <d v="2021-11-29T00:00:00"/>
    <d v="2021-11-29T00:00:00"/>
    <d v="2021-11-29T00:00:00"/>
    <s v="NGN"/>
    <n v="-30337741.100000001"/>
    <n v="32"/>
    <s v="31-60days"/>
    <n v="1.0666666666666667"/>
    <x v="2"/>
    <x v="0"/>
    <s v="Overdue"/>
    <x v="0"/>
    <s v="USD"/>
    <n v="-73878.47"/>
  </r>
  <r>
    <s v="A2310000"/>
    <x v="55"/>
    <x v="55"/>
    <n v="1400016137"/>
    <x v="2"/>
    <x v="0"/>
    <x v="0"/>
    <x v="0"/>
    <n v="0"/>
    <s v="SNG/GACN HHOG April21 Pmt"/>
    <s v=""/>
    <s v="DZ"/>
    <s v=""/>
    <d v="2021-11-26T00:00:00"/>
    <d v="2021-11-26T00:00:00"/>
    <d v="2021-11-26T00:00:00"/>
    <s v="NGN"/>
    <n v="-11089144.48"/>
    <n v="35"/>
    <s v="31-60days"/>
    <n v="1.1666666666666667"/>
    <x v="2"/>
    <x v="0"/>
    <s v="Overdue"/>
    <x v="0"/>
    <s v="USD"/>
    <n v="-27004.28"/>
  </r>
  <r>
    <s v="A2310000"/>
    <x v="55"/>
    <x v="55"/>
    <n v="1400016141"/>
    <x v="2"/>
    <x v="0"/>
    <x v="0"/>
    <x v="0"/>
    <n v="0"/>
    <s v="SNG/GACN Mar21SNG GasFYIP REF1800026054 Pmt"/>
    <s v=""/>
    <s v="DZ"/>
    <s v=""/>
    <d v="2021-11-26T00:00:00"/>
    <d v="2021-11-29T00:00:00"/>
    <d v="2021-11-26T00:00:00"/>
    <s v="NGN"/>
    <n v="-162500077.50999999"/>
    <n v="35"/>
    <s v="31-60days"/>
    <n v="1.1666666666666667"/>
    <x v="2"/>
    <x v="0"/>
    <s v="Overdue"/>
    <x v="0"/>
    <s v="USD"/>
    <n v="-395720.19"/>
  </r>
  <r>
    <s v="A2310000"/>
    <x v="55"/>
    <x v="55"/>
    <n v="1400016142"/>
    <x v="2"/>
    <x v="0"/>
    <x v="0"/>
    <x v="0"/>
    <n v="0"/>
    <s v="SNG_GACN PMT 1800025929 _Jan 21 Pmt"/>
    <s v=""/>
    <s v="DZ"/>
    <s v=""/>
    <d v="2021-11-26T00:00:00"/>
    <d v="2021-11-29T00:00:00"/>
    <d v="2021-11-26T00:00:00"/>
    <s v="NGN"/>
    <n v="-21974249.170000002"/>
    <n v="35"/>
    <s v="31-60days"/>
    <n v="1.1666666666666667"/>
    <x v="2"/>
    <x v="0"/>
    <s v="Overdue"/>
    <x v="0"/>
    <s v="USD"/>
    <n v="-53511.69"/>
  </r>
  <r>
    <s v="A2310000"/>
    <x v="55"/>
    <x v="55"/>
    <n v="1600003936"/>
    <x v="2"/>
    <x v="0"/>
    <x v="0"/>
    <x v="0"/>
    <n v="0"/>
    <s v="Partners Share-Aug21SNG GaFYIPREF-1800026809"/>
    <s v="771"/>
    <s v="DG"/>
    <s v=""/>
    <d v="2021-11-08T00:00:00"/>
    <d v="2021-11-08T00:00:00"/>
    <d v="2021-11-08T00:00:00"/>
    <s v="NGN"/>
    <n v="-583865708.13999999"/>
    <n v="53"/>
    <s v="31-60days"/>
    <n v="1.7666666666666666"/>
    <x v="2"/>
    <x v="0"/>
    <s v="Overdue"/>
    <x v="0"/>
    <s v="USD"/>
    <n v="-1421304.29"/>
  </r>
  <r>
    <s v="A2310000"/>
    <x v="55"/>
    <x v="55"/>
    <n v="1800026598"/>
    <x v="2"/>
    <x v="0"/>
    <x v="0"/>
    <x v="0"/>
    <n v="0"/>
    <s v="Aug2021 SNG/GACN Gas Sales -ABA-SE 1002278037"/>
    <s v=""/>
    <s v="DR"/>
    <s v=""/>
    <d v="2021-09-16T00:00:00"/>
    <d v="2021-09-16T00:00:00"/>
    <d v="2021-10-16T00:00:00"/>
    <s v="NGN"/>
    <n v="70444308.150000006"/>
    <n v="76"/>
    <s v="61-90days "/>
    <n v="2.5333333333333332"/>
    <x v="2"/>
    <x v="0"/>
    <s v="Overdue"/>
    <x v="0"/>
    <s v="USD"/>
    <n v="171792.53"/>
  </r>
  <r>
    <s v="A2310000"/>
    <x v="55"/>
    <x v="55"/>
    <n v="1800026596"/>
    <x v="2"/>
    <x v="0"/>
    <x v="0"/>
    <x v="0"/>
    <n v="0"/>
    <s v="Jul2021 SNG/GACN Gas Sales -ABA-SE 1002270535"/>
    <s v=""/>
    <s v="DR"/>
    <s v=""/>
    <d v="2021-09-16T00:00:00"/>
    <d v="2021-09-16T00:00:00"/>
    <d v="2021-10-16T00:00:00"/>
    <s v="NGN"/>
    <n v="97180555.280000001"/>
    <n v="76"/>
    <s v="61-90days "/>
    <n v="2.5333333333333332"/>
    <x v="2"/>
    <x v="0"/>
    <s v="Overdue"/>
    <x v="0"/>
    <s v="USD"/>
    <n v="236994.22"/>
  </r>
  <r>
    <s v="A2310000"/>
    <x v="55"/>
    <x v="55"/>
    <n v="1800026541"/>
    <x v="2"/>
    <x v="0"/>
    <x v="0"/>
    <x v="0"/>
    <n v="0"/>
    <s v="July 2021 SNG/WEST FYIP Gas Sales"/>
    <s v=""/>
    <s v="DR"/>
    <s v=""/>
    <d v="2021-09-07T00:00:00"/>
    <d v="2021-09-07T00:00:00"/>
    <d v="2021-10-07T00:00:00"/>
    <s v="NGN"/>
    <n v="688754453.90999997"/>
    <n v="85"/>
    <s v="61-90days "/>
    <n v="2.8333333333333335"/>
    <x v="2"/>
    <x v="0"/>
    <s v="Overdue"/>
    <x v="0"/>
    <s v="USD"/>
    <n v="1680285.37"/>
  </r>
  <r>
    <s v="A2310000"/>
    <x v="55"/>
    <x v="55"/>
    <n v="1600003883"/>
    <x v="2"/>
    <x v="0"/>
    <x v="0"/>
    <x v="0"/>
    <n v="0"/>
    <s v="Partners Share-Aug21 SNG GACN ABA GasREF1800026598"/>
    <s v="771"/>
    <s v="DG"/>
    <s v=""/>
    <d v="2021-09-16T00:00:00"/>
    <d v="2021-09-16T00:00:00"/>
    <d v="2021-09-16T00:00:00"/>
    <s v="NGN"/>
    <n v="-49311015.700000003"/>
    <n v="106"/>
    <s v="91-180days "/>
    <n v="3.5333333333333332"/>
    <x v="2"/>
    <x v="0"/>
    <s v="Overdue"/>
    <x v="0"/>
    <s v="USD"/>
    <n v="-120254.77"/>
  </r>
  <r>
    <s v="A2310000"/>
    <x v="55"/>
    <x v="55"/>
    <n v="1600003882"/>
    <x v="2"/>
    <x v="0"/>
    <x v="0"/>
    <x v="0"/>
    <n v="0"/>
    <s v="Partners Share-Jul21 SNG GACN ABA GasREF1800026596"/>
    <s v="771"/>
    <s v="DG"/>
    <s v=""/>
    <d v="2021-09-16T00:00:00"/>
    <d v="2021-09-16T00:00:00"/>
    <d v="2021-09-16T00:00:00"/>
    <s v="NGN"/>
    <n v="-68026388.700000003"/>
    <n v="106"/>
    <s v="91-180days "/>
    <n v="3.5333333333333332"/>
    <x v="2"/>
    <x v="0"/>
    <s v="Overdue"/>
    <x v="0"/>
    <s v="USD"/>
    <n v="-165895.95000000001"/>
  </r>
  <r>
    <s v="A2310000"/>
    <x v="55"/>
    <x v="55"/>
    <n v="1600003874"/>
    <x v="2"/>
    <x v="0"/>
    <x v="0"/>
    <x v="0"/>
    <n v="0"/>
    <s v="Partners Share-Aug21SNG GaFYIPREF-1800026541"/>
    <s v="771"/>
    <s v="DG"/>
    <s v=""/>
    <d v="2021-09-07T00:00:00"/>
    <d v="2021-09-07T00:00:00"/>
    <d v="2021-09-07T00:00:00"/>
    <s v="NGN"/>
    <n v="-482128117.74000001"/>
    <n v="115"/>
    <s v="91-180days "/>
    <n v="3.8333333333333335"/>
    <x v="2"/>
    <x v="0"/>
    <s v="Overdue"/>
    <x v="0"/>
    <s v="USD"/>
    <n v="-1176199.76"/>
  </r>
  <r>
    <s v="A2310000"/>
    <x v="55"/>
    <x v="55"/>
    <n v="1800026387"/>
    <x v="2"/>
    <x v="0"/>
    <x v="0"/>
    <x v="0"/>
    <n v="0"/>
    <s v="June 2021 SNG/WEST FYIP Gas Sales-SE1002267186"/>
    <s v="000"/>
    <s v="DR"/>
    <s v=""/>
    <d v="2021-07-28T00:00:00"/>
    <d v="2021-07-28T00:00:00"/>
    <d v="2021-08-27T00:00:00"/>
    <s v="NGN"/>
    <n v="739758854.60000002"/>
    <n v="126"/>
    <s v="91-180days "/>
    <n v="4.2"/>
    <x v="2"/>
    <x v="0"/>
    <s v="Overdue"/>
    <x v="0"/>
    <s v="USD"/>
    <n v="1805751.36"/>
  </r>
  <r>
    <s v="A2310000"/>
    <x v="55"/>
    <x v="55"/>
    <n v="1800026386"/>
    <x v="2"/>
    <x v="0"/>
    <x v="0"/>
    <x v="0"/>
    <n v="0"/>
    <s v="SNG/Aba Gas Sales for June 2021-SE1002264311"/>
    <s v="000"/>
    <s v="DR"/>
    <s v=""/>
    <d v="2021-07-27T00:00:00"/>
    <d v="2021-07-27T00:00:00"/>
    <d v="2021-08-26T00:00:00"/>
    <s v="NGN"/>
    <n v="91979066.069999993"/>
    <n v="127"/>
    <s v="91-180days "/>
    <n v="4.2333333333333334"/>
    <x v="2"/>
    <x v="0"/>
    <s v="Overdue"/>
    <x v="0"/>
    <s v="USD"/>
    <n v="224530.1"/>
  </r>
  <r>
    <s v="A2310000"/>
    <x v="55"/>
    <x v="55"/>
    <n v="1600003859"/>
    <x v="2"/>
    <x v="0"/>
    <x v="0"/>
    <x v="0"/>
    <n v="0"/>
    <s v="Partners Share-June21SNG GasFYIP REF1800026387"/>
    <s v="771"/>
    <s v="DG"/>
    <s v=""/>
    <d v="2021-07-28T00:00:00"/>
    <d v="2021-07-28T00:00:00"/>
    <d v="2021-07-28T00:00:00"/>
    <s v="NGN"/>
    <n v="-517831198.22000003"/>
    <n v="156"/>
    <s v="91-180days "/>
    <n v="5.2"/>
    <x v="2"/>
    <x v="0"/>
    <s v="Overdue"/>
    <x v="0"/>
    <s v="USD"/>
    <n v="-1264025.95"/>
  </r>
  <r>
    <s v="A2310000"/>
    <x v="55"/>
    <x v="55"/>
    <n v="1600003858"/>
    <x v="2"/>
    <x v="0"/>
    <x v="0"/>
    <x v="0"/>
    <n v="0"/>
    <s v="PTSH-June 2021 SNG Aba Gas SalesREF-1800026386"/>
    <s v="771"/>
    <s v="DG"/>
    <s v=""/>
    <d v="2021-07-27T00:00:00"/>
    <d v="2021-07-27T00:00:00"/>
    <d v="2021-07-27T00:00:00"/>
    <s v="NGN"/>
    <n v="-64385346.25"/>
    <n v="157"/>
    <s v="91-180days "/>
    <n v="5.2333333333333334"/>
    <x v="2"/>
    <x v="0"/>
    <s v="Overdue"/>
    <x v="0"/>
    <s v="USD"/>
    <n v="-157171.07"/>
  </r>
  <r>
    <s v="A2310000"/>
    <x v="55"/>
    <x v="55"/>
    <n v="1800026199"/>
    <x v="2"/>
    <x v="0"/>
    <x v="0"/>
    <x v="0"/>
    <n v="0"/>
    <s v="May 2021 SNG/WEST FYIP Gas Sales-SE1002257959"/>
    <s v="000"/>
    <s v="DR"/>
    <s v=""/>
    <d v="2021-06-17T00:00:00"/>
    <d v="2021-06-17T00:00:00"/>
    <d v="2021-07-17T00:00:00"/>
    <s v="NGN"/>
    <n v="660157482.12"/>
    <n v="167"/>
    <s v="91-180days "/>
    <n v="5.5666666666666664"/>
    <x v="2"/>
    <x v="0"/>
    <s v="Overdue"/>
    <x v="0"/>
    <s v="USD"/>
    <n v="1611576.45"/>
  </r>
  <r>
    <s v="A2310000"/>
    <x v="55"/>
    <x v="55"/>
    <n v="1800026209"/>
    <x v="2"/>
    <x v="0"/>
    <x v="0"/>
    <x v="0"/>
    <n v="0"/>
    <s v="SNG/Aba Gas Sales for May 2021-SE1002257773"/>
    <s v="000"/>
    <s v="DR"/>
    <s v=""/>
    <d v="2021-06-17T00:00:00"/>
    <d v="2021-06-17T00:00:00"/>
    <d v="2021-07-17T00:00:00"/>
    <s v="NGN"/>
    <n v="101130438.65000001"/>
    <n v="167"/>
    <s v="91-180days "/>
    <n v="5.5666666666666664"/>
    <x v="2"/>
    <x v="0"/>
    <s v="Overdue"/>
    <x v="0"/>
    <s v="USD"/>
    <n v="246879.63"/>
  </r>
  <r>
    <s v="A2310000"/>
    <x v="55"/>
    <x v="55"/>
    <n v="1800026071"/>
    <x v="2"/>
    <x v="0"/>
    <x v="0"/>
    <x v="0"/>
    <n v="0"/>
    <s v="April 2021 SNG/WEST FYIP Gas Sales-SE1002250049"/>
    <s v="000"/>
    <s v="DR"/>
    <s v=""/>
    <d v="2021-05-28T00:00:00"/>
    <d v="2021-05-28T00:00:00"/>
    <d v="2021-06-27T00:00:00"/>
    <s v="NGN"/>
    <n v="516790672.88"/>
    <n v="187"/>
    <s v="Above 180days "/>
    <n v="6.2333333333333334"/>
    <x v="2"/>
    <x v="0"/>
    <s v="Overdue"/>
    <x v="0"/>
    <s v="USD"/>
    <n v="1262002.83"/>
  </r>
  <r>
    <s v="A2310000"/>
    <x v="55"/>
    <x v="55"/>
    <n v="1800026054"/>
    <x v="2"/>
    <x v="0"/>
    <x v="0"/>
    <x v="0"/>
    <n v="0"/>
    <s v="Mar 2021 SNG/WEST FYIP Gas Sales-SE1002241956"/>
    <s v="000"/>
    <s v="DR"/>
    <s v=""/>
    <d v="2021-05-26T00:00:00"/>
    <d v="2021-05-26T00:00:00"/>
    <d v="2021-06-25T00:00:00"/>
    <s v="NGN"/>
    <n v="541671560.01999998"/>
    <n v="189"/>
    <s v="Above 180days "/>
    <n v="6.3"/>
    <x v="2"/>
    <x v="0"/>
    <s v="Overdue"/>
    <x v="0"/>
    <s v="USD"/>
    <n v="1321949.44"/>
  </r>
  <r>
    <s v="A2310000"/>
    <x v="55"/>
    <x v="55"/>
    <n v="1600003760"/>
    <x v="2"/>
    <x v="0"/>
    <x v="0"/>
    <x v="0"/>
    <n v="0"/>
    <s v="Partners Share-May21SNG GasFYIP REF1800026199"/>
    <s v="771"/>
    <s v="DG"/>
    <s v=""/>
    <d v="2021-06-17T00:00:00"/>
    <d v="2021-06-17T00:00:00"/>
    <d v="2021-06-17T00:00:00"/>
    <s v="NGN"/>
    <n v="-462110237.48000002"/>
    <n v="197"/>
    <s v="Above 180days "/>
    <n v="6.5666666666666664"/>
    <x v="2"/>
    <x v="0"/>
    <s v="Overdue"/>
    <x v="0"/>
    <s v="USD"/>
    <n v="-1128103.51"/>
  </r>
  <r>
    <s v="A2310000"/>
    <x v="55"/>
    <x v="55"/>
    <n v="1600003761"/>
    <x v="2"/>
    <x v="0"/>
    <x v="0"/>
    <x v="0"/>
    <n v="0"/>
    <s v="PTSH-May 2021 SNG Aba Gas SalesREF-1800026209"/>
    <s v="771"/>
    <s v="DG"/>
    <s v=""/>
    <d v="2021-06-17T00:00:00"/>
    <d v="2021-06-17T00:00:00"/>
    <d v="2021-06-17T00:00:00"/>
    <s v="NGN"/>
    <n v="-70791307.049999997"/>
    <n v="197"/>
    <s v="Above 180days "/>
    <n v="6.5666666666666664"/>
    <x v="2"/>
    <x v="0"/>
    <s v="Overdue"/>
    <x v="0"/>
    <s v="USD"/>
    <n v="-172815.74"/>
  </r>
  <r>
    <s v="A2310000"/>
    <x v="55"/>
    <x v="55"/>
    <n v="1800026018"/>
    <x v="2"/>
    <x v="0"/>
    <x v="0"/>
    <x v="0"/>
    <n v="0"/>
    <s v="SNG/Aba Gas Sales for April 2021-SE1002249968"/>
    <s v="771"/>
    <s v="DR"/>
    <s v=""/>
    <d v="2021-05-18T00:00:00"/>
    <d v="2021-05-18T00:00:00"/>
    <d v="2021-06-17T00:00:00"/>
    <s v="NGN"/>
    <n v="95052139.090000004"/>
    <n v="197"/>
    <s v="Above 180days "/>
    <n v="6.5666666666666664"/>
    <x v="2"/>
    <x v="0"/>
    <s v="Overdue"/>
    <x v="0"/>
    <s v="USD"/>
    <n v="250462.39"/>
  </r>
  <r>
    <s v="A2310000"/>
    <x v="55"/>
    <x v="55"/>
    <n v="1800026019"/>
    <x v="1"/>
    <x v="0"/>
    <x v="0"/>
    <x v="0"/>
    <n v="0"/>
    <s v="SNG/PHC Gas Sales for April 2021-SE1002249970"/>
    <s v="000"/>
    <s v="DR"/>
    <s v=""/>
    <d v="2021-05-18T00:00:00"/>
    <d v="2021-05-18T00:00:00"/>
    <d v="2021-06-17T00:00:00"/>
    <s v="NGN"/>
    <n v="36968449.93"/>
    <n v="197"/>
    <s v="Above 180days "/>
    <n v="6.5666666666666664"/>
    <x v="3"/>
    <x v="0"/>
    <s v="Overdue"/>
    <x v="0"/>
    <s v="USD"/>
    <n v="97411.87"/>
  </r>
  <r>
    <s v="A2310000"/>
    <x v="55"/>
    <x v="55"/>
    <n v="1600003744"/>
    <x v="2"/>
    <x v="0"/>
    <x v="0"/>
    <x v="0"/>
    <n v="0"/>
    <s v="Partners Share-April21SNG GasFYIP REF1800026071"/>
    <s v="771"/>
    <s v="DG"/>
    <s v=""/>
    <d v="2021-05-28T00:00:00"/>
    <d v="2021-05-28T00:00:00"/>
    <d v="2021-05-28T00:00:00"/>
    <s v="NGN"/>
    <n v="-361753471.01999998"/>
    <n v="217"/>
    <s v="Above 180days "/>
    <n v="7.2333333333333334"/>
    <x v="2"/>
    <x v="0"/>
    <s v="Overdue"/>
    <x v="0"/>
    <s v="USD"/>
    <n v="-883401.98"/>
  </r>
  <r>
    <s v="A2310000"/>
    <x v="55"/>
    <x v="55"/>
    <n v="1800025930"/>
    <x v="2"/>
    <x v="0"/>
    <x v="0"/>
    <x v="0"/>
    <n v="0"/>
    <s v="Feb 2021 SNG/GACN Gas Sales -ABA-SE 1002234329"/>
    <s v=""/>
    <s v="DR"/>
    <s v=""/>
    <d v="2021-04-26T00:00:00"/>
    <d v="2021-04-26T00:00:00"/>
    <d v="2021-05-26T00:00:00"/>
    <s v="NGN"/>
    <n v="81391258.120000005"/>
    <n v="219"/>
    <s v="Above 180days "/>
    <n v="7.3"/>
    <x v="2"/>
    <x v="0"/>
    <s v="Overdue"/>
    <x v="0"/>
    <s v="USD"/>
    <n v="214465.97"/>
  </r>
  <r>
    <s v="A2310000"/>
    <x v="55"/>
    <x v="55"/>
    <n v="1800025929"/>
    <x v="2"/>
    <x v="0"/>
    <x v="0"/>
    <x v="0"/>
    <n v="0"/>
    <s v="Jan 2021 SNG/GACN Gas Sales -ABA-SE 1002244997"/>
    <s v=""/>
    <s v="DR"/>
    <s v=""/>
    <d v="2021-04-26T00:00:00"/>
    <d v="2021-04-26T00:00:00"/>
    <d v="2021-05-26T00:00:00"/>
    <s v="NGN"/>
    <n v="93810133.75"/>
    <n v="219"/>
    <s v="Above 180days "/>
    <n v="7.3"/>
    <x v="2"/>
    <x v="0"/>
    <s v="Overdue"/>
    <x v="0"/>
    <s v="USD"/>
    <n v="247189.7"/>
  </r>
  <r>
    <s v="A2310000"/>
    <x v="55"/>
    <x v="55"/>
    <n v="1800025931"/>
    <x v="2"/>
    <x v="0"/>
    <x v="0"/>
    <x v="0"/>
    <n v="0"/>
    <s v="Mar 2021 SNG/GACN Gas Sales -ABA-SE 1002241958"/>
    <s v=""/>
    <s v="DR"/>
    <s v=""/>
    <d v="2021-04-26T00:00:00"/>
    <d v="2021-04-26T00:00:00"/>
    <d v="2021-05-26T00:00:00"/>
    <s v="NGN"/>
    <n v="9230557.5999999996"/>
    <n v="219"/>
    <s v="Above 180days "/>
    <n v="7.3"/>
    <x v="2"/>
    <x v="0"/>
    <s v="Overdue"/>
    <x v="0"/>
    <s v="USD"/>
    <n v="24322.52"/>
  </r>
  <r>
    <s v="A2310000"/>
    <x v="55"/>
    <x v="55"/>
    <n v="1600003742"/>
    <x v="2"/>
    <x v="0"/>
    <x v="0"/>
    <x v="0"/>
    <n v="0"/>
    <s v="Partners Share-Mar21SNG GasFYIP REF1800026054"/>
    <s v="771"/>
    <s v="DG"/>
    <s v=""/>
    <d v="2021-05-26T00:00:00"/>
    <d v="2021-05-26T00:00:00"/>
    <d v="2021-05-26T00:00:00"/>
    <s v="NGN"/>
    <n v="-379170092.00999999"/>
    <n v="219"/>
    <s v="Above 180days "/>
    <n v="7.3"/>
    <x v="2"/>
    <x v="0"/>
    <s v="Overdue"/>
    <x v="0"/>
    <s v="USD"/>
    <n v="-925364.61"/>
  </r>
  <r>
    <s v="A2310000"/>
    <x v="55"/>
    <x v="55"/>
    <n v="1600003735"/>
    <x v="2"/>
    <x v="0"/>
    <x v="0"/>
    <x v="0"/>
    <n v="0"/>
    <s v="PTSH-April 2021 SNG Aba Gas SalesREF-1800026018"/>
    <s v="771"/>
    <s v="DG"/>
    <s v=""/>
    <d v="2021-05-18T00:00:00"/>
    <d v="2021-05-18T00:00:00"/>
    <d v="2021-05-18T00:00:00"/>
    <s v="NGN"/>
    <n v="-66536497.359999999"/>
    <n v="227"/>
    <s v="Above 180days "/>
    <n v="7.5666666666666664"/>
    <x v="2"/>
    <x v="0"/>
    <s v="Overdue"/>
    <x v="0"/>
    <s v="USD"/>
    <n v="-175323.67"/>
  </r>
  <r>
    <s v="A2310000"/>
    <x v="55"/>
    <x v="55"/>
    <n v="1600003736"/>
    <x v="1"/>
    <x v="0"/>
    <x v="0"/>
    <x v="0"/>
    <n v="0"/>
    <s v="PTSH-April 2021 SNG PHC Gas SalesREF-1800026019"/>
    <s v="771"/>
    <s v="DG"/>
    <s v=""/>
    <d v="2021-05-18T00:00:00"/>
    <d v="2021-05-18T00:00:00"/>
    <d v="2021-05-18T00:00:00"/>
    <s v="NGN"/>
    <n v="-25877914.949999999"/>
    <n v="227"/>
    <s v="Above 180days "/>
    <n v="7.5666666666666664"/>
    <x v="3"/>
    <x v="0"/>
    <s v="Overdue"/>
    <x v="0"/>
    <s v="USD"/>
    <n v="-68188.31"/>
  </r>
  <r>
    <s v="A2310000"/>
    <x v="55"/>
    <x v="55"/>
    <n v="1600003720"/>
    <x v="2"/>
    <x v="0"/>
    <x v="0"/>
    <x v="0"/>
    <n v="0"/>
    <s v="Partners Share-Feb21 SNG GACN ABA GasRef1800025930"/>
    <s v="771"/>
    <s v="DG"/>
    <s v=""/>
    <d v="2021-04-26T00:00:00"/>
    <d v="2021-04-26T00:00:00"/>
    <d v="2021-04-26T00:00:00"/>
    <s v="NGN"/>
    <n v="-56973880.68"/>
    <n v="249"/>
    <s v="Above 180days "/>
    <n v="8.3000000000000007"/>
    <x v="2"/>
    <x v="0"/>
    <s v="Overdue"/>
    <x v="0"/>
    <s v="USD"/>
    <n v="-150126.18"/>
  </r>
  <r>
    <s v="A2310000"/>
    <x v="55"/>
    <x v="55"/>
    <n v="1600003722"/>
    <x v="2"/>
    <x v="0"/>
    <x v="0"/>
    <x v="0"/>
    <n v="0"/>
    <s v="Partners Share-Jan21 SNG GACN ABA GasRef1800025929"/>
    <s v="771"/>
    <s v="DG"/>
    <s v=""/>
    <d v="2021-04-26T00:00:00"/>
    <d v="2021-04-26T00:00:00"/>
    <d v="2021-04-26T00:00:00"/>
    <s v="NGN"/>
    <n v="-65667093.619999997"/>
    <n v="249"/>
    <s v="Above 180days "/>
    <n v="8.3000000000000007"/>
    <x v="2"/>
    <x v="0"/>
    <s v="Overdue"/>
    <x v="0"/>
    <s v="USD"/>
    <n v="-173032.79"/>
  </r>
  <r>
    <s v="A2310000"/>
    <x v="55"/>
    <x v="55"/>
    <n v="1600003721"/>
    <x v="2"/>
    <x v="0"/>
    <x v="0"/>
    <x v="0"/>
    <n v="0"/>
    <s v="Partners Share-Mar21 SNG GACN ABA Gas 1800025931"/>
    <s v="771"/>
    <s v="DG"/>
    <s v=""/>
    <d v="2021-04-26T00:00:00"/>
    <d v="2021-04-26T00:00:00"/>
    <d v="2021-04-26T00:00:00"/>
    <s v="NGN"/>
    <n v="-6461390.3200000003"/>
    <n v="249"/>
    <s v="Above 180days "/>
    <n v="8.3000000000000007"/>
    <x v="2"/>
    <x v="0"/>
    <s v="Overdue"/>
    <x v="0"/>
    <s v="USD"/>
    <n v="-17025.759999999998"/>
  </r>
  <r>
    <s v="A2310000"/>
    <x v="56"/>
    <x v="56"/>
    <n v="1800027038"/>
    <x v="0"/>
    <x v="0"/>
    <x v="2"/>
    <x v="2"/>
    <n v="0"/>
    <s v="PAN OCEAN OML 147 NOV 2021 Crude Handling"/>
    <s v="468"/>
    <s v="DR"/>
    <s v=""/>
    <d v="2021-12-13T00:00:00"/>
    <d v="2021-12-13T00:00:00"/>
    <d v="2022-01-12T00:00:00"/>
    <s v="USD"/>
    <n v="122390.75"/>
    <n v="-12"/>
    <s v="Not Overdue"/>
    <n v="-0.4"/>
    <x v="1"/>
    <x v="1"/>
    <s v="Not Overdue"/>
    <x v="0"/>
    <s v="USD"/>
    <n v="122390.75"/>
  </r>
  <r>
    <s v="A2310000"/>
    <x v="56"/>
    <x v="56"/>
    <n v="1800027039"/>
    <x v="0"/>
    <x v="0"/>
    <x v="2"/>
    <x v="2"/>
    <n v="0"/>
    <s v="PAN OCEAN OML 147 NOV 2021 Crude Handling"/>
    <s v="454"/>
    <s v="DR"/>
    <s v=""/>
    <d v="2021-12-13T00:00:00"/>
    <d v="2021-12-13T00:00:00"/>
    <d v="2022-01-12T00:00:00"/>
    <s v="NGN"/>
    <n v="27073194.239999998"/>
    <n v="-12"/>
    <s v="Not Overdue"/>
    <n v="-0.4"/>
    <x v="1"/>
    <x v="1"/>
    <s v="Not Overdue"/>
    <x v="0"/>
    <s v="USD"/>
    <n v="65912.399999999994"/>
  </r>
  <r>
    <s v="A2310000"/>
    <x v="56"/>
    <x v="56"/>
    <n v="1800026836"/>
    <x v="0"/>
    <x v="0"/>
    <x v="2"/>
    <x v="2"/>
    <n v="0"/>
    <s v="PAN OCEAN OML147 OCTOBER 2021 Crude Handling"/>
    <s v="468"/>
    <s v="DR"/>
    <s v=""/>
    <d v="2021-11-11T00:00:00"/>
    <d v="2021-11-11T00:00:00"/>
    <d v="2021-12-11T00:00:00"/>
    <s v="USD"/>
    <n v="105011.36"/>
    <n v="20"/>
    <s v="1-30days"/>
    <n v="0.66666666666666663"/>
    <x v="2"/>
    <x v="0"/>
    <s v="Overdue"/>
    <x v="0"/>
    <s v="USD"/>
    <n v="105011.36"/>
  </r>
  <r>
    <s v="A2310000"/>
    <x v="56"/>
    <x v="56"/>
    <n v="1800026837"/>
    <x v="0"/>
    <x v="0"/>
    <x v="2"/>
    <x v="2"/>
    <n v="0"/>
    <s v="PAN OCEAN OML147 OCTOBER 2021 Crude Handling"/>
    <s v="454"/>
    <s v="DR"/>
    <s v=""/>
    <d v="2021-11-11T00:00:00"/>
    <d v="2021-11-11T00:00:00"/>
    <d v="2021-12-11T00:00:00"/>
    <s v="NGN"/>
    <n v="23206609.289999999"/>
    <n v="20"/>
    <s v="1-30days"/>
    <n v="0.66666666666666663"/>
    <x v="2"/>
    <x v="0"/>
    <s v="Overdue"/>
    <x v="0"/>
    <s v="USD"/>
    <n v="56482.57"/>
  </r>
  <r>
    <s v="A2310000"/>
    <x v="56"/>
    <x v="56"/>
    <n v="1800026697"/>
    <x v="0"/>
    <x v="0"/>
    <x v="2"/>
    <x v="2"/>
    <n v="0"/>
    <s v="PAN OCEAN  OML147 SEPTEMBER 2021 Crude Handling"/>
    <s v="454"/>
    <s v="DR"/>
    <s v=""/>
    <d v="2021-10-13T00:00:00"/>
    <d v="2021-10-13T00:00:00"/>
    <d v="2021-11-12T00:00:00"/>
    <s v="NGN"/>
    <n v="21623237.149999999"/>
    <n v="49"/>
    <s v="31-60days"/>
    <n v="1.6333333333333333"/>
    <x v="2"/>
    <x v="0"/>
    <s v="Overdue"/>
    <x v="0"/>
    <s v="USD"/>
    <n v="52691.5"/>
  </r>
  <r>
    <s v="A2310000"/>
    <x v="56"/>
    <x v="56"/>
    <n v="1800026696"/>
    <x v="0"/>
    <x v="0"/>
    <x v="2"/>
    <x v="2"/>
    <n v="0"/>
    <s v="PAN OCEAN OML147 SEPTEMBER 2021 Crude Handling"/>
    <s v="468"/>
    <s v="DR"/>
    <s v=""/>
    <d v="2021-10-13T00:00:00"/>
    <d v="2021-10-13T00:00:00"/>
    <d v="2021-11-12T00:00:00"/>
    <s v="USD"/>
    <n v="97940.96"/>
    <n v="49"/>
    <s v="31-60days"/>
    <n v="1.6333333333333333"/>
    <x v="2"/>
    <x v="0"/>
    <s v="Overdue"/>
    <x v="0"/>
    <s v="USD"/>
    <n v="97940.96"/>
  </r>
  <r>
    <s v="A2310000"/>
    <x v="56"/>
    <x v="56"/>
    <n v="1800026568"/>
    <x v="0"/>
    <x v="0"/>
    <x v="2"/>
    <x v="2"/>
    <n v="0"/>
    <s v="PAN OCEAN OML17 AUGUST 2021 Crude Handling"/>
    <s v="468"/>
    <s v="DR"/>
    <s v=""/>
    <d v="2021-09-14T00:00:00"/>
    <d v="2021-09-14T00:00:00"/>
    <d v="2021-10-14T00:00:00"/>
    <s v="USD"/>
    <n v="40838.14"/>
    <n v="78"/>
    <s v="61-90days "/>
    <n v="2.6"/>
    <x v="2"/>
    <x v="0"/>
    <s v="Overdue"/>
    <x v="0"/>
    <s v="USD"/>
    <n v="40838.14"/>
  </r>
  <r>
    <s v="A2310000"/>
    <x v="56"/>
    <x v="56"/>
    <n v="1800026569"/>
    <x v="0"/>
    <x v="0"/>
    <x v="2"/>
    <x v="2"/>
    <n v="0"/>
    <s v="PAN OCEAN OML17 AUGUST 2021 Crude Handling"/>
    <s v="454"/>
    <s v="DR"/>
    <s v=""/>
    <d v="2021-09-14T00:00:00"/>
    <d v="2021-09-14T00:00:00"/>
    <d v="2021-10-14T00:00:00"/>
    <s v="NGN"/>
    <n v="9008178.0600000005"/>
    <n v="78"/>
    <s v="61-90days "/>
    <n v="2.6"/>
    <x v="2"/>
    <x v="0"/>
    <s v="Overdue"/>
    <x v="0"/>
    <s v="USD"/>
    <n v="21971.85"/>
  </r>
  <r>
    <s v="A2310000"/>
    <x v="56"/>
    <x v="56"/>
    <n v="1600003901"/>
    <x v="0"/>
    <x v="0"/>
    <x v="2"/>
    <x v="2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95"/>
    <s v="91-180days "/>
    <n v="3.1666666666666665"/>
    <x v="2"/>
    <x v="0"/>
    <s v="Overdue"/>
    <x v="0"/>
    <s v="USD"/>
    <n v="-81572.399999999994"/>
  </r>
  <r>
    <s v="A2310000"/>
    <x v="56"/>
    <x v="56"/>
    <n v="1600003902"/>
    <x v="0"/>
    <x v="0"/>
    <x v="2"/>
    <x v="2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95"/>
    <s v="91-180days "/>
    <n v="3.1666666666666665"/>
    <x v="2"/>
    <x v="0"/>
    <s v="Overdue"/>
    <x v="0"/>
    <s v="USD"/>
    <n v="-41182.050000000003"/>
  </r>
  <r>
    <s v="A2310000"/>
    <x v="56"/>
    <x v="56"/>
    <n v="1800026447"/>
    <x v="0"/>
    <x v="0"/>
    <x v="2"/>
    <x v="2"/>
    <n v="0"/>
    <s v="PAN OCEAN OML147 JULY 2021 Crude Handling"/>
    <s v="468"/>
    <s v="DR"/>
    <s v=""/>
    <d v="2021-08-12T00:00:00"/>
    <d v="2021-08-12T00:00:00"/>
    <d v="2021-09-11T00:00:00"/>
    <s v="USD"/>
    <n v="116485.81"/>
    <n v="111"/>
    <s v="91-180days "/>
    <n v="3.7"/>
    <x v="2"/>
    <x v="0"/>
    <s v="Overdue"/>
    <x v="0"/>
    <s v="USD"/>
    <n v="116485.81"/>
  </r>
  <r>
    <s v="A2310000"/>
    <x v="56"/>
    <x v="56"/>
    <n v="1800026448"/>
    <x v="0"/>
    <x v="0"/>
    <x v="2"/>
    <x v="2"/>
    <n v="0"/>
    <s v="PAN OCEAN OML147 JULY 2021 Crude Handling"/>
    <s v="454"/>
    <s v="DR"/>
    <s v=""/>
    <d v="2021-08-12T00:00:00"/>
    <d v="2021-08-12T00:00:00"/>
    <d v="2021-09-11T00:00:00"/>
    <s v="NGN"/>
    <n v="25693440.870000001"/>
    <n v="111"/>
    <s v="91-180days "/>
    <n v="3.7"/>
    <x v="2"/>
    <x v="0"/>
    <s v="Overdue"/>
    <x v="0"/>
    <s v="USD"/>
    <n v="62725.4"/>
  </r>
  <r>
    <s v="A2310000"/>
    <x v="56"/>
    <x v="56"/>
    <n v="1800026313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106330.01"/>
    <n v="140"/>
    <s v="91-180days "/>
    <n v="4.666666666666667"/>
    <x v="2"/>
    <x v="0"/>
    <s v="Overdue"/>
    <x v="0"/>
    <s v="USD"/>
    <n v="106330.01"/>
  </r>
  <r>
    <s v="A2310000"/>
    <x v="56"/>
    <x v="56"/>
    <n v="1800026314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3455201.91"/>
    <n v="140"/>
    <s v="91-180days "/>
    <n v="4.666666666666667"/>
    <x v="2"/>
    <x v="0"/>
    <s v="Overdue"/>
    <x v="0"/>
    <s v="USD"/>
    <n v="57261.18"/>
  </r>
  <r>
    <s v="A2310000"/>
    <x v="56"/>
    <x v="56"/>
    <n v="1800026156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116329.46"/>
    <n v="170"/>
    <s v="91-180days "/>
    <n v="5.666666666666667"/>
    <x v="2"/>
    <x v="0"/>
    <s v="Overdue"/>
    <x v="0"/>
    <s v="USD"/>
    <n v="116329.46"/>
  </r>
  <r>
    <s v="A2310000"/>
    <x v="56"/>
    <x v="56"/>
    <n v="1800026157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24876793.800000001"/>
    <n v="170"/>
    <s v="91-180days "/>
    <n v="5.666666666666667"/>
    <x v="2"/>
    <x v="0"/>
    <s v="Overdue"/>
    <x v="0"/>
    <s v="USD"/>
    <n v="60729.23"/>
  </r>
  <r>
    <s v="A2310000"/>
    <x v="56"/>
    <x v="56"/>
    <n v="1800025979"/>
    <x v="0"/>
    <x v="0"/>
    <x v="2"/>
    <x v="2"/>
    <n v="0"/>
    <s v="PAN OCEAN OML147 APR 2021 Crude Handling"/>
    <s v="468"/>
    <s v="DR"/>
    <s v=""/>
    <d v="2021-05-14T00:00:00"/>
    <d v="2021-05-14T00:00:00"/>
    <d v="2021-06-13T00:00:00"/>
    <s v="USD"/>
    <n v="134371.9"/>
    <n v="201"/>
    <s v="Above 180days "/>
    <n v="6.7"/>
    <x v="3"/>
    <x v="0"/>
    <s v="Overdue"/>
    <x v="0"/>
    <s v="USD"/>
    <n v="134371.9"/>
  </r>
  <r>
    <s v="A2310000"/>
    <x v="56"/>
    <x v="56"/>
    <n v="1800025980"/>
    <x v="0"/>
    <x v="0"/>
    <x v="2"/>
    <x v="2"/>
    <n v="0"/>
    <s v="PAN OCEAN OML147 APR 2021 Crude Handling"/>
    <s v="454"/>
    <s v="DR"/>
    <s v=""/>
    <d v="2021-05-14T00:00:00"/>
    <d v="2021-05-14T00:00:00"/>
    <d v="2021-06-13T00:00:00"/>
    <s v="NGN"/>
    <n v="27458381.629999999"/>
    <n v="201"/>
    <s v="Above 180days "/>
    <n v="6.7"/>
    <x v="3"/>
    <x v="0"/>
    <s v="Overdue"/>
    <x v="0"/>
    <s v="USD"/>
    <n v="72352.84"/>
  </r>
  <r>
    <s v="A2310000"/>
    <x v="56"/>
    <x v="56"/>
    <n v="1800025921"/>
    <x v="0"/>
    <x v="0"/>
    <x v="2"/>
    <x v="2"/>
    <n v="0"/>
    <s v="PAN OCEAN(OML 147)Excess RPC 2020 Crudehandling"/>
    <s v="468"/>
    <s v="DR"/>
    <s v=""/>
    <d v="2021-04-22T00:00:00"/>
    <d v="2021-04-22T00:00:00"/>
    <d v="2021-05-22T00:00:00"/>
    <s v="USD"/>
    <n v="74605.38"/>
    <n v="223"/>
    <s v="Above 180days "/>
    <n v="7.4333333333333336"/>
    <x v="3"/>
    <x v="0"/>
    <s v="Overdue"/>
    <x v="0"/>
    <s v="USD"/>
    <n v="74605.38"/>
  </r>
  <r>
    <s v="A2310000"/>
    <x v="56"/>
    <x v="56"/>
    <n v="1800025922"/>
    <x v="0"/>
    <x v="0"/>
    <x v="2"/>
    <x v="2"/>
    <n v="0"/>
    <s v="PAN OCEAN(OML 147)Excess RPC 2020 Crudehandling"/>
    <s v="454"/>
    <s v="DR"/>
    <s v=""/>
    <d v="2021-04-22T00:00:00"/>
    <d v="2021-04-22T00:00:00"/>
    <d v="2021-05-22T00:00:00"/>
    <s v="NGN"/>
    <n v="12714602.810000001"/>
    <n v="223"/>
    <s v="Above 180days "/>
    <n v="7.4333333333333336"/>
    <x v="3"/>
    <x v="0"/>
    <s v="Overdue"/>
    <x v="0"/>
    <s v="USD"/>
    <n v="33502.980000000003"/>
  </r>
  <r>
    <s v="A2310000"/>
    <x v="56"/>
    <x v="56"/>
    <n v="1800025847"/>
    <x v="0"/>
    <x v="0"/>
    <x v="2"/>
    <x v="2"/>
    <n v="0"/>
    <s v="PAN OCEAN OML147  MARCH 2021 Crude Handling"/>
    <s v="468"/>
    <s v="DR"/>
    <s v=""/>
    <d v="2021-04-14T00:00:00"/>
    <d v="2021-04-14T00:00:00"/>
    <d v="2021-05-14T00:00:00"/>
    <s v="USD"/>
    <n v="150051.6"/>
    <n v="231"/>
    <s v="Above 180days "/>
    <n v="7.7"/>
    <x v="3"/>
    <x v="0"/>
    <s v="Overdue"/>
    <x v="0"/>
    <s v="USD"/>
    <n v="150051.6"/>
  </r>
  <r>
    <s v="A2310000"/>
    <x v="56"/>
    <x v="56"/>
    <n v="1800025848"/>
    <x v="0"/>
    <x v="0"/>
    <x v="2"/>
    <x v="2"/>
    <n v="0"/>
    <s v="PAN OCEAN OML147  MARCH 2021 Crude Handling"/>
    <s v="454"/>
    <s v="DR"/>
    <s v=""/>
    <d v="2021-04-14T00:00:00"/>
    <d v="2021-04-14T00:00:00"/>
    <d v="2021-05-14T00:00:00"/>
    <s v="NGN"/>
    <n v="30662467.960000001"/>
    <n v="231"/>
    <s v="Above 180days "/>
    <n v="7.7"/>
    <x v="3"/>
    <x v="0"/>
    <s v="Overdue"/>
    <x v="0"/>
    <s v="USD"/>
    <n v="80795.600000000006"/>
  </r>
  <r>
    <s v="A2310000"/>
    <x v="56"/>
    <x v="56"/>
    <n v="1800025708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115080.58"/>
    <n v="261"/>
    <s v="Above 180days "/>
    <n v="8.6999999999999993"/>
    <x v="3"/>
    <x v="0"/>
    <s v="Overdue"/>
    <x v="0"/>
    <s v="USD"/>
    <n v="115080.58"/>
  </r>
  <r>
    <s v="A2310000"/>
    <x v="56"/>
    <x v="56"/>
    <n v="1800025709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23516274.289999999"/>
    <n v="261"/>
    <s v="Above 180days "/>
    <n v="8.6999999999999993"/>
    <x v="3"/>
    <x v="0"/>
    <s v="Overdue"/>
    <x v="0"/>
    <s v="USD"/>
    <n v="61965.38"/>
  </r>
  <r>
    <s v="A2310000"/>
    <x v="56"/>
    <x v="56"/>
    <n v="1400015380"/>
    <x v="0"/>
    <x v="0"/>
    <x v="2"/>
    <x v="2"/>
    <n v="0"/>
    <s v="PAN OCEAN   OML147 pmt"/>
    <s v=""/>
    <s v="DZ"/>
    <s v=""/>
    <d v="2021-04-05T00:00:00"/>
    <d v="2021-04-01T00:00:00"/>
    <d v="2021-04-05T00:00:00"/>
    <s v="USD"/>
    <n v="-300000"/>
    <n v="270"/>
    <s v="Above 180days "/>
    <n v="9"/>
    <x v="4"/>
    <x v="0"/>
    <s v="Overdue"/>
    <x v="0"/>
    <s v="USD"/>
    <n v="-300000"/>
  </r>
  <r>
    <s v="A2310000"/>
    <x v="56"/>
    <x v="56"/>
    <n v="1800025554"/>
    <x v="0"/>
    <x v="0"/>
    <x v="2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293"/>
    <s v="Above 180days "/>
    <n v="9.7666666666666675"/>
    <x v="3"/>
    <x v="0"/>
    <s v="Overdue"/>
    <x v="0"/>
    <s v="USD"/>
    <n v="129962.36"/>
  </r>
  <r>
    <s v="A2310000"/>
    <x v="56"/>
    <x v="56"/>
    <n v="1800025555"/>
    <x v="0"/>
    <x v="0"/>
    <x v="2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293"/>
    <s v="Above 180days "/>
    <n v="9.7666666666666675"/>
    <x v="3"/>
    <x v="0"/>
    <s v="Overdue"/>
    <x v="0"/>
    <s v="USD"/>
    <n v="69978.509999999995"/>
  </r>
  <r>
    <s v="A2310000"/>
    <x v="56"/>
    <x v="56"/>
    <n v="1800025437"/>
    <x v="0"/>
    <x v="0"/>
    <x v="2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316"/>
    <s v="Above 180days "/>
    <n v="10.533333333333333"/>
    <x v="3"/>
    <x v="0"/>
    <s v="Overdue"/>
    <x v="0"/>
    <s v="USD"/>
    <n v="165234.67000000001"/>
  </r>
  <r>
    <s v="A2310000"/>
    <x v="56"/>
    <x v="56"/>
    <n v="1800025438"/>
    <x v="0"/>
    <x v="0"/>
    <x v="2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316"/>
    <s v="Above 180days "/>
    <n v="10.533333333333333"/>
    <x v="3"/>
    <x v="0"/>
    <s v="Overdue"/>
    <x v="0"/>
    <s v="USD"/>
    <n v="88970.96"/>
  </r>
  <r>
    <s v="A2310000"/>
    <x v="56"/>
    <x v="56"/>
    <n v="1400015120"/>
    <x v="0"/>
    <x v="0"/>
    <x v="2"/>
    <x v="2"/>
    <n v="0"/>
    <s v="Panocean Recovery pmt"/>
    <s v=""/>
    <s v="DZ"/>
    <s v=""/>
    <d v="2021-01-23T00:00:00"/>
    <d v="2021-01-22T00:00:00"/>
    <d v="2021-01-23T00:00:00"/>
    <s v="USD"/>
    <n v="-99975"/>
    <n v="342"/>
    <s v="Above 180days "/>
    <n v="11.4"/>
    <x v="4"/>
    <x v="0"/>
    <s v="Overdue"/>
    <x v="0"/>
    <s v="USD"/>
    <n v="-99975"/>
  </r>
  <r>
    <s v="A2310000"/>
    <x v="56"/>
    <x v="56"/>
    <n v="1800025260"/>
    <x v="0"/>
    <x v="0"/>
    <x v="2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349"/>
    <s v="Above 180days "/>
    <n v="11.633333333333333"/>
    <x v="3"/>
    <x v="0"/>
    <s v="Overdue"/>
    <x v="0"/>
    <s v="USD"/>
    <n v="160919.29"/>
  </r>
  <r>
    <s v="A2310000"/>
    <x v="56"/>
    <x v="56"/>
    <n v="1800025261"/>
    <x v="0"/>
    <x v="0"/>
    <x v="2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349"/>
    <s v="Above 180days "/>
    <n v="11.633333333333333"/>
    <x v="3"/>
    <x v="0"/>
    <s v="Overdue"/>
    <x v="0"/>
    <s v="USD"/>
    <n v="86647.33"/>
  </r>
  <r>
    <s v="A2310000"/>
    <x v="56"/>
    <x v="56"/>
    <n v="1800025057"/>
    <x v="0"/>
    <x v="0"/>
    <x v="2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383"/>
    <s v="Above 180days "/>
    <n v="12.766666666666667"/>
    <x v="4"/>
    <x v="0"/>
    <s v="Overdue"/>
    <x v="0"/>
    <s v="USD"/>
    <n v="173511.8"/>
  </r>
  <r>
    <s v="A2310000"/>
    <x v="56"/>
    <x v="56"/>
    <n v="1800025058"/>
    <x v="0"/>
    <x v="0"/>
    <x v="2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383"/>
    <s v="Above 180days "/>
    <n v="12.766666666666667"/>
    <x v="4"/>
    <x v="0"/>
    <s v="Overdue"/>
    <x v="0"/>
    <s v="USD"/>
    <n v="93462.97"/>
  </r>
  <r>
    <s v="A2310000"/>
    <x v="56"/>
    <x v="56"/>
    <n v="1800024919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205665.2"/>
    <n v="408"/>
    <s v="Above 180days "/>
    <n v="13.6"/>
    <x v="4"/>
    <x v="0"/>
    <s v="Overdue"/>
    <x v="0"/>
    <s v="USD"/>
    <n v="205665.2"/>
  </r>
  <r>
    <s v="A2310000"/>
    <x v="56"/>
    <x v="56"/>
    <n v="1800024920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408"/>
    <s v="Above 180days "/>
    <n v="13.6"/>
    <x v="4"/>
    <x v="0"/>
    <s v="Overdue"/>
    <x v="0"/>
    <s v="USD"/>
    <n v="110740.86"/>
  </r>
  <r>
    <s v="A2310000"/>
    <x v="56"/>
    <x v="56"/>
    <n v="1400014959"/>
    <x v="0"/>
    <x v="0"/>
    <x v="2"/>
    <x v="2"/>
    <n v="0"/>
    <s v="Pan Ocean OML 147  Pmt"/>
    <s v=""/>
    <s v="DZ"/>
    <s v=""/>
    <d v="2020-11-15T00:00:00"/>
    <d v="2020-11-13T00:00:00"/>
    <d v="2020-11-15T00:00:00"/>
    <s v="USD"/>
    <n v="-399975"/>
    <n v="411"/>
    <s v="Above 180days "/>
    <n v="13.7"/>
    <x v="4"/>
    <x v="0"/>
    <s v="Overdue"/>
    <x v="0"/>
    <s v="USD"/>
    <n v="-399975"/>
  </r>
  <r>
    <s v="A2310000"/>
    <x v="56"/>
    <x v="56"/>
    <n v="1800024745"/>
    <x v="0"/>
    <x v="0"/>
    <x v="2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439"/>
    <s v="Above 180days "/>
    <n v="14.633333333333333"/>
    <x v="4"/>
    <x v="0"/>
    <s v="Overdue"/>
    <x v="0"/>
    <s v="USD"/>
    <n v="157700.66"/>
  </r>
  <r>
    <s v="A2310000"/>
    <x v="56"/>
    <x v="56"/>
    <n v="1800024746"/>
    <x v="0"/>
    <x v="0"/>
    <x v="2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439"/>
    <s v="Above 180days "/>
    <n v="14.633333333333333"/>
    <x v="4"/>
    <x v="0"/>
    <s v="Overdue"/>
    <x v="0"/>
    <s v="USD"/>
    <n v="83638.86"/>
  </r>
  <r>
    <s v="A2310000"/>
    <x v="56"/>
    <x v="56"/>
    <n v="1400014820"/>
    <x v="0"/>
    <x v="0"/>
    <x v="2"/>
    <x v="2"/>
    <n v="0"/>
    <s v="Pan Ocean OML 147 pmt"/>
    <s v=""/>
    <s v="DZ"/>
    <s v=""/>
    <d v="2020-09-23T00:00:00"/>
    <d v="2020-09-22T00:00:00"/>
    <d v="2020-09-23T00:00:00"/>
    <s v="USD"/>
    <n v="-100000"/>
    <n v="464"/>
    <s v="Above 180days "/>
    <n v="15.466666666666667"/>
    <x v="4"/>
    <x v="0"/>
    <s v="Overdue"/>
    <x v="0"/>
    <s v="USD"/>
    <n v="-100000"/>
  </r>
  <r>
    <s v="A2310000"/>
    <x v="56"/>
    <x v="56"/>
    <n v="1800024585"/>
    <x v="0"/>
    <x v="0"/>
    <x v="2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470"/>
    <s v="Above 180days "/>
    <n v="15.666666666666666"/>
    <x v="4"/>
    <x v="0"/>
    <s v="Overdue"/>
    <x v="0"/>
    <s v="USD"/>
    <n v="181810.82"/>
  </r>
  <r>
    <s v="A2310000"/>
    <x v="56"/>
    <x v="56"/>
    <n v="1800024586"/>
    <x v="0"/>
    <x v="0"/>
    <x v="2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470"/>
    <s v="Above 180days "/>
    <n v="15.666666666666666"/>
    <x v="4"/>
    <x v="0"/>
    <s v="Overdue"/>
    <x v="0"/>
    <s v="USD"/>
    <n v="92995.15"/>
  </r>
  <r>
    <s v="A2310000"/>
    <x v="56"/>
    <x v="56"/>
    <n v="1800024447"/>
    <x v="0"/>
    <x v="0"/>
    <x v="2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498"/>
    <s v="Above 180days "/>
    <n v="16.600000000000001"/>
    <x v="4"/>
    <x v="0"/>
    <s v="Overdue"/>
    <x v="0"/>
    <s v="USD"/>
    <n v="150112.54"/>
  </r>
  <r>
    <s v="A2310000"/>
    <x v="56"/>
    <x v="56"/>
    <n v="1800024448"/>
    <x v="0"/>
    <x v="0"/>
    <x v="2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498"/>
    <s v="Above 180days "/>
    <n v="16.600000000000001"/>
    <x v="4"/>
    <x v="0"/>
    <s v="Overdue"/>
    <x v="0"/>
    <s v="USD"/>
    <n v="80829.100000000006"/>
  </r>
  <r>
    <s v="A2310000"/>
    <x v="56"/>
    <x v="56"/>
    <n v="1800024354"/>
    <x v="0"/>
    <x v="0"/>
    <x v="2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511"/>
    <s v="Above 180days "/>
    <n v="17.033333333333335"/>
    <x v="4"/>
    <x v="0"/>
    <s v="Overdue"/>
    <x v="0"/>
    <s v="USD"/>
    <n v="177859.20000000001"/>
  </r>
  <r>
    <s v="A2310000"/>
    <x v="56"/>
    <x v="56"/>
    <n v="1800024355"/>
    <x v="0"/>
    <x v="0"/>
    <x v="2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511"/>
    <s v="Above 180days "/>
    <n v="17.033333333333335"/>
    <x v="4"/>
    <x v="0"/>
    <s v="Overdue"/>
    <x v="0"/>
    <s v="USD"/>
    <n v="95769.47"/>
  </r>
  <r>
    <s v="A2310000"/>
    <x v="56"/>
    <x v="56"/>
    <n v="1800024350"/>
    <x v="0"/>
    <x v="0"/>
    <x v="2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511"/>
    <s v="Above 180days "/>
    <n v="17.033333333333335"/>
    <x v="4"/>
    <x v="0"/>
    <s v="Overdue"/>
    <x v="0"/>
    <s v="USD"/>
    <n v="184333.12"/>
  </r>
  <r>
    <s v="A2310000"/>
    <x v="56"/>
    <x v="56"/>
    <n v="1800024351"/>
    <x v="0"/>
    <x v="0"/>
    <x v="2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511"/>
    <s v="Above 180days "/>
    <n v="17.033333333333335"/>
    <x v="4"/>
    <x v="0"/>
    <s v="Overdue"/>
    <x v="0"/>
    <s v="USD"/>
    <n v="84375.35"/>
  </r>
  <r>
    <s v="A2310000"/>
    <x v="56"/>
    <x v="56"/>
    <n v="1800024348"/>
    <x v="0"/>
    <x v="0"/>
    <x v="2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511"/>
    <s v="Above 180days "/>
    <n v="17.033333333333335"/>
    <x v="4"/>
    <x v="0"/>
    <s v="Overdue"/>
    <x v="0"/>
    <s v="USD"/>
    <n v="222929.82"/>
  </r>
  <r>
    <s v="A2310000"/>
    <x v="56"/>
    <x v="56"/>
    <n v="1800024349"/>
    <x v="0"/>
    <x v="0"/>
    <x v="2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511"/>
    <s v="Above 180days "/>
    <n v="17.033333333333335"/>
    <x v="4"/>
    <x v="0"/>
    <s v="Overdue"/>
    <x v="0"/>
    <s v="USD"/>
    <n v="102043.04"/>
  </r>
  <r>
    <s v="A2310000"/>
    <x v="56"/>
    <x v="56"/>
    <n v="1800024352"/>
    <x v="0"/>
    <x v="0"/>
    <x v="2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511"/>
    <s v="Above 180days "/>
    <n v="17.033333333333335"/>
    <x v="4"/>
    <x v="0"/>
    <s v="Overdue"/>
    <x v="0"/>
    <s v="USD"/>
    <n v="173087"/>
  </r>
  <r>
    <s v="A2310000"/>
    <x v="56"/>
    <x v="56"/>
    <n v="1800024353"/>
    <x v="0"/>
    <x v="0"/>
    <x v="2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511"/>
    <s v="Above 180days "/>
    <n v="17.033333333333335"/>
    <x v="4"/>
    <x v="0"/>
    <s v="Overdue"/>
    <x v="0"/>
    <s v="USD"/>
    <n v="79234.95"/>
  </r>
  <r>
    <s v="A2310000"/>
    <x v="56"/>
    <x v="56"/>
    <n v="1800024356"/>
    <x v="0"/>
    <x v="0"/>
    <x v="2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511"/>
    <s v="Above 180days "/>
    <n v="17.033333333333335"/>
    <x v="4"/>
    <x v="0"/>
    <s v="Overdue"/>
    <x v="0"/>
    <s v="USD"/>
    <n v="211035.73"/>
  </r>
  <r>
    <s v="A2310000"/>
    <x v="56"/>
    <x v="56"/>
    <n v="1800024357"/>
    <x v="0"/>
    <x v="0"/>
    <x v="2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511"/>
    <s v="Above 180days "/>
    <n v="17.033333333333335"/>
    <x v="4"/>
    <x v="0"/>
    <s v="Overdue"/>
    <x v="0"/>
    <s v="USD"/>
    <n v="113633.60000000001"/>
  </r>
  <r>
    <s v="A2310000"/>
    <x v="56"/>
    <x v="56"/>
    <n v="1800024338"/>
    <x v="0"/>
    <x v="0"/>
    <x v="2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511"/>
    <s v="Above 180days "/>
    <n v="17.033333333333335"/>
    <x v="4"/>
    <x v="0"/>
    <s v="Overdue"/>
    <x v="0"/>
    <s v="USD"/>
    <n v="243037.55"/>
  </r>
  <r>
    <s v="A2310000"/>
    <x v="56"/>
    <x v="56"/>
    <n v="1800024339"/>
    <x v="0"/>
    <x v="0"/>
    <x v="2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511"/>
    <s v="Above 180days "/>
    <n v="17.033333333333335"/>
    <x v="4"/>
    <x v="0"/>
    <s v="Overdue"/>
    <x v="0"/>
    <s v="USD"/>
    <n v="111239.71"/>
  </r>
  <r>
    <s v="A2310000"/>
    <x v="56"/>
    <x v="56"/>
    <n v="1800024346"/>
    <x v="0"/>
    <x v="0"/>
    <x v="2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511"/>
    <s v="Above 180days "/>
    <n v="17.033333333333335"/>
    <x v="4"/>
    <x v="0"/>
    <s v="Overdue"/>
    <x v="0"/>
    <s v="USD"/>
    <n v="231473.29"/>
  </r>
  <r>
    <s v="A2310000"/>
    <x v="56"/>
    <x v="56"/>
    <n v="1800024347"/>
    <x v="0"/>
    <x v="0"/>
    <x v="2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511"/>
    <s v="Above 180days "/>
    <n v="17.033333333333335"/>
    <x v="4"/>
    <x v="0"/>
    <s v="Overdue"/>
    <x v="0"/>
    <s v="USD"/>
    <n v="105951.23"/>
  </r>
  <r>
    <s v="A2310000"/>
    <x v="56"/>
    <x v="56"/>
    <n v="1800024336"/>
    <x v="0"/>
    <x v="0"/>
    <x v="2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511"/>
    <s v="Above 180days "/>
    <n v="17.033333333333335"/>
    <x v="4"/>
    <x v="0"/>
    <s v="Overdue"/>
    <x v="0"/>
    <s v="USD"/>
    <n v="192304.12"/>
  </r>
  <r>
    <s v="A2310000"/>
    <x v="56"/>
    <x v="56"/>
    <n v="1800024337"/>
    <x v="0"/>
    <x v="0"/>
    <x v="2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511"/>
    <s v="Above 180days "/>
    <n v="17.033333333333335"/>
    <x v="4"/>
    <x v="0"/>
    <s v="Overdue"/>
    <x v="0"/>
    <s v="USD"/>
    <n v="88018.31"/>
  </r>
  <r>
    <s v="A2310000"/>
    <x v="56"/>
    <x v="56"/>
    <n v="1800024344"/>
    <x v="0"/>
    <x v="0"/>
    <x v="2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511"/>
    <s v="Above 180days "/>
    <n v="17.033333333333335"/>
    <x v="4"/>
    <x v="0"/>
    <s v="Overdue"/>
    <x v="0"/>
    <s v="USD"/>
    <n v="181393.54"/>
  </r>
  <r>
    <s v="A2310000"/>
    <x v="56"/>
    <x v="56"/>
    <n v="1800024345"/>
    <x v="0"/>
    <x v="0"/>
    <x v="2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511"/>
    <s v="Above 180days "/>
    <n v="17.033333333333335"/>
    <x v="4"/>
    <x v="0"/>
    <s v="Overdue"/>
    <x v="0"/>
    <s v="USD"/>
    <n v="83027.77"/>
  </r>
  <r>
    <s v="A2310000"/>
    <x v="56"/>
    <x v="56"/>
    <n v="1800024342"/>
    <x v="0"/>
    <x v="0"/>
    <x v="2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511"/>
    <s v="Above 180days "/>
    <n v="17.033333333333335"/>
    <x v="4"/>
    <x v="0"/>
    <s v="Overdue"/>
    <x v="0"/>
    <s v="USD"/>
    <n v="191901.71"/>
  </r>
  <r>
    <s v="A2310000"/>
    <x v="56"/>
    <x v="56"/>
    <n v="1800024343"/>
    <x v="0"/>
    <x v="0"/>
    <x v="2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511"/>
    <s v="Above 180days "/>
    <n v="17.033333333333335"/>
    <x v="4"/>
    <x v="0"/>
    <s v="Overdue"/>
    <x v="0"/>
    <s v="USD"/>
    <n v="87842.22"/>
  </r>
  <r>
    <s v="A2310000"/>
    <x v="56"/>
    <x v="56"/>
    <n v="1800024340"/>
    <x v="0"/>
    <x v="0"/>
    <x v="2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511"/>
    <s v="Above 180days "/>
    <n v="17.033333333333335"/>
    <x v="4"/>
    <x v="0"/>
    <s v="Overdue"/>
    <x v="0"/>
    <s v="USD"/>
    <n v="200721.66"/>
  </r>
  <r>
    <s v="A2310000"/>
    <x v="56"/>
    <x v="56"/>
    <n v="1800024341"/>
    <x v="0"/>
    <x v="0"/>
    <x v="2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511"/>
    <s v="Above 180days "/>
    <n v="17.033333333333335"/>
    <x v="4"/>
    <x v="0"/>
    <s v="Overdue"/>
    <x v="0"/>
    <s v="USD"/>
    <n v="91866.13"/>
  </r>
  <r>
    <s v="A2310000"/>
    <x v="57"/>
    <x v="57"/>
    <n v="1800027167"/>
    <x v="0"/>
    <x v="1"/>
    <x v="3"/>
    <x v="2"/>
    <n v="0"/>
    <s v="December 2021 DIRECT FIELD SERVICES"/>
    <s v="473"/>
    <s v="DR"/>
    <s v=""/>
    <d v="2021-12-31T00:00:00"/>
    <d v="2021-12-31T00:00:00"/>
    <d v="2022-01-30T00:00:00"/>
    <s v="NGN"/>
    <n v="172200"/>
    <n v="-30"/>
    <s v="Not Overdue"/>
    <n v="-1"/>
    <x v="1"/>
    <x v="1"/>
    <s v="Not Overdue"/>
    <x v="0"/>
    <s v="USD"/>
    <n v="417.76"/>
  </r>
  <r>
    <s v="A2310000"/>
    <x v="57"/>
    <x v="57"/>
    <n v="1800027103"/>
    <x v="0"/>
    <x v="1"/>
    <x v="3"/>
    <x v="2"/>
    <n v="0"/>
    <s v="Agbada DCS Activities cost recovery"/>
    <s v="467"/>
    <s v="DR"/>
    <s v=""/>
    <d v="2021-12-17T00:00:00"/>
    <d v="2021-12-17T00:00:00"/>
    <d v="2022-01-16T00:00:00"/>
    <s v="USD"/>
    <n v="43780.56"/>
    <n v="-16"/>
    <s v="Not Overdue"/>
    <n v="-0.53333333333333333"/>
    <x v="1"/>
    <x v="1"/>
    <s v="Not Overdue"/>
    <x v="0"/>
    <s v="USD"/>
    <n v="43780.56"/>
  </r>
  <r>
    <s v="A2310000"/>
    <x v="57"/>
    <x v="57"/>
    <n v="1800027104"/>
    <x v="0"/>
    <x v="1"/>
    <x v="3"/>
    <x v="2"/>
    <n v="0"/>
    <s v="Agbada DCS Activities-cost recovery"/>
    <s v="473"/>
    <s v="DR"/>
    <s v=""/>
    <d v="2021-12-17T00:00:00"/>
    <d v="2021-12-17T00:00:00"/>
    <d v="2022-01-16T00:00:00"/>
    <s v="NGN"/>
    <n v="35865.230000000003"/>
    <n v="-16"/>
    <s v="Not Overdue"/>
    <n v="-0.53333333333333333"/>
    <x v="1"/>
    <x v="1"/>
    <s v="Not Overdue"/>
    <x v="0"/>
    <s v="USD"/>
    <n v="87.3"/>
  </r>
  <r>
    <s v="A2310000"/>
    <x v="57"/>
    <x v="57"/>
    <n v="1800027087"/>
    <x v="0"/>
    <x v="0"/>
    <x v="2"/>
    <x v="2"/>
    <n v="0"/>
    <s v="HHOG Gas handling charge for November 2021"/>
    <s v="468"/>
    <s v="DR"/>
    <s v=""/>
    <d v="2021-12-15T00:00:00"/>
    <d v="2021-12-15T00:00:00"/>
    <d v="2022-01-14T00:00:00"/>
    <s v="USD"/>
    <n v="65148.54"/>
    <n v="-14"/>
    <s v="Not Overdue"/>
    <n v="-0.46666666666666667"/>
    <x v="1"/>
    <x v="1"/>
    <s v="Not Overdue"/>
    <x v="0"/>
    <s v="USD"/>
    <n v="65148.54"/>
  </r>
  <r>
    <s v="A2310000"/>
    <x v="57"/>
    <x v="57"/>
    <n v="1800027040"/>
    <x v="0"/>
    <x v="0"/>
    <x v="2"/>
    <x v="2"/>
    <n v="0"/>
    <s v="HHOG  NOV 2021 Crude Handling"/>
    <s v="468"/>
    <s v="DR"/>
    <s v=""/>
    <d v="2021-12-13T00:00:00"/>
    <d v="2021-12-13T00:00:00"/>
    <d v="2022-01-12T00:00:00"/>
    <s v="USD"/>
    <n v="2072487.13"/>
    <n v="-12"/>
    <s v="Not Overdue"/>
    <n v="-0.4"/>
    <x v="1"/>
    <x v="1"/>
    <s v="Not Overdue"/>
    <x v="0"/>
    <s v="USD"/>
    <n v="2072487.13"/>
  </r>
  <r>
    <s v="A2310000"/>
    <x v="57"/>
    <x v="57"/>
    <n v="1800027041"/>
    <x v="0"/>
    <x v="0"/>
    <x v="2"/>
    <x v="2"/>
    <n v="0"/>
    <s v="HHOG  NOV 2021 Crude Handling"/>
    <s v="454"/>
    <s v="DR"/>
    <s v=""/>
    <d v="2021-12-13T00:00:00"/>
    <d v="2021-12-13T00:00:00"/>
    <d v="2022-01-12T00:00:00"/>
    <s v="NGN"/>
    <n v="567592678.47000003"/>
    <n v="-12"/>
    <s v="Not Overdue"/>
    <n v="-0.4"/>
    <x v="1"/>
    <x v="1"/>
    <s v="Not Overdue"/>
    <x v="0"/>
    <s v="USD"/>
    <n v="1381861.14"/>
  </r>
  <r>
    <s v="A2310000"/>
    <x v="57"/>
    <x v="57"/>
    <n v="104182250"/>
    <x v="0"/>
    <x v="0"/>
    <x v="2"/>
    <x v="2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2"/>
    <s v="1-30days"/>
    <n v="6.6666666666666666E-2"/>
    <x v="1"/>
    <x v="1"/>
    <s v="Not Overdue"/>
    <x v="1"/>
    <s v="USD"/>
    <n v="79918.03"/>
  </r>
  <r>
    <s v="A2310000"/>
    <x v="57"/>
    <x v="57"/>
    <n v="104181662"/>
    <x v="0"/>
    <x v="0"/>
    <x v="2"/>
    <x v="2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4"/>
    <s v="1-30days"/>
    <n v="0.13333333333333333"/>
    <x v="1"/>
    <x v="1"/>
    <s v="Not Overdue"/>
    <x v="1"/>
    <s v="USD"/>
    <n v="149978.04"/>
  </r>
  <r>
    <s v="A2310000"/>
    <x v="57"/>
    <x v="57"/>
    <n v="104181663"/>
    <x v="0"/>
    <x v="0"/>
    <x v="2"/>
    <x v="2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4"/>
    <s v="1-30days"/>
    <n v="0.13333333333333333"/>
    <x v="1"/>
    <x v="1"/>
    <s v="Not Overdue"/>
    <x v="1"/>
    <s v="USD"/>
    <n v="147080.6"/>
  </r>
  <r>
    <s v="A2310000"/>
    <x v="57"/>
    <x v="57"/>
    <n v="104181664"/>
    <x v="0"/>
    <x v="0"/>
    <x v="2"/>
    <x v="2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4"/>
    <s v="1-30days"/>
    <n v="0.13333333333333333"/>
    <x v="1"/>
    <x v="1"/>
    <s v="Not Overdue"/>
    <x v="1"/>
    <s v="USD"/>
    <n v="120297.5"/>
  </r>
  <r>
    <s v="A2310000"/>
    <x v="57"/>
    <x v="57"/>
    <n v="104181665"/>
    <x v="0"/>
    <x v="0"/>
    <x v="2"/>
    <x v="2"/>
    <s v="WHT Outstg"/>
    <s v="WHT_1800026571 HHOG  AUGUST 2021 Crude Handling"/>
    <s v=""/>
    <s v="AB"/>
    <s v=""/>
    <d v="2021-12-27T00:00:00"/>
    <d v="2021-12-27T00:00:00"/>
    <d v="2021-12-27T00:00:00"/>
    <s v="NGN"/>
    <n v="40168024.460000001"/>
    <n v="4"/>
    <s v="1-30days"/>
    <n v="0.13333333333333333"/>
    <x v="1"/>
    <x v="1"/>
    <s v="Not Overdue"/>
    <x v="1"/>
    <s v="USD"/>
    <n v="97624.37"/>
  </r>
  <r>
    <s v="A2310000"/>
    <x v="57"/>
    <x v="57"/>
    <n v="1800026981"/>
    <x v="0"/>
    <x v="1"/>
    <x v="3"/>
    <x v="2"/>
    <n v="0"/>
    <s v="Novem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2"/>
  </r>
  <r>
    <s v="A2310000"/>
    <x v="57"/>
    <x v="57"/>
    <n v="1800026977"/>
    <x v="0"/>
    <x v="1"/>
    <x v="3"/>
    <x v="2"/>
    <n v="0"/>
    <s v="Octo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4"/>
  </r>
  <r>
    <s v="A2310000"/>
    <x v="57"/>
    <x v="57"/>
    <n v="1800026976"/>
    <x v="0"/>
    <x v="1"/>
    <x v="3"/>
    <x v="2"/>
    <n v="0"/>
    <s v="Sept 2021 DIRECT FIELD SERVICES"/>
    <s v="473"/>
    <s v="DR"/>
    <s v=""/>
    <d v="2021-11-26T00:00:00"/>
    <d v="2021-11-26T00:00:00"/>
    <d v="2021-12-26T00:00:00"/>
    <s v="NGN"/>
    <n v="157680"/>
    <n v="5"/>
    <s v="1-30days"/>
    <n v="0.16666666666666666"/>
    <x v="2"/>
    <x v="0"/>
    <s v="Overdue"/>
    <x v="0"/>
    <s v="USD"/>
    <n v="384"/>
  </r>
  <r>
    <s v="A2310000"/>
    <x v="57"/>
    <x v="57"/>
    <n v="1800026838"/>
    <x v="0"/>
    <x v="0"/>
    <x v="2"/>
    <x v="2"/>
    <n v="0"/>
    <s v="HHOG  OCTOBER 2021 Crude Handling"/>
    <s v="468"/>
    <s v="DR"/>
    <s v=""/>
    <d v="2021-11-11T00:00:00"/>
    <d v="2021-11-11T00:00:00"/>
    <d v="2021-12-11T00:00:00"/>
    <s v="USD"/>
    <n v="2844156.93"/>
    <n v="20"/>
    <s v="1-30days"/>
    <n v="0.66666666666666663"/>
    <x v="2"/>
    <x v="0"/>
    <s v="Overdue"/>
    <x v="0"/>
    <s v="USD"/>
    <n v="2844156.93"/>
  </r>
  <r>
    <s v="A2310000"/>
    <x v="57"/>
    <x v="57"/>
    <n v="1800026839"/>
    <x v="0"/>
    <x v="0"/>
    <x v="2"/>
    <x v="2"/>
    <n v="0"/>
    <s v="HHOG  OCTOBER 2021 Crude Handling"/>
    <s v="454"/>
    <s v="DR"/>
    <s v=""/>
    <d v="2021-11-11T00:00:00"/>
    <d v="2021-11-11T00:00:00"/>
    <d v="2021-12-11T00:00:00"/>
    <s v="NGN"/>
    <n v="778185286.11000001"/>
    <n v="20"/>
    <s v="1-30days"/>
    <n v="0.66666666666666663"/>
    <x v="2"/>
    <x v="0"/>
    <s v="Overdue"/>
    <x v="0"/>
    <s v="USD"/>
    <n v="1894025.17"/>
  </r>
  <r>
    <s v="A2310000"/>
    <x v="57"/>
    <x v="57"/>
    <n v="1800026803"/>
    <x v="0"/>
    <x v="0"/>
    <x v="0"/>
    <x v="0"/>
    <n v="0"/>
    <s v="HHOG Gas handling charge for October  2021"/>
    <s v="468"/>
    <s v="DR"/>
    <s v=""/>
    <d v="2021-11-03T00:00:00"/>
    <d v="2021-11-03T00:00:00"/>
    <d v="2021-12-03T00:00:00"/>
    <s v="USD"/>
    <n v="99250.17"/>
    <n v="28"/>
    <s v="1-30days"/>
    <n v="0.93333333333333335"/>
    <x v="2"/>
    <x v="0"/>
    <s v="Overdue"/>
    <x v="0"/>
    <s v="USD"/>
    <n v="99250.17"/>
  </r>
  <r>
    <s v="A2310000"/>
    <x v="57"/>
    <x v="57"/>
    <n v="1800026750"/>
    <x v="0"/>
    <x v="0"/>
    <x v="0"/>
    <x v="0"/>
    <n v="0"/>
    <s v="HHOG Gas handling charge for September 2021"/>
    <s v="468"/>
    <s v="DR"/>
    <s v=""/>
    <d v="2021-10-18T00:00:00"/>
    <d v="2021-10-18T00:00:00"/>
    <d v="2021-11-17T00:00:00"/>
    <s v="USD"/>
    <n v="8333.33"/>
    <n v="44"/>
    <s v="31-60days"/>
    <n v="1.4666666666666666"/>
    <x v="2"/>
    <x v="0"/>
    <s v="Overdue"/>
    <x v="0"/>
    <s v="USD"/>
    <n v="8333.33"/>
  </r>
  <r>
    <s v="A2310000"/>
    <x v="57"/>
    <x v="57"/>
    <n v="1800026793"/>
    <x v="0"/>
    <x v="1"/>
    <x v="3"/>
    <x v="17"/>
    <n v="0"/>
    <s v="HHOG - Transition Operation Cost"/>
    <s v="473"/>
    <s v="DR"/>
    <s v=""/>
    <d v="2021-09-15T00:00:00"/>
    <d v="2021-10-29T00:00:00"/>
    <d v="2021-11-13T00:00:00"/>
    <s v="NGN"/>
    <n v="8313346280"/>
    <n v="48"/>
    <s v="31-60days"/>
    <n v="1.6"/>
    <x v="2"/>
    <x v="0"/>
    <s v="Overdue"/>
    <x v="0"/>
    <s v="USD"/>
    <n v="20248817.530000001"/>
  </r>
  <r>
    <s v="A2310000"/>
    <x v="57"/>
    <x v="57"/>
    <n v="1800026794"/>
    <x v="0"/>
    <x v="1"/>
    <x v="3"/>
    <x v="17"/>
    <n v="0"/>
    <s v="HHOG - Transition Operation Cost"/>
    <s v="467"/>
    <s v="DR"/>
    <s v=""/>
    <d v="2021-09-15T00:00:00"/>
    <d v="2021-10-29T00:00:00"/>
    <d v="2021-11-13T00:00:00"/>
    <s v="USD"/>
    <n v="7030446"/>
    <n v="48"/>
    <s v="31-60days"/>
    <n v="1.6"/>
    <x v="2"/>
    <x v="0"/>
    <s v="Overdue"/>
    <x v="0"/>
    <s v="USD"/>
    <n v="7030446"/>
  </r>
  <r>
    <s v="A2310000"/>
    <x v="57"/>
    <x v="57"/>
    <n v="1800026597"/>
    <x v="0"/>
    <x v="0"/>
    <x v="0"/>
    <x v="0"/>
    <n v="0"/>
    <s v="HHOG Gas handling charge for August 2021"/>
    <s v="468"/>
    <s v="DR"/>
    <s v=""/>
    <d v="2021-09-16T00:00:00"/>
    <d v="2021-09-16T00:00:00"/>
    <d v="2021-10-16T00:00:00"/>
    <s v="USD"/>
    <n v="80815.55"/>
    <n v="76"/>
    <s v="61-90days "/>
    <n v="2.5333333333333332"/>
    <x v="2"/>
    <x v="0"/>
    <s v="Overdue"/>
    <x v="0"/>
    <s v="USD"/>
    <n v="80815.55"/>
  </r>
  <r>
    <s v="A2310000"/>
    <x v="57"/>
    <x v="57"/>
    <n v="104143848"/>
    <x v="0"/>
    <x v="0"/>
    <x v="2"/>
    <x v="2"/>
    <s v="WHT Outstg"/>
    <s v="WHT_1800026316 HHOG  June 2021 Crude Handling"/>
    <s v=""/>
    <s v="AB"/>
    <s v=""/>
    <d v="2021-10-11T00:00:00"/>
    <d v="2021-10-11T00:00:00"/>
    <d v="2021-10-11T00:00:00"/>
    <s v="NGN"/>
    <n v="38127285.439999998"/>
    <n v="81"/>
    <s v="61-90days "/>
    <n v="2.7"/>
    <x v="1"/>
    <x v="1"/>
    <s v="Not Overdue"/>
    <x v="1"/>
    <s v="USD"/>
    <n v="92923.82"/>
  </r>
  <r>
    <s v="A2310000"/>
    <x v="57"/>
    <x v="57"/>
    <n v="104143849"/>
    <x v="0"/>
    <x v="0"/>
    <x v="2"/>
    <x v="2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81"/>
    <s v="61-90days "/>
    <n v="2.7"/>
    <x v="1"/>
    <x v="1"/>
    <s v="Not Overdue"/>
    <x v="1"/>
    <s v="USD"/>
    <n v="99821.05"/>
  </r>
  <r>
    <s v="A2310000"/>
    <x v="57"/>
    <x v="57"/>
    <n v="1800026530"/>
    <x v="0"/>
    <x v="1"/>
    <x v="3"/>
    <x v="2"/>
    <n v="0"/>
    <s v="July 20th to Aug 20th 2021 DIRECT FIELD SERVICES"/>
    <s v="473"/>
    <s v="DR"/>
    <s v=""/>
    <d v="2021-08-31T00:00:00"/>
    <d v="2021-08-31T00:00:00"/>
    <d v="2021-09-30T00:00:00"/>
    <s v="NGN"/>
    <n v="168192"/>
    <n v="92"/>
    <s v="91-180days "/>
    <n v="3.0666666666666669"/>
    <x v="2"/>
    <x v="0"/>
    <s v="Overdue"/>
    <x v="0"/>
    <s v="USD"/>
    <n v="410.44"/>
  </r>
  <r>
    <s v="A2310000"/>
    <x v="57"/>
    <x v="57"/>
    <n v="1800026529"/>
    <x v="0"/>
    <x v="1"/>
    <x v="3"/>
    <x v="2"/>
    <n v="0"/>
    <s v="July 2nd to 19th 2021 DIRECT FIELD SERVICES"/>
    <s v="473"/>
    <s v="DR"/>
    <s v=""/>
    <d v="2021-08-31T00:00:00"/>
    <d v="2021-08-31T00:00:00"/>
    <d v="2021-09-30T00:00:00"/>
    <s v="NGN"/>
    <n v="75336"/>
    <n v="92"/>
    <s v="91-180days "/>
    <n v="3.0666666666666669"/>
    <x v="2"/>
    <x v="0"/>
    <s v="Overdue"/>
    <x v="0"/>
    <s v="USD"/>
    <n v="183.84"/>
  </r>
  <r>
    <s v="A2310000"/>
    <x v="57"/>
    <x v="57"/>
    <n v="104133434"/>
    <x v="0"/>
    <x v="0"/>
    <x v="2"/>
    <x v="2"/>
    <s v="WHT Outstg"/>
    <s v="WHT on 1800026159 HHOG  MAY 2021 CHA"/>
    <s v=""/>
    <s v="AB"/>
    <s v=""/>
    <d v="2021-09-20T00:00:00"/>
    <d v="2021-09-20T00:00:00"/>
    <d v="2021-09-20T00:00:00"/>
    <s v="NGN"/>
    <n v="39818517.280000001"/>
    <n v="102"/>
    <s v="91-180days "/>
    <n v="3.4"/>
    <x v="2"/>
    <x v="2"/>
    <s v="WHT"/>
    <x v="1"/>
    <s v="USD"/>
    <n v="97101.440000000002"/>
  </r>
  <r>
    <s v="A2310000"/>
    <x v="57"/>
    <x v="57"/>
    <n v="104133435"/>
    <x v="0"/>
    <x v="0"/>
    <x v="2"/>
    <x v="2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102"/>
    <s v="91-180days "/>
    <n v="3.4"/>
    <x v="2"/>
    <x v="2"/>
    <s v="WHT"/>
    <x v="1"/>
    <s v="USD"/>
    <n v="139604.20000000001"/>
  </r>
  <r>
    <s v="A2310000"/>
    <x v="57"/>
    <x v="57"/>
    <n v="1800026481"/>
    <x v="0"/>
    <x v="0"/>
    <x v="0"/>
    <x v="0"/>
    <n v="0"/>
    <s v="HHOG Gas handling charge for July 2021"/>
    <s v="468"/>
    <s v="DR"/>
    <s v=""/>
    <d v="2021-08-18T00:00:00"/>
    <d v="2021-08-18T00:00:00"/>
    <d v="2021-09-17T00:00:00"/>
    <s v="USD"/>
    <n v="117385.83"/>
    <n v="105"/>
    <s v="91-180days "/>
    <n v="3.5"/>
    <x v="2"/>
    <x v="0"/>
    <s v="Overdue"/>
    <x v="0"/>
    <s v="USD"/>
    <n v="117385.83"/>
  </r>
  <r>
    <s v="A2310000"/>
    <x v="57"/>
    <x v="57"/>
    <n v="1800026479"/>
    <x v="0"/>
    <x v="0"/>
    <x v="0"/>
    <x v="0"/>
    <n v="0"/>
    <s v="16644.666MSCF Gas Prcsg&amp;Transportation July 2021"/>
    <s v="454"/>
    <s v="DR"/>
    <s v=""/>
    <d v="2021-08-16T00:00:00"/>
    <d v="2021-08-16T00:00:00"/>
    <d v="2021-09-15T00:00:00"/>
    <s v="NGN"/>
    <n v="11181844.33"/>
    <n v="107"/>
    <s v="91-180days "/>
    <n v="3.5666666666666669"/>
    <x v="2"/>
    <x v="0"/>
    <s v="Overdue"/>
    <x v="0"/>
    <s v="USD"/>
    <n v="27298.240000000002"/>
  </r>
  <r>
    <s v="A2310000"/>
    <x v="57"/>
    <x v="57"/>
    <n v="1600003927"/>
    <x v="0"/>
    <x v="1"/>
    <x v="3"/>
    <x v="17"/>
    <n v="0"/>
    <s v="Transition Operation Cost-cash calls received"/>
    <s v="473"/>
    <s v="DG"/>
    <s v=""/>
    <d v="2021-09-15T00:00:00"/>
    <d v="2021-10-29T00:00:00"/>
    <d v="2021-09-15T00:00:00"/>
    <s v="NGN"/>
    <n v="-7048034470"/>
    <n v="107"/>
    <s v="91-180days "/>
    <n v="3.5666666666666669"/>
    <x v="2"/>
    <x v="0"/>
    <s v="Overdue"/>
    <x v="0"/>
    <s v="USD"/>
    <n v="-17166897.559999999"/>
  </r>
  <r>
    <s v="A2310000"/>
    <x v="57"/>
    <x v="57"/>
    <n v="1600003928"/>
    <x v="0"/>
    <x v="1"/>
    <x v="3"/>
    <x v="17"/>
    <n v="0"/>
    <s v="Transition Operation Cost-cash calls received"/>
    <s v="467"/>
    <s v="DG"/>
    <s v=""/>
    <d v="2021-09-15T00:00:00"/>
    <d v="2021-10-29T00:00:00"/>
    <d v="2021-09-15T00:00:00"/>
    <s v="USD"/>
    <n v="-7786965"/>
    <n v="107"/>
    <s v="91-180days "/>
    <n v="3.5666666666666669"/>
    <x v="2"/>
    <x v="0"/>
    <s v="Overdue"/>
    <x v="0"/>
    <s v="USD"/>
    <n v="-7786965"/>
  </r>
  <r>
    <s v="A2310000"/>
    <x v="57"/>
    <x v="57"/>
    <n v="104123337"/>
    <x v="0"/>
    <x v="0"/>
    <x v="2"/>
    <x v="2"/>
    <s v="WHT Outstg"/>
    <s v="WHT on 1800025981 HHOG  APR 2021 CHA"/>
    <s v=""/>
    <s v="AB"/>
    <s v=""/>
    <d v="2021-08-31T00:00:00"/>
    <d v="2021-08-31T00:00:00"/>
    <d v="2021-08-31T00:00:00"/>
    <s v="USD"/>
    <n v="145499.96"/>
    <n v="122"/>
    <s v="91-180days "/>
    <n v="4.0666666666666664"/>
    <x v="2"/>
    <x v="2"/>
    <s v="WHT"/>
    <x v="1"/>
    <s v="USD"/>
    <n v="145499.96"/>
  </r>
  <r>
    <s v="A2310000"/>
    <x v="57"/>
    <x v="57"/>
    <n v="104123338"/>
    <x v="0"/>
    <x v="0"/>
    <x v="2"/>
    <x v="2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122"/>
    <s v="91-180days "/>
    <n v="4.0666666666666664"/>
    <x v="2"/>
    <x v="2"/>
    <s v="WHT"/>
    <x v="1"/>
    <s v="USD"/>
    <n v="150392.54999999999"/>
  </r>
  <r>
    <s v="A2310000"/>
    <x v="57"/>
    <x v="57"/>
    <n v="1800026347"/>
    <x v="0"/>
    <x v="0"/>
    <x v="0"/>
    <x v="0"/>
    <n v="0"/>
    <s v="81993.487MSCF Gas Prcsg&amp;Trans June 2021"/>
    <s v="454"/>
    <s v="DR"/>
    <s v=""/>
    <d v="2021-07-15T00:00:00"/>
    <d v="2021-07-15T00:00:00"/>
    <d v="2021-08-14T00:00:00"/>
    <s v="NGN"/>
    <n v="55087346.700000003"/>
    <n v="139"/>
    <s v="91-180days "/>
    <n v="4.6333333333333337"/>
    <x v="2"/>
    <x v="0"/>
    <s v="Overdue"/>
    <x v="0"/>
    <s v="USD"/>
    <n v="134479.23000000001"/>
  </r>
  <r>
    <s v="A2310000"/>
    <x v="57"/>
    <x v="57"/>
    <n v="1800026292"/>
    <x v="0"/>
    <x v="0"/>
    <x v="0"/>
    <x v="0"/>
    <n v="0"/>
    <s v="HHOG Gas handling charge for June 2021"/>
    <s v="468"/>
    <s v="DR"/>
    <s v=""/>
    <d v="2021-07-09T00:00:00"/>
    <d v="2021-07-09T00:00:00"/>
    <d v="2021-08-08T00:00:00"/>
    <s v="USD"/>
    <n v="76921.48"/>
    <n v="145"/>
    <s v="91-180days "/>
    <n v="4.833333333333333"/>
    <x v="2"/>
    <x v="0"/>
    <s v="Overdue"/>
    <x v="0"/>
    <s v="USD"/>
    <n v="76921.48"/>
  </r>
  <r>
    <s v="A2310000"/>
    <x v="57"/>
    <x v="57"/>
    <n v="1800026226"/>
    <x v="0"/>
    <x v="0"/>
    <x v="0"/>
    <x v="0"/>
    <n v="0"/>
    <s v="63426.137MSCF Gas Prcsg&amp;Trans May 2021"/>
    <s v="454"/>
    <s v="DR"/>
    <s v=""/>
    <d v="2021-06-21T00:00:00"/>
    <d v="2021-06-21T00:00:00"/>
    <d v="2021-07-21T00:00:00"/>
    <s v="NGN"/>
    <n v="41310654.909999996"/>
    <n v="163"/>
    <s v="91-180days "/>
    <n v="5.4333333333333336"/>
    <x v="2"/>
    <x v="0"/>
    <s v="Overdue"/>
    <x v="0"/>
    <s v="USD"/>
    <n v="100831.05"/>
  </r>
  <r>
    <s v="A2310000"/>
    <x v="57"/>
    <x v="57"/>
    <n v="1800026212"/>
    <x v="0"/>
    <x v="0"/>
    <x v="0"/>
    <x v="0"/>
    <n v="0"/>
    <s v="HHOG Gas handling charge for  May 2021"/>
    <s v="468"/>
    <s v="DR"/>
    <s v=""/>
    <d v="2021-06-18T00:00:00"/>
    <d v="2021-06-18T00:00:00"/>
    <d v="2021-07-18T00:00:00"/>
    <s v="USD"/>
    <n v="94962.08"/>
    <n v="166"/>
    <s v="91-180days "/>
    <n v="5.5333333333333332"/>
    <x v="2"/>
    <x v="0"/>
    <s v="Overdue"/>
    <x v="0"/>
    <s v="USD"/>
    <n v="94962.08"/>
  </r>
  <r>
    <s v="A2310000"/>
    <x v="57"/>
    <x v="57"/>
    <n v="104096838"/>
    <x v="0"/>
    <x v="0"/>
    <x v="2"/>
    <x v="2"/>
    <s v="WHT Outstg"/>
    <s v="WHT on Inv 1800025982 HHOG  APR 2021 CHA"/>
    <s v=""/>
    <s v="AB"/>
    <s v=""/>
    <d v="2021-06-30T00:00:00"/>
    <d v="2021-06-30T00:00:00"/>
    <d v="2021-06-30T00:00:00"/>
    <s v="NGN"/>
    <n v="36811489.109999999"/>
    <n v="184"/>
    <s v="Above 180days "/>
    <n v="6.1333333333333337"/>
    <x v="3"/>
    <x v="2"/>
    <s v="WHT"/>
    <x v="1"/>
    <s v="USD"/>
    <n v="89856.84"/>
  </r>
  <r>
    <s v="A2310000"/>
    <x v="57"/>
    <x v="57"/>
    <n v="1800026024"/>
    <x v="0"/>
    <x v="0"/>
    <x v="0"/>
    <x v="0"/>
    <n v="0"/>
    <s v="1202.525MSCF Gas Prcsg&amp;Trans April 2021"/>
    <s v="454"/>
    <s v="DR"/>
    <s v=""/>
    <d v="2021-05-19T00:00:00"/>
    <d v="2021-05-19T00:00:00"/>
    <d v="2021-06-18T00:00:00"/>
    <s v="NGN"/>
    <n v="748427.7"/>
    <n v="196"/>
    <s v="Above 180days "/>
    <n v="6.5333333333333332"/>
    <x v="3"/>
    <x v="0"/>
    <s v="Overdue"/>
    <x v="0"/>
    <s v="USD"/>
    <n v="1972.11"/>
  </r>
  <r>
    <s v="A2310000"/>
    <x v="57"/>
    <x v="57"/>
    <n v="1800026023"/>
    <x v="0"/>
    <x v="0"/>
    <x v="0"/>
    <x v="0"/>
    <n v="0"/>
    <s v="HHOG Gas handling charge for  April 2021"/>
    <s v="468"/>
    <s v="DR"/>
    <s v=""/>
    <d v="2021-05-18T00:00:00"/>
    <d v="2021-05-18T00:00:00"/>
    <d v="2021-06-17T00:00:00"/>
    <s v="USD"/>
    <n v="105285.68"/>
    <n v="197"/>
    <s v="Above 180days "/>
    <n v="6.5666666666666664"/>
    <x v="3"/>
    <x v="0"/>
    <s v="Overdue"/>
    <x v="0"/>
    <s v="USD"/>
    <n v="105285.68"/>
  </r>
  <r>
    <s v="A2310000"/>
    <x v="57"/>
    <x v="57"/>
    <n v="1800025951"/>
    <x v="0"/>
    <x v="0"/>
    <x v="0"/>
    <x v="0"/>
    <n v="0"/>
    <s v="17795.583MSCF Gas Prcsg&amp;Trans-Jan15-31, 2021"/>
    <s v="454"/>
    <s v="DR"/>
    <s v=""/>
    <d v="2021-05-10T00:00:00"/>
    <d v="2021-05-10T00:00:00"/>
    <d v="2021-06-09T00:00:00"/>
    <s v="NGN"/>
    <n v="11075614.939999999"/>
    <n v="205"/>
    <s v="Above 180days "/>
    <n v="6.833333333333333"/>
    <x v="3"/>
    <x v="0"/>
    <s v="Overdue"/>
    <x v="0"/>
    <s v="USD"/>
    <n v="29184.25"/>
  </r>
  <r>
    <s v="A2310000"/>
    <x v="57"/>
    <x v="57"/>
    <n v="104082633"/>
    <x v="0"/>
    <x v="0"/>
    <x v="2"/>
    <x v="2"/>
    <s v="WHT Outstg"/>
    <s v="WHT on Inv 1800025733 HHOG FEB 2021 CHA"/>
    <s v=""/>
    <s v="AB"/>
    <s v=""/>
    <d v="2021-06-02T00:00:00"/>
    <d v="2021-06-02T00:00:00"/>
    <d v="2021-06-02T00:00:00"/>
    <s v="NGN"/>
    <n v="34485610.219999999"/>
    <n v="212"/>
    <s v="Above 180days "/>
    <n v="7.0666666666666664"/>
    <x v="3"/>
    <x v="2"/>
    <s v="WHT"/>
    <x v="1"/>
    <s v="USD"/>
    <n v="84213.86"/>
  </r>
  <r>
    <s v="A2310000"/>
    <x v="57"/>
    <x v="57"/>
    <n v="104082633"/>
    <x v="0"/>
    <x v="0"/>
    <x v="2"/>
    <x v="2"/>
    <s v="WHT Outstg"/>
    <s v="WHT on Inv 1800025850 HHOG  MARCH 2021 CHA"/>
    <s v=""/>
    <s v="AB"/>
    <s v=""/>
    <d v="2021-06-02T00:00:00"/>
    <d v="2021-06-02T00:00:00"/>
    <d v="2021-06-02T00:00:00"/>
    <s v="NGN"/>
    <n v="36595236.329999998"/>
    <n v="212"/>
    <s v="Above 180days "/>
    <n v="7.0666666666666664"/>
    <x v="3"/>
    <x v="2"/>
    <s v="WHT"/>
    <x v="1"/>
    <s v="USD"/>
    <n v="89365.57"/>
  </r>
  <r>
    <s v="A2310000"/>
    <x v="57"/>
    <x v="57"/>
    <n v="104082634"/>
    <x v="0"/>
    <x v="0"/>
    <x v="2"/>
    <x v="2"/>
    <s v="WHT Outstg"/>
    <s v="WHT on Inv 1800025849 HHOG  MARCH 2021 CHA"/>
    <s v=""/>
    <s v="AB"/>
    <s v=""/>
    <d v="2021-06-02T00:00:00"/>
    <d v="2021-06-02T00:00:00"/>
    <d v="2021-06-02T00:00:00"/>
    <s v="USD"/>
    <n v="144645.20000000001"/>
    <n v="212"/>
    <s v="Above 180days "/>
    <n v="7.0666666666666664"/>
    <x v="3"/>
    <x v="2"/>
    <s v="WHT"/>
    <x v="1"/>
    <s v="USD"/>
    <n v="144645.20000000001"/>
  </r>
  <r>
    <s v="A2310000"/>
    <x v="57"/>
    <x v="57"/>
    <n v="104082634"/>
    <x v="0"/>
    <x v="0"/>
    <x v="2"/>
    <x v="2"/>
    <s v="WHT Outstg"/>
    <s v="WHT on Inv 1800025732 HHOG FEB 2021 CHA"/>
    <s v=""/>
    <s v="AB"/>
    <s v=""/>
    <d v="2021-06-02T00:00:00"/>
    <d v="2021-06-02T00:00:00"/>
    <d v="2021-06-02T00:00:00"/>
    <s v="USD"/>
    <n v="136306.76"/>
    <n v="212"/>
    <s v="Above 180days "/>
    <n v="7.0666666666666664"/>
    <x v="3"/>
    <x v="2"/>
    <s v="WHT"/>
    <x v="1"/>
    <s v="USD"/>
    <n v="136306.76"/>
  </r>
  <r>
    <s v="A2310000"/>
    <x v="57"/>
    <x v="57"/>
    <n v="1800025911"/>
    <x v="0"/>
    <x v="0"/>
    <x v="0"/>
    <x v="0"/>
    <n v="0"/>
    <s v="23,504.764MSCF Nkali Gas Processing&amp;Transp.Mar2021"/>
    <s v="454"/>
    <s v="DR"/>
    <s v=""/>
    <d v="2021-04-22T00:00:00"/>
    <d v="2021-04-22T00:00:00"/>
    <d v="2021-05-22T00:00:00"/>
    <s v="NGN"/>
    <n v="14628894.9"/>
    <n v="223"/>
    <s v="Above 180days "/>
    <n v="7.4333333333333336"/>
    <x v="3"/>
    <x v="0"/>
    <s v="Overdue"/>
    <x v="0"/>
    <s v="USD"/>
    <n v="38547.14"/>
  </r>
  <r>
    <s v="A2310000"/>
    <x v="57"/>
    <x v="57"/>
    <n v="1800025910"/>
    <x v="0"/>
    <x v="0"/>
    <x v="0"/>
    <x v="0"/>
    <n v="0"/>
    <s v="39,001.235MSCF Nkali Gas Processing&amp;Transp.Feb2021"/>
    <s v="454"/>
    <s v="DR"/>
    <s v=""/>
    <d v="2021-04-22T00:00:00"/>
    <d v="2021-04-22T00:00:00"/>
    <d v="2021-05-22T00:00:00"/>
    <s v="NGN"/>
    <n v="24273588.760000002"/>
    <n v="223"/>
    <s v="Above 180days "/>
    <n v="7.4333333333333336"/>
    <x v="3"/>
    <x v="0"/>
    <s v="Overdue"/>
    <x v="0"/>
    <s v="USD"/>
    <n v="63960.91"/>
  </r>
  <r>
    <s v="A2310000"/>
    <x v="57"/>
    <x v="57"/>
    <n v="1800025813"/>
    <x v="0"/>
    <x v="0"/>
    <x v="0"/>
    <x v="0"/>
    <n v="0"/>
    <s v="781,252.750mscf Gas handling Charge - March 2021"/>
    <s v="468"/>
    <s v="DR"/>
    <s v=""/>
    <d v="2021-04-12T00:00:00"/>
    <d v="2021-04-12T00:00:00"/>
    <d v="2021-05-12T00:00:00"/>
    <s v="USD"/>
    <n v="84583.88"/>
    <n v="233"/>
    <s v="Above 180days "/>
    <n v="7.7666666666666666"/>
    <x v="3"/>
    <x v="0"/>
    <s v="Overdue"/>
    <x v="0"/>
    <s v="USD"/>
    <n v="84583.88"/>
  </r>
  <r>
    <s v="A2310000"/>
    <x v="57"/>
    <x v="57"/>
    <n v="1800025810"/>
    <x v="0"/>
    <x v="0"/>
    <x v="0"/>
    <x v="0"/>
    <n v="0"/>
    <s v="884,438.552mscf Gas handling Charge -February 2021"/>
    <s v="468"/>
    <s v="DR"/>
    <s v=""/>
    <d v="2021-04-09T00:00:00"/>
    <d v="2021-04-09T00:00:00"/>
    <d v="2021-05-09T00:00:00"/>
    <s v="USD"/>
    <n v="105221.04"/>
    <n v="236"/>
    <s v="Above 180days "/>
    <n v="7.8666666666666663"/>
    <x v="3"/>
    <x v="0"/>
    <s v="Overdue"/>
    <x v="0"/>
    <s v="USD"/>
    <n v="105221.04"/>
  </r>
  <r>
    <s v="A2310000"/>
    <x v="57"/>
    <x v="57"/>
    <n v="104063105"/>
    <x v="0"/>
    <x v="0"/>
    <x v="2"/>
    <x v="2"/>
    <s v="WHT Outstg"/>
    <s v="WHT on 1800025659 JAN 15 - 31 2021 CHA"/>
    <s v=""/>
    <s v="AB"/>
    <s v=""/>
    <d v="2021-04-12T00:00:00"/>
    <d v="2021-04-12T00:00:00"/>
    <d v="2021-04-12T00:00:00"/>
    <s v="USD"/>
    <n v="83722.070000000007"/>
    <n v="263"/>
    <s v="Above 180days "/>
    <n v="8.7666666666666675"/>
    <x v="3"/>
    <x v="2"/>
    <s v="WHT"/>
    <x v="1"/>
    <s v="USD"/>
    <n v="83722.070000000007"/>
  </r>
  <r>
    <s v="A2310000"/>
    <x v="57"/>
    <x v="57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280"/>
    <s v="Above 180days "/>
    <n v="9.3333333333333339"/>
    <x v="3"/>
    <x v="0"/>
    <s v="Overdue"/>
    <x v="0"/>
    <s v="USD"/>
    <n v="72287.149999999994"/>
  </r>
  <r>
    <s v="A2510000"/>
    <x v="58"/>
    <x v="58"/>
    <n v="1800027165"/>
    <x v="0"/>
    <x v="1"/>
    <x v="7"/>
    <x v="14"/>
    <n v="0"/>
    <s v="SPDC SALARY RECOVERY FROM SIEP OCT TO DEC 2021"/>
    <s v="467"/>
    <s v="DR"/>
    <s v=""/>
    <d v="2021-12-31T00:00:00"/>
    <d v="2021-12-31T00:00:00"/>
    <d v="2022-01-30T00:00:00"/>
    <s v="USD"/>
    <n v="72883.56"/>
    <n v="-30"/>
    <s v="Not Overdue"/>
    <n v="-1"/>
    <x v="1"/>
    <x v="1"/>
    <s v="Not Overdue"/>
    <x v="0"/>
    <s v="USD"/>
    <n v="72883.56"/>
  </r>
  <r>
    <s v="A2510000"/>
    <x v="58"/>
    <x v="58"/>
    <n v="1800026663"/>
    <x v="0"/>
    <x v="1"/>
    <x v="7"/>
    <x v="14"/>
    <n v="0"/>
    <s v="SPDC SALARY RECOVERY FROM SIEP JULY TO SEPT 2021"/>
    <s v="467"/>
    <s v="DR"/>
    <s v=""/>
    <d v="2021-09-30T00:00:00"/>
    <d v="2021-09-30T00:00:00"/>
    <d v="2021-10-30T00:00:00"/>
    <s v="USD"/>
    <n v="59327.62"/>
    <n v="62"/>
    <s v="61-90days "/>
    <n v="2.0666666666666669"/>
    <x v="2"/>
    <x v="0"/>
    <s v="Overdue"/>
    <x v="0"/>
    <s v="USD"/>
    <n v="59327.62"/>
  </r>
  <r>
    <s v="A2510000"/>
    <x v="58"/>
    <x v="58"/>
    <n v="1800026237"/>
    <x v="0"/>
    <x v="1"/>
    <x v="7"/>
    <x v="14"/>
    <n v="0"/>
    <s v="SALARY RECOVERY JAN-MAY 2021 Ashafa Dipo"/>
    <s v="467"/>
    <s v="DR"/>
    <s v=""/>
    <d v="2021-06-23T00:00:00"/>
    <d v="2021-06-23T00:00:00"/>
    <d v="2021-07-23T00:00:00"/>
    <s v="USD"/>
    <n v="82275.7"/>
    <n v="161"/>
    <s v="91-180days "/>
    <n v="5.3666666666666663"/>
    <x v="2"/>
    <x v="0"/>
    <s v="Overdue"/>
    <x v="0"/>
    <s v="USD"/>
    <n v="82275.7"/>
  </r>
  <r>
    <s v="A2510000"/>
    <x v="59"/>
    <x v="59"/>
    <n v="1800025745"/>
    <x v="0"/>
    <x v="1"/>
    <x v="7"/>
    <x v="14"/>
    <n v="0"/>
    <s v="STIA for Wendelyn_Aug 2019-Dec 2020_Salary&amp;Burden"/>
    <s v="467"/>
    <s v="DR"/>
    <s v=""/>
    <d v="2021-03-16T00:00:00"/>
    <d v="2021-03-16T00:00:00"/>
    <d v="2021-04-15T00:00:00"/>
    <s v="USD"/>
    <n v="248102.3"/>
    <n v="260"/>
    <s v="Above 180days "/>
    <n v="8.6666666666666661"/>
    <x v="3"/>
    <x v="0"/>
    <s v="Overdue"/>
    <x v="0"/>
    <s v="USD"/>
    <n v="248102.3"/>
  </r>
  <r>
    <s v="A2510000"/>
    <x v="60"/>
    <x v="60"/>
    <n v="1800027005"/>
    <x v="0"/>
    <x v="1"/>
    <x v="7"/>
    <x v="14"/>
    <n v="0"/>
    <s v="SPDC Rec_May-Sep21 Nig. Audit Costs from SIL"/>
    <s v="530"/>
    <s v="DR"/>
    <s v=""/>
    <d v="2021-12-07T00:00:00"/>
    <d v="2021-12-07T00:00:00"/>
    <d v="2022-01-06T00:00:00"/>
    <s v="USD"/>
    <n v="182485.09"/>
    <n v="-6"/>
    <s v="Not Overdue"/>
    <n v="-0.2"/>
    <x v="1"/>
    <x v="1"/>
    <s v="Not Overdue"/>
    <x v="0"/>
    <s v="USD"/>
    <n v="182485.09"/>
  </r>
  <r>
    <s v="A2510000"/>
    <x v="60"/>
    <x v="60"/>
    <n v="1600002991"/>
    <x v="0"/>
    <x v="1"/>
    <x v="7"/>
    <x v="14"/>
    <n v="0"/>
    <s v="Overpayment on SPDC recovery invoice- 1800020461"/>
    <s v="467"/>
    <s v="DG"/>
    <s v=""/>
    <d v="2020-01-20T00:00:00"/>
    <d v="2020-01-20T00:00:00"/>
    <d v="2020-01-20T00:00:00"/>
    <s v="USD"/>
    <n v="-1990.72"/>
    <n v="711"/>
    <s v="Above 180days "/>
    <n v="23.7"/>
    <x v="0"/>
    <x v="0"/>
    <s v="Overdue"/>
    <x v="0"/>
    <s v="USD"/>
    <n v="-1990.72"/>
  </r>
  <r>
    <s v="A2510000"/>
    <x v="61"/>
    <x v="61"/>
    <n v="1800025510"/>
    <x v="0"/>
    <x v="1"/>
    <x v="7"/>
    <x v="14"/>
    <n v="0"/>
    <s v="Employee Recoverable from Shell UK - Blessing Ogun"/>
    <s v="467"/>
    <s v="DR"/>
    <s v=""/>
    <d v="2021-01-29T00:00:00"/>
    <d v="2021-01-29T00:00:00"/>
    <d v="2021-02-28T00:00:00"/>
    <s v="USD"/>
    <n v="82950.63"/>
    <n v="306"/>
    <s v="Above 180days "/>
    <n v="10.199999999999999"/>
    <x v="3"/>
    <x v="0"/>
    <s v="Overdue"/>
    <x v="0"/>
    <s v="USD"/>
    <n v="82950.63"/>
  </r>
  <r>
    <s v="A2510000"/>
    <x v="61"/>
    <x v="61"/>
    <n v="1800021458"/>
    <x v="0"/>
    <x v="1"/>
    <x v="7"/>
    <x v="14"/>
    <n v="0"/>
    <s v="Q4 2018 Oladokun Fapohunda’s STIA to the UK"/>
    <s v="467"/>
    <s v="DR"/>
    <s v=""/>
    <d v="2019-03-15T00:00:00"/>
    <d v="2019-03-15T00:00:00"/>
    <d v="2019-04-14T00:00:00"/>
    <s v="USD"/>
    <n v="8293.65"/>
    <n v="992"/>
    <s v="Above 180days "/>
    <n v="33.06666666666667"/>
    <x v="0"/>
    <x v="0"/>
    <s v="Overdue"/>
    <x v="0"/>
    <s v="USD"/>
    <n v="8293.65"/>
  </r>
  <r>
    <s v="A2510000"/>
    <x v="62"/>
    <x v="62"/>
    <n v="1800027137"/>
    <x v="0"/>
    <x v="1"/>
    <x v="7"/>
    <x v="18"/>
    <n v="0"/>
    <s v="SNEPCO-Dec 2021 REALLOCATION OF PAYROLL BALANCES"/>
    <s v="771"/>
    <s v="DR"/>
    <s v=""/>
    <d v="2021-12-22T00:00:00"/>
    <d v="2021-12-22T00:00:00"/>
    <d v="2022-01-21T00:00:00"/>
    <s v="NGN"/>
    <n v="190109171.00999999"/>
    <n v="-21"/>
    <s v="Not Overdue"/>
    <n v="-0.7"/>
    <x v="1"/>
    <x v="1"/>
    <s v="Not Overdue"/>
    <x v="0"/>
    <s v="USD"/>
    <n v="462098.36"/>
  </r>
  <r>
    <s v="A2510000"/>
    <x v="62"/>
    <x v="62"/>
    <n v="1800027134"/>
    <x v="0"/>
    <x v="1"/>
    <x v="7"/>
    <x v="18"/>
    <n v="0"/>
    <s v="2021 Conferencing Services from SPDC"/>
    <s v="473"/>
    <s v="DR"/>
    <s v=""/>
    <d v="2021-12-21T00:00:00"/>
    <d v="2021-12-21T00:00:00"/>
    <d v="2022-01-20T00:00:00"/>
    <s v="NGN"/>
    <n v="7256386.6299999999"/>
    <n v="-20"/>
    <s v="Not Overdue"/>
    <n v="-0.66666666666666663"/>
    <x v="1"/>
    <x v="1"/>
    <s v="Not Overdue"/>
    <x v="0"/>
    <s v="USD"/>
    <n v="17638.099999999999"/>
  </r>
  <r>
    <s v="A2510000"/>
    <x v="62"/>
    <x v="62"/>
    <n v="1800027135"/>
    <x v="0"/>
    <x v="1"/>
    <x v="7"/>
    <x v="18"/>
    <n v="0"/>
    <s v="2021 Conferencing Services from SPDC"/>
    <s v="467"/>
    <s v="DR"/>
    <s v=""/>
    <d v="2021-12-21T00:00:00"/>
    <d v="2021-12-21T00:00:00"/>
    <d v="2022-01-20T00:00:00"/>
    <s v="USD"/>
    <n v="47367.05"/>
    <n v="-20"/>
    <s v="Not Overdue"/>
    <n v="-0.66666666666666663"/>
    <x v="1"/>
    <x v="1"/>
    <s v="Not Overdue"/>
    <x v="0"/>
    <s v="USD"/>
    <n v="47367.05"/>
  </r>
  <r>
    <s v="A2510000"/>
    <x v="62"/>
    <x v="62"/>
    <n v="1800027122"/>
    <x v="0"/>
    <x v="1"/>
    <x v="7"/>
    <x v="18"/>
    <n v="0"/>
    <s v="Payment for media cost-Bonga Induction Video"/>
    <s v="473"/>
    <s v="DR"/>
    <s v=""/>
    <d v="2021-12-20T00:00:00"/>
    <d v="2021-12-20T00:00:00"/>
    <d v="2022-01-19T00:00:00"/>
    <s v="NGN"/>
    <n v="267406.25"/>
    <n v="-19"/>
    <s v="Not Overdue"/>
    <n v="-0.6333333333333333"/>
    <x v="1"/>
    <x v="1"/>
    <s v="Not Overdue"/>
    <x v="0"/>
    <s v="USD"/>
    <n v="650.76"/>
  </r>
  <r>
    <s v="A2510000"/>
    <x v="62"/>
    <x v="62"/>
    <n v="1800027124"/>
    <x v="0"/>
    <x v="1"/>
    <x v="7"/>
    <x v="18"/>
    <n v="0"/>
    <s v="SNEPCo LEARNING CB DEC 2021 YTD"/>
    <s v="473"/>
    <s v="DR"/>
    <s v=""/>
    <d v="2021-12-20T00:00:00"/>
    <d v="2021-12-20T00:00:00"/>
    <d v="2022-01-19T00:00:00"/>
    <s v="NGN"/>
    <n v="760000"/>
    <n v="-19"/>
    <s v="Not Overdue"/>
    <n v="-0.6333333333333333"/>
    <x v="1"/>
    <x v="1"/>
    <s v="Not Overdue"/>
    <x v="0"/>
    <s v="USD"/>
    <n v="1849.54"/>
  </r>
  <r>
    <s v="A2510000"/>
    <x v="62"/>
    <x v="62"/>
    <n v="1800027125"/>
    <x v="0"/>
    <x v="1"/>
    <x v="7"/>
    <x v="18"/>
    <n v="0"/>
    <s v="SNEPCo LEARNING CB DEC 2021 YTD"/>
    <s v="467"/>
    <s v="DR"/>
    <s v=""/>
    <d v="2021-12-20T00:00:00"/>
    <d v="2021-12-20T00:00:00"/>
    <d v="2022-01-19T00:00:00"/>
    <s v="USD"/>
    <n v="1246"/>
    <n v="-19"/>
    <s v="Not Overdue"/>
    <n v="-0.6333333333333333"/>
    <x v="1"/>
    <x v="1"/>
    <s v="Not Overdue"/>
    <x v="0"/>
    <s v="USD"/>
    <n v="1246"/>
  </r>
  <r>
    <s v="A2510000"/>
    <x v="62"/>
    <x v="62"/>
    <n v="1800027118"/>
    <x v="0"/>
    <x v="1"/>
    <x v="7"/>
    <x v="18"/>
    <n v="0"/>
    <s v="SPDC 2020 RECOVERY"/>
    <s v="467"/>
    <s v="DR"/>
    <s v=""/>
    <d v="2021-12-18T00:00:00"/>
    <d v="2021-12-18T00:00:00"/>
    <d v="2022-01-17T00:00:00"/>
    <s v="USD"/>
    <n v="24870.73"/>
    <n v="-17"/>
    <s v="Not Overdue"/>
    <n v="-0.56666666666666665"/>
    <x v="1"/>
    <x v="1"/>
    <s v="Not Overdue"/>
    <x v="0"/>
    <s v="USD"/>
    <n v="24870.73"/>
  </r>
  <r>
    <s v="A2510000"/>
    <x v="62"/>
    <x v="62"/>
    <n v="1800027117"/>
    <x v="0"/>
    <x v="1"/>
    <x v="7"/>
    <x v="18"/>
    <n v="0"/>
    <s v="SPDC 2020_2021 RECOVERY"/>
    <s v="473"/>
    <s v="DR"/>
    <s v=""/>
    <d v="2021-12-18T00:00:00"/>
    <d v="2021-12-18T00:00:00"/>
    <d v="2022-01-17T00:00:00"/>
    <s v="NGN"/>
    <n v="6425207.2199999997"/>
    <n v="-17"/>
    <s v="Not Overdue"/>
    <n v="-0.56666666666666665"/>
    <x v="1"/>
    <x v="1"/>
    <s v="Not Overdue"/>
    <x v="0"/>
    <s v="USD"/>
    <n v="15636.38"/>
  </r>
  <r>
    <s v="A2510000"/>
    <x v="62"/>
    <x v="62"/>
    <n v="1800027116"/>
    <x v="0"/>
    <x v="1"/>
    <x v="7"/>
    <x v="18"/>
    <n v="0"/>
    <s v="SPDC OCT 2021 LT &amp; FUEL RECOVERY"/>
    <s v="473"/>
    <s v="DR"/>
    <s v=""/>
    <d v="2021-12-18T00:00:00"/>
    <d v="2021-12-18T00:00:00"/>
    <d v="2022-01-17T00:00:00"/>
    <s v="NGN"/>
    <n v="216584.66"/>
    <n v="-17"/>
    <s v="Not Overdue"/>
    <n v="-0.56666666666666665"/>
    <x v="1"/>
    <x v="1"/>
    <s v="Not Overdue"/>
    <x v="0"/>
    <s v="USD"/>
    <n v="527.08000000000004"/>
  </r>
  <r>
    <s v="A2510000"/>
    <x v="62"/>
    <x v="62"/>
    <n v="1800027112"/>
    <x v="0"/>
    <x v="1"/>
    <x v="7"/>
    <x v="18"/>
    <n v="0"/>
    <s v="SNEPCo Jul -Nov 2021  ER-IR Costs for Chargeback"/>
    <s v="473"/>
    <s v="DR"/>
    <s v=""/>
    <d v="2021-12-17T00:00:00"/>
    <d v="2021-12-17T00:00:00"/>
    <d v="2022-01-16T00:00:00"/>
    <s v="NGN"/>
    <n v="1500512.57"/>
    <n v="-16"/>
    <s v="Not Overdue"/>
    <n v="-0.53333333333333333"/>
    <x v="1"/>
    <x v="1"/>
    <s v="Not Overdue"/>
    <x v="0"/>
    <s v="USD"/>
    <n v="3651.65"/>
  </r>
  <r>
    <s v="A2510000"/>
    <x v="62"/>
    <x v="62"/>
    <n v="1800027108"/>
    <x v="0"/>
    <x v="1"/>
    <x v="7"/>
    <x v="18"/>
    <n v="0"/>
    <s v="SNEPCo LEARNING CB DEC 2021 YTD"/>
    <s v="473"/>
    <s v="DR"/>
    <s v=""/>
    <d v="2021-12-17T00:00:00"/>
    <d v="2021-12-17T00:00:00"/>
    <d v="2022-01-16T00:00:00"/>
    <s v="NGN"/>
    <n v="2215451.0299999998"/>
    <n v="-16"/>
    <s v="Not Overdue"/>
    <n v="-0.53333333333333333"/>
    <x v="1"/>
    <x v="1"/>
    <s v="Not Overdue"/>
    <x v="0"/>
    <s v="USD"/>
    <n v="5391.52"/>
  </r>
  <r>
    <s v="A2510000"/>
    <x v="62"/>
    <x v="62"/>
    <n v="1800027109"/>
    <x v="0"/>
    <x v="1"/>
    <x v="7"/>
    <x v="18"/>
    <n v="0"/>
    <s v="SNEPCo LEARNING CB DEC 2021 YTD"/>
    <s v="467"/>
    <s v="DR"/>
    <s v=""/>
    <d v="2021-12-17T00:00:00"/>
    <d v="2021-12-17T00:00:00"/>
    <d v="2022-01-16T00:00:00"/>
    <s v="USD"/>
    <n v="22713.1"/>
    <n v="-16"/>
    <s v="Not Overdue"/>
    <n v="-0.53333333333333333"/>
    <x v="1"/>
    <x v="1"/>
    <s v="Not Overdue"/>
    <x v="0"/>
    <s v="USD"/>
    <n v="22713.1"/>
  </r>
  <r>
    <s v="A2510000"/>
    <x v="62"/>
    <x v="62"/>
    <n v="1800027115"/>
    <x v="0"/>
    <x v="1"/>
    <x v="7"/>
    <x v="18"/>
    <n v="0"/>
    <s v="SPDC DEC 2021 PORT FACILILTY RECOVERY"/>
    <s v="467"/>
    <s v="DR"/>
    <s v=""/>
    <d v="2021-12-18T00:00:00"/>
    <d v="2021-12-18T00:00:00"/>
    <d v="2022-01-16T00:00:00"/>
    <s v="USD"/>
    <n v="21831"/>
    <n v="-16"/>
    <s v="Not Overdue"/>
    <n v="-0.53333333333333333"/>
    <x v="1"/>
    <x v="1"/>
    <s v="Not Overdue"/>
    <x v="0"/>
    <s v="USD"/>
    <n v="21831"/>
  </r>
  <r>
    <s v="A2510000"/>
    <x v="62"/>
    <x v="62"/>
    <n v="1800027097"/>
    <x v="0"/>
    <x v="1"/>
    <x v="7"/>
    <x v="18"/>
    <n v="0"/>
    <s v="BHGE MPipe Cutter(LIH Chg)SNEPCo P&amp;A_4510461821_10"/>
    <s v="473"/>
    <s v="DR"/>
    <s v=""/>
    <d v="2021-12-16T00:00:00"/>
    <d v="2021-12-16T00:00:00"/>
    <d v="2022-01-15T00:00:00"/>
    <s v="NGN"/>
    <n v="79900737.079999998"/>
    <n v="-15"/>
    <s v="Not Overdue"/>
    <n v="-0.5"/>
    <x v="1"/>
    <x v="1"/>
    <s v="Not Overdue"/>
    <x v="0"/>
    <s v="USD"/>
    <n v="194486.38"/>
  </r>
  <r>
    <s v="A2510000"/>
    <x v="62"/>
    <x v="62"/>
    <n v="1800027098"/>
    <x v="0"/>
    <x v="1"/>
    <x v="7"/>
    <x v="18"/>
    <n v="0"/>
    <s v="BHGE MPipe Cutter(LIH Chg)SNEPCo P&amp;A_4510461821_10"/>
    <s v="467"/>
    <s v="DR"/>
    <s v=""/>
    <d v="2021-12-16T00:00:00"/>
    <d v="2021-12-16T00:00:00"/>
    <d v="2022-01-15T00:00:00"/>
    <s v="USD"/>
    <n v="292077.56"/>
    <n v="-15"/>
    <s v="Not Overdue"/>
    <n v="-0.5"/>
    <x v="1"/>
    <x v="1"/>
    <s v="Not Overdue"/>
    <x v="0"/>
    <s v="USD"/>
    <n v="292077.56"/>
  </r>
  <r>
    <s v="A2510000"/>
    <x v="62"/>
    <x v="62"/>
    <n v="1800027094"/>
    <x v="0"/>
    <x v="1"/>
    <x v="7"/>
    <x v="18"/>
    <n v="0"/>
    <s v="Inventory items sold to SNEPCo as at May 2021 Ytd"/>
    <s v="473"/>
    <s v="DR"/>
    <s v=""/>
    <d v="2021-12-16T00:00:00"/>
    <d v="2021-12-16T00:00:00"/>
    <d v="2022-01-15T00:00:00"/>
    <s v="NGN"/>
    <n v="4915430.53"/>
    <n v="-15"/>
    <s v="Not Overdue"/>
    <n v="-0.5"/>
    <x v="1"/>
    <x v="1"/>
    <s v="Not Overdue"/>
    <x v="0"/>
    <s v="USD"/>
    <n v="11964.65"/>
  </r>
  <r>
    <s v="A2510000"/>
    <x v="62"/>
    <x v="62"/>
    <n v="1800027095"/>
    <x v="0"/>
    <x v="1"/>
    <x v="7"/>
    <x v="18"/>
    <n v="0"/>
    <s v="Inventory items sold to SNEPCo as at May 2021 Ytd"/>
    <s v="467"/>
    <s v="DR"/>
    <s v=""/>
    <d v="2021-12-16T00:00:00"/>
    <d v="2021-12-16T00:00:00"/>
    <d v="2022-01-15T00:00:00"/>
    <s v="USD"/>
    <n v="62770.89"/>
    <n v="-15"/>
    <s v="Not Overdue"/>
    <n v="-0.5"/>
    <x v="1"/>
    <x v="1"/>
    <s v="Not Overdue"/>
    <x v="0"/>
    <s v="USD"/>
    <n v="62770.89"/>
  </r>
  <r>
    <s v="A2510000"/>
    <x v="62"/>
    <x v="62"/>
    <n v="1800027088"/>
    <x v="0"/>
    <x v="1"/>
    <x v="7"/>
    <x v="18"/>
    <n v="0"/>
    <s v="SNEPCo LEARNING CB DEC 2021 YTD-DEVELOPMENT"/>
    <s v="473"/>
    <s v="DR"/>
    <s v=""/>
    <d v="2021-12-15T00:00:00"/>
    <d v="2021-12-15T00:00:00"/>
    <d v="2022-01-15T00:00:00"/>
    <s v="NGN"/>
    <n v="1745437.78"/>
    <n v="-15"/>
    <s v="Not Overdue"/>
    <n v="-0.5"/>
    <x v="1"/>
    <x v="1"/>
    <s v="Not Overdue"/>
    <x v="0"/>
    <s v="USD"/>
    <n v="4249.62"/>
  </r>
  <r>
    <s v="A2510000"/>
    <x v="62"/>
    <x v="62"/>
    <n v="1800027089"/>
    <x v="0"/>
    <x v="1"/>
    <x v="7"/>
    <x v="18"/>
    <n v="0"/>
    <s v="SNEPCo LEARNING CB DEC 2021 YTD-DEVELOPMENT"/>
    <s v="467"/>
    <s v="DR"/>
    <s v=""/>
    <d v="2021-12-15T00:00:00"/>
    <d v="2021-12-15T00:00:00"/>
    <d v="2022-01-15T00:00:00"/>
    <s v="USD"/>
    <n v="1029"/>
    <n v="-15"/>
    <s v="Not Overdue"/>
    <n v="-0.5"/>
    <x v="1"/>
    <x v="1"/>
    <s v="Not Overdue"/>
    <x v="0"/>
    <s v="USD"/>
    <n v="1029"/>
  </r>
  <r>
    <s v="A2510000"/>
    <x v="62"/>
    <x v="62"/>
    <n v="1800027090"/>
    <x v="0"/>
    <x v="1"/>
    <x v="7"/>
    <x v="18"/>
    <n v="0"/>
    <s v="SNEPCo LEARNING CB DEC 2021 YTD-DWP"/>
    <s v="473"/>
    <s v="DR"/>
    <s v=""/>
    <d v="2021-12-16T00:00:00"/>
    <d v="2021-12-16T00:00:00"/>
    <d v="2022-01-15T00:00:00"/>
    <s v="NGN"/>
    <n v="1077437.78"/>
    <n v="-15"/>
    <s v="Not Overdue"/>
    <n v="-0.5"/>
    <x v="1"/>
    <x v="1"/>
    <s v="Not Overdue"/>
    <x v="0"/>
    <s v="USD"/>
    <n v="2623.24"/>
  </r>
  <r>
    <s v="A2510000"/>
    <x v="62"/>
    <x v="62"/>
    <n v="1800027091"/>
    <x v="0"/>
    <x v="1"/>
    <x v="7"/>
    <x v="18"/>
    <n v="0"/>
    <s v="SNEPCo LEARNING CB DEC 2021 YTD-DWP"/>
    <s v="467"/>
    <s v="DR"/>
    <s v=""/>
    <d v="2021-12-16T00:00:00"/>
    <d v="2021-12-16T00:00:00"/>
    <d v="2022-01-15T00:00:00"/>
    <s v="USD"/>
    <n v="2600"/>
    <n v="-15"/>
    <s v="Not Overdue"/>
    <n v="-0.5"/>
    <x v="1"/>
    <x v="1"/>
    <s v="Not Overdue"/>
    <x v="0"/>
    <s v="USD"/>
    <n v="2600"/>
  </r>
  <r>
    <s v="A2510000"/>
    <x v="62"/>
    <x v="62"/>
    <n v="1800027084"/>
    <x v="0"/>
    <x v="1"/>
    <x v="7"/>
    <x v="18"/>
    <n v="0"/>
    <s v="December 2019 SNEPCo Pilotage Charge"/>
    <s v="467"/>
    <s v="DR"/>
    <s v=""/>
    <d v="2021-12-15T00:00:00"/>
    <d v="2021-12-15T00:00:00"/>
    <d v="2022-01-14T00:00:00"/>
    <s v="USD"/>
    <n v="50424.3"/>
    <n v="-14"/>
    <s v="Not Overdue"/>
    <n v="-0.46666666666666667"/>
    <x v="1"/>
    <x v="1"/>
    <s v="Not Overdue"/>
    <x v="0"/>
    <s v="USD"/>
    <n v="50424.3"/>
  </r>
  <r>
    <s v="A2510000"/>
    <x v="62"/>
    <x v="62"/>
    <n v="1800027075"/>
    <x v="0"/>
    <x v="1"/>
    <x v="7"/>
    <x v="18"/>
    <n v="0"/>
    <s v="Intercompany Invoices Payment"/>
    <s v="473"/>
    <s v="DR"/>
    <s v=""/>
    <d v="2021-12-15T00:00:00"/>
    <d v="2021-12-15T00:00:00"/>
    <d v="2022-01-14T00:00:00"/>
    <s v="NGN"/>
    <n v="46077322.189999998"/>
    <n v="-14"/>
    <s v="Not Overdue"/>
    <n v="-0.46666666666666667"/>
    <x v="1"/>
    <x v="1"/>
    <s v="Not Overdue"/>
    <x v="0"/>
    <s v="USD"/>
    <n v="112184.46"/>
  </r>
  <r>
    <s v="A2510000"/>
    <x v="62"/>
    <x v="62"/>
    <n v="1800027085"/>
    <x v="0"/>
    <x v="1"/>
    <x v="7"/>
    <x v="18"/>
    <n v="0"/>
    <s v="Payment for Scholarship Application and Services"/>
    <s v="473"/>
    <s v="DR"/>
    <s v=""/>
    <d v="2021-12-15T00:00:00"/>
    <d v="2021-12-15T00:00:00"/>
    <d v="2022-01-14T00:00:00"/>
    <s v="NGN"/>
    <n v="7315827.2999999998"/>
    <n v="-14"/>
    <s v="Not Overdue"/>
    <n v="-0.46666666666666667"/>
    <x v="1"/>
    <x v="1"/>
    <s v="Not Overdue"/>
    <x v="0"/>
    <s v="USD"/>
    <n v="17811.84"/>
  </r>
  <r>
    <s v="A2510000"/>
    <x v="62"/>
    <x v="62"/>
    <n v="1800027064"/>
    <x v="0"/>
    <x v="1"/>
    <x v="7"/>
    <x v="18"/>
    <n v="0"/>
    <s v="4510459428-Payment Network Devices"/>
    <s v="473"/>
    <s v="DR"/>
    <s v=""/>
    <d v="2021-12-13T00:00:00"/>
    <d v="2021-12-13T00:00:00"/>
    <d v="2022-01-12T00:00:00"/>
    <s v="NGN"/>
    <n v="3807081.99"/>
    <n v="-12"/>
    <s v="Not Overdue"/>
    <n v="-0.4"/>
    <x v="1"/>
    <x v="1"/>
    <s v="Not Overdue"/>
    <x v="0"/>
    <s v="USD"/>
    <n v="9268.7199999999993"/>
  </r>
  <r>
    <s v="A2510000"/>
    <x v="62"/>
    <x v="62"/>
    <n v="1800027027"/>
    <x v="0"/>
    <x v="1"/>
    <x v="7"/>
    <x v="18"/>
    <n v="0"/>
    <s v="SPDC OCT 2021 RECOVERY"/>
    <s v="473"/>
    <s v="DR"/>
    <s v=""/>
    <d v="2021-12-13T00:00:00"/>
    <d v="2021-12-13T00:00:00"/>
    <d v="2022-01-12T00:00:00"/>
    <s v="NGN"/>
    <n v="243706.69"/>
    <n v="-12"/>
    <s v="Not Overdue"/>
    <n v="-0.4"/>
    <x v="1"/>
    <x v="1"/>
    <s v="Not Overdue"/>
    <x v="0"/>
    <s v="USD"/>
    <n v="593.33000000000004"/>
  </r>
  <r>
    <s v="A2510000"/>
    <x v="62"/>
    <x v="62"/>
    <n v="1800027016"/>
    <x v="0"/>
    <x v="1"/>
    <x v="7"/>
    <x v="18"/>
    <n v="0"/>
    <s v="Prov of AGO_Pesonnel Carrier SE 1002297118 Nov2021"/>
    <s v="473"/>
    <s v="DR"/>
    <s v=""/>
    <d v="2021-12-10T00:00:00"/>
    <d v="2021-12-10T00:00:00"/>
    <d v="2022-01-09T00:00:00"/>
    <s v="NGN"/>
    <n v="21286324.469999999"/>
    <n v="-9"/>
    <s v="Not Overdue"/>
    <n v="-0.3"/>
    <x v="1"/>
    <x v="1"/>
    <s v="Not Overdue"/>
    <x v="0"/>
    <s v="USD"/>
    <n v="51823.69"/>
  </r>
  <r>
    <s v="A2510000"/>
    <x v="62"/>
    <x v="62"/>
    <n v="1800027017"/>
    <x v="0"/>
    <x v="1"/>
    <x v="7"/>
    <x v="18"/>
    <n v="0"/>
    <s v="Prov of PC_Pilotage SE 1002297118 Nov 2021"/>
    <s v="467"/>
    <s v="DR"/>
    <s v=""/>
    <d v="2021-12-10T00:00:00"/>
    <d v="2021-12-10T00:00:00"/>
    <d v="2022-01-09T00:00:00"/>
    <s v="USD"/>
    <n v="44508.72"/>
    <n v="-9"/>
    <s v="Not Overdue"/>
    <n v="-0.3"/>
    <x v="1"/>
    <x v="1"/>
    <s v="Not Overdue"/>
    <x v="0"/>
    <s v="USD"/>
    <n v="44508.72"/>
  </r>
  <r>
    <s v="A2510000"/>
    <x v="62"/>
    <x v="62"/>
    <n v="1800026963"/>
    <x v="0"/>
    <x v="1"/>
    <x v="7"/>
    <x v="18"/>
    <n v="0"/>
    <s v="SNEPCO-Nov 2021 REALLOCATION OF PAYROLL BALANCES"/>
    <s v="771"/>
    <s v="DR"/>
    <s v=""/>
    <d v="2021-11-23T00:00:00"/>
    <d v="2021-11-23T00:00:00"/>
    <d v="2021-12-23T00:00:00"/>
    <s v="NGN"/>
    <n v="369263234.60000002"/>
    <n v="8"/>
    <s v="1-30days"/>
    <n v="0.26666666666666666"/>
    <x v="2"/>
    <x v="0"/>
    <s v="Overdue"/>
    <x v="0"/>
    <s v="USD"/>
    <n v="899266.76"/>
  </r>
  <r>
    <s v="A2510000"/>
    <x v="62"/>
    <x v="62"/>
    <n v="1800026951"/>
    <x v="0"/>
    <x v="1"/>
    <x v="7"/>
    <x v="18"/>
    <n v="0"/>
    <s v="Prov of AGO_ Pesonnel Carrier SE 1002289708 Oct 20"/>
    <s v="473"/>
    <s v="DR"/>
    <s v=""/>
    <d v="2021-11-22T00:00:00"/>
    <d v="2021-11-22T00:00:00"/>
    <d v="2021-12-22T00:00:00"/>
    <s v="NGN"/>
    <n v="19382866.609999999"/>
    <n v="9"/>
    <s v="1-30days"/>
    <n v="0.3"/>
    <x v="2"/>
    <x v="0"/>
    <s v="Overdue"/>
    <x v="0"/>
    <s v="USD"/>
    <n v="47170.14"/>
  </r>
  <r>
    <s v="A2510000"/>
    <x v="62"/>
    <x v="62"/>
    <n v="1800026952"/>
    <x v="0"/>
    <x v="1"/>
    <x v="7"/>
    <x v="18"/>
    <n v="0"/>
    <s v="Prov of PC_Pilotage SE 1002289708 Oct 2021"/>
    <s v="467"/>
    <s v="DR"/>
    <s v=""/>
    <d v="2021-11-22T00:00:00"/>
    <d v="2021-11-22T00:00:00"/>
    <d v="2021-12-22T00:00:00"/>
    <s v="USD"/>
    <n v="40131.54"/>
    <n v="9"/>
    <s v="1-30days"/>
    <n v="0.3"/>
    <x v="2"/>
    <x v="0"/>
    <s v="Overdue"/>
    <x v="0"/>
    <s v="USD"/>
    <n v="40131.54"/>
  </r>
  <r>
    <s v="A2510000"/>
    <x v="62"/>
    <x v="62"/>
    <n v="1800026950"/>
    <x v="0"/>
    <x v="1"/>
    <x v="7"/>
    <x v="18"/>
    <n v="0"/>
    <s v="Satellite Communication-BGAN Services chargeback"/>
    <s v="467"/>
    <s v="DR"/>
    <s v=""/>
    <d v="2021-11-22T00:00:00"/>
    <d v="2021-11-22T00:00:00"/>
    <d v="2021-12-22T00:00:00"/>
    <s v="USD"/>
    <n v="20000"/>
    <n v="9"/>
    <s v="1-30days"/>
    <n v="0.3"/>
    <x v="2"/>
    <x v="0"/>
    <s v="Overdue"/>
    <x v="0"/>
    <s v="USD"/>
    <n v="20000"/>
  </r>
  <r>
    <s v="A2510000"/>
    <x v="62"/>
    <x v="62"/>
    <n v="1800026923"/>
    <x v="0"/>
    <x v="1"/>
    <x v="7"/>
    <x v="18"/>
    <n v="0"/>
    <s v="SE 1002294622 Oct-Dec 2021 Datacoms Maint &amp; Supp"/>
    <s v="473"/>
    <s v="DR"/>
    <s v=""/>
    <d v="2021-11-22T00:00:00"/>
    <d v="2021-11-22T00:00:00"/>
    <d v="2021-12-22T00:00:00"/>
    <s v="NGN"/>
    <n v="9875859.5800000001"/>
    <n v="9"/>
    <s v="1-30days"/>
    <n v="0.3"/>
    <x v="2"/>
    <x v="0"/>
    <s v="Overdue"/>
    <x v="0"/>
    <s v="USD"/>
    <n v="24033.89"/>
  </r>
  <r>
    <s v="A2510000"/>
    <x v="62"/>
    <x v="62"/>
    <n v="1800026931"/>
    <x v="0"/>
    <x v="1"/>
    <x v="7"/>
    <x v="18"/>
    <n v="0"/>
    <s v="SE 1002294627 Oct-Dec 2021 OCC Central Ops MNTRNG"/>
    <s v="473"/>
    <s v="DR"/>
    <s v=""/>
    <d v="2021-11-22T00:00:00"/>
    <d v="2021-11-22T00:00:00"/>
    <d v="2021-12-22T00:00:00"/>
    <s v="NGN"/>
    <n v="2656989.0099999998"/>
    <n v="9"/>
    <s v="1-30days"/>
    <n v="0.3"/>
    <x v="2"/>
    <x v="0"/>
    <s v="Overdue"/>
    <x v="0"/>
    <s v="USD"/>
    <n v="6466.05"/>
  </r>
  <r>
    <s v="A2510000"/>
    <x v="62"/>
    <x v="62"/>
    <n v="1800026933"/>
    <x v="0"/>
    <x v="1"/>
    <x v="7"/>
    <x v="18"/>
    <n v="0"/>
    <s v="SE 1002294630 Oct-Dec 2021 Telephone Usage Service"/>
    <s v="473"/>
    <s v="DR"/>
    <s v=""/>
    <d v="2021-11-22T00:00:00"/>
    <d v="2021-11-22T00:00:00"/>
    <d v="2021-12-22T00:00:00"/>
    <s v="NGN"/>
    <n v="5661560.8799999999"/>
    <n v="9"/>
    <s v="1-30days"/>
    <n v="0.3"/>
    <x v="2"/>
    <x v="0"/>
    <s v="Overdue"/>
    <x v="0"/>
    <s v="USD"/>
    <n v="13777.97"/>
  </r>
  <r>
    <s v="A2510000"/>
    <x v="62"/>
    <x v="62"/>
    <n v="1800026926"/>
    <x v="0"/>
    <x v="1"/>
    <x v="7"/>
    <x v="18"/>
    <n v="0"/>
    <s v="SE 1002294632 Oct-Dec 2021 Switching Services"/>
    <s v="473"/>
    <s v="DR"/>
    <s v=""/>
    <d v="2021-11-22T00:00:00"/>
    <d v="2021-11-22T00:00:00"/>
    <d v="2021-12-22T00:00:00"/>
    <s v="NGN"/>
    <n v="4002399.48"/>
    <n v="9"/>
    <s v="1-30days"/>
    <n v="0.3"/>
    <x v="2"/>
    <x v="0"/>
    <s v="Overdue"/>
    <x v="0"/>
    <s v="USD"/>
    <n v="9740.24"/>
  </r>
  <r>
    <s v="A2510000"/>
    <x v="62"/>
    <x v="62"/>
    <n v="1800026925"/>
    <x v="0"/>
    <x v="1"/>
    <x v="7"/>
    <x v="18"/>
    <n v="0"/>
    <s v="SE 1002294633 Oct-Dec 2021 Transmission Services"/>
    <s v="473"/>
    <s v="DR"/>
    <s v=""/>
    <d v="2021-11-22T00:00:00"/>
    <d v="2021-11-22T00:00:00"/>
    <d v="2021-12-22T00:00:00"/>
    <s v="NGN"/>
    <n v="3452792.5"/>
    <n v="9"/>
    <s v="1-30days"/>
    <n v="0.3"/>
    <x v="2"/>
    <x v="0"/>
    <s v="Overdue"/>
    <x v="0"/>
    <s v="USD"/>
    <n v="8402.7199999999993"/>
  </r>
  <r>
    <s v="A2510000"/>
    <x v="62"/>
    <x v="62"/>
    <n v="1800026936"/>
    <x v="0"/>
    <x v="1"/>
    <x v="7"/>
    <x v="18"/>
    <n v="0"/>
    <s v="SE 1002294634 Oct-Dec 2021 Info Mgt Servs"/>
    <s v="473"/>
    <s v="DR"/>
    <s v=""/>
    <d v="2021-11-22T00:00:00"/>
    <d v="2021-11-22T00:00:00"/>
    <d v="2021-12-22T00:00:00"/>
    <s v="NGN"/>
    <n v="26557.74"/>
    <n v="9"/>
    <s v="1-30days"/>
    <n v="0.3"/>
    <x v="2"/>
    <x v="0"/>
    <s v="Overdue"/>
    <x v="0"/>
    <s v="USD"/>
    <n v="64.63"/>
  </r>
  <r>
    <s v="A2510000"/>
    <x v="62"/>
    <x v="62"/>
    <n v="1800026934"/>
    <x v="0"/>
    <x v="1"/>
    <x v="7"/>
    <x v="18"/>
    <n v="0"/>
    <s v="SE 1002294636 Oct-Dec 2021 Desktop Services"/>
    <s v="473"/>
    <s v="DR"/>
    <s v=""/>
    <d v="2021-11-22T00:00:00"/>
    <d v="2021-11-22T00:00:00"/>
    <d v="2021-12-22T00:00:00"/>
    <s v="NGN"/>
    <n v="32644752.850000001"/>
    <n v="9"/>
    <s v="1-30days"/>
    <n v="0.3"/>
    <x v="2"/>
    <x v="0"/>
    <s v="Overdue"/>
    <x v="0"/>
    <s v="USD"/>
    <n v="79444.27"/>
  </r>
  <r>
    <s v="A2510000"/>
    <x v="62"/>
    <x v="62"/>
    <n v="1800026929"/>
    <x v="0"/>
    <x v="1"/>
    <x v="7"/>
    <x v="18"/>
    <n v="0"/>
    <s v="SE 1002294639 Oct-Dec 2021  Hosting &amp; Storage"/>
    <s v="473"/>
    <s v="DR"/>
    <s v=""/>
    <d v="2021-11-22T00:00:00"/>
    <d v="2021-11-22T00:00:00"/>
    <d v="2021-12-22T00:00:00"/>
    <s v="NGN"/>
    <n v="12986211.5"/>
    <n v="9"/>
    <s v="1-30days"/>
    <n v="0.3"/>
    <x v="2"/>
    <x v="0"/>
    <s v="Overdue"/>
    <x v="0"/>
    <s v="USD"/>
    <n v="31603.25"/>
  </r>
  <r>
    <s v="A2510000"/>
    <x v="62"/>
    <x v="62"/>
    <n v="1800026937"/>
    <x v="0"/>
    <x v="1"/>
    <x v="7"/>
    <x v="18"/>
    <n v="0"/>
    <s v="SE 1002294642 Oct-Dec 2021 HSE Support"/>
    <s v="473"/>
    <s v="DR"/>
    <s v=""/>
    <d v="2021-11-22T00:00:00"/>
    <d v="2021-11-22T00:00:00"/>
    <d v="2021-12-22T00:00:00"/>
    <s v="NGN"/>
    <n v="2615678.71"/>
    <n v="9"/>
    <s v="1-30days"/>
    <n v="0.3"/>
    <x v="2"/>
    <x v="0"/>
    <s v="Overdue"/>
    <x v="0"/>
    <s v="USD"/>
    <n v="6365.52"/>
  </r>
  <r>
    <s v="A2510000"/>
    <x v="62"/>
    <x v="62"/>
    <n v="1800026938"/>
    <x v="0"/>
    <x v="1"/>
    <x v="7"/>
    <x v="18"/>
    <n v="0"/>
    <s v="SE 1002294647 Oct-Dec 2021 PCD Support"/>
    <s v="473"/>
    <s v="DR"/>
    <s v=""/>
    <d v="2021-11-22T00:00:00"/>
    <d v="2021-11-22T00:00:00"/>
    <d v="2021-12-22T00:00:00"/>
    <s v="NGN"/>
    <n v="1736148.59"/>
    <n v="9"/>
    <s v="1-30days"/>
    <n v="0.3"/>
    <x v="2"/>
    <x v="0"/>
    <s v="Overdue"/>
    <x v="0"/>
    <s v="USD"/>
    <n v="4225.09"/>
  </r>
  <r>
    <s v="A2510000"/>
    <x v="62"/>
    <x v="62"/>
    <n v="1800026940"/>
    <x v="0"/>
    <x v="1"/>
    <x v="7"/>
    <x v="18"/>
    <n v="0"/>
    <s v="SE 1002294649 Oct-Dec 2021 Eng &amp; IM Appl Supp Serv"/>
    <s v="473"/>
    <s v="DR"/>
    <s v=""/>
    <d v="2021-11-22T00:00:00"/>
    <d v="2021-11-22T00:00:00"/>
    <d v="2021-12-22T00:00:00"/>
    <s v="NGN"/>
    <n v="1714897.32"/>
    <n v="9"/>
    <s v="1-30days"/>
    <n v="0.3"/>
    <x v="2"/>
    <x v="0"/>
    <s v="Overdue"/>
    <x v="0"/>
    <s v="USD"/>
    <n v="4173.37"/>
  </r>
  <r>
    <s v="A2510000"/>
    <x v="62"/>
    <x v="62"/>
    <n v="1800026941"/>
    <x v="0"/>
    <x v="1"/>
    <x v="7"/>
    <x v="18"/>
    <n v="0"/>
    <s v="SE 1002294659 Oct-Dec 2021 Sharepoint IM Supp serv"/>
    <s v="473"/>
    <s v="DR"/>
    <s v=""/>
    <d v="2021-11-22T00:00:00"/>
    <d v="2021-11-22T00:00:00"/>
    <d v="2021-12-22T00:00:00"/>
    <s v="NGN"/>
    <n v="2815182.5"/>
    <n v="9"/>
    <s v="1-30days"/>
    <n v="0.3"/>
    <x v="2"/>
    <x v="0"/>
    <s v="Overdue"/>
    <x v="0"/>
    <s v="USD"/>
    <n v="6851.03"/>
  </r>
  <r>
    <s v="A2510000"/>
    <x v="62"/>
    <x v="62"/>
    <n v="1800026942"/>
    <x v="0"/>
    <x v="1"/>
    <x v="7"/>
    <x v="18"/>
    <n v="0"/>
    <s v="SE 1002294661 Oct-Dec 2021 IM Supp Serv-Non-Tech"/>
    <s v="473"/>
    <s v="DR"/>
    <s v=""/>
    <d v="2021-11-22T00:00:00"/>
    <d v="2021-11-22T00:00:00"/>
    <d v="2021-12-22T00:00:00"/>
    <s v="NGN"/>
    <n v="2407721.87"/>
    <n v="9"/>
    <s v="1-30days"/>
    <n v="0.3"/>
    <x v="2"/>
    <x v="0"/>
    <s v="Overdue"/>
    <x v="0"/>
    <s v="USD"/>
    <n v="5859.43"/>
  </r>
  <r>
    <s v="A2510000"/>
    <x v="62"/>
    <x v="62"/>
    <n v="1800026943"/>
    <x v="0"/>
    <x v="1"/>
    <x v="7"/>
    <x v="18"/>
    <n v="0"/>
    <s v="SE 1002294671 Oct-Dec 2021 Bonga Vsat&amp;Tele Ex serv"/>
    <s v="473"/>
    <s v="DR"/>
    <s v=""/>
    <d v="2021-11-22T00:00:00"/>
    <d v="2021-11-22T00:00:00"/>
    <d v="2021-12-22T00:00:00"/>
    <s v="NGN"/>
    <n v="8672584"/>
    <n v="9"/>
    <s v="1-30days"/>
    <n v="0.3"/>
    <x v="2"/>
    <x v="0"/>
    <s v="Overdue"/>
    <x v="0"/>
    <s v="USD"/>
    <n v="21105.599999999999"/>
  </r>
  <r>
    <s v="A2510000"/>
    <x v="62"/>
    <x v="62"/>
    <n v="1800026945"/>
    <x v="0"/>
    <x v="1"/>
    <x v="7"/>
    <x v="18"/>
    <n v="0"/>
    <s v="SE 1002294674 Oct-Dec 2021 DW Wells IT Support"/>
    <s v="473"/>
    <s v="DR"/>
    <s v=""/>
    <d v="2021-11-22T00:00:00"/>
    <d v="2021-11-22T00:00:00"/>
    <d v="2021-12-22T00:00:00"/>
    <s v="NGN"/>
    <n v="13811170"/>
    <n v="9"/>
    <s v="1-30days"/>
    <n v="0.3"/>
    <x v="2"/>
    <x v="0"/>
    <s v="Overdue"/>
    <x v="0"/>
    <s v="USD"/>
    <n v="33610.86"/>
  </r>
  <r>
    <s v="A2510000"/>
    <x v="62"/>
    <x v="62"/>
    <n v="1800026946"/>
    <x v="0"/>
    <x v="1"/>
    <x v="7"/>
    <x v="18"/>
    <n v="0"/>
    <s v="SE 1002294680 Oct-Dec 2021 Bonga Smart Field Supp"/>
    <s v="473"/>
    <s v="DR"/>
    <s v=""/>
    <d v="2021-11-22T00:00:00"/>
    <d v="2021-11-22T00:00:00"/>
    <d v="2021-12-22T00:00:00"/>
    <s v="NGN"/>
    <n v="5403008"/>
    <n v="9"/>
    <s v="1-30days"/>
    <n v="0.3"/>
    <x v="2"/>
    <x v="0"/>
    <s v="Overdue"/>
    <x v="0"/>
    <s v="USD"/>
    <n v="13148.76"/>
  </r>
  <r>
    <s v="A2510000"/>
    <x v="62"/>
    <x v="62"/>
    <n v="1800026947"/>
    <x v="0"/>
    <x v="1"/>
    <x v="7"/>
    <x v="18"/>
    <n v="0"/>
    <s v="SE 1002294684 Oct-Dec 2021Bonga Tetra Radio Supp"/>
    <s v="473"/>
    <s v="DR"/>
    <s v=""/>
    <d v="2021-11-22T00:00:00"/>
    <d v="2021-11-22T00:00:00"/>
    <d v="2021-12-22T00:00:00"/>
    <s v="NGN"/>
    <n v="2950"/>
    <n v="9"/>
    <s v="1-30days"/>
    <n v="0.3"/>
    <x v="2"/>
    <x v="0"/>
    <s v="Overdue"/>
    <x v="0"/>
    <s v="USD"/>
    <n v="7.18"/>
  </r>
  <r>
    <s v="A2510000"/>
    <x v="62"/>
    <x v="62"/>
    <n v="1800026930"/>
    <x v="0"/>
    <x v="1"/>
    <x v="7"/>
    <x v="18"/>
    <n v="0"/>
    <s v="SE 1002294694 Oct-Dec 2021  Hosting &amp; Storage"/>
    <s v="467"/>
    <s v="DR"/>
    <s v=""/>
    <d v="2021-11-22T00:00:00"/>
    <d v="2021-11-22T00:00:00"/>
    <d v="2021-12-22T00:00:00"/>
    <s v="USD"/>
    <n v="122027.32"/>
    <n v="9"/>
    <s v="1-30days"/>
    <n v="0.3"/>
    <x v="2"/>
    <x v="0"/>
    <s v="Overdue"/>
    <x v="0"/>
    <s v="USD"/>
    <n v="122027.32"/>
  </r>
  <r>
    <s v="A2510000"/>
    <x v="62"/>
    <x v="62"/>
    <n v="1800026924"/>
    <x v="0"/>
    <x v="1"/>
    <x v="7"/>
    <x v="18"/>
    <n v="0"/>
    <s v="SE 1002294695 Oct-Dec 2021 Datacoms Maint &amp; Supp"/>
    <s v="467"/>
    <s v="DR"/>
    <s v=""/>
    <d v="2021-11-22T00:00:00"/>
    <d v="2021-11-22T00:00:00"/>
    <d v="2021-12-22T00:00:00"/>
    <s v="USD"/>
    <n v="14248.75"/>
    <n v="9"/>
    <s v="1-30days"/>
    <n v="0.3"/>
    <x v="2"/>
    <x v="0"/>
    <s v="Overdue"/>
    <x v="0"/>
    <s v="USD"/>
    <n v="14248.75"/>
  </r>
  <r>
    <s v="A2510000"/>
    <x v="62"/>
    <x v="62"/>
    <n v="1800026928"/>
    <x v="0"/>
    <x v="1"/>
    <x v="7"/>
    <x v="18"/>
    <n v="0"/>
    <s v="SE 1002294697 Oct-Dec 2021 Data Comm Servs"/>
    <s v="467"/>
    <s v="DR"/>
    <s v=""/>
    <d v="2021-11-22T00:00:00"/>
    <d v="2021-11-22T00:00:00"/>
    <d v="2021-12-22T00:00:00"/>
    <s v="USD"/>
    <n v="58866.87"/>
    <n v="9"/>
    <s v="1-30days"/>
    <n v="0.3"/>
    <x v="2"/>
    <x v="0"/>
    <s v="Overdue"/>
    <x v="0"/>
    <s v="USD"/>
    <n v="58866.87"/>
  </r>
  <r>
    <s v="A2510000"/>
    <x v="62"/>
    <x v="62"/>
    <n v="1800026932"/>
    <x v="0"/>
    <x v="1"/>
    <x v="7"/>
    <x v="18"/>
    <n v="0"/>
    <s v="SE 1002294699 Oct-Dec 2021 OCC Central Ops Mntrng"/>
    <s v="467"/>
    <s v="DR"/>
    <s v=""/>
    <d v="2021-11-22T00:00:00"/>
    <d v="2021-11-22T00:00:00"/>
    <d v="2021-12-22T00:00:00"/>
    <s v="USD"/>
    <n v="608"/>
    <n v="9"/>
    <s v="1-30days"/>
    <n v="0.3"/>
    <x v="2"/>
    <x v="0"/>
    <s v="Overdue"/>
    <x v="0"/>
    <s v="USD"/>
    <n v="608"/>
  </r>
  <r>
    <s v="A2510000"/>
    <x v="62"/>
    <x v="62"/>
    <n v="1800026927"/>
    <x v="0"/>
    <x v="1"/>
    <x v="7"/>
    <x v="18"/>
    <n v="0"/>
    <s v="SE 1002294702 Oct-Dec 2021 Switching Services"/>
    <s v="467"/>
    <s v="DR"/>
    <s v=""/>
    <d v="2021-11-22T00:00:00"/>
    <d v="2021-11-22T00:00:00"/>
    <d v="2021-12-22T00:00:00"/>
    <s v="USD"/>
    <n v="5004.99"/>
    <n v="9"/>
    <s v="1-30days"/>
    <n v="0.3"/>
    <x v="2"/>
    <x v="0"/>
    <s v="Overdue"/>
    <x v="0"/>
    <s v="USD"/>
    <n v="5004.99"/>
  </r>
  <r>
    <s v="A2510000"/>
    <x v="62"/>
    <x v="62"/>
    <n v="1800026935"/>
    <x v="0"/>
    <x v="1"/>
    <x v="7"/>
    <x v="18"/>
    <n v="0"/>
    <s v="SE 1002294705 Oct-Dec 2021 Desktop Services"/>
    <s v="467"/>
    <s v="DR"/>
    <s v=""/>
    <d v="2021-11-22T00:00:00"/>
    <d v="2021-11-22T00:00:00"/>
    <d v="2021-12-22T00:00:00"/>
    <s v="USD"/>
    <n v="10000"/>
    <n v="9"/>
    <s v="1-30days"/>
    <n v="0.3"/>
    <x v="2"/>
    <x v="0"/>
    <s v="Overdue"/>
    <x v="0"/>
    <s v="USD"/>
    <n v="10000"/>
  </r>
  <r>
    <s v="A2510000"/>
    <x v="62"/>
    <x v="62"/>
    <n v="1800026939"/>
    <x v="0"/>
    <x v="1"/>
    <x v="7"/>
    <x v="18"/>
    <n v="0"/>
    <s v="SE 1002294708 Oct-Dec 2021 PCD Support"/>
    <s v="467"/>
    <s v="DR"/>
    <s v=""/>
    <d v="2021-11-22T00:00:00"/>
    <d v="2021-11-22T00:00:00"/>
    <d v="2021-12-22T00:00:00"/>
    <s v="USD"/>
    <n v="1909.11"/>
    <n v="9"/>
    <s v="1-30days"/>
    <n v="0.3"/>
    <x v="2"/>
    <x v="0"/>
    <s v="Overdue"/>
    <x v="0"/>
    <s v="USD"/>
    <n v="1909.11"/>
  </r>
  <r>
    <s v="A2510000"/>
    <x v="62"/>
    <x v="62"/>
    <n v="1800026944"/>
    <x v="0"/>
    <x v="1"/>
    <x v="7"/>
    <x v="18"/>
    <n v="0"/>
    <s v="SE 1002294710 Oct-Dec 2021 Bonga Vsat&amp;Tele Ex serv"/>
    <s v="467"/>
    <s v="DR"/>
    <s v=""/>
    <d v="2021-11-22T00:00:00"/>
    <d v="2021-11-22T00:00:00"/>
    <d v="2021-12-22T00:00:00"/>
    <s v="USD"/>
    <n v="105242"/>
    <n v="9"/>
    <s v="1-30days"/>
    <n v="0.3"/>
    <x v="2"/>
    <x v="0"/>
    <s v="Overdue"/>
    <x v="0"/>
    <s v="USD"/>
    <n v="105242"/>
  </r>
  <r>
    <s v="A2510000"/>
    <x v="62"/>
    <x v="62"/>
    <n v="1800026948"/>
    <x v="0"/>
    <x v="1"/>
    <x v="7"/>
    <x v="18"/>
    <n v="0"/>
    <s v="SE 1002294712 Oct-Dec 2021Bonga Tetra Radio Supp"/>
    <s v="467"/>
    <s v="DR"/>
    <s v=""/>
    <d v="2021-11-22T00:00:00"/>
    <d v="2021-11-22T00:00:00"/>
    <d v="2021-12-22T00:00:00"/>
    <s v="USD"/>
    <n v="5000"/>
    <n v="9"/>
    <s v="1-30days"/>
    <n v="0.3"/>
    <x v="2"/>
    <x v="0"/>
    <s v="Overdue"/>
    <x v="0"/>
    <s v="USD"/>
    <n v="5000"/>
  </r>
  <r>
    <s v="A2510000"/>
    <x v="62"/>
    <x v="62"/>
    <n v="1800026776"/>
    <x v="0"/>
    <x v="1"/>
    <x v="7"/>
    <x v="18"/>
    <n v="0"/>
    <s v="SNEPCO-Oct 2021 REALLOCATION OF PAYROLL BALANCES"/>
    <s v="771"/>
    <s v="DR"/>
    <s v=""/>
    <d v="2021-10-25T00:00:00"/>
    <d v="2021-10-25T00:00:00"/>
    <d v="2021-11-24T00:00:00"/>
    <s v="NGN"/>
    <n v="194620844.05000001"/>
    <n v="37"/>
    <s v="1-30days"/>
    <n v="1.2333333333333334"/>
    <x v="2"/>
    <x v="0"/>
    <s v="Overdue"/>
    <x v="0"/>
    <s v="USD"/>
    <n v="474154.76"/>
  </r>
  <r>
    <s v="A2510000"/>
    <x v="62"/>
    <x v="62"/>
    <n v="1600003947"/>
    <x v="0"/>
    <x v="1"/>
    <x v="7"/>
    <x v="18"/>
    <n v="0"/>
    <s v="SNEPCO-Nov 2021 REALLOCATION OF PAYROLL BALANCES"/>
    <s v="467"/>
    <s v="DG"/>
    <s v=""/>
    <d v="2021-11-23T00:00:00"/>
    <d v="2021-11-23T00:00:00"/>
    <d v="2021-11-23T00:00:00"/>
    <s v="USD"/>
    <n v="-32253.46"/>
    <n v="38"/>
    <s v="1-30days"/>
    <n v="1.2666666666666666"/>
    <x v="2"/>
    <x v="0"/>
    <s v="Overdue"/>
    <x v="0"/>
    <s v="USD"/>
    <n v="-32253.46"/>
  </r>
  <r>
    <s v="A2510000"/>
    <x v="62"/>
    <x v="62"/>
    <n v="1600003925"/>
    <x v="0"/>
    <x v="1"/>
    <x v="7"/>
    <x v="18"/>
    <n v="0"/>
    <s v="SNEPCo-Oct 2021 REALLOCATION OF PAYROLL BALANCES"/>
    <s v="473"/>
    <s v="DG"/>
    <s v=""/>
    <d v="2021-10-26T00:00:00"/>
    <d v="2021-10-26T00:00:00"/>
    <d v="2021-10-26T00:00:00"/>
    <s v="NGN"/>
    <n v="-49765694.18"/>
    <n v="66"/>
    <s v="1-30days"/>
    <n v="2.2000000000000002"/>
    <x v="2"/>
    <x v="0"/>
    <s v="Overdue"/>
    <x v="0"/>
    <s v="USD"/>
    <n v="-121244.16"/>
  </r>
  <r>
    <s v="A2510000"/>
    <x v="62"/>
    <x v="62"/>
    <n v="1400015984"/>
    <x v="0"/>
    <x v="1"/>
    <x v="7"/>
    <x v="18"/>
    <n v="0"/>
    <s v="SNEPCo Excl (F$) Pmt)"/>
    <s v=""/>
    <s v="DZ"/>
    <s v=""/>
    <d v="2021-10-25T00:00:00"/>
    <d v="2021-10-20T00:00:00"/>
    <d v="2021-10-25T00:00:00"/>
    <s v="USD"/>
    <n v="-5603644.5800000001"/>
    <n v="67"/>
    <s v="1-30days"/>
    <n v="2.2333333333333334"/>
    <x v="2"/>
    <x v="0"/>
    <s v="Overdue"/>
    <x v="0"/>
    <s v="USD"/>
    <n v="-5603644.5800000001"/>
  </r>
  <r>
    <s v="A2510000"/>
    <x v="62"/>
    <x v="62"/>
    <n v="1800026648"/>
    <x v="0"/>
    <x v="1"/>
    <x v="7"/>
    <x v="18"/>
    <n v="0"/>
    <s v="SNEPCO-Sept 2021 REALLOCATION OF PAYROLL BALANCES"/>
    <s v="771"/>
    <s v="DR"/>
    <s v=""/>
    <d v="2021-09-24T00:00:00"/>
    <d v="2021-09-24T00:00:00"/>
    <d v="2021-10-24T00:00:00"/>
    <s v="NGN"/>
    <n v="196223034.84999999"/>
    <n v="68"/>
    <s v="1-30days"/>
    <n v="2.2666666666666666"/>
    <x v="2"/>
    <x v="0"/>
    <s v="Overdue"/>
    <x v="0"/>
    <s v="USD"/>
    <n v="478391.76"/>
  </r>
  <r>
    <s v="A2510000"/>
    <x v="62"/>
    <x v="62"/>
    <n v="1800026609"/>
    <x v="0"/>
    <x v="1"/>
    <x v="7"/>
    <x v="18"/>
    <n v="0"/>
    <s v="BHGE MPC SERV@ BONGA P&amp;A_4510458085_4510458086_10"/>
    <s v="473"/>
    <s v="DR"/>
    <s v=""/>
    <d v="2021-09-20T00:00:00"/>
    <d v="2021-09-20T00:00:00"/>
    <d v="2021-10-20T00:00:00"/>
    <s v="NGN"/>
    <n v="136962738.5"/>
    <n v="72"/>
    <s v="1-30days"/>
    <n v="2.4"/>
    <x v="2"/>
    <x v="0"/>
    <s v="Overdue"/>
    <x v="0"/>
    <s v="USD"/>
    <n v="333997.33"/>
  </r>
  <r>
    <s v="A2510000"/>
    <x v="62"/>
    <x v="62"/>
    <n v="1400015964"/>
    <x v="0"/>
    <x v="1"/>
    <x v="7"/>
    <x v="18"/>
    <n v="0"/>
    <s v="SNEPCo Pmt"/>
    <s v=""/>
    <s v="DZ"/>
    <s v=""/>
    <d v="2021-10-14T00:00:00"/>
    <d v="2021-10-13T00:00:00"/>
    <d v="2021-10-14T00:00:00"/>
    <s v="NGN"/>
    <n v="-64562047.700000003"/>
    <n v="78"/>
    <s v="1-30days"/>
    <n v="2.6"/>
    <x v="2"/>
    <x v="0"/>
    <s v="Overdue"/>
    <x v="0"/>
    <s v="USD"/>
    <n v="-157324.79999999999"/>
  </r>
  <r>
    <s v="A2510000"/>
    <x v="62"/>
    <x v="62"/>
    <n v="1800026515"/>
    <x v="0"/>
    <x v="1"/>
    <x v="7"/>
    <x v="18"/>
    <n v="0"/>
    <s v="SNEPCO-Aug 2021 REALLOCATION OF PAYROLL BALANCES"/>
    <s v="771"/>
    <s v="DR"/>
    <s v=""/>
    <d v="2021-08-26T00:00:00"/>
    <d v="2021-08-26T00:00:00"/>
    <d v="2021-09-25T00:00:00"/>
    <s v="NGN"/>
    <n v="202944292.66999999"/>
    <n v="97"/>
    <s v="1-30days"/>
    <n v="3.2333333333333334"/>
    <x v="2"/>
    <x v="0"/>
    <s v="Overdue"/>
    <x v="0"/>
    <s v="USD"/>
    <n v="495366.72"/>
  </r>
  <r>
    <s v="A2510000"/>
    <x v="62"/>
    <x v="62"/>
    <n v="1800026382"/>
    <x v="0"/>
    <x v="1"/>
    <x v="7"/>
    <x v="18"/>
    <n v="0"/>
    <s v="SNEPCO-July 2021 REALLOCATION OF PAYROLL BALANCES"/>
    <s v="771"/>
    <s v="DR"/>
    <s v=""/>
    <d v="2021-07-26T00:00:00"/>
    <d v="2021-07-26T00:00:00"/>
    <d v="2021-08-25T00:00:00"/>
    <s v="NGN"/>
    <n v="203557773.69"/>
    <n v="128"/>
    <s v="1-30days"/>
    <n v="4.2666666666666666"/>
    <x v="2"/>
    <x v="0"/>
    <s v="Overdue"/>
    <x v="0"/>
    <s v="USD"/>
    <n v="496925.24"/>
  </r>
  <r>
    <s v="A2510000"/>
    <x v="62"/>
    <x v="62"/>
    <n v="1800026247"/>
    <x v="0"/>
    <x v="1"/>
    <x v="7"/>
    <x v="18"/>
    <n v="0"/>
    <s v="SNEPCO-June 2021 REALLOCATION OF PAYROLL BALANCES"/>
    <s v="771"/>
    <s v="DR"/>
    <s v=""/>
    <d v="2021-06-25T00:00:00"/>
    <d v="2021-06-25T00:00:00"/>
    <d v="2021-07-25T00:00:00"/>
    <s v="NGN"/>
    <n v="203557773.69"/>
    <n v="159"/>
    <s v="1-30days"/>
    <n v="5.3"/>
    <x v="2"/>
    <x v="0"/>
    <s v="Overdue"/>
    <x v="0"/>
    <s v="USD"/>
    <n v="496884.53"/>
  </r>
  <r>
    <s v="A2510000"/>
    <x v="62"/>
    <x v="62"/>
    <n v="1800026048"/>
    <x v="0"/>
    <x v="1"/>
    <x v="7"/>
    <x v="18"/>
    <n v="0"/>
    <s v="SNEPCO-MAY 2021 REALLOCATION OF PAYROLL BALANCES"/>
    <s v="771"/>
    <s v="DR"/>
    <s v=""/>
    <d v="2021-05-25T00:00:00"/>
    <d v="2021-05-25T00:00:00"/>
    <d v="2021-06-24T00:00:00"/>
    <s v="NGN"/>
    <n v="203557773.69"/>
    <n v="190"/>
    <s v="1-30days"/>
    <n v="6.333333333333333"/>
    <x v="2"/>
    <x v="0"/>
    <s v="Overdue"/>
    <x v="0"/>
    <s v="USD"/>
    <n v="496782.75"/>
  </r>
  <r>
    <s v="A2510000"/>
    <x v="62"/>
    <x v="62"/>
    <n v="1600003740"/>
    <x v="0"/>
    <x v="1"/>
    <x v="7"/>
    <x v="18"/>
    <n v="0"/>
    <s v="SNEPCO-MAY 2021 REALLOCATION OF PAYROLL BALANCES"/>
    <s v="473"/>
    <s v="DG"/>
    <s v=""/>
    <d v="2021-05-25T00:00:00"/>
    <d v="2021-05-25T00:00:00"/>
    <d v="2021-05-25T00:00:00"/>
    <s v="NGN"/>
    <n v="-72400690.799999997"/>
    <n v="220"/>
    <s v="1-30days"/>
    <n v="7.333333333333333"/>
    <x v="2"/>
    <x v="0"/>
    <s v="Overdue"/>
    <x v="0"/>
    <s v="USD"/>
    <n v="-176693.89"/>
  </r>
  <r>
    <s v="A2510000"/>
    <x v="62"/>
    <x v="62"/>
    <n v="1800025908"/>
    <x v="0"/>
    <x v="1"/>
    <x v="7"/>
    <x v="18"/>
    <n v="0"/>
    <s v="SNEPCO-APR 2021 REALLOCATION OF PAYROLL BALANCES"/>
    <s v="771"/>
    <s v="DR"/>
    <s v=""/>
    <d v="2021-04-22T00:00:00"/>
    <d v="2021-04-22T00:00:00"/>
    <d v="2021-05-22T00:00:00"/>
    <s v="NGN"/>
    <n v="211014485.86000001"/>
    <n v="223"/>
    <s v="1-30days"/>
    <n v="7.4333333333333336"/>
    <x v="2"/>
    <x v="0"/>
    <s v="Overdue"/>
    <x v="0"/>
    <s v="USD"/>
    <n v="556023.17000000004"/>
  </r>
  <r>
    <s v="A2510000"/>
    <x v="62"/>
    <x v="62"/>
    <n v="1800025774"/>
    <x v="0"/>
    <x v="1"/>
    <x v="7"/>
    <x v="18"/>
    <n v="0"/>
    <s v="SNEPCO-MAR 2021 REALLOCATION OF PAYROLL BALANCES"/>
    <s v="771"/>
    <s v="DR"/>
    <s v=""/>
    <d v="2021-03-25T00:00:00"/>
    <d v="2021-03-25T00:00:00"/>
    <d v="2021-04-24T00:00:00"/>
    <s v="NGN"/>
    <n v="203923613.88999999"/>
    <n v="251"/>
    <s v="1-30days"/>
    <n v="8.3666666666666671"/>
    <x v="2"/>
    <x v="0"/>
    <s v="Overdue"/>
    <x v="0"/>
    <s v="USD"/>
    <n v="537338.72"/>
  </r>
  <r>
    <s v="A2510000"/>
    <x v="62"/>
    <x v="62"/>
    <n v="1800025621"/>
    <x v="0"/>
    <x v="1"/>
    <x v="7"/>
    <x v="18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282"/>
    <s v="1-30days"/>
    <n v="9.4"/>
    <x v="2"/>
    <x v="0"/>
    <s v="Overdue"/>
    <x v="0"/>
    <s v="USD"/>
    <n v="539126.56000000006"/>
  </r>
  <r>
    <s v="A2510000"/>
    <x v="62"/>
    <x v="62"/>
    <n v="104051359"/>
    <x v="0"/>
    <x v="1"/>
    <x v="7"/>
    <x v="18"/>
    <s v="WHT Outstg"/>
    <s v="10% WHT in Inv 1800025368"/>
    <s v=""/>
    <s v="AB"/>
    <s v=""/>
    <d v="2021-03-16T00:00:00"/>
    <d v="2021-03-16T00:00:00"/>
    <d v="2021-03-16T00:00:00"/>
    <s v="NGN"/>
    <n v="7370395.4000000004"/>
    <n v="290"/>
    <s v="1-30days"/>
    <n v="9.6666666666666661"/>
    <x v="2"/>
    <x v="2"/>
    <s v="WHT"/>
    <x v="1"/>
    <s v="USD"/>
    <n v="19420.990000000002"/>
  </r>
  <r>
    <s v="A2510000"/>
    <x v="62"/>
    <x v="62"/>
    <n v="104051358"/>
    <x v="0"/>
    <x v="1"/>
    <x v="7"/>
    <x v="18"/>
    <n v="0"/>
    <s v="Payment_Ref 1400014895"/>
    <s v=""/>
    <s v="AB"/>
    <s v=""/>
    <d v="2021-03-16T00:00:00"/>
    <d v="2021-03-16T00:00:00"/>
    <d v="2020-10-22T00:00:00"/>
    <s v="USD"/>
    <n v="-860509.99"/>
    <n v="435"/>
    <s v="1-30days"/>
    <n v="14.5"/>
    <x v="2"/>
    <x v="0"/>
    <s v="Overdue"/>
    <x v="0"/>
    <s v="USD"/>
    <n v="-860509.99"/>
  </r>
  <r>
    <s v="A2510000"/>
    <x v="62"/>
    <x v="62"/>
    <n v="103921343"/>
    <x v="0"/>
    <x v="1"/>
    <x v="7"/>
    <x v="18"/>
    <s v="WHT Outstg"/>
    <s v="10% WHT on Inv 1800023548"/>
    <s v=""/>
    <s v="AB"/>
    <s v=""/>
    <d v="2020-05-27T00:00:00"/>
    <d v="2020-05-27T00:00:00"/>
    <d v="2020-05-27T00:00:00"/>
    <s v="NGN"/>
    <n v="14740790.800000001"/>
    <n v="583"/>
    <s v="1-30days"/>
    <n v="19.433333333333334"/>
    <x v="2"/>
    <x v="2"/>
    <s v="WHT"/>
    <x v="1"/>
    <s v="USD"/>
    <n v="40889.480000000003"/>
  </r>
  <r>
    <s v="A2510000"/>
    <x v="62"/>
    <x v="62"/>
    <n v="103921343"/>
    <x v="0"/>
    <x v="1"/>
    <x v="7"/>
    <x v="18"/>
    <s v="WHT Outstg"/>
    <s v="10% WHT on Inv 1800023549"/>
    <s v=""/>
    <s v="AB"/>
    <s v=""/>
    <d v="2020-05-27T00:00:00"/>
    <d v="2020-05-27T00:00:00"/>
    <d v="2020-05-27T00:00:00"/>
    <s v="NGN"/>
    <n v="7370395.4000000004"/>
    <n v="583"/>
    <s v="1-30days"/>
    <n v="19.433333333333334"/>
    <x v="2"/>
    <x v="2"/>
    <s v="WHT"/>
    <x v="1"/>
    <s v="USD"/>
    <n v="20444.740000000002"/>
  </r>
  <r>
    <s v="A2510000"/>
    <x v="62"/>
    <x v="62"/>
    <n v="1800022672"/>
    <x v="0"/>
    <x v="1"/>
    <x v="7"/>
    <x v="18"/>
    <n v="0"/>
    <s v="JULY 2019 Storage for Bonga Oil Spill Hoses CB"/>
    <s v="473"/>
    <s v="DR"/>
    <s v=""/>
    <d v="2019-10-04T00:00:00"/>
    <d v="2019-10-04T00:00:00"/>
    <d v="2019-11-03T00:00:00"/>
    <s v="NGN"/>
    <n v="97593.97"/>
    <n v="789"/>
    <s v="1-30days"/>
    <n v="26.3"/>
    <x v="2"/>
    <x v="0"/>
    <s v="Overdue"/>
    <x v="0"/>
    <s v="USD"/>
    <n v="318.41000000000003"/>
  </r>
  <r>
    <s v="A2510000"/>
    <x v="63"/>
    <x v="63"/>
    <n v="1400014761"/>
    <x v="0"/>
    <x v="1"/>
    <x v="7"/>
    <x v="14"/>
    <n v="0"/>
    <s v="Shell Global soln pmt"/>
    <s v=""/>
    <s v="DZ"/>
    <s v=""/>
    <d v="2020-09-03T00:00:00"/>
    <d v="2020-09-01T00:00:00"/>
    <d v="2020-09-03T00:00:00"/>
    <s v="USD"/>
    <n v="-18673.28"/>
    <n v="484"/>
    <s v="Above 180days "/>
    <n v="16.133333333333333"/>
    <x v="4"/>
    <x v="0"/>
    <s v="Overdue"/>
    <x v="0"/>
    <s v="USD"/>
    <n v="-18673.28"/>
  </r>
  <r>
    <s v="A2510000"/>
    <x v="64"/>
    <x v="64"/>
    <n v="1800025518"/>
    <x v="0"/>
    <x v="1"/>
    <x v="7"/>
    <x v="14"/>
    <n v="0"/>
    <s v="Cost Recovery-GL-A7600410 Cc-130390"/>
    <s v="467"/>
    <s v="DR"/>
    <s v=""/>
    <d v="2021-02-03T00:00:00"/>
    <d v="2021-02-03T00:00:00"/>
    <d v="2021-03-05T00:00:00"/>
    <s v="USD"/>
    <n v="175550.79"/>
    <n v="301"/>
    <s v="Above 180days "/>
    <n v="10.033333333333333"/>
    <x v="3"/>
    <x v="0"/>
    <s v="Overdue"/>
    <x v="0"/>
    <s v="USD"/>
    <n v="175550.79"/>
  </r>
  <r>
    <s v="A2510000"/>
    <x v="64"/>
    <x v="64"/>
    <n v="1800024130"/>
    <x v="0"/>
    <x v="1"/>
    <x v="7"/>
    <x v="14"/>
    <n v="0"/>
    <s v="Rec-ND Ezechukwu STIA Trip-Cc-101528- GL-A7260110"/>
    <s v="467"/>
    <s v="DR"/>
    <s v=""/>
    <d v="2020-06-05T00:00:00"/>
    <d v="2020-06-05T00:00:00"/>
    <d v="2020-07-05T00:00:00"/>
    <s v="USD"/>
    <n v="6484.14"/>
    <n v="544"/>
    <s v="Above 180days "/>
    <n v="18.133333333333333"/>
    <x v="0"/>
    <x v="0"/>
    <s v="Overdue"/>
    <x v="0"/>
    <s v="USD"/>
    <n v="6484.14"/>
  </r>
  <r>
    <s v="A2510000"/>
    <x v="65"/>
    <x v="65"/>
    <n v="1800027111"/>
    <x v="2"/>
    <x v="1"/>
    <x v="7"/>
    <x v="7"/>
    <n v="0"/>
    <s v="Shell Exclusive Payment for Secondee's GESPP"/>
    <s v="467"/>
    <s v="DR"/>
    <s v=""/>
    <d v="2021-12-17T00:00:00"/>
    <d v="2021-12-17T00:00:00"/>
    <d v="2022-01-16T00:00:00"/>
    <s v="USD"/>
    <n v="20990.28"/>
    <n v="-16"/>
    <s v="Not Overdue"/>
    <n v="-0.53333333333333333"/>
    <x v="1"/>
    <x v="1"/>
    <s v="Not Overdue"/>
    <x v="0"/>
    <s v="USD"/>
    <n v="20990.28"/>
  </r>
  <r>
    <s v="A2510000"/>
    <x v="65"/>
    <x v="65"/>
    <n v="1600003961"/>
    <x v="2"/>
    <x v="1"/>
    <x v="7"/>
    <x v="7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9"/>
    <s v="1-30days"/>
    <n v="0.3"/>
    <x v="2"/>
    <x v="0"/>
    <s v="Overdue"/>
    <x v="0"/>
    <s v="USD"/>
    <n v="-13245.95"/>
  </r>
  <r>
    <s v="A2510000"/>
    <x v="65"/>
    <x v="65"/>
    <n v="1600003945"/>
    <x v="2"/>
    <x v="1"/>
    <x v="7"/>
    <x v="7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38"/>
    <s v="31-60days"/>
    <n v="1.2666666666666666"/>
    <x v="2"/>
    <x v="0"/>
    <s v="Overdue"/>
    <x v="0"/>
    <s v="USD"/>
    <n v="-22809.84"/>
  </r>
  <r>
    <s v="A2510000"/>
    <x v="65"/>
    <x v="65"/>
    <n v="1600003924"/>
    <x v="2"/>
    <x v="1"/>
    <x v="7"/>
    <x v="7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66"/>
    <s v="61-90days "/>
    <n v="2.2000000000000002"/>
    <x v="2"/>
    <x v="0"/>
    <s v="Overdue"/>
    <x v="0"/>
    <s v="USD"/>
    <n v="-12841.93"/>
  </r>
  <r>
    <s v="A2510000"/>
    <x v="65"/>
    <x v="65"/>
    <n v="1800026668"/>
    <x v="2"/>
    <x v="1"/>
    <x v="7"/>
    <x v="7"/>
    <n v="0"/>
    <s v="Q3 2021 Service fees Assa North- Ohaji South"/>
    <s v="7707"/>
    <s v="DR"/>
    <s v=""/>
    <d v="2021-10-05T00:00:00"/>
    <d v="2021-10-05T00:00:00"/>
    <d v="2021-10-05T00:00:00"/>
    <s v="USD"/>
    <n v="871849"/>
    <n v="87"/>
    <s v="61-90days "/>
    <n v="2.9"/>
    <x v="2"/>
    <x v="0"/>
    <s v="Overdue"/>
    <x v="0"/>
    <s v="USD"/>
    <n v="871849"/>
  </r>
  <r>
    <s v="A2510000"/>
    <x v="65"/>
    <x v="65"/>
    <n v="1800026666"/>
    <x v="2"/>
    <x v="1"/>
    <x v="7"/>
    <x v="7"/>
    <n v="0"/>
    <s v="Q3 2021 Service fees JV"/>
    <s v="7707"/>
    <s v="DR"/>
    <s v=""/>
    <d v="2021-10-05T00:00:00"/>
    <d v="2021-10-05T00:00:00"/>
    <d v="2021-10-05T00:00:00"/>
    <s v="USD"/>
    <n v="4377375.5599999996"/>
    <n v="87"/>
    <s v="61-90days "/>
    <n v="2.9"/>
    <x v="2"/>
    <x v="0"/>
    <s v="Overdue"/>
    <x v="0"/>
    <s v="USD"/>
    <n v="4377375.5599999996"/>
  </r>
  <r>
    <s v="A2510000"/>
    <x v="65"/>
    <x v="65"/>
    <n v="1600003886"/>
    <x v="2"/>
    <x v="1"/>
    <x v="7"/>
    <x v="7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98"/>
    <s v="91-180days "/>
    <n v="3.2666666666666666"/>
    <x v="2"/>
    <x v="0"/>
    <s v="Overdue"/>
    <x v="0"/>
    <s v="USD"/>
    <n v="-12866.83"/>
  </r>
  <r>
    <s v="A2510000"/>
    <x v="65"/>
    <x v="65"/>
    <n v="1600003870"/>
    <x v="2"/>
    <x v="1"/>
    <x v="7"/>
    <x v="7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127"/>
    <s v="91-180days "/>
    <n v="4.2333333333333334"/>
    <x v="2"/>
    <x v="0"/>
    <s v="Overdue"/>
    <x v="0"/>
    <s v="USD"/>
    <n v="-12882.14"/>
  </r>
  <r>
    <s v="A2510000"/>
    <x v="65"/>
    <x v="65"/>
    <n v="1800026294"/>
    <x v="2"/>
    <x v="1"/>
    <x v="7"/>
    <x v="7"/>
    <n v="0"/>
    <s v="Q2 2021 Service fees Assa North- Ohaji South"/>
    <s v="7707"/>
    <s v="DR"/>
    <s v=""/>
    <d v="2021-07-09T00:00:00"/>
    <d v="2021-07-09T00:00:00"/>
    <d v="2021-08-08T00:00:00"/>
    <s v="USD"/>
    <n v="1030060.2"/>
    <n v="145"/>
    <s v="91-180days "/>
    <n v="4.833333333333333"/>
    <x v="2"/>
    <x v="0"/>
    <s v="Overdue"/>
    <x v="0"/>
    <s v="USD"/>
    <n v="1030060.2"/>
  </r>
  <r>
    <s v="A2510000"/>
    <x v="65"/>
    <x v="65"/>
    <n v="1800026293"/>
    <x v="2"/>
    <x v="1"/>
    <x v="7"/>
    <x v="7"/>
    <n v="0"/>
    <s v="Q2 2021 Service fees JV"/>
    <s v="7707"/>
    <s v="DR"/>
    <s v=""/>
    <d v="2021-07-09T00:00:00"/>
    <d v="2021-07-09T00:00:00"/>
    <d v="2021-08-08T00:00:00"/>
    <s v="USD"/>
    <n v="5115521.22"/>
    <n v="145"/>
    <s v="91-180days "/>
    <n v="4.833333333333333"/>
    <x v="2"/>
    <x v="0"/>
    <s v="Overdue"/>
    <x v="0"/>
    <s v="USD"/>
    <n v="5115521.22"/>
  </r>
  <r>
    <s v="A2510000"/>
    <x v="65"/>
    <x v="65"/>
    <n v="1600003854"/>
    <x v="2"/>
    <x v="1"/>
    <x v="7"/>
    <x v="7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158"/>
    <s v="91-180days "/>
    <n v="5.2666666666666666"/>
    <x v="2"/>
    <x v="0"/>
    <s v="Overdue"/>
    <x v="0"/>
    <s v="USD"/>
    <n v="-12867.76"/>
  </r>
  <r>
    <s v="A2510000"/>
    <x v="65"/>
    <x v="65"/>
    <n v="1600003781"/>
    <x v="2"/>
    <x v="1"/>
    <x v="7"/>
    <x v="7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189"/>
    <s v="Above 180days "/>
    <n v="6.3"/>
    <x v="3"/>
    <x v="0"/>
    <s v="Overdue"/>
    <x v="0"/>
    <s v="USD"/>
    <n v="-12874.68"/>
  </r>
  <r>
    <s v="A2510000"/>
    <x v="65"/>
    <x v="65"/>
    <n v="1600003738"/>
    <x v="2"/>
    <x v="1"/>
    <x v="7"/>
    <x v="7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220"/>
    <s v="Above 180days "/>
    <n v="7.333333333333333"/>
    <x v="3"/>
    <x v="0"/>
    <s v="Overdue"/>
    <x v="0"/>
    <s v="USD"/>
    <n v="-12848.11"/>
  </r>
  <r>
    <s v="A2510000"/>
    <x v="65"/>
    <x v="65"/>
    <n v="1800025802"/>
    <x v="2"/>
    <x v="1"/>
    <x v="7"/>
    <x v="7"/>
    <n v="0"/>
    <s v="Q1 2021 Service fees Assa North- Ohaji South"/>
    <s v="7707"/>
    <s v="DR"/>
    <s v=""/>
    <d v="2021-04-06T00:00:00"/>
    <d v="2021-04-06T00:00:00"/>
    <d v="2021-05-06T00:00:00"/>
    <s v="USD"/>
    <n v="1047008.88"/>
    <n v="239"/>
    <s v="Above 180days "/>
    <n v="7.9666666666666668"/>
    <x v="3"/>
    <x v="0"/>
    <s v="Overdue"/>
    <x v="0"/>
    <s v="USD"/>
    <n v="1047008.88"/>
  </r>
  <r>
    <s v="A2510000"/>
    <x v="65"/>
    <x v="65"/>
    <n v="1800025801"/>
    <x v="2"/>
    <x v="1"/>
    <x v="7"/>
    <x v="7"/>
    <n v="0"/>
    <s v="Q1 2021 Service fees JV"/>
    <s v="7707"/>
    <s v="DR"/>
    <s v=""/>
    <d v="2021-04-06T00:00:00"/>
    <d v="2021-04-06T00:00:00"/>
    <d v="2021-05-06T00:00:00"/>
    <s v="USD"/>
    <n v="3917887.28"/>
    <n v="239"/>
    <s v="Above 180days "/>
    <n v="7.9666666666666668"/>
    <x v="3"/>
    <x v="0"/>
    <s v="Overdue"/>
    <x v="0"/>
    <s v="USD"/>
    <n v="3917887.28"/>
  </r>
  <r>
    <s v="A2510000"/>
    <x v="65"/>
    <x v="65"/>
    <n v="1600003714"/>
    <x v="2"/>
    <x v="1"/>
    <x v="7"/>
    <x v="7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253"/>
    <s v="Above 180days "/>
    <n v="8.4333333333333336"/>
    <x v="3"/>
    <x v="0"/>
    <s v="Overdue"/>
    <x v="0"/>
    <s v="USD"/>
    <n v="-21500.29"/>
  </r>
  <r>
    <s v="A2510000"/>
    <x v="65"/>
    <x v="65"/>
    <n v="1600003688"/>
    <x v="2"/>
    <x v="1"/>
    <x v="7"/>
    <x v="7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281"/>
    <s v="Above 180days "/>
    <n v="9.3666666666666671"/>
    <x v="3"/>
    <x v="0"/>
    <s v="Overdue"/>
    <x v="0"/>
    <s v="USD"/>
    <n v="-35243.01"/>
  </r>
  <r>
    <s v="A2510000"/>
    <x v="65"/>
    <x v="65"/>
    <n v="1800025542"/>
    <x v="2"/>
    <x v="1"/>
    <x v="7"/>
    <x v="7"/>
    <n v="0"/>
    <s v="CBCM chargbk from Shell excl. to JV - 1900342731"/>
    <s v="7707"/>
    <s v="DR"/>
    <s v=""/>
    <d v="2021-02-10T00:00:00"/>
    <d v="2021-02-10T00:00:00"/>
    <d v="2021-03-12T00:00:00"/>
    <s v="USD"/>
    <n v="389230.67"/>
    <n v="294"/>
    <s v="Above 180days "/>
    <n v="9.8000000000000007"/>
    <x v="3"/>
    <x v="0"/>
    <s v="Overdue"/>
    <x v="0"/>
    <s v="USD"/>
    <n v="389230.67"/>
  </r>
  <r>
    <s v="A2510000"/>
    <x v="65"/>
    <x v="65"/>
    <n v="1600003664"/>
    <x v="2"/>
    <x v="1"/>
    <x v="7"/>
    <x v="7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310"/>
    <s v="Above 180days "/>
    <n v="10.333333333333334"/>
    <x v="3"/>
    <x v="0"/>
    <s v="Overdue"/>
    <x v="0"/>
    <s v="USD"/>
    <n v="-13673.92"/>
  </r>
  <r>
    <s v="A2510000"/>
    <x v="65"/>
    <x v="65"/>
    <n v="1800025395"/>
    <x v="2"/>
    <x v="1"/>
    <x v="7"/>
    <x v="7"/>
    <n v="0"/>
    <s v="Q4 2020 Service fees Assa North- Ohaji South"/>
    <s v="7707"/>
    <s v="DR"/>
    <s v=""/>
    <d v="2021-01-11T00:00:00"/>
    <d v="2021-01-11T00:00:00"/>
    <d v="2021-02-10T00:00:00"/>
    <s v="USD"/>
    <n v="1038275.48"/>
    <n v="324"/>
    <s v="Above 180days "/>
    <n v="10.8"/>
    <x v="3"/>
    <x v="0"/>
    <s v="Overdue"/>
    <x v="0"/>
    <s v="USD"/>
    <n v="1038275.48"/>
  </r>
  <r>
    <s v="A2510000"/>
    <x v="65"/>
    <x v="65"/>
    <n v="1800025394"/>
    <x v="2"/>
    <x v="1"/>
    <x v="7"/>
    <x v="7"/>
    <n v="0"/>
    <s v="Q4 2020 Service fees JV"/>
    <s v="7707"/>
    <s v="DR"/>
    <s v=""/>
    <d v="2021-01-11T00:00:00"/>
    <d v="2021-01-11T00:00:00"/>
    <d v="2021-02-10T00:00:00"/>
    <s v="USD"/>
    <n v="5422498.0700000003"/>
    <n v="324"/>
    <s v="Above 180days "/>
    <n v="10.8"/>
    <x v="3"/>
    <x v="0"/>
    <s v="Overdue"/>
    <x v="0"/>
    <s v="USD"/>
    <n v="5422498.0700000003"/>
  </r>
  <r>
    <s v="A2510000"/>
    <x v="65"/>
    <x v="65"/>
    <n v="1600003522"/>
    <x v="2"/>
    <x v="1"/>
    <x v="7"/>
    <x v="7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9"/>
    <s v="Above 180days "/>
    <n v="11.3"/>
    <x v="3"/>
    <x v="0"/>
    <s v="Overdue"/>
    <x v="0"/>
    <s v="USD"/>
    <n v="-13674.02"/>
  </r>
  <r>
    <s v="A2510000"/>
    <x v="65"/>
    <x v="65"/>
    <n v="1600003476"/>
    <x v="2"/>
    <x v="1"/>
    <x v="7"/>
    <x v="7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378"/>
    <s v="Above 180days "/>
    <n v="12.6"/>
    <x v="4"/>
    <x v="0"/>
    <s v="Overdue"/>
    <x v="0"/>
    <s v="USD"/>
    <n v="-17272.38"/>
  </r>
  <r>
    <s v="A2510000"/>
    <x v="65"/>
    <x v="65"/>
    <n v="1600003450"/>
    <x v="2"/>
    <x v="1"/>
    <x v="7"/>
    <x v="7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401"/>
    <s v="Above 180days "/>
    <n v="13.366666666666667"/>
    <x v="4"/>
    <x v="0"/>
    <s v="Overdue"/>
    <x v="0"/>
    <s v="USD"/>
    <n v="-24454.880000000001"/>
  </r>
  <r>
    <s v="A2510000"/>
    <x v="65"/>
    <x v="65"/>
    <n v="1800024861"/>
    <x v="2"/>
    <x v="1"/>
    <x v="7"/>
    <x v="7"/>
    <n v="0"/>
    <s v="Q3 2020 Service fees Assa North- Ohaji South"/>
    <s v="7707"/>
    <s v="DR"/>
    <s v=""/>
    <d v="2020-10-07T00:00:00"/>
    <d v="2020-10-07T00:00:00"/>
    <d v="2020-11-06T00:00:00"/>
    <s v="USD"/>
    <n v="777043.2"/>
    <n v="420"/>
    <s v="Above 180days "/>
    <n v="14"/>
    <x v="4"/>
    <x v="0"/>
    <s v="Overdue"/>
    <x v="0"/>
    <s v="USD"/>
    <n v="777043.2"/>
  </r>
  <r>
    <s v="A2510000"/>
    <x v="65"/>
    <x v="65"/>
    <n v="1800024860"/>
    <x v="2"/>
    <x v="1"/>
    <x v="7"/>
    <x v="7"/>
    <n v="0"/>
    <s v="Q3 2020 Service fees JV"/>
    <s v="7707"/>
    <s v="DR"/>
    <s v=""/>
    <d v="2020-10-07T00:00:00"/>
    <d v="2020-10-07T00:00:00"/>
    <d v="2020-11-06T00:00:00"/>
    <s v="USD"/>
    <n v="4409370"/>
    <n v="420"/>
    <s v="Above 180days "/>
    <n v="14"/>
    <x v="4"/>
    <x v="0"/>
    <s v="Overdue"/>
    <x v="0"/>
    <s v="USD"/>
    <n v="4409370"/>
  </r>
  <r>
    <s v="A2510000"/>
    <x v="65"/>
    <x v="65"/>
    <n v="1600003372"/>
    <x v="2"/>
    <x v="1"/>
    <x v="7"/>
    <x v="7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434"/>
    <s v="Above 180days "/>
    <n v="14.466666666666667"/>
    <x v="4"/>
    <x v="0"/>
    <s v="Overdue"/>
    <x v="0"/>
    <s v="USD"/>
    <n v="-13673.92"/>
  </r>
  <r>
    <s v="A2510000"/>
    <x v="65"/>
    <x v="65"/>
    <n v="1600003335"/>
    <x v="2"/>
    <x v="1"/>
    <x v="7"/>
    <x v="7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462"/>
    <s v="Above 180days "/>
    <n v="15.4"/>
    <x v="4"/>
    <x v="0"/>
    <s v="Overdue"/>
    <x v="0"/>
    <s v="USD"/>
    <n v="-13688.28"/>
  </r>
  <r>
    <s v="A2510000"/>
    <x v="65"/>
    <x v="65"/>
    <n v="1600003314"/>
    <x v="2"/>
    <x v="1"/>
    <x v="7"/>
    <x v="7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492"/>
    <s v="Above 180days "/>
    <n v="16.399999999999999"/>
    <x v="4"/>
    <x v="0"/>
    <s v="Overdue"/>
    <x v="0"/>
    <s v="USD"/>
    <n v="-13681.1"/>
  </r>
  <r>
    <s v="A2510000"/>
    <x v="65"/>
    <x v="65"/>
    <n v="1800024359"/>
    <x v="2"/>
    <x v="1"/>
    <x v="7"/>
    <x v="7"/>
    <n v="0"/>
    <s v="Q2 2020 Service fees Assa North- Ohaji South"/>
    <s v="7707"/>
    <s v="DR"/>
    <s v=""/>
    <d v="2020-07-09T00:00:00"/>
    <d v="2020-07-09T00:00:00"/>
    <d v="2020-08-08T00:00:00"/>
    <s v="USD"/>
    <n v="1016961.01"/>
    <n v="510"/>
    <s v="Above 180days "/>
    <n v="17"/>
    <x v="4"/>
    <x v="0"/>
    <s v="Overdue"/>
    <x v="0"/>
    <s v="USD"/>
    <n v="1016961.01"/>
  </r>
  <r>
    <s v="A2510000"/>
    <x v="65"/>
    <x v="65"/>
    <n v="1800024358"/>
    <x v="2"/>
    <x v="1"/>
    <x v="7"/>
    <x v="7"/>
    <n v="0"/>
    <s v="Q2 2020 Service fees JV"/>
    <s v="7707"/>
    <s v="DR"/>
    <s v=""/>
    <d v="2020-07-09T00:00:00"/>
    <d v="2020-07-09T00:00:00"/>
    <d v="2020-08-08T00:00:00"/>
    <s v="USD"/>
    <n v="5229255.87"/>
    <n v="510"/>
    <s v="Above 180days "/>
    <n v="17"/>
    <x v="4"/>
    <x v="0"/>
    <s v="Overdue"/>
    <x v="0"/>
    <s v="USD"/>
    <n v="5229255.87"/>
  </r>
  <r>
    <s v="A2510000"/>
    <x v="65"/>
    <x v="65"/>
    <n v="1600003282"/>
    <x v="2"/>
    <x v="1"/>
    <x v="7"/>
    <x v="7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527"/>
    <s v="Above 180days "/>
    <n v="17.566666666666666"/>
    <x v="4"/>
    <x v="0"/>
    <s v="Overdue"/>
    <x v="0"/>
    <s v="USD"/>
    <n v="-14402.28"/>
  </r>
  <r>
    <s v="A2510000"/>
    <x v="65"/>
    <x v="65"/>
    <n v="1600003242"/>
    <x v="2"/>
    <x v="1"/>
    <x v="7"/>
    <x v="7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553"/>
    <s v="Above 180days "/>
    <n v="18.433333333333334"/>
    <x v="0"/>
    <x v="0"/>
    <s v="Overdue"/>
    <x v="0"/>
    <s v="USD"/>
    <n v="-14402.28"/>
  </r>
  <r>
    <s v="A2510000"/>
    <x v="65"/>
    <x v="65"/>
    <n v="1600003167"/>
    <x v="2"/>
    <x v="1"/>
    <x v="7"/>
    <x v="7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589"/>
    <s v="Above 180days "/>
    <n v="19.633333333333333"/>
    <x v="0"/>
    <x v="0"/>
    <s v="Overdue"/>
    <x v="0"/>
    <s v="USD"/>
    <n v="-14379.61"/>
  </r>
  <r>
    <s v="A2510000"/>
    <x v="65"/>
    <x v="65"/>
    <n v="1800023849"/>
    <x v="2"/>
    <x v="1"/>
    <x v="7"/>
    <x v="7"/>
    <n v="0"/>
    <s v="Q1 2020 Service fees Assa North- Ohaji South"/>
    <s v="7707"/>
    <s v="DR"/>
    <s v=""/>
    <d v="2020-04-09T00:00:00"/>
    <d v="2020-04-09T00:00:00"/>
    <d v="2020-05-09T00:00:00"/>
    <s v="USD"/>
    <n v="1265195.3"/>
    <n v="601"/>
    <s v="Above 180days "/>
    <n v="20.033333333333335"/>
    <x v="0"/>
    <x v="0"/>
    <s v="Overdue"/>
    <x v="0"/>
    <s v="USD"/>
    <n v="1265195.3"/>
  </r>
  <r>
    <s v="A2510000"/>
    <x v="65"/>
    <x v="65"/>
    <n v="1800023848"/>
    <x v="2"/>
    <x v="1"/>
    <x v="7"/>
    <x v="7"/>
    <n v="0"/>
    <s v="Q1 2020 Service fees JV"/>
    <s v="7707"/>
    <s v="DR"/>
    <s v=""/>
    <d v="2020-04-09T00:00:00"/>
    <d v="2020-04-09T00:00:00"/>
    <d v="2020-05-09T00:00:00"/>
    <s v="USD"/>
    <n v="5665961.4100000001"/>
    <n v="601"/>
    <s v="Above 180days "/>
    <n v="20.033333333333335"/>
    <x v="0"/>
    <x v="0"/>
    <s v="Overdue"/>
    <x v="0"/>
    <s v="USD"/>
    <n v="5665961.4100000001"/>
  </r>
  <r>
    <s v="A2510000"/>
    <x v="65"/>
    <x v="65"/>
    <n v="1600003134"/>
    <x v="2"/>
    <x v="1"/>
    <x v="7"/>
    <x v="7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616"/>
    <s v="Above 180days "/>
    <n v="20.533333333333335"/>
    <x v="0"/>
    <x v="0"/>
    <s v="Overdue"/>
    <x v="0"/>
    <s v="USD"/>
    <n v="-14394.72"/>
  </r>
  <r>
    <s v="A2510000"/>
    <x v="65"/>
    <x v="65"/>
    <n v="1600003080"/>
    <x v="2"/>
    <x v="1"/>
    <x v="7"/>
    <x v="7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645"/>
    <s v="Above 180days "/>
    <n v="21.5"/>
    <x v="0"/>
    <x v="0"/>
    <s v="Overdue"/>
    <x v="0"/>
    <s v="USD"/>
    <n v="-17184.2"/>
  </r>
  <r>
    <s v="A2510000"/>
    <x v="65"/>
    <x v="65"/>
    <n v="1600003030"/>
    <x v="2"/>
    <x v="1"/>
    <x v="7"/>
    <x v="7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673"/>
    <s v="Above 180days "/>
    <n v="22.433333333333334"/>
    <x v="0"/>
    <x v="0"/>
    <s v="Overdue"/>
    <x v="0"/>
    <s v="USD"/>
    <n v="-59665.54"/>
  </r>
  <r>
    <s v="A2510000"/>
    <x v="65"/>
    <x v="65"/>
    <n v="1800023411"/>
    <x v="2"/>
    <x v="1"/>
    <x v="7"/>
    <x v="7"/>
    <n v="0"/>
    <s v="Q4 2019 Service fees Assa North- Ohaji South"/>
    <s v="7707"/>
    <s v="DR"/>
    <s v=""/>
    <d v="2020-01-27T00:00:00"/>
    <d v="2020-01-27T00:00:00"/>
    <d v="2020-02-26T00:00:00"/>
    <s v="USD"/>
    <n v="1126438.8"/>
    <n v="674"/>
    <s v="Above 180days "/>
    <n v="22.466666666666665"/>
    <x v="0"/>
    <x v="0"/>
    <s v="Overdue"/>
    <x v="0"/>
    <s v="USD"/>
    <n v="1126438.8"/>
  </r>
  <r>
    <s v="A2510000"/>
    <x v="65"/>
    <x v="65"/>
    <n v="1800023410"/>
    <x v="2"/>
    <x v="1"/>
    <x v="7"/>
    <x v="7"/>
    <n v="0"/>
    <s v="Q4 2019 Service fees JV"/>
    <s v="7707"/>
    <s v="DR"/>
    <s v=""/>
    <d v="2020-01-27T00:00:00"/>
    <d v="2020-01-27T00:00:00"/>
    <d v="2020-02-26T00:00:00"/>
    <s v="USD"/>
    <n v="10545376.08"/>
    <n v="674"/>
    <s v="Above 180days "/>
    <n v="22.466666666666665"/>
    <x v="0"/>
    <x v="0"/>
    <s v="Overdue"/>
    <x v="0"/>
    <s v="USD"/>
    <n v="10545376.08"/>
  </r>
  <r>
    <s v="A2510000"/>
    <x v="65"/>
    <x v="65"/>
    <n v="1600003002"/>
    <x v="2"/>
    <x v="1"/>
    <x v="7"/>
    <x v="7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702"/>
    <s v="Above 180days "/>
    <n v="23.4"/>
    <x v="0"/>
    <x v="0"/>
    <s v="Overdue"/>
    <x v="0"/>
    <s v="USD"/>
    <n v="-15969.6"/>
  </r>
  <r>
    <s v="A2510000"/>
    <x v="65"/>
    <x v="65"/>
    <n v="1600002960"/>
    <x v="2"/>
    <x v="1"/>
    <x v="7"/>
    <x v="7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739"/>
    <s v="Above 180days "/>
    <n v="24.633333333333333"/>
    <x v="0"/>
    <x v="0"/>
    <s v="Overdue"/>
    <x v="0"/>
    <s v="USD"/>
    <n v="-17705.77"/>
  </r>
  <r>
    <s v="A2510000"/>
    <x v="65"/>
    <x v="65"/>
    <n v="1600002922"/>
    <x v="2"/>
    <x v="1"/>
    <x v="7"/>
    <x v="7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766"/>
    <s v="Above 180days "/>
    <n v="25.533333333333335"/>
    <x v="0"/>
    <x v="0"/>
    <s v="Overdue"/>
    <x v="0"/>
    <s v="USD"/>
    <n v="-30059.759999999998"/>
  </r>
  <r>
    <s v="A2510000"/>
    <x v="65"/>
    <x v="65"/>
    <n v="1800022712"/>
    <x v="2"/>
    <x v="1"/>
    <x v="7"/>
    <x v="7"/>
    <n v="0"/>
    <s v="Q3 2019 Service fees Assa North- Ohaji South"/>
    <s v="7707"/>
    <s v="DR"/>
    <s v=""/>
    <d v="2019-10-17T00:00:00"/>
    <d v="2019-10-17T00:00:00"/>
    <d v="2019-11-16T00:00:00"/>
    <s v="USD"/>
    <n v="1979403.04"/>
    <n v="776"/>
    <s v="Above 180days "/>
    <n v="25.866666666666667"/>
    <x v="0"/>
    <x v="0"/>
    <s v="Overdue"/>
    <x v="0"/>
    <s v="USD"/>
    <n v="1979403.04"/>
  </r>
  <r>
    <s v="A2510000"/>
    <x v="65"/>
    <x v="65"/>
    <n v="1800022711"/>
    <x v="2"/>
    <x v="1"/>
    <x v="7"/>
    <x v="7"/>
    <n v="0"/>
    <s v="Q3 2019 Service fees JV"/>
    <s v="7707"/>
    <s v="DR"/>
    <s v=""/>
    <d v="2019-10-17T00:00:00"/>
    <d v="2019-10-17T00:00:00"/>
    <d v="2019-11-16T00:00:00"/>
    <s v="USD"/>
    <n v="10932515.689999999"/>
    <n v="776"/>
    <s v="Above 180days "/>
    <n v="25.866666666666667"/>
    <x v="0"/>
    <x v="0"/>
    <s v="Overdue"/>
    <x v="0"/>
    <s v="USD"/>
    <n v="10932515.689999999"/>
  </r>
  <r>
    <s v="A2510000"/>
    <x v="65"/>
    <x v="65"/>
    <n v="1600002907"/>
    <x v="2"/>
    <x v="1"/>
    <x v="7"/>
    <x v="7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794"/>
    <s v="Above 180days "/>
    <n v="26.466666666666665"/>
    <x v="0"/>
    <x v="0"/>
    <s v="Overdue"/>
    <x v="0"/>
    <s v="USD"/>
    <n v="-7961.76"/>
  </r>
  <r>
    <s v="A2510000"/>
    <x v="65"/>
    <x v="65"/>
    <n v="1600002883"/>
    <x v="2"/>
    <x v="1"/>
    <x v="7"/>
    <x v="7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828"/>
    <s v="Above 180days "/>
    <n v="27.6"/>
    <x v="0"/>
    <x v="0"/>
    <s v="Overdue"/>
    <x v="0"/>
    <s v="USD"/>
    <n v="-16693.39"/>
  </r>
  <r>
    <s v="A2510000"/>
    <x v="65"/>
    <x v="65"/>
    <n v="1600002866"/>
    <x v="2"/>
    <x v="1"/>
    <x v="7"/>
    <x v="7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857"/>
    <s v="Above 180days "/>
    <n v="28.566666666666666"/>
    <x v="0"/>
    <x v="0"/>
    <s v="Overdue"/>
    <x v="0"/>
    <s v="USD"/>
    <n v="-16686.55"/>
  </r>
  <r>
    <s v="A2510000"/>
    <x v="65"/>
    <x v="65"/>
    <n v="1800022103"/>
    <x v="2"/>
    <x v="1"/>
    <x v="7"/>
    <x v="7"/>
    <n v="0"/>
    <s v="Q2 2019 Service fees JV"/>
    <s v="7707"/>
    <s v="DR"/>
    <s v=""/>
    <d v="2019-07-05T00:00:00"/>
    <d v="2019-07-05T00:00:00"/>
    <d v="2019-08-04T00:00:00"/>
    <s v="USD"/>
    <n v="7307068.8899999997"/>
    <n v="880"/>
    <s v="Above 180days "/>
    <n v="29.333333333333332"/>
    <x v="0"/>
    <x v="0"/>
    <s v="Overdue"/>
    <x v="0"/>
    <s v="USD"/>
    <n v="7307068.8899999997"/>
  </r>
  <r>
    <s v="A2510000"/>
    <x v="65"/>
    <x v="65"/>
    <n v="1600002835"/>
    <x v="2"/>
    <x v="1"/>
    <x v="7"/>
    <x v="7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885"/>
    <s v="Above 180days "/>
    <n v="29.5"/>
    <x v="0"/>
    <x v="0"/>
    <s v="Overdue"/>
    <x v="0"/>
    <s v="USD"/>
    <n v="-16709.62"/>
  </r>
  <r>
    <s v="A2510000"/>
    <x v="65"/>
    <x v="65"/>
    <n v="1600002814"/>
    <x v="2"/>
    <x v="1"/>
    <x v="7"/>
    <x v="7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918"/>
    <s v="Above 180days "/>
    <n v="30.6"/>
    <x v="0"/>
    <x v="0"/>
    <s v="Overdue"/>
    <x v="0"/>
    <s v="USD"/>
    <n v="-16668.599999999999"/>
  </r>
  <r>
    <s v="A2510000"/>
    <x v="65"/>
    <x v="65"/>
    <n v="1600002769"/>
    <x v="2"/>
    <x v="1"/>
    <x v="7"/>
    <x v="7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948"/>
    <s v="Above 180days "/>
    <n v="31.6"/>
    <x v="0"/>
    <x v="0"/>
    <s v="Overdue"/>
    <x v="0"/>
    <s v="USD"/>
    <n v="-16702.78"/>
  </r>
  <r>
    <s v="A2510000"/>
    <x v="65"/>
    <x v="65"/>
    <n v="1800021713"/>
    <x v="2"/>
    <x v="1"/>
    <x v="7"/>
    <x v="7"/>
    <n v="0"/>
    <s v="Q1 2019 Service fees JV"/>
    <s v="7707"/>
    <s v="DR"/>
    <s v=""/>
    <d v="2019-04-27T00:00:00"/>
    <d v="2019-04-27T00:00:00"/>
    <d v="2019-05-27T00:00:00"/>
    <s v="USD"/>
    <n v="4859917.37"/>
    <n v="949"/>
    <s v="Above 180days "/>
    <n v="31.633333333333333"/>
    <x v="0"/>
    <x v="0"/>
    <s v="Overdue"/>
    <x v="0"/>
    <s v="USD"/>
    <n v="4859917.37"/>
  </r>
  <r>
    <s v="A2510000"/>
    <x v="65"/>
    <x v="65"/>
    <n v="1800021711"/>
    <x v="2"/>
    <x v="1"/>
    <x v="7"/>
    <x v="7"/>
    <n v="0"/>
    <s v="Q4 2018 Service fees JV"/>
    <s v="7707"/>
    <s v="DR"/>
    <s v=""/>
    <d v="2019-04-27T00:00:00"/>
    <d v="2019-04-27T00:00:00"/>
    <d v="2019-05-27T00:00:00"/>
    <s v="USD"/>
    <n v="6611913.9500000002"/>
    <n v="949"/>
    <s v="Above 180days "/>
    <n v="31.633333333333333"/>
    <x v="0"/>
    <x v="0"/>
    <s v="Overdue"/>
    <x v="0"/>
    <s v="USD"/>
    <n v="6611913.9500000002"/>
  </r>
  <r>
    <s v="A2510000"/>
    <x v="65"/>
    <x v="65"/>
    <n v="1600002744"/>
    <x v="2"/>
    <x v="1"/>
    <x v="7"/>
    <x v="7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980"/>
    <s v="Above 180days "/>
    <n v="32.666666666666664"/>
    <x v="0"/>
    <x v="0"/>
    <s v="Overdue"/>
    <x v="0"/>
    <s v="USD"/>
    <n v="-32872.01"/>
  </r>
  <r>
    <s v="A2510000"/>
    <x v="65"/>
    <x v="65"/>
    <n v="1600002728"/>
    <x v="2"/>
    <x v="1"/>
    <x v="7"/>
    <x v="7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010"/>
    <s v="Above 180days "/>
    <n v="33.666666666666664"/>
    <x v="0"/>
    <x v="0"/>
    <s v="Overdue"/>
    <x v="0"/>
    <s v="USD"/>
    <n v="-19430.95"/>
  </r>
  <r>
    <s v="A2510000"/>
    <x v="65"/>
    <x v="65"/>
    <n v="1600002713"/>
    <x v="2"/>
    <x v="1"/>
    <x v="7"/>
    <x v="7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039"/>
    <s v="Above 180days "/>
    <n v="34.633333333333333"/>
    <x v="0"/>
    <x v="0"/>
    <s v="Overdue"/>
    <x v="0"/>
    <s v="USD"/>
    <n v="-79324.69"/>
  </r>
  <r>
    <s v="A2510000"/>
    <x v="65"/>
    <x v="65"/>
    <n v="1600002688"/>
    <x v="2"/>
    <x v="1"/>
    <x v="7"/>
    <x v="7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067"/>
    <s v="Above 180days "/>
    <n v="35.56666666666667"/>
    <x v="0"/>
    <x v="0"/>
    <s v="Overdue"/>
    <x v="0"/>
    <s v="USD"/>
    <n v="-15888.09"/>
  </r>
  <r>
    <s v="A2510000"/>
    <x v="65"/>
    <x v="65"/>
    <n v="1600002666"/>
    <x v="2"/>
    <x v="1"/>
    <x v="7"/>
    <x v="7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103"/>
    <s v="Above 180days "/>
    <n v="36.766666666666666"/>
    <x v="0"/>
    <x v="0"/>
    <s v="Overdue"/>
    <x v="0"/>
    <s v="USD"/>
    <n v="-16403.25"/>
  </r>
  <r>
    <s v="A2510000"/>
    <x v="65"/>
    <x v="65"/>
    <n v="1600002641"/>
    <x v="2"/>
    <x v="1"/>
    <x v="7"/>
    <x v="7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131"/>
    <s v="Above 180days "/>
    <n v="37.700000000000003"/>
    <x v="0"/>
    <x v="0"/>
    <s v="Overdue"/>
    <x v="0"/>
    <s v="USD"/>
    <n v="-29664.86"/>
  </r>
  <r>
    <s v="A2510000"/>
    <x v="65"/>
    <x v="65"/>
    <n v="1800020701"/>
    <x v="2"/>
    <x v="1"/>
    <x v="7"/>
    <x v="7"/>
    <n v="0"/>
    <s v="Q3 2018 Service fees JV"/>
    <s v="7707"/>
    <s v="DR"/>
    <s v=""/>
    <d v="2018-10-25T00:00:00"/>
    <d v="2018-10-25T00:00:00"/>
    <d v="2018-11-24T00:00:00"/>
    <s v="USD"/>
    <n v="5112165.07"/>
    <n v="1133"/>
    <s v="Above 180days "/>
    <n v="37.766666666666666"/>
    <x v="0"/>
    <x v="0"/>
    <s v="Overdue"/>
    <x v="0"/>
    <s v="USD"/>
    <n v="5112165.07"/>
  </r>
  <r>
    <s v="A2510000"/>
    <x v="65"/>
    <x v="65"/>
    <n v="1600002635"/>
    <x v="2"/>
    <x v="1"/>
    <x v="7"/>
    <x v="7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162"/>
    <s v="Above 180days "/>
    <n v="38.733333333333334"/>
    <x v="0"/>
    <x v="0"/>
    <s v="Overdue"/>
    <x v="0"/>
    <s v="USD"/>
    <n v="-22806.67"/>
  </r>
  <r>
    <s v="A2510000"/>
    <x v="65"/>
    <x v="65"/>
    <n v="1600002620"/>
    <x v="2"/>
    <x v="1"/>
    <x v="7"/>
    <x v="7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192"/>
    <s v="Above 180days "/>
    <n v="39.733333333333334"/>
    <x v="0"/>
    <x v="0"/>
    <s v="Overdue"/>
    <x v="0"/>
    <s v="USD"/>
    <n v="-15900.24"/>
  </r>
  <r>
    <s v="A2510000"/>
    <x v="65"/>
    <x v="65"/>
    <n v="1600002586"/>
    <x v="2"/>
    <x v="1"/>
    <x v="7"/>
    <x v="7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226"/>
    <s v="Above 180days "/>
    <n v="40.866666666666667"/>
    <x v="0"/>
    <x v="0"/>
    <s v="Overdue"/>
    <x v="0"/>
    <s v="USD"/>
    <n v="-15919.08"/>
  </r>
  <r>
    <s v="A2510000"/>
    <x v="65"/>
    <x v="65"/>
    <n v="1800020235"/>
    <x v="2"/>
    <x v="1"/>
    <x v="7"/>
    <x v="7"/>
    <n v="0"/>
    <s v="Q1 2018 Service fees JV"/>
    <s v="7707"/>
    <s v="DR"/>
    <s v=""/>
    <d v="2018-07-13T00:00:00"/>
    <d v="2018-07-13T00:00:00"/>
    <d v="2018-08-12T00:00:00"/>
    <s v="USD"/>
    <n v="5613529.3700000001"/>
    <n v="1237"/>
    <s v="Above 180days "/>
    <n v="41.233333333333334"/>
    <x v="0"/>
    <x v="0"/>
    <s v="Overdue"/>
    <x v="0"/>
    <s v="USD"/>
    <n v="5613529.3700000001"/>
  </r>
  <r>
    <s v="A2510000"/>
    <x v="65"/>
    <x v="65"/>
    <n v="1600002564"/>
    <x v="2"/>
    <x v="1"/>
    <x v="7"/>
    <x v="7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253"/>
    <s v="Above 180days "/>
    <n v="41.766666666666666"/>
    <x v="0"/>
    <x v="0"/>
    <s v="Overdue"/>
    <x v="0"/>
    <s v="USD"/>
    <n v="-15935.01"/>
  </r>
  <r>
    <s v="A2510000"/>
    <x v="65"/>
    <x v="65"/>
    <n v="1600002540"/>
    <x v="2"/>
    <x v="1"/>
    <x v="7"/>
    <x v="7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285"/>
    <s v="Above 180days "/>
    <n v="42.833333333333336"/>
    <x v="0"/>
    <x v="0"/>
    <s v="Overdue"/>
    <x v="0"/>
    <s v="USD"/>
    <n v="-15923.22"/>
  </r>
  <r>
    <s v="A2510000"/>
    <x v="65"/>
    <x v="65"/>
    <n v="1600002520"/>
    <x v="2"/>
    <x v="1"/>
    <x v="7"/>
    <x v="7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311"/>
    <s v="Above 180days "/>
    <n v="43.7"/>
    <x v="0"/>
    <x v="0"/>
    <s v="Overdue"/>
    <x v="0"/>
    <s v="USD"/>
    <n v="-15926.87"/>
  </r>
  <r>
    <s v="A2510000"/>
    <x v="65"/>
    <x v="65"/>
    <n v="1600002504"/>
    <x v="2"/>
    <x v="1"/>
    <x v="7"/>
    <x v="7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345"/>
    <s v="Above 180days "/>
    <n v="44.833333333333336"/>
    <x v="0"/>
    <x v="0"/>
    <s v="Overdue"/>
    <x v="0"/>
    <s v="USD"/>
    <n v="-31196.73"/>
  </r>
  <r>
    <s v="A2510000"/>
    <x v="65"/>
    <x v="65"/>
    <n v="1600002488"/>
    <x v="2"/>
    <x v="1"/>
    <x v="7"/>
    <x v="7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375"/>
    <s v="Above 180days "/>
    <n v="45.833333333333336"/>
    <x v="0"/>
    <x v="0"/>
    <s v="Overdue"/>
    <x v="0"/>
    <s v="USD"/>
    <n v="-17743.39"/>
  </r>
  <r>
    <s v="A2510000"/>
    <x v="65"/>
    <x v="65"/>
    <n v="1600002469"/>
    <x v="2"/>
    <x v="1"/>
    <x v="7"/>
    <x v="7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403"/>
    <s v="Above 180days "/>
    <n v="46.766666666666666"/>
    <x v="0"/>
    <x v="0"/>
    <s v="Overdue"/>
    <x v="0"/>
    <s v="USD"/>
    <n v="-73822.710000000006"/>
  </r>
  <r>
    <s v="A2510000"/>
    <x v="65"/>
    <x v="65"/>
    <n v="1800019317"/>
    <x v="2"/>
    <x v="1"/>
    <x v="7"/>
    <x v="7"/>
    <n v="0"/>
    <s v="Q4 2017 Service fees JV"/>
    <s v="7707"/>
    <s v="DR"/>
    <s v=""/>
    <d v="2018-01-17T00:00:00"/>
    <d v="2018-01-17T00:00:00"/>
    <d v="2018-02-16T00:00:00"/>
    <s v="USD"/>
    <n v="8818779.9499999993"/>
    <n v="1414"/>
    <s v="Above 180days "/>
    <n v="47.133333333333333"/>
    <x v="0"/>
    <x v="0"/>
    <s v="Overdue"/>
    <x v="0"/>
    <s v="USD"/>
    <n v="8818779.9499999993"/>
  </r>
  <r>
    <s v="A2510000"/>
    <x v="65"/>
    <x v="65"/>
    <n v="1600002464"/>
    <x v="2"/>
    <x v="1"/>
    <x v="7"/>
    <x v="7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431"/>
    <s v="Above 180days "/>
    <n v="47.7"/>
    <x v="0"/>
    <x v="0"/>
    <s v="Overdue"/>
    <x v="0"/>
    <s v="USD"/>
    <n v="-14142.72"/>
  </r>
  <r>
    <s v="A2510000"/>
    <x v="65"/>
    <x v="65"/>
    <n v="1600002442"/>
    <x v="2"/>
    <x v="1"/>
    <x v="7"/>
    <x v="7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472"/>
    <s v="Above 180days "/>
    <n v="49.06666666666667"/>
    <x v="0"/>
    <x v="0"/>
    <s v="Overdue"/>
    <x v="0"/>
    <s v="USD"/>
    <n v="-15837.53"/>
  </r>
  <r>
    <s v="A2510000"/>
    <x v="65"/>
    <x v="65"/>
    <n v="1600002430"/>
    <x v="2"/>
    <x v="1"/>
    <x v="7"/>
    <x v="7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480"/>
    <s v="Above 180days "/>
    <n v="49.333333333333336"/>
    <x v="0"/>
    <x v="0"/>
    <s v="Overdue"/>
    <x v="0"/>
    <s v="USD"/>
    <n v="-28985.16"/>
  </r>
  <r>
    <s v="A2510000"/>
    <x v="65"/>
    <x v="65"/>
    <n v="1800018762"/>
    <x v="2"/>
    <x v="1"/>
    <x v="7"/>
    <x v="7"/>
    <n v="0"/>
    <s v="Q3 2017 Service fees JV"/>
    <s v="7707"/>
    <s v="DR"/>
    <s v=""/>
    <d v="2017-10-10T00:00:00"/>
    <d v="2017-10-10T00:00:00"/>
    <d v="2017-11-09T00:00:00"/>
    <s v="USD"/>
    <n v="4548410.9800000004"/>
    <n v="1513"/>
    <s v="Above 180days "/>
    <n v="50.43333333333333"/>
    <x v="0"/>
    <x v="0"/>
    <s v="Overdue"/>
    <x v="0"/>
    <s v="USD"/>
    <n v="4548410.9800000004"/>
  </r>
  <r>
    <s v="A2510000"/>
    <x v="65"/>
    <x v="65"/>
    <n v="1600002329"/>
    <x v="2"/>
    <x v="1"/>
    <x v="7"/>
    <x v="7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526"/>
    <s v="Above 180days "/>
    <n v="50.866666666666667"/>
    <x v="0"/>
    <x v="0"/>
    <s v="Overdue"/>
    <x v="0"/>
    <s v="USD"/>
    <n v="-16244.05"/>
  </r>
  <r>
    <s v="A2510000"/>
    <x v="65"/>
    <x v="65"/>
    <n v="1600002305"/>
    <x v="2"/>
    <x v="1"/>
    <x v="7"/>
    <x v="7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556"/>
    <s v="Above 180days "/>
    <n v="51.866666666666667"/>
    <x v="0"/>
    <x v="0"/>
    <s v="Overdue"/>
    <x v="0"/>
    <s v="USD"/>
    <n v="-19753.099999999999"/>
  </r>
  <r>
    <s v="A2510000"/>
    <x v="65"/>
    <x v="65"/>
    <n v="1800018254"/>
    <x v="2"/>
    <x v="1"/>
    <x v="7"/>
    <x v="7"/>
    <n v="0"/>
    <s v="Q1 2017 Service fees JV"/>
    <s v="7707"/>
    <s v="DR"/>
    <s v=""/>
    <d v="2017-07-11T00:00:00"/>
    <d v="2017-07-11T00:00:00"/>
    <d v="2017-08-12T00:00:00"/>
    <s v="USD"/>
    <n v="5725932.1799999997"/>
    <n v="1602"/>
    <s v="Above 180days "/>
    <n v="53.4"/>
    <x v="0"/>
    <x v="0"/>
    <s v="Overdue"/>
    <x v="0"/>
    <s v="USD"/>
    <n v="5725932.1799999997"/>
  </r>
  <r>
    <s v="A2510000"/>
    <x v="66"/>
    <x v="66"/>
    <n v="1800027158"/>
    <x v="0"/>
    <x v="1"/>
    <x v="7"/>
    <x v="18"/>
    <n v="0"/>
    <s v="SNG-DEC 2021 EXCESS OF ACTUAL OVER EST."/>
    <s v="473"/>
    <s v="DR"/>
    <s v=""/>
    <d v="2021-12-29T00:00:00"/>
    <d v="2021-12-29T00:00:00"/>
    <d v="2022-01-28T00:00:00"/>
    <s v="NGN"/>
    <n v="2905649.75"/>
    <n v="-28"/>
    <s v="Not Overdue"/>
    <n v="-0.93333333333333335"/>
    <x v="1"/>
    <x v="1"/>
    <s v="Not Overdue"/>
    <x v="0"/>
    <s v="USD"/>
    <n v="7061.89"/>
  </r>
  <r>
    <s v="A2510000"/>
    <x v="66"/>
    <x v="66"/>
    <n v="1800027138"/>
    <x v="2"/>
    <x v="1"/>
    <x v="7"/>
    <x v="18"/>
    <n v="0"/>
    <s v="SNG-Dec 2021 REALLOCATION OF PAYROLL BALANCES"/>
    <s v="473"/>
    <s v="DR"/>
    <s v=""/>
    <d v="2021-12-22T00:00:00"/>
    <d v="2021-12-22T00:00:00"/>
    <d v="2022-01-21T00:00:00"/>
    <s v="NGN"/>
    <n v="35391042.100000001"/>
    <n v="-21"/>
    <s v="Not Overdue"/>
    <n v="-0.7"/>
    <x v="1"/>
    <x v="1"/>
    <s v="Not Overdue"/>
    <x v="0"/>
    <s v="USD"/>
    <n v="86025.01"/>
  </r>
  <r>
    <s v="A2510000"/>
    <x v="66"/>
    <x v="66"/>
    <n v="1800027141"/>
    <x v="2"/>
    <x v="1"/>
    <x v="7"/>
    <x v="18"/>
    <n v="0"/>
    <s v="SNG-Dec 2021 REALLOCATION OF PAYROLL BALANCES"/>
    <s v="467"/>
    <s v="DR"/>
    <s v=""/>
    <d v="2021-12-22T00:00:00"/>
    <d v="2021-12-22T00:00:00"/>
    <d v="2022-01-21T00:00:00"/>
    <s v="USD"/>
    <n v="384409.18"/>
    <n v="-21"/>
    <s v="Not Overdue"/>
    <n v="-0.7"/>
    <x v="1"/>
    <x v="1"/>
    <s v="Not Overdue"/>
    <x v="0"/>
    <s v="USD"/>
    <n v="384409.18"/>
  </r>
  <r>
    <s v="A2510000"/>
    <x v="66"/>
    <x v="66"/>
    <n v="1800027126"/>
    <x v="0"/>
    <x v="1"/>
    <x v="7"/>
    <x v="18"/>
    <n v="0"/>
    <s v="October and November publishing bills for SNG"/>
    <s v="473"/>
    <s v="DR"/>
    <s v=""/>
    <d v="2021-12-20T00:00:00"/>
    <d v="2021-12-20T00:00:00"/>
    <d v="2022-01-19T00:00:00"/>
    <s v="NGN"/>
    <n v="399069.6"/>
    <n v="-19"/>
    <s v="Not Overdue"/>
    <n v="-0.6333333333333333"/>
    <x v="1"/>
    <x v="1"/>
    <s v="Not Overdue"/>
    <x v="0"/>
    <s v="USD"/>
    <n v="971.18"/>
  </r>
  <r>
    <s v="A2510000"/>
    <x v="66"/>
    <x v="66"/>
    <n v="1800027123"/>
    <x v="0"/>
    <x v="1"/>
    <x v="7"/>
    <x v="18"/>
    <n v="0"/>
    <s v="SNG GCC CARD  CB YTD DEC 2021"/>
    <s v="473"/>
    <s v="DR"/>
    <s v=""/>
    <d v="2021-12-20T00:00:00"/>
    <d v="2021-12-20T00:00:00"/>
    <d v="2022-01-19T00:00:00"/>
    <s v="NGN"/>
    <n v="621644.37"/>
    <n v="-19"/>
    <s v="Not Overdue"/>
    <n v="-0.6333333333333333"/>
    <x v="1"/>
    <x v="1"/>
    <s v="Not Overdue"/>
    <x v="0"/>
    <s v="USD"/>
    <n v="1512.85"/>
  </r>
  <r>
    <s v="A2510000"/>
    <x v="66"/>
    <x v="66"/>
    <n v="1800027107"/>
    <x v="0"/>
    <x v="1"/>
    <x v="7"/>
    <x v="18"/>
    <n v="0"/>
    <s v="SNG Payment for SNG Secondee GESPP"/>
    <s v="467"/>
    <s v="DR"/>
    <s v=""/>
    <d v="2021-12-17T00:00:00"/>
    <d v="2021-12-17T00:00:00"/>
    <d v="2022-01-16T00:00:00"/>
    <s v="USD"/>
    <n v="1676.29"/>
    <n v="-16"/>
    <s v="Not Overdue"/>
    <n v="-0.53333333333333333"/>
    <x v="1"/>
    <x v="1"/>
    <s v="Not Overdue"/>
    <x v="0"/>
    <s v="USD"/>
    <n v="1676.29"/>
  </r>
  <r>
    <s v="A2510000"/>
    <x v="66"/>
    <x v="66"/>
    <n v="1800027096"/>
    <x v="0"/>
    <x v="1"/>
    <x v="7"/>
    <x v="18"/>
    <n v="0"/>
    <s v="SCiNDO CB_Dec21 YTD_DED for SNG Project Bond"/>
    <s v="473"/>
    <s v="DR"/>
    <s v=""/>
    <d v="2021-12-16T00:00:00"/>
    <d v="2021-12-16T00:00:00"/>
    <d v="2022-01-15T00:00:00"/>
    <s v="NGN"/>
    <n v="4872795"/>
    <n v="-15"/>
    <s v="Not Overdue"/>
    <n v="-0.5"/>
    <x v="1"/>
    <x v="1"/>
    <s v="Not Overdue"/>
    <x v="0"/>
    <s v="USD"/>
    <n v="11860.87"/>
  </r>
  <r>
    <s v="A2510000"/>
    <x v="66"/>
    <x v="66"/>
    <n v="1800027079"/>
    <x v="0"/>
    <x v="1"/>
    <x v="7"/>
    <x v="18"/>
    <n v="0"/>
    <s v="Intercompany Nov-Invoices Payment"/>
    <s v="473"/>
    <s v="DR"/>
    <s v=""/>
    <d v="2021-12-15T00:00:00"/>
    <d v="2021-12-15T00:00:00"/>
    <d v="2022-01-14T00:00:00"/>
    <s v="NGN"/>
    <n v="2709834.83"/>
    <n v="-14"/>
    <s v="Not Overdue"/>
    <n v="-0.46666666666666667"/>
    <x v="1"/>
    <x v="1"/>
    <s v="Not Overdue"/>
    <x v="0"/>
    <s v="USD"/>
    <n v="6597.64"/>
  </r>
  <r>
    <s v="A2510000"/>
    <x v="66"/>
    <x v="66"/>
    <n v="1800027078"/>
    <x v="0"/>
    <x v="1"/>
    <x v="7"/>
    <x v="18"/>
    <n v="0"/>
    <s v="Intercompany Oct 2021-Invoices Payment"/>
    <s v="473"/>
    <s v="DR"/>
    <s v=""/>
    <d v="2021-12-15T00:00:00"/>
    <d v="2021-12-15T00:00:00"/>
    <d v="2022-01-14T00:00:00"/>
    <s v="NGN"/>
    <n v="1429818.48"/>
    <n v="-14"/>
    <s v="Not Overdue"/>
    <n v="-0.46666666666666667"/>
    <x v="1"/>
    <x v="1"/>
    <s v="Not Overdue"/>
    <x v="0"/>
    <s v="USD"/>
    <n v="3481.18"/>
  </r>
  <r>
    <s v="A2510000"/>
    <x v="66"/>
    <x v="66"/>
    <n v="1800027070"/>
    <x v="2"/>
    <x v="1"/>
    <x v="7"/>
    <x v="18"/>
    <n v="0"/>
    <s v="SNG DECEMBER 2021 SALARY ESTIMATE"/>
    <s v="771"/>
    <s v="DR"/>
    <s v=""/>
    <d v="2021-12-14T00:00:00"/>
    <d v="2021-12-14T00:00:00"/>
    <d v="2022-01-13T00:00:00"/>
    <s v="NGN"/>
    <n v="251850508.75"/>
    <n v="-13"/>
    <s v="Not Overdue"/>
    <n v="-0.43333333333333335"/>
    <x v="1"/>
    <x v="1"/>
    <s v="Not Overdue"/>
    <x v="0"/>
    <s v="USD"/>
    <n v="613155.25"/>
  </r>
  <r>
    <s v="A2510000"/>
    <x v="66"/>
    <x v="66"/>
    <n v="1800027015"/>
    <x v="0"/>
    <x v="1"/>
    <x v="7"/>
    <x v="18"/>
    <n v="0"/>
    <s v="SEPT-OCT LAND SECURITY ESCORT FOR SNG"/>
    <s v="473"/>
    <s v="DR"/>
    <s v=""/>
    <d v="2021-12-10T00:00:00"/>
    <d v="2021-12-10T00:00:00"/>
    <d v="2022-01-09T00:00:00"/>
    <s v="NGN"/>
    <n v="2269600"/>
    <n v="-9"/>
    <s v="Not Overdue"/>
    <n v="-0.3"/>
    <x v="1"/>
    <x v="1"/>
    <s v="Not Overdue"/>
    <x v="0"/>
    <s v="USD"/>
    <n v="5525.57"/>
  </r>
  <r>
    <s v="A2510000"/>
    <x v="66"/>
    <x v="66"/>
    <n v="1800026953"/>
    <x v="0"/>
    <x v="0"/>
    <x v="0"/>
    <x v="0"/>
    <n v="0"/>
    <s v="SNG LEARNING CB NOV 2021-Gas testing"/>
    <s v="467"/>
    <s v="DR"/>
    <s v=""/>
    <d v="2021-11-22T00:00:00"/>
    <d v="2021-11-22T00:00:00"/>
    <d v="2021-12-22T00:00:00"/>
    <s v="USD"/>
    <n v="5676"/>
    <n v="9"/>
    <s v="1-30days"/>
    <n v="0.3"/>
    <x v="2"/>
    <x v="0"/>
    <s v="Overdue"/>
    <x v="0"/>
    <s v="USD"/>
    <n v="5676"/>
  </r>
  <r>
    <s v="A2510000"/>
    <x v="66"/>
    <x v="66"/>
    <n v="1800026949"/>
    <x v="2"/>
    <x v="1"/>
    <x v="7"/>
    <x v="18"/>
    <n v="0"/>
    <s v="SNG NOVEMBER 2021 SALARY ESTIMATE"/>
    <s v="771"/>
    <s v="DR"/>
    <s v=""/>
    <d v="2021-11-22T00:00:00"/>
    <d v="2021-11-22T00:00:00"/>
    <d v="2021-12-22T00:00:00"/>
    <s v="NGN"/>
    <n v="308094003.41000003"/>
    <n v="9"/>
    <s v="1-30days"/>
    <n v="0.3"/>
    <x v="2"/>
    <x v="0"/>
    <s v="Overdue"/>
    <x v="0"/>
    <s v="USD"/>
    <n v="749777.57"/>
  </r>
  <r>
    <s v="A2510000"/>
    <x v="66"/>
    <x v="66"/>
    <n v="1800026755"/>
    <x v="2"/>
    <x v="1"/>
    <x v="7"/>
    <x v="18"/>
    <n v="0"/>
    <s v="SNG OCTOBER 2021 SALARY ESTIMATE"/>
    <s v="771"/>
    <s v="DR"/>
    <s v=""/>
    <d v="2021-10-20T00:00:00"/>
    <d v="2021-10-20T00:00:00"/>
    <d v="2021-11-19T00:00:00"/>
    <s v="NGN"/>
    <n v="157095205.56999999"/>
    <n v="42"/>
    <s v="1-30days"/>
    <n v="1.4"/>
    <x v="2"/>
    <x v="0"/>
    <s v="Overdue"/>
    <x v="0"/>
    <s v="USD"/>
    <n v="382793.89"/>
  </r>
  <r>
    <s v="A2510000"/>
    <x v="66"/>
    <x v="66"/>
    <n v="1600003935"/>
    <x v="2"/>
    <x v="1"/>
    <x v="7"/>
    <x v="18"/>
    <n v="0"/>
    <s v="Feb-Apr and June-Aug21 Sal Est and PF Cont Jan 21"/>
    <s v="771"/>
    <s v="DG"/>
    <s v=""/>
    <d v="2021-11-03T00:00:00"/>
    <d v="2021-11-03T00:00:00"/>
    <d v="2021-11-03T00:00:00"/>
    <s v="NGN"/>
    <n v="-1062057764"/>
    <n v="58"/>
    <s v="1-30days"/>
    <n v="1.9333333333333333"/>
    <x v="2"/>
    <x v="0"/>
    <s v="Overdue"/>
    <x v="0"/>
    <s v="USD"/>
    <n v="-2585898.2400000002"/>
  </r>
  <r>
    <s v="A2510000"/>
    <x v="66"/>
    <x v="66"/>
    <n v="1800026495"/>
    <x v="2"/>
    <x v="1"/>
    <x v="7"/>
    <x v="18"/>
    <n v="0"/>
    <s v="SNG AUGUST 2021 SALARY ESTIMATE"/>
    <s v="771"/>
    <s v="DR"/>
    <s v=""/>
    <d v="2021-08-16T00:00:00"/>
    <d v="2021-08-16T00:00:00"/>
    <d v="2021-09-23T00:00:00"/>
    <s v="NGN"/>
    <n v="189145250.63"/>
    <n v="99"/>
    <s v="1-30days"/>
    <n v="3.3"/>
    <x v="2"/>
    <x v="0"/>
    <s v="Overdue"/>
    <x v="0"/>
    <s v="USD"/>
    <n v="461760.3"/>
  </r>
  <r>
    <s v="A2510000"/>
    <x v="66"/>
    <x v="66"/>
    <n v="1800026301"/>
    <x v="2"/>
    <x v="1"/>
    <x v="7"/>
    <x v="18"/>
    <n v="0"/>
    <s v="SNG JULY 2021 SALARY ESTIMATE"/>
    <s v="771"/>
    <s v="DR"/>
    <s v=""/>
    <d v="2021-07-13T00:00:00"/>
    <d v="2021-07-13T00:00:00"/>
    <d v="2021-08-12T00:00:00"/>
    <s v="NGN"/>
    <n v="147032904.74000001"/>
    <n v="141"/>
    <s v="1-30days"/>
    <n v="4.7"/>
    <x v="2"/>
    <x v="0"/>
    <s v="Overdue"/>
    <x v="0"/>
    <s v="USD"/>
    <n v="358951.43"/>
  </r>
  <r>
    <s v="A2510000"/>
    <x v="66"/>
    <x v="66"/>
    <n v="1800026196"/>
    <x v="2"/>
    <x v="1"/>
    <x v="7"/>
    <x v="18"/>
    <n v="0"/>
    <s v="SNG JUNE 2021 SALARY ESTIMATE"/>
    <s v="771"/>
    <s v="DR"/>
    <s v=""/>
    <d v="2021-06-16T00:00:00"/>
    <d v="2021-06-16T00:00:00"/>
    <d v="2021-07-16T00:00:00"/>
    <s v="NGN"/>
    <n v="161908344.03"/>
    <n v="168"/>
    <s v="1-30days"/>
    <n v="5.6"/>
    <x v="2"/>
    <x v="0"/>
    <s v="Overdue"/>
    <x v="0"/>
    <s v="USD"/>
    <n v="395250.65"/>
  </r>
  <r>
    <s v="A2510000"/>
    <x v="66"/>
    <x v="66"/>
    <n v="1800025879"/>
    <x v="2"/>
    <x v="1"/>
    <x v="7"/>
    <x v="18"/>
    <n v="0"/>
    <s v="SNG APRIL 2021 SALARY ESTIMATE"/>
    <s v="771"/>
    <s v="DR"/>
    <s v=""/>
    <d v="2021-04-15T00:00:00"/>
    <d v="2021-04-15T00:00:00"/>
    <d v="2021-05-15T00:00:00"/>
    <s v="NGN"/>
    <n v="236875381.62"/>
    <n v="230"/>
    <s v="1-30days"/>
    <n v="7.666666666666667"/>
    <x v="2"/>
    <x v="0"/>
    <s v="Overdue"/>
    <x v="0"/>
    <s v="USD"/>
    <n v="624166.63"/>
  </r>
  <r>
    <s v="A2510000"/>
    <x v="66"/>
    <x v="66"/>
    <n v="1800025751"/>
    <x v="2"/>
    <x v="1"/>
    <x v="7"/>
    <x v="18"/>
    <n v="0"/>
    <s v="SNG MARCH 2021 SALARY ESTIMATE"/>
    <s v="771"/>
    <s v="DR"/>
    <s v=""/>
    <d v="2021-03-17T00:00:00"/>
    <d v="2021-03-17T00:00:00"/>
    <d v="2021-04-16T00:00:00"/>
    <s v="NGN"/>
    <n v="131104758.95999999"/>
    <n v="259"/>
    <s v="1-30days"/>
    <n v="8.6333333333333329"/>
    <x v="2"/>
    <x v="0"/>
    <s v="Overdue"/>
    <x v="0"/>
    <s v="USD"/>
    <n v="345461.04"/>
  </r>
  <r>
    <s v="A2510000"/>
    <x v="66"/>
    <x v="66"/>
    <n v="1800025632"/>
    <x v="2"/>
    <x v="1"/>
    <x v="7"/>
    <x v="18"/>
    <n v="0"/>
    <s v="EE191001 PF Company Contribution-Jan 2021"/>
    <s v="771"/>
    <s v="DR"/>
    <s v=""/>
    <d v="2021-02-24T00:00:00"/>
    <d v="2021-02-24T00:00:00"/>
    <d v="2021-03-26T00:00:00"/>
    <s v="NGN"/>
    <n v="226907.37"/>
    <n v="280"/>
    <s v="1-30days"/>
    <n v="9.3333333333333339"/>
    <x v="2"/>
    <x v="0"/>
    <s v="Overdue"/>
    <x v="0"/>
    <s v="USD"/>
    <n v="597.9"/>
  </r>
  <r>
    <s v="A2510000"/>
    <x v="66"/>
    <x v="66"/>
    <n v="1800025581"/>
    <x v="2"/>
    <x v="1"/>
    <x v="7"/>
    <x v="18"/>
    <n v="0"/>
    <s v="SNG FEB 2021 SALARY ESTIMATE"/>
    <s v="771"/>
    <s v="DR"/>
    <s v=""/>
    <d v="2021-02-15T00:00:00"/>
    <d v="2021-02-15T00:00:00"/>
    <d v="2021-03-17T00:00:00"/>
    <s v="NGN"/>
    <n v="195764216.94999999"/>
    <n v="289"/>
    <s v="1-30days"/>
    <n v="9.6333333333333329"/>
    <x v="2"/>
    <x v="0"/>
    <s v="Overdue"/>
    <x v="0"/>
    <s v="USD"/>
    <n v="515838.71"/>
  </r>
  <r>
    <s v="A2510000"/>
    <x v="66"/>
    <x v="66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1039"/>
    <s v="Above 180days "/>
    <n v="34.633333333333333"/>
    <x v="0"/>
    <x v="0"/>
    <s v="Overdue"/>
    <x v="0"/>
    <s v="USD"/>
    <n v="73341.279999999999"/>
  </r>
  <r>
    <s v="A2510000"/>
    <x v="66"/>
    <x v="66"/>
    <n v="103701911"/>
    <x v="0"/>
    <x v="1"/>
    <x v="7"/>
    <x v="18"/>
    <n v="0"/>
    <s v="Legacy Debts (written on)"/>
    <s v=""/>
    <s v="AB"/>
    <s v=""/>
    <d v="2019-02-26T00:00:00"/>
    <d v="2019-02-26T00:00:00"/>
    <d v="2019-02-26T00:00:00"/>
    <s v="USD"/>
    <n v="124442.23"/>
    <n v="1039"/>
    <s v="Above 180days "/>
    <n v="34.633333333333333"/>
    <x v="0"/>
    <x v="0"/>
    <s v="Overdue"/>
    <x v="0"/>
    <s v="USD"/>
    <n v="124442.23"/>
  </r>
  <r>
    <s v="A2510000"/>
    <x v="67"/>
    <x v="67"/>
    <n v="1800027002"/>
    <x v="2"/>
    <x v="0"/>
    <x v="10"/>
    <x v="14"/>
    <n v="0"/>
    <s v="ACTUAL CRUDE SALES NOVEMBER 2021 NXP 810, 812, 305"/>
    <s v="7707"/>
    <s v="DR"/>
    <s v=""/>
    <d v="2021-12-07T00:00:00"/>
    <d v="2021-12-07T00:00:00"/>
    <d v="2022-02-05T00:00:00"/>
    <s v="USD"/>
    <n v="65214847.210000001"/>
    <n v="-36"/>
    <s v="Not Overdue"/>
    <n v="-1.2"/>
    <x v="1"/>
    <x v="1"/>
    <s v="Not Overdue"/>
    <x v="0"/>
    <s v="USD"/>
    <n v="65214847.210000001"/>
  </r>
  <r>
    <s v="A2510000"/>
    <x v="67"/>
    <x v="67"/>
    <n v="1800026911"/>
    <x v="0"/>
    <x v="1"/>
    <x v="7"/>
    <x v="14"/>
    <n v="0"/>
    <s v="Q3 2021 SWEST recovery"/>
    <s v="467"/>
    <s v="DR"/>
    <s v=""/>
    <d v="2021-11-21T00:00:00"/>
    <d v="2021-11-21T00:00:00"/>
    <d v="2021-12-21T00:00:00"/>
    <s v="USD"/>
    <n v="25259.88"/>
    <n v="10"/>
    <s v="1-30days"/>
    <n v="0.33333333333333331"/>
    <x v="2"/>
    <x v="0"/>
    <s v="Overdue"/>
    <x v="0"/>
    <s v="USD"/>
    <n v="25259.88"/>
  </r>
  <r>
    <s v="A2510000"/>
    <x v="67"/>
    <x v="67"/>
    <n v="1600003942"/>
    <x v="0"/>
    <x v="1"/>
    <x v="7"/>
    <x v="14"/>
    <n v="0"/>
    <s v="Q3 2021 SWEST recovery"/>
    <s v="467"/>
    <s v="DG"/>
    <s v=""/>
    <d v="2021-11-19T00:00:00"/>
    <d v="2021-11-19T00:00:00"/>
    <d v="2021-11-19T00:00:00"/>
    <s v="USD"/>
    <n v="-285.68"/>
    <n v="42"/>
    <s v="1-30days"/>
    <n v="1.4"/>
    <x v="2"/>
    <x v="0"/>
    <s v="Overdue"/>
    <x v="0"/>
    <s v="USD"/>
    <n v="-285.68"/>
  </r>
  <r>
    <s v="A2510000"/>
    <x v="67"/>
    <x v="67"/>
    <n v="1800026660"/>
    <x v="0"/>
    <x v="1"/>
    <x v="7"/>
    <x v="14"/>
    <n v="0"/>
    <s v="Q1 2021 SWEST recovery"/>
    <s v="467"/>
    <s v="DR"/>
    <s v=""/>
    <d v="2021-09-29T00:00:00"/>
    <d v="2021-09-29T00:00:00"/>
    <d v="2021-10-29T00:00:00"/>
    <s v="USD"/>
    <n v="6145.25"/>
    <n v="63"/>
    <s v="1-30days"/>
    <n v="2.1"/>
    <x v="2"/>
    <x v="0"/>
    <s v="Overdue"/>
    <x v="0"/>
    <s v="USD"/>
    <n v="6145.25"/>
  </r>
  <r>
    <s v="A2510000"/>
    <x v="67"/>
    <x v="67"/>
    <n v="1800026661"/>
    <x v="0"/>
    <x v="1"/>
    <x v="7"/>
    <x v="14"/>
    <n v="0"/>
    <s v="Q2 2021 SWEST recovery"/>
    <s v="467"/>
    <s v="DR"/>
    <s v=""/>
    <d v="2021-09-29T00:00:00"/>
    <d v="2021-09-29T00:00:00"/>
    <d v="2021-10-29T00:00:00"/>
    <s v="USD"/>
    <n v="63564.12"/>
    <n v="63"/>
    <s v="1-30days"/>
    <n v="2.1"/>
    <x v="2"/>
    <x v="0"/>
    <s v="Overdue"/>
    <x v="0"/>
    <s v="USD"/>
    <n v="63564.12"/>
  </r>
  <r>
    <s v="A2510000"/>
    <x v="67"/>
    <x v="67"/>
    <n v="1800025757"/>
    <x v="0"/>
    <x v="1"/>
    <x v="7"/>
    <x v="14"/>
    <n v="0"/>
    <s v="Q3 2020 SWEST recovery"/>
    <s v="467"/>
    <s v="DR"/>
    <s v=""/>
    <d v="2021-03-19T00:00:00"/>
    <d v="2021-03-19T00:00:00"/>
    <d v="2021-04-18T00:00:00"/>
    <s v="USD"/>
    <n v="2206.65"/>
    <n v="257"/>
    <s v="1-30days"/>
    <n v="8.5666666666666664"/>
    <x v="2"/>
    <x v="0"/>
    <s v="Overdue"/>
    <x v="0"/>
    <s v="USD"/>
    <n v="2206.65"/>
  </r>
  <r>
    <s v="A2510000"/>
    <x v="67"/>
    <x v="67"/>
    <n v="1800025758"/>
    <x v="0"/>
    <x v="1"/>
    <x v="7"/>
    <x v="14"/>
    <n v="0"/>
    <s v="Q4 2020 SWEST recovery"/>
    <s v="467"/>
    <s v="DR"/>
    <s v=""/>
    <d v="2021-03-19T00:00:00"/>
    <d v="2021-03-19T00:00:00"/>
    <d v="2021-04-18T00:00:00"/>
    <s v="USD"/>
    <n v="42.92"/>
    <n v="257"/>
    <s v="1-30days"/>
    <n v="8.5666666666666664"/>
    <x v="2"/>
    <x v="0"/>
    <s v="Overdue"/>
    <x v="0"/>
    <s v="USD"/>
    <n v="42.92"/>
  </r>
  <r>
    <s v="A2510000"/>
    <x v="67"/>
    <x v="67"/>
    <n v="1800024653"/>
    <x v="0"/>
    <x v="1"/>
    <x v="7"/>
    <x v="14"/>
    <n v="0"/>
    <s v="Q2 2020 SWEST recovery"/>
    <s v="467"/>
    <s v="DR"/>
    <s v=""/>
    <d v="2020-08-27T00:00:00"/>
    <d v="2020-08-27T00:00:00"/>
    <d v="2020-09-26T00:00:00"/>
    <s v="USD"/>
    <n v="12545.01"/>
    <n v="461"/>
    <s v="1-30days"/>
    <n v="15.366666666666667"/>
    <x v="2"/>
    <x v="0"/>
    <s v="Overdue"/>
    <x v="0"/>
    <s v="USD"/>
    <n v="12545.01"/>
  </r>
  <r>
    <s v="A2510000"/>
    <x v="67"/>
    <x v="67"/>
    <n v="1600003318"/>
    <x v="0"/>
    <x v="1"/>
    <x v="7"/>
    <x v="14"/>
    <n v="0"/>
    <s v="Q2 2020 SWEST recovery"/>
    <s v="467"/>
    <s v="DG"/>
    <s v=""/>
    <d v="2020-08-27T00:00:00"/>
    <d v="2020-08-27T00:00:00"/>
    <d v="2020-08-27T00:00:00"/>
    <s v="USD"/>
    <n v="-37534.370000000003"/>
    <n v="491"/>
    <s v="1-30days"/>
    <n v="16.366666666666667"/>
    <x v="2"/>
    <x v="0"/>
    <s v="Overdue"/>
    <x v="0"/>
    <s v="USD"/>
    <n v="-37534.370000000003"/>
  </r>
  <r>
    <s v="A2510000"/>
    <x v="67"/>
    <x v="67"/>
    <n v="103259978"/>
    <x v="0"/>
    <x v="1"/>
    <x v="7"/>
    <x v="14"/>
    <n v="0"/>
    <s v="Balance on inv 1800015472 (Cost Recovery)"/>
    <s v=""/>
    <s v="AB"/>
    <s v=""/>
    <d v="2016-07-30T00:00:00"/>
    <d v="2016-07-30T00:00:00"/>
    <d v="2016-07-30T00:00:00"/>
    <s v="USD"/>
    <n v="-5178.8"/>
    <n v="1980"/>
    <s v="1-30days"/>
    <n v="66"/>
    <x v="2"/>
    <x v="0"/>
    <s v="Overdue"/>
    <x v="0"/>
    <s v="USD"/>
    <n v="-5178.8"/>
  </r>
  <r>
    <s v="A2510000"/>
    <x v="68"/>
    <x v="68"/>
    <n v="1800019719"/>
    <x v="0"/>
    <x v="1"/>
    <x v="7"/>
    <x v="14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332"/>
    <s v="Above 180days "/>
    <n v="44.4"/>
    <x v="0"/>
    <x v="0"/>
    <s v="Overdue"/>
    <x v="0"/>
    <s v="USD"/>
    <n v="27359.15"/>
  </r>
  <r>
    <s v="A2510000"/>
    <x v="68"/>
    <x v="68"/>
    <n v="1800019548"/>
    <x v="0"/>
    <x v="1"/>
    <x v="7"/>
    <x v="14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363"/>
    <s v="Above 180days "/>
    <n v="45.43333333333333"/>
    <x v="0"/>
    <x v="0"/>
    <s v="Overdue"/>
    <x v="0"/>
    <s v="USD"/>
    <n v="31337.85"/>
  </r>
  <r>
    <s v="A2510000"/>
    <x v="69"/>
    <x v="69"/>
    <n v="1800026738"/>
    <x v="0"/>
    <x v="1"/>
    <x v="7"/>
    <x v="14"/>
    <n v="0"/>
    <s v="Global GeoMark Deployment Support_Meyiwa Ejuaye"/>
    <s v="467"/>
    <s v="DR"/>
    <s v=""/>
    <d v="2021-10-14T00:00:00"/>
    <d v="2021-10-14T00:00:00"/>
    <d v="2021-11-13T00:00:00"/>
    <s v="USD"/>
    <n v="16800"/>
    <n v="48"/>
    <s v="31-60days"/>
    <n v="1.6"/>
    <x v="2"/>
    <x v="0"/>
    <s v="Overdue"/>
    <x v="0"/>
    <s v="USD"/>
    <n v="16800"/>
  </r>
  <r>
    <s v="A2510000"/>
    <x v="69"/>
    <x v="69"/>
    <n v="1800026381"/>
    <x v="0"/>
    <x v="1"/>
    <x v="7"/>
    <x v="14"/>
    <n v="0"/>
    <s v="Q2 2021 ZZPT/007384/01.01.68"/>
    <s v="467"/>
    <s v="DR"/>
    <s v=""/>
    <d v="2021-07-23T00:00:00"/>
    <d v="2021-07-23T00:00:00"/>
    <d v="2021-08-22T00:00:00"/>
    <s v="USD"/>
    <n v="16800"/>
    <n v="131"/>
    <s v="91-180days "/>
    <n v="4.3666666666666663"/>
    <x v="2"/>
    <x v="0"/>
    <s v="Overdue"/>
    <x v="0"/>
    <s v="USD"/>
    <n v="16800"/>
  </r>
  <r>
    <s v="A2510000"/>
    <x v="70"/>
    <x v="70"/>
    <n v="1800027166"/>
    <x v="0"/>
    <x v="1"/>
    <x v="7"/>
    <x v="14"/>
    <n v="0"/>
    <s v="SPDC SALARY RECOVERY FROM SAL"/>
    <s v="467"/>
    <s v="DR"/>
    <s v=""/>
    <d v="2021-12-31T00:00:00"/>
    <d v="2021-12-31T00:00:00"/>
    <d v="2022-01-30T00:00:00"/>
    <s v="USD"/>
    <n v="6313.53"/>
    <n v="-30"/>
    <s v="Not Overdue"/>
    <n v="-1"/>
    <x v="1"/>
    <x v="1"/>
    <s v="Not Overdue"/>
    <x v="0"/>
    <s v="USD"/>
    <n v="6313.53"/>
  </r>
  <r>
    <s v="A2510000"/>
    <x v="70"/>
    <x v="70"/>
    <n v="1800026662"/>
    <x v="0"/>
    <x v="1"/>
    <x v="7"/>
    <x v="14"/>
    <n v="0"/>
    <s v="SPDC SALARY RECOVERY FROM SAL"/>
    <s v="467"/>
    <s v="DR"/>
    <s v=""/>
    <d v="2021-09-29T00:00:00"/>
    <d v="2021-09-29T00:00:00"/>
    <d v="2021-10-29T00:00:00"/>
    <s v="USD"/>
    <n v="6324.31"/>
    <n v="63"/>
    <s v="61-90days "/>
    <n v="2.1"/>
    <x v="2"/>
    <x v="0"/>
    <s v="Overdue"/>
    <x v="0"/>
    <s v="USD"/>
    <n v="6324.31"/>
  </r>
  <r>
    <s v="A2510000"/>
    <x v="70"/>
    <x v="70"/>
    <n v="1800026250"/>
    <x v="0"/>
    <x v="1"/>
    <x v="7"/>
    <x v="14"/>
    <n v="0"/>
    <s v="Q1 2021 Rec- Temi Bajah-GL-7010100 CC-GBC8000003"/>
    <s v="467"/>
    <s v="DR"/>
    <s v=""/>
    <d v="2021-06-25T00:00:00"/>
    <d v="2021-06-25T00:00:00"/>
    <d v="2021-07-25T00:00:00"/>
    <s v="USD"/>
    <n v="7988.07"/>
    <n v="159"/>
    <s v="91-180days "/>
    <n v="5.3"/>
    <x v="2"/>
    <x v="0"/>
    <s v="Overdue"/>
    <x v="0"/>
    <s v="USD"/>
    <n v="7988.07"/>
  </r>
  <r>
    <s v="A2510000"/>
    <x v="70"/>
    <x v="70"/>
    <n v="1800026251"/>
    <x v="0"/>
    <x v="1"/>
    <x v="7"/>
    <x v="14"/>
    <n v="0"/>
    <s v="Q2 2021 Rec- Temi Bajah-GL-7010100 CC-GBC8000003"/>
    <s v="467"/>
    <s v="DR"/>
    <s v=""/>
    <d v="2021-06-25T00:00:00"/>
    <d v="2021-06-25T00:00:00"/>
    <d v="2021-07-25T00:00:00"/>
    <s v="USD"/>
    <n v="12236.63"/>
    <n v="159"/>
    <s v="91-180days "/>
    <n v="5.3"/>
    <x v="2"/>
    <x v="0"/>
    <s v="Overdue"/>
    <x v="0"/>
    <s v="USD"/>
    <n v="12236.63"/>
  </r>
  <r>
    <s v="A2510000"/>
    <x v="70"/>
    <x v="70"/>
    <n v="1800025914"/>
    <x v="0"/>
    <x v="1"/>
    <x v="7"/>
    <x v="14"/>
    <n v="0"/>
    <s v="SPDC SALARY RECOVERY FROM SAL"/>
    <s v="467"/>
    <s v="DR"/>
    <s v=""/>
    <d v="2021-04-22T00:00:00"/>
    <d v="2021-04-22T00:00:00"/>
    <d v="2021-05-22T00:00:00"/>
    <s v="USD"/>
    <n v="7988.07"/>
    <n v="223"/>
    <s v="Above 180days "/>
    <n v="7.4333333333333336"/>
    <x v="3"/>
    <x v="0"/>
    <s v="Overdue"/>
    <x v="0"/>
    <s v="USD"/>
    <n v="7988.07"/>
  </r>
  <r>
    <s v="A2510000"/>
    <x v="70"/>
    <x v="70"/>
    <n v="1800025522"/>
    <x v="0"/>
    <x v="1"/>
    <x v="7"/>
    <x v="14"/>
    <n v="0"/>
    <s v="SPDC SALARY RECOVERY FROM SAL"/>
    <s v="467"/>
    <s v="DR"/>
    <s v=""/>
    <d v="2021-02-08T00:00:00"/>
    <d v="2021-02-08T00:00:00"/>
    <d v="2021-03-10T00:00:00"/>
    <s v="USD"/>
    <n v="52442.86"/>
    <n v="296"/>
    <s v="Above 180days "/>
    <n v="9.8666666666666671"/>
    <x v="3"/>
    <x v="0"/>
    <s v="Overdue"/>
    <x v="0"/>
    <s v="USD"/>
    <n v="52442.86"/>
  </r>
  <r>
    <s v="A2510000"/>
    <x v="70"/>
    <x v="70"/>
    <n v="1800024838"/>
    <x v="0"/>
    <x v="1"/>
    <x v="7"/>
    <x v="14"/>
    <n v="0"/>
    <s v="SALARY REC-GL-7010100 Cc-GBC8000003"/>
    <s v="467"/>
    <s v="DR"/>
    <s v=""/>
    <d v="2020-09-28T00:00:00"/>
    <d v="2020-09-28T00:00:00"/>
    <d v="2020-10-28T00:00:00"/>
    <s v="USD"/>
    <n v="52442.86"/>
    <n v="429"/>
    <s v="Above 180days "/>
    <n v="14.3"/>
    <x v="4"/>
    <x v="0"/>
    <s v="Overdue"/>
    <x v="0"/>
    <s v="USD"/>
    <n v="52442.86"/>
  </r>
  <r>
    <s v="A2510000"/>
    <x v="71"/>
    <x v="71"/>
    <n v="1800025944"/>
    <x v="0"/>
    <x v="1"/>
    <x v="7"/>
    <x v="14"/>
    <n v="0"/>
    <s v="Salary cost for Ikoko Tonye-ZZPT/040128/02080101"/>
    <s v="467"/>
    <s v="DR"/>
    <s v=""/>
    <d v="2021-04-29T00:00:00"/>
    <d v="2021-04-29T00:00:00"/>
    <d v="2021-05-29T00:00:00"/>
    <s v="USD"/>
    <n v="48581.74"/>
    <n v="216"/>
    <s v="Above 180days "/>
    <n v="7.2"/>
    <x v="3"/>
    <x v="0"/>
    <s v="Overdue"/>
    <x v="0"/>
    <s v="USD"/>
    <n v="48581.74"/>
  </r>
  <r>
    <s v="A2510000"/>
    <x v="72"/>
    <x v="72"/>
    <n v="1800027139"/>
    <x v="2"/>
    <x v="1"/>
    <x v="7"/>
    <x v="18"/>
    <n v="0"/>
    <s v="SEPA-Dec 2021 REALLOCATION OF PAYROLL BALANCES"/>
    <s v="473"/>
    <s v="DR"/>
    <s v=""/>
    <d v="2021-12-22T00:00:00"/>
    <d v="2021-12-22T00:00:00"/>
    <d v="2022-01-21T00:00:00"/>
    <s v="NGN"/>
    <n v="9301677.4100000001"/>
    <n v="-21"/>
    <s v="Not Overdue"/>
    <n v="-0.7"/>
    <x v="1"/>
    <x v="1"/>
    <s v="Not Overdue"/>
    <x v="0"/>
    <s v="USD"/>
    <n v="22609.59"/>
  </r>
  <r>
    <s v="A2510000"/>
    <x v="72"/>
    <x v="72"/>
    <n v="1800027069"/>
    <x v="2"/>
    <x v="1"/>
    <x v="7"/>
    <x v="18"/>
    <n v="0"/>
    <s v="SEPA DECEMBER 2021 SALARY ESTIMATE"/>
    <s v="771"/>
    <s v="DR"/>
    <s v=""/>
    <d v="2021-12-14T00:00:00"/>
    <d v="2021-12-14T00:00:00"/>
    <d v="2022-01-13T00:00:00"/>
    <s v="NGN"/>
    <n v="81184699.519999996"/>
    <n v="-13"/>
    <s v="Not Overdue"/>
    <n v="-0.43333333333333335"/>
    <x v="1"/>
    <x v="1"/>
    <s v="Not Overdue"/>
    <x v="0"/>
    <s v="USD"/>
    <n v="197652.27"/>
  </r>
  <r>
    <s v="A2510000"/>
    <x v="72"/>
    <x v="72"/>
    <n v="1800027014"/>
    <x v="2"/>
    <x v="1"/>
    <x v="7"/>
    <x v="18"/>
    <n v="0"/>
    <s v="NOVEMBER 2021 EXPAT TAX"/>
    <s v="473"/>
    <s v="DR"/>
    <s v=""/>
    <d v="2021-12-10T00:00:00"/>
    <d v="2021-12-10T00:00:00"/>
    <d v="2022-01-09T00:00:00"/>
    <s v="NGN"/>
    <n v="31153628.170000002"/>
    <n v="-9"/>
    <s v="Not Overdue"/>
    <n v="-0.3"/>
    <x v="1"/>
    <x v="1"/>
    <s v="Not Overdue"/>
    <x v="0"/>
    <s v="USD"/>
    <n v="75846.62"/>
  </r>
  <r>
    <s v="A2510000"/>
    <x v="72"/>
    <x v="72"/>
    <n v="1800026965"/>
    <x v="2"/>
    <x v="1"/>
    <x v="7"/>
    <x v="18"/>
    <n v="0"/>
    <s v="SEPA-Nov 2021 REALLOCATION OF PAYROLL BALANCES"/>
    <s v="473"/>
    <s v="DR"/>
    <s v=""/>
    <d v="2021-11-23T00:00:00"/>
    <d v="2021-11-23T00:00:00"/>
    <d v="2021-12-23T00:00:00"/>
    <s v="NGN"/>
    <n v="4788097.03"/>
    <n v="8"/>
    <s v="1-30days"/>
    <n v="0.26666666666666666"/>
    <x v="2"/>
    <x v="0"/>
    <s v="Overdue"/>
    <x v="0"/>
    <s v="USD"/>
    <n v="11660.45"/>
  </r>
  <r>
    <s v="A2510000"/>
    <x v="72"/>
    <x v="72"/>
    <n v="1800026907"/>
    <x v="2"/>
    <x v="1"/>
    <x v="7"/>
    <x v="18"/>
    <n v="0"/>
    <s v="SEPA NOVEMBER 2021 SALARY ESTIMATE"/>
    <s v="771"/>
    <s v="DR"/>
    <s v=""/>
    <d v="2021-11-18T00:00:00"/>
    <d v="2021-11-18T00:00:00"/>
    <d v="2021-12-18T00:00:00"/>
    <s v="NGN"/>
    <n v="133397982.64"/>
    <n v="13"/>
    <s v="1-30days"/>
    <n v="0.43333333333333335"/>
    <x v="2"/>
    <x v="0"/>
    <s v="Overdue"/>
    <x v="0"/>
    <s v="USD"/>
    <n v="324637.33"/>
  </r>
  <r>
    <s v="A2510000"/>
    <x v="72"/>
    <x v="72"/>
    <n v="1800026863"/>
    <x v="2"/>
    <x v="1"/>
    <x v="7"/>
    <x v="18"/>
    <n v="0"/>
    <s v="OCTOBER 2021 EXPAT TAX"/>
    <s v="473"/>
    <s v="DR"/>
    <s v=""/>
    <d v="2021-11-12T00:00:00"/>
    <d v="2021-11-12T00:00:00"/>
    <d v="2021-12-12T00:00:00"/>
    <s v="NGN"/>
    <n v="46985851.350000001"/>
    <n v="19"/>
    <s v="1-30days"/>
    <n v="0.6333333333333333"/>
    <x v="2"/>
    <x v="0"/>
    <s v="Overdue"/>
    <x v="0"/>
    <s v="USD"/>
    <n v="114358.86"/>
  </r>
  <r>
    <s v="A2510000"/>
    <x v="72"/>
    <x v="72"/>
    <n v="1800026778"/>
    <x v="2"/>
    <x v="1"/>
    <x v="7"/>
    <x v="18"/>
    <n v="0"/>
    <s v="SEPA-Oct 2021 REALLOCATION OF PAYROLL BALANCES"/>
    <s v="473"/>
    <s v="DR"/>
    <s v=""/>
    <d v="2021-10-25T00:00:00"/>
    <d v="2021-10-25T00:00:00"/>
    <d v="2021-11-24T00:00:00"/>
    <s v="NGN"/>
    <n v="16606038"/>
    <n v="37"/>
    <s v="31-60days"/>
    <n v="1.2333333333333334"/>
    <x v="2"/>
    <x v="0"/>
    <s v="Overdue"/>
    <x v="0"/>
    <s v="USD"/>
    <n v="40457.29"/>
  </r>
  <r>
    <s v="A2510000"/>
    <x v="72"/>
    <x v="72"/>
    <n v="1800026756"/>
    <x v="2"/>
    <x v="1"/>
    <x v="7"/>
    <x v="18"/>
    <n v="0"/>
    <s v="SEPA OCTOBER 2021 SALARY ESTIMATE"/>
    <s v="771"/>
    <s v="DR"/>
    <s v=""/>
    <d v="2021-10-20T00:00:00"/>
    <d v="2021-10-20T00:00:00"/>
    <d v="2021-11-19T00:00:00"/>
    <s v="NGN"/>
    <n v="69183222.200000003"/>
    <n v="42"/>
    <s v="31-60days"/>
    <n v="1.4"/>
    <x v="2"/>
    <x v="0"/>
    <s v="Overdue"/>
    <x v="0"/>
    <s v="USD"/>
    <n v="168578.76"/>
  </r>
  <r>
    <s v="A2510000"/>
    <x v="72"/>
    <x v="72"/>
    <n v="1400015985"/>
    <x v="2"/>
    <x v="1"/>
    <x v="7"/>
    <x v="18"/>
    <n v="0"/>
    <s v="SEPA Excl (F$) Pmt)"/>
    <s v=""/>
    <s v="DZ"/>
    <s v=""/>
    <d v="2021-10-25T00:00:00"/>
    <d v="2021-10-20T00:00:00"/>
    <d v="2021-10-25T00:00:00"/>
    <s v="USD"/>
    <n v="-1398164.36"/>
    <n v="67"/>
    <s v="61-90days "/>
    <n v="2.2333333333333334"/>
    <x v="2"/>
    <x v="0"/>
    <s v="Overdue"/>
    <x v="0"/>
    <s v="USD"/>
    <n v="-1398164.36"/>
  </r>
  <r>
    <s v="A2510000"/>
    <x v="72"/>
    <x v="72"/>
    <n v="1400016004"/>
    <x v="2"/>
    <x v="1"/>
    <x v="7"/>
    <x v="18"/>
    <n v="0"/>
    <s v="SEPA Pmt"/>
    <s v=""/>
    <s v="DZ"/>
    <s v=""/>
    <d v="2021-10-23T00:00:00"/>
    <d v="2021-10-22T00:00:00"/>
    <d v="2021-10-23T00:00:00"/>
    <s v="NGN"/>
    <n v="-33107149.600000001"/>
    <n v="69"/>
    <s v="61-90days "/>
    <n v="2.2999999999999998"/>
    <x v="2"/>
    <x v="0"/>
    <s v="Overdue"/>
    <x v="0"/>
    <s v="USD"/>
    <n v="-80668.88"/>
  </r>
  <r>
    <s v="A2510000"/>
    <x v="72"/>
    <x v="72"/>
    <n v="1800026647"/>
    <x v="2"/>
    <x v="1"/>
    <x v="7"/>
    <x v="18"/>
    <n v="0"/>
    <s v="SEPA SEPTEMBER 2021 SALARY ESTIMATE"/>
    <s v="771"/>
    <s v="DR"/>
    <s v=""/>
    <d v="2021-09-23T00:00:00"/>
    <d v="2021-09-23T00:00:00"/>
    <d v="2021-10-23T00:00:00"/>
    <s v="NGN"/>
    <n v="60528897.189999998"/>
    <n v="69"/>
    <s v="61-90days "/>
    <n v="2.2999999999999998"/>
    <x v="2"/>
    <x v="0"/>
    <s v="Overdue"/>
    <x v="0"/>
    <s v="USD"/>
    <n v="147593.66"/>
  </r>
  <r>
    <s v="A2510000"/>
    <x v="72"/>
    <x v="72"/>
    <n v="1800026543"/>
    <x v="2"/>
    <x v="1"/>
    <x v="7"/>
    <x v="18"/>
    <n v="0"/>
    <s v="AUG 2021 EXPAT TAX"/>
    <s v="473"/>
    <s v="DR"/>
    <s v=""/>
    <d v="2021-09-08T00:00:00"/>
    <d v="2021-09-08T00:00:00"/>
    <d v="2021-10-08T00:00:00"/>
    <s v="NGN"/>
    <n v="26667998.449999999"/>
    <n v="84"/>
    <s v="61-90days "/>
    <n v="2.8"/>
    <x v="2"/>
    <x v="0"/>
    <s v="Overdue"/>
    <x v="0"/>
    <s v="USD"/>
    <n v="65059.25"/>
  </r>
  <r>
    <s v="A2510000"/>
    <x v="72"/>
    <x v="72"/>
    <n v="1800026518"/>
    <x v="2"/>
    <x v="1"/>
    <x v="7"/>
    <x v="18"/>
    <n v="0"/>
    <s v="SEPA-Aug 2021 REALLOCATION OF PAYROLL BALANCES"/>
    <s v="473"/>
    <s v="DR"/>
    <s v=""/>
    <d v="2021-08-26T00:00:00"/>
    <d v="2021-08-26T00:00:00"/>
    <d v="2021-09-25T00:00:00"/>
    <s v="NGN"/>
    <n v="96267552.590000004"/>
    <n v="97"/>
    <s v="91-180days "/>
    <n v="3.2333333333333334"/>
    <x v="2"/>
    <x v="0"/>
    <s v="Overdue"/>
    <x v="0"/>
    <s v="USD"/>
    <n v="234979.47"/>
  </r>
  <r>
    <s v="A2510000"/>
    <x v="72"/>
    <x v="72"/>
    <n v="1600003887"/>
    <x v="2"/>
    <x v="1"/>
    <x v="7"/>
    <x v="18"/>
    <n v="0"/>
    <s v="SEPA-Sept 2021 REALLOCATION OF PAYROLL BALANCES"/>
    <s v="473"/>
    <s v="DG"/>
    <s v=""/>
    <d v="2021-09-24T00:00:00"/>
    <d v="2021-09-24T00:00:00"/>
    <d v="2021-09-24T00:00:00"/>
    <s v="NGN"/>
    <n v="-4618537"/>
    <n v="98"/>
    <s v="91-180days "/>
    <n v="3.2666666666666666"/>
    <x v="2"/>
    <x v="0"/>
    <s v="Overdue"/>
    <x v="0"/>
    <s v="USD"/>
    <n v="-11259.99"/>
  </r>
  <r>
    <s v="A2510000"/>
    <x v="72"/>
    <x v="72"/>
    <n v="1600003888"/>
    <x v="2"/>
    <x v="1"/>
    <x v="7"/>
    <x v="18"/>
    <n v="0"/>
    <s v="SEPA-Sept 2021 REALLOCATION OF PAYROLL BALANCES"/>
    <s v="771"/>
    <s v="DG"/>
    <s v=""/>
    <d v="2021-09-24T00:00:00"/>
    <d v="2021-09-24T00:00:00"/>
    <d v="2021-09-24T00:00:00"/>
    <s v="NGN"/>
    <n v="-27421747.59"/>
    <n v="98"/>
    <s v="91-180days "/>
    <n v="3.2666666666666666"/>
    <x v="2"/>
    <x v="0"/>
    <s v="Overdue"/>
    <x v="0"/>
    <s v="USD"/>
    <n v="-66854.22"/>
  </r>
  <r>
    <s v="A2510000"/>
    <x v="72"/>
    <x v="72"/>
    <n v="1800026487"/>
    <x v="2"/>
    <x v="1"/>
    <x v="7"/>
    <x v="18"/>
    <n v="0"/>
    <s v="SEPA AUGUST 2021 SALARY ESTIMATE"/>
    <s v="771"/>
    <s v="DR"/>
    <s v=""/>
    <d v="2021-08-19T00:00:00"/>
    <d v="2021-08-19T00:00:00"/>
    <d v="2021-09-18T00:00:00"/>
    <s v="NGN"/>
    <n v="116526570.36"/>
    <n v="104"/>
    <s v="91-180days "/>
    <n v="3.4666666666666668"/>
    <x v="2"/>
    <x v="0"/>
    <s v="Overdue"/>
    <x v="0"/>
    <s v="USD"/>
    <n v="284476.32"/>
  </r>
  <r>
    <s v="A2510000"/>
    <x v="72"/>
    <x v="72"/>
    <n v="1800026302"/>
    <x v="2"/>
    <x v="1"/>
    <x v="7"/>
    <x v="18"/>
    <n v="0"/>
    <s v="SEPA JULY 2021 SALARY ESTIMATE"/>
    <s v="771"/>
    <s v="DR"/>
    <s v=""/>
    <d v="2021-07-13T00:00:00"/>
    <d v="2021-07-13T00:00:00"/>
    <d v="2021-08-12T00:00:00"/>
    <s v="NGN"/>
    <n v="75640821.450000003"/>
    <n v="141"/>
    <s v="91-180days "/>
    <n v="4.7"/>
    <x v="2"/>
    <x v="0"/>
    <s v="Overdue"/>
    <x v="0"/>
    <s v="USD"/>
    <n v="184661.94"/>
  </r>
  <r>
    <s v="A2510000"/>
    <x v="72"/>
    <x v="72"/>
    <n v="1800026195"/>
    <x v="2"/>
    <x v="1"/>
    <x v="7"/>
    <x v="18"/>
    <n v="0"/>
    <s v="SEPA JUNE 2021 SALARY ESTIMATE"/>
    <s v="771"/>
    <s v="DR"/>
    <s v=""/>
    <d v="2021-06-16T00:00:00"/>
    <d v="2021-06-16T00:00:00"/>
    <d v="2021-07-16T00:00:00"/>
    <s v="NGN"/>
    <n v="56775015.670000002"/>
    <n v="168"/>
    <s v="91-180days "/>
    <n v="5.6"/>
    <x v="2"/>
    <x v="0"/>
    <s v="Overdue"/>
    <x v="0"/>
    <s v="USD"/>
    <n v="138599.17000000001"/>
  </r>
  <r>
    <s v="A2510000"/>
    <x v="72"/>
    <x v="72"/>
    <n v="1800026015"/>
    <x v="2"/>
    <x v="1"/>
    <x v="7"/>
    <x v="18"/>
    <n v="0"/>
    <s v="SEPA MAY 2021 SALARY ESTIMATE"/>
    <s v="771"/>
    <s v="DR"/>
    <s v=""/>
    <d v="2021-05-17T00:00:00"/>
    <d v="2021-05-17T00:00:00"/>
    <d v="2021-06-16T00:00:00"/>
    <s v="NGN"/>
    <n v="55568104.130000003"/>
    <n v="198"/>
    <s v="Above 180days "/>
    <n v="6.6"/>
    <x v="3"/>
    <x v="0"/>
    <s v="Overdue"/>
    <x v="0"/>
    <s v="USD"/>
    <n v="146421.95000000001"/>
  </r>
  <r>
    <s v="A2510000"/>
    <x v="72"/>
    <x v="72"/>
    <n v="1800025909"/>
    <x v="2"/>
    <x v="1"/>
    <x v="7"/>
    <x v="18"/>
    <n v="0"/>
    <s v="SEPA-APR 2021 REALLOCATION OF PAYROLL BALANCES"/>
    <s v="771"/>
    <s v="DR"/>
    <s v=""/>
    <d v="2021-04-22T00:00:00"/>
    <d v="2021-04-22T00:00:00"/>
    <d v="2021-05-22T00:00:00"/>
    <s v="NGN"/>
    <n v="2108868.94"/>
    <n v="223"/>
    <s v="Above 180days "/>
    <n v="7.4333333333333336"/>
    <x v="3"/>
    <x v="0"/>
    <s v="Overdue"/>
    <x v="0"/>
    <s v="USD"/>
    <n v="5556.87"/>
  </r>
  <r>
    <s v="A2510000"/>
    <x v="72"/>
    <x v="72"/>
    <n v="1800025880"/>
    <x v="2"/>
    <x v="1"/>
    <x v="7"/>
    <x v="18"/>
    <n v="0"/>
    <s v="SEPA APRIL 2021 SALARY ESTIMATE"/>
    <s v="771"/>
    <s v="DR"/>
    <s v=""/>
    <d v="2021-04-15T00:00:00"/>
    <d v="2021-04-15T00:00:00"/>
    <d v="2021-05-15T00:00:00"/>
    <s v="NGN"/>
    <n v="67246823.519999996"/>
    <n v="230"/>
    <s v="Above 180days "/>
    <n v="7.666666666666667"/>
    <x v="3"/>
    <x v="0"/>
    <s v="Overdue"/>
    <x v="0"/>
    <s v="USD"/>
    <n v="177195.38"/>
  </r>
  <r>
    <s v="A2510000"/>
    <x v="72"/>
    <x v="72"/>
    <n v="1800025750"/>
    <x v="2"/>
    <x v="1"/>
    <x v="7"/>
    <x v="18"/>
    <n v="0"/>
    <s v="SEPA MARCH 2021 SALARY ESTIMATE"/>
    <s v="771"/>
    <s v="DR"/>
    <s v=""/>
    <d v="2021-03-17T00:00:00"/>
    <d v="2021-03-17T00:00:00"/>
    <d v="2021-04-16T00:00:00"/>
    <s v="NGN"/>
    <n v="53328493.299999997"/>
    <n v="259"/>
    <s v="Above 180days "/>
    <n v="8.6333333333333329"/>
    <x v="3"/>
    <x v="0"/>
    <s v="Overdue"/>
    <x v="0"/>
    <s v="USD"/>
    <n v="140520.57999999999"/>
  </r>
  <r>
    <s v="A2510000"/>
    <x v="72"/>
    <x v="72"/>
    <n v="1800025580"/>
    <x v="2"/>
    <x v="1"/>
    <x v="7"/>
    <x v="18"/>
    <n v="0"/>
    <s v="SEPA FEB 2021 SALARY ESTIMATE"/>
    <s v="771"/>
    <s v="DR"/>
    <s v=""/>
    <d v="2021-02-15T00:00:00"/>
    <d v="2021-02-15T00:00:00"/>
    <d v="2021-03-17T00:00:00"/>
    <s v="NGN"/>
    <n v="125906405.79000001"/>
    <n v="289"/>
    <s v="Above 180days "/>
    <n v="9.6333333333333329"/>
    <x v="3"/>
    <x v="0"/>
    <s v="Overdue"/>
    <x v="0"/>
    <s v="USD"/>
    <n v="331763.38"/>
  </r>
  <r>
    <s v="A2510000"/>
    <x v="72"/>
    <x v="72"/>
    <n v="1800027130"/>
    <x v="0"/>
    <x v="1"/>
    <x v="7"/>
    <x v="18"/>
    <n v="0"/>
    <s v="Midstream gas staff cost December 2021"/>
    <s v="473"/>
    <s v="DR"/>
    <s v=""/>
    <d v="2021-12-20T00:00:00"/>
    <d v="2021-12-20T00:00:00"/>
    <d v="2022-01-19T00:00:00"/>
    <s v="NGN"/>
    <n v="27776221.460000001"/>
    <n v="-19"/>
    <s v="Not Overdue"/>
    <n v="-0.6333333333333333"/>
    <x v="1"/>
    <x v="1"/>
    <s v="Not Overdue"/>
    <x v="0"/>
    <s v="USD"/>
    <n v="67596.25"/>
  </r>
  <r>
    <s v="A2510000"/>
    <x v="72"/>
    <x v="72"/>
    <n v="1800027113"/>
    <x v="0"/>
    <x v="1"/>
    <x v="7"/>
    <x v="18"/>
    <n v="0"/>
    <s v="SEPA LEARNING COST USD PAYMENT"/>
    <s v="467"/>
    <s v="DR"/>
    <s v=""/>
    <d v="2021-12-17T00:00:00"/>
    <d v="2021-12-17T00:00:00"/>
    <d v="2022-01-16T00:00:00"/>
    <s v="USD"/>
    <n v="1398"/>
    <n v="-16"/>
    <s v="Not Overdue"/>
    <n v="-0.53333333333333333"/>
    <x v="1"/>
    <x v="1"/>
    <s v="Not Overdue"/>
    <x v="0"/>
    <s v="USD"/>
    <n v="1398"/>
  </r>
  <r>
    <s v="A2510000"/>
    <x v="72"/>
    <x v="72"/>
    <n v="1800027086"/>
    <x v="0"/>
    <x v="1"/>
    <x v="7"/>
    <x v="18"/>
    <n v="0"/>
    <s v="SCiN DO-Dec21 YTD_Admin Sup-Bukola Orija-Midstream"/>
    <s v="473"/>
    <s v="DR"/>
    <s v=""/>
    <d v="2021-12-15T00:00:00"/>
    <d v="2021-12-15T00:00:00"/>
    <d v="2022-01-14T00:00:00"/>
    <s v="NGN"/>
    <n v="1416030"/>
    <n v="-14"/>
    <s v="Not Overdue"/>
    <n v="-0.46666666666666667"/>
    <x v="1"/>
    <x v="1"/>
    <s v="Not Overdue"/>
    <x v="0"/>
    <s v="USD"/>
    <n v="3447.61"/>
  </r>
  <r>
    <s v="A2510000"/>
    <x v="72"/>
    <x v="72"/>
    <n v="1800027071"/>
    <x v="0"/>
    <x v="1"/>
    <x v="7"/>
    <x v="18"/>
    <n v="0"/>
    <s v="SEPA Payment for Manpower cost"/>
    <s v="473"/>
    <s v="DR"/>
    <s v=""/>
    <d v="2021-12-14T00:00:00"/>
    <d v="2021-12-14T00:00:00"/>
    <d v="2022-01-13T00:00:00"/>
    <s v="NGN"/>
    <n v="2451999.21"/>
    <n v="-13"/>
    <s v="Not Overdue"/>
    <n v="-0.43333333333333335"/>
    <x v="1"/>
    <x v="1"/>
    <s v="Not Overdue"/>
    <x v="0"/>
    <s v="USD"/>
    <n v="5969.64"/>
  </r>
  <r>
    <s v="A2510000"/>
    <x v="72"/>
    <x v="72"/>
    <n v="1800026999"/>
    <x v="0"/>
    <x v="1"/>
    <x v="7"/>
    <x v="18"/>
    <n v="0"/>
    <s v="Midstream gas staff cost November 2021"/>
    <s v="473"/>
    <s v="DR"/>
    <s v=""/>
    <d v="2021-12-06T00:00:00"/>
    <d v="2021-12-06T00:00:00"/>
    <d v="2022-01-05T00:00:00"/>
    <s v="NGN"/>
    <n v="49899514.299999997"/>
    <n v="-5"/>
    <s v="Not Overdue"/>
    <n v="-0.16666666666666666"/>
    <x v="1"/>
    <x v="1"/>
    <s v="Not Overdue"/>
    <x v="0"/>
    <s v="USD"/>
    <n v="121500.34"/>
  </r>
  <r>
    <s v="A2510000"/>
    <x v="72"/>
    <x v="72"/>
    <n v="1800026997"/>
    <x v="0"/>
    <x v="1"/>
    <x v="7"/>
    <x v="18"/>
    <n v="0"/>
    <s v="YTD_Admin Supvsr Bukola Orija-Nov-21-Midstream"/>
    <s v="473"/>
    <s v="DR"/>
    <s v=""/>
    <d v="2021-12-01T00:00:00"/>
    <d v="2021-12-01T00:00:00"/>
    <d v="2022-01-02T00:00:00"/>
    <s v="NGN"/>
    <n v="1483460"/>
    <n v="-2"/>
    <s v="Not Overdue"/>
    <n v="-6.6666666666666666E-2"/>
    <x v="1"/>
    <x v="1"/>
    <s v="Not Overdue"/>
    <x v="0"/>
    <s v="USD"/>
    <n v="3612.37"/>
  </r>
  <r>
    <s v="A2510000"/>
    <x v="72"/>
    <x v="72"/>
    <n v="1800026865"/>
    <x v="0"/>
    <x v="1"/>
    <x v="7"/>
    <x v="18"/>
    <n v="0"/>
    <s v="YTD_Admin Supv-Bukola Orija(Sept-21 serv)Midstream"/>
    <s v="473"/>
    <s v="DR"/>
    <s v=""/>
    <d v="2021-11-12T00:00:00"/>
    <d v="2021-11-12T00:00:00"/>
    <d v="2021-12-12T00:00:00"/>
    <s v="NGN"/>
    <n v="1281170"/>
    <n v="19"/>
    <s v="1-30days"/>
    <n v="0.6333333333333333"/>
    <x v="2"/>
    <x v="0"/>
    <s v="Overdue"/>
    <x v="0"/>
    <s v="USD"/>
    <n v="3117.98"/>
  </r>
  <r>
    <s v="A2510000"/>
    <x v="72"/>
    <x v="72"/>
    <n v="1800026808"/>
    <x v="0"/>
    <x v="1"/>
    <x v="7"/>
    <x v="18"/>
    <n v="0"/>
    <s v="Midstream gas staff cost October 2021"/>
    <s v="473"/>
    <s v="DR"/>
    <s v=""/>
    <d v="2021-11-05T00:00:00"/>
    <d v="2021-11-05T00:00:00"/>
    <d v="2021-12-05T00:00:00"/>
    <s v="NGN"/>
    <n v="24271552.100000001"/>
    <n v="26"/>
    <s v="1-30days"/>
    <n v="0.8666666666666667"/>
    <x v="2"/>
    <x v="0"/>
    <s v="Overdue"/>
    <x v="0"/>
    <s v="USD"/>
    <n v="59091.519999999997"/>
  </r>
  <r>
    <s v="A2510000"/>
    <x v="72"/>
    <x v="72"/>
    <n v="1800026686"/>
    <x v="0"/>
    <x v="1"/>
    <x v="7"/>
    <x v="18"/>
    <n v="0"/>
    <s v="SCiN YTD_Admin Supv-Bukola Orija-Sept-21-Midstream"/>
    <s v="473"/>
    <s v="DR"/>
    <s v=""/>
    <d v="2021-10-13T00:00:00"/>
    <d v="2021-10-13T00:00:00"/>
    <d v="2021-11-12T00:00:00"/>
    <s v="NGN"/>
    <n v="1483460"/>
    <n v="49"/>
    <s v="1-30days"/>
    <n v="1.6333333333333333"/>
    <x v="2"/>
    <x v="0"/>
    <s v="Overdue"/>
    <x v="0"/>
    <s v="USD"/>
    <n v="3614.9"/>
  </r>
  <r>
    <s v="A2510000"/>
    <x v="72"/>
    <x v="72"/>
    <n v="1800026678"/>
    <x v="0"/>
    <x v="1"/>
    <x v="7"/>
    <x v="18"/>
    <n v="0"/>
    <s v="Midstream gas staff cost September 2021"/>
    <s v="473"/>
    <s v="DR"/>
    <s v=""/>
    <d v="2021-10-11T00:00:00"/>
    <d v="2021-10-11T00:00:00"/>
    <d v="2021-11-10T00:00:00"/>
    <s v="NGN"/>
    <n v="26752484.43"/>
    <n v="51"/>
    <s v="1-30days"/>
    <n v="1.7"/>
    <x v="2"/>
    <x v="0"/>
    <s v="Overdue"/>
    <x v="0"/>
    <s v="USD"/>
    <n v="65201.16"/>
  </r>
  <r>
    <s v="A2510000"/>
    <x v="72"/>
    <x v="72"/>
    <n v="1800026676"/>
    <x v="0"/>
    <x v="1"/>
    <x v="7"/>
    <x v="18"/>
    <n v="0"/>
    <s v="SEPA MANPOWER COST CB JUL QUG 2021"/>
    <s v="473"/>
    <s v="DR"/>
    <s v=""/>
    <d v="2021-10-11T00:00:00"/>
    <d v="2021-10-11T00:00:00"/>
    <d v="2021-11-10T00:00:00"/>
    <s v="NGN"/>
    <n v="1634666.14"/>
    <n v="51"/>
    <s v="1-30days"/>
    <n v="1.7"/>
    <x v="2"/>
    <x v="0"/>
    <s v="Overdue"/>
    <x v="0"/>
    <s v="USD"/>
    <n v="3984.01"/>
  </r>
  <r>
    <s v="A2510000"/>
    <x v="72"/>
    <x v="72"/>
    <n v="1800026675"/>
    <x v="0"/>
    <x v="1"/>
    <x v="7"/>
    <x v="18"/>
    <n v="0"/>
    <s v="SEPT 2021 EXPAT TAX"/>
    <s v="473"/>
    <s v="DR"/>
    <s v=""/>
    <d v="2021-10-07T00:00:00"/>
    <d v="2021-10-07T00:00:00"/>
    <d v="2021-11-06T00:00:00"/>
    <s v="NGN"/>
    <n v="44313058.909999996"/>
    <n v="55"/>
    <s v="1-30days"/>
    <n v="1.8333333333333333"/>
    <x v="2"/>
    <x v="0"/>
    <s v="Overdue"/>
    <x v="0"/>
    <s v="USD"/>
    <n v="107995.36"/>
  </r>
  <r>
    <s v="A2510000"/>
    <x v="72"/>
    <x v="72"/>
    <n v="1800026604"/>
    <x v="0"/>
    <x v="1"/>
    <x v="7"/>
    <x v="18"/>
    <n v="0"/>
    <s v="Admin Supervisor CB-(May-21 services)-Midstream"/>
    <s v="473"/>
    <s v="DR"/>
    <s v=""/>
    <d v="2021-09-20T00:00:00"/>
    <d v="2021-09-20T00:00:00"/>
    <d v="2021-10-20T00:00:00"/>
    <s v="NGN"/>
    <n v="4248090"/>
    <n v="72"/>
    <s v="1-30days"/>
    <n v="2.4"/>
    <x v="2"/>
    <x v="0"/>
    <s v="Overdue"/>
    <x v="0"/>
    <s v="USD"/>
    <n v="10359.39"/>
  </r>
  <r>
    <s v="A2510000"/>
    <x v="72"/>
    <x v="72"/>
    <n v="1800026532"/>
    <x v="0"/>
    <x v="1"/>
    <x v="7"/>
    <x v="18"/>
    <n v="0"/>
    <s v="Midstream gas staff A cost August 2021"/>
    <s v="473"/>
    <s v="DR"/>
    <s v=""/>
    <d v="2021-09-03T00:00:00"/>
    <d v="2021-09-03T00:00:00"/>
    <d v="2021-10-03T00:00:00"/>
    <s v="NGN"/>
    <n v="26997069.84"/>
    <n v="89"/>
    <s v="1-30days"/>
    <n v="2.9666666666666668"/>
    <x v="2"/>
    <x v="0"/>
    <s v="Overdue"/>
    <x v="0"/>
    <s v="USD"/>
    <n v="65867.45"/>
  </r>
  <r>
    <s v="A2510000"/>
    <x v="72"/>
    <x v="72"/>
    <n v="1800026525"/>
    <x v="0"/>
    <x v="1"/>
    <x v="7"/>
    <x v="18"/>
    <n v="0"/>
    <s v="SEPA-Aug 2021 EXCESS OF ACT OVER EST SALARY"/>
    <s v="473"/>
    <s v="DR"/>
    <s v=""/>
    <d v="2021-08-30T00:00:00"/>
    <d v="2021-08-30T00:00:00"/>
    <d v="2021-09-29T00:00:00"/>
    <s v="NGN"/>
    <n v="59166.67"/>
    <n v="93"/>
    <s v="1-30days"/>
    <n v="3.1"/>
    <x v="2"/>
    <x v="0"/>
    <s v="Overdue"/>
    <x v="0"/>
    <s v="USD"/>
    <n v="144.4"/>
  </r>
  <r>
    <s v="A2510000"/>
    <x v="72"/>
    <x v="72"/>
    <n v="1800026423"/>
    <x v="0"/>
    <x v="1"/>
    <x v="7"/>
    <x v="18"/>
    <n v="0"/>
    <s v="JUNE 2021 PPE CB"/>
    <s v="473"/>
    <s v="DR"/>
    <s v=""/>
    <d v="2021-08-09T00:00:00"/>
    <d v="2021-08-09T00:00:00"/>
    <d v="2021-09-08T00:00:00"/>
    <s v="NGN"/>
    <n v="148966.1"/>
    <n v="114"/>
    <s v="1-30days"/>
    <n v="3.8"/>
    <x v="2"/>
    <x v="0"/>
    <s v="Overdue"/>
    <x v="0"/>
    <s v="USD"/>
    <n v="363.67"/>
  </r>
  <r>
    <s v="A2510000"/>
    <x v="72"/>
    <x v="72"/>
    <n v="1800025230"/>
    <x v="0"/>
    <x v="1"/>
    <x v="7"/>
    <x v="18"/>
    <n v="0"/>
    <s v="SEPA LEARNING CB OCT 2020 YTD- Internal Audit"/>
    <s v="467"/>
    <s v="DR"/>
    <s v=""/>
    <d v="2020-12-14T00:00:00"/>
    <d v="2020-12-14T00:00:00"/>
    <d v="2021-01-14T00:00:00"/>
    <s v="USD"/>
    <n v="600"/>
    <n v="351"/>
    <s v="1-30days"/>
    <n v="11.7"/>
    <x v="2"/>
    <x v="0"/>
    <s v="Overdue"/>
    <x v="0"/>
    <s v="USD"/>
    <n v="600"/>
  </r>
  <r>
    <s v="A2510000"/>
    <x v="72"/>
    <x v="72"/>
    <n v="1600003276"/>
    <x v="0"/>
    <x v="1"/>
    <x v="7"/>
    <x v="18"/>
    <n v="0"/>
    <s v="PENSION CONTRIBUTION FOR SEPA EXPATOUT"/>
    <s v="467"/>
    <s v="DG"/>
    <s v=""/>
    <d v="2020-07-09T00:00:00"/>
    <d v="2020-07-09T00:00:00"/>
    <d v="2020-07-09T00:00:00"/>
    <s v="USD"/>
    <n v="-19699.740000000002"/>
    <n v="540"/>
    <s v="1-30days"/>
    <n v="18"/>
    <x v="2"/>
    <x v="0"/>
    <s v="Overdue"/>
    <x v="0"/>
    <s v="USD"/>
    <n v="-19699.740000000002"/>
  </r>
  <r>
    <s v="A2510000"/>
    <x v="72"/>
    <x v="72"/>
    <n v="1600002985"/>
    <x v="0"/>
    <x v="1"/>
    <x v="7"/>
    <x v="18"/>
    <n v="0"/>
    <s v="PENSION CONTRIBUTION FOR SEPA EXPATOUT"/>
    <s v="467"/>
    <s v="DG"/>
    <s v=""/>
    <d v="2019-12-31T00:00:00"/>
    <d v="2019-12-31T00:00:00"/>
    <d v="2020-01-02T00:00:00"/>
    <s v="USD"/>
    <n v="-46942.879999999997"/>
    <n v="729"/>
    <s v="1-30days"/>
    <n v="24.3"/>
    <x v="2"/>
    <x v="0"/>
    <s v="Overdue"/>
    <x v="0"/>
    <s v="USD"/>
    <n v="-46942.879999999997"/>
  </r>
  <r>
    <s v="A2510000"/>
    <x v="73"/>
    <x v="73"/>
    <n v="1800025749"/>
    <x v="0"/>
    <x v="1"/>
    <x v="7"/>
    <x v="18"/>
    <n v="0"/>
    <s v="STIA for Philip Anighoro_May-Oct 2020-Sal &amp; Burden"/>
    <s v="467"/>
    <s v="DR"/>
    <s v=""/>
    <d v="2021-03-16T00:00:00"/>
    <d v="2021-03-16T00:00:00"/>
    <d v="2021-04-15T00:00:00"/>
    <s v="USD"/>
    <n v="228393.91"/>
    <n v="260"/>
    <s v="Above 180days "/>
    <n v="8.6666666666666661"/>
    <x v="3"/>
    <x v="0"/>
    <s v="Overdue"/>
    <x v="0"/>
    <s v="USD"/>
    <n v="228393.91"/>
  </r>
  <r>
    <s v="A2510000"/>
    <x v="74"/>
    <x v="74"/>
    <n v="1800027073"/>
    <x v="0"/>
    <x v="1"/>
    <x v="7"/>
    <x v="14"/>
    <n v="0"/>
    <s v="SNBO(601403) LEARNING CB DEC 2021 YTD"/>
    <s v="473"/>
    <s v="DR"/>
    <s v=""/>
    <d v="2021-12-15T00:00:00"/>
    <d v="2021-12-15T00:00:00"/>
    <d v="2022-01-14T00:00:00"/>
    <s v="NGN"/>
    <n v="5615357.1399999997"/>
    <n v="-14"/>
    <s v="Not Overdue"/>
    <n v="-0.46666666666666667"/>
    <x v="1"/>
    <x v="1"/>
    <s v="Not Overdue"/>
    <x v="0"/>
    <s v="USD"/>
    <n v="13671.71"/>
  </r>
  <r>
    <s v="A2510000"/>
    <x v="74"/>
    <x v="74"/>
    <n v="1800027074"/>
    <x v="0"/>
    <x v="1"/>
    <x v="7"/>
    <x v="14"/>
    <n v="0"/>
    <s v="SNBO(601403) LEARNING CB DEC 2021 YTD"/>
    <s v="467"/>
    <s v="DR"/>
    <s v=""/>
    <d v="2021-12-15T00:00:00"/>
    <d v="2021-12-15T00:00:00"/>
    <d v="2022-01-14T00:00:00"/>
    <s v="USD"/>
    <n v="10175.6"/>
    <n v="-14"/>
    <s v="Not Overdue"/>
    <n v="-0.46666666666666667"/>
    <x v="1"/>
    <x v="1"/>
    <s v="Not Overdue"/>
    <x v="0"/>
    <s v="USD"/>
    <n v="10175.6"/>
  </r>
  <r>
    <s v="A2510000"/>
    <x v="74"/>
    <x v="74"/>
    <n v="1800026982"/>
    <x v="0"/>
    <x v="1"/>
    <x v="7"/>
    <x v="18"/>
    <n v="0"/>
    <s v="HYGEIA SNBO 2021 CAPITATION"/>
    <s v="473"/>
    <s v="DR"/>
    <s v=""/>
    <d v="2021-11-26T00:00:00"/>
    <d v="2021-11-26T00:00:00"/>
    <d v="2021-12-26T00:00:00"/>
    <s v="NGN"/>
    <n v="65274859.609999999"/>
    <n v="5"/>
    <s v="1-30days"/>
    <n v="0.16666666666666666"/>
    <x v="2"/>
    <x v="0"/>
    <s v="Overdue"/>
    <x v="0"/>
    <s v="USD"/>
    <n v="158957.34"/>
  </r>
  <r>
    <s v="A2510000"/>
    <x v="75"/>
    <x v="75"/>
    <n v="1800023282"/>
    <x v="0"/>
    <x v="1"/>
    <x v="7"/>
    <x v="14"/>
    <n v="0"/>
    <s v="AINA/EDDY MR INT'L TRAVEL- SG01200278"/>
    <s v="467"/>
    <s v="DR"/>
    <s v=""/>
    <d v="2019-12-31T00:00:00"/>
    <d v="2019-12-31T00:00:00"/>
    <d v="2020-02-01T00:00:00"/>
    <s v="USD"/>
    <n v="11526.94"/>
    <n v="699"/>
    <s v="Above 180days "/>
    <n v="23.3"/>
    <x v="0"/>
    <x v="0"/>
    <s v="Overdue"/>
    <x v="0"/>
    <s v="USD"/>
    <n v="11526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B6219-C1B3-4FC3-AEA1-F1325E79C20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3:K83" firstHeaderRow="1" firstDataRow="2" firstDataCol="6"/>
  <pivotFields count="27">
    <pivotField compact="0" outline="0" showAll="0"/>
    <pivotField axis="axisRow" compact="0" outline="0" showAll="0" defaultSubtota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axis="axisRow" compact="0" outline="0" showAll="0" defaultSubtotal="0">
      <items count="79">
        <item x="66"/>
        <item x="44"/>
        <item x="48"/>
        <item x="33"/>
        <item x="53"/>
        <item x="5"/>
        <item x="46"/>
        <item x="43"/>
        <item x="6"/>
        <item x="3"/>
        <item x="58"/>
        <item x="21"/>
        <item x="9"/>
        <item x="24"/>
        <item x="37"/>
        <item x="49"/>
        <item x="4"/>
        <item x="47"/>
        <item x="59"/>
        <item x="45"/>
        <item x="40"/>
        <item x="7"/>
        <item x="14"/>
        <item x="18"/>
        <item x="38"/>
        <item x="52"/>
        <item x="36"/>
        <item x="32"/>
        <item x="17"/>
        <item x="35"/>
        <item x="12"/>
        <item x="15"/>
        <item x="8"/>
        <item x="34"/>
        <item x="2"/>
        <item x="0"/>
        <item x="50"/>
        <item x="1"/>
        <item x="25"/>
        <item x="42"/>
        <item x="30"/>
        <item x="26"/>
        <item x="29"/>
        <item x="39"/>
        <item x="27"/>
        <item m="1" x="77"/>
        <item x="31"/>
        <item x="71"/>
        <item m="1" x="78"/>
        <item x="57"/>
        <item x="10"/>
        <item x="67"/>
        <item x="20"/>
        <item x="13"/>
        <item x="23"/>
        <item x="72"/>
        <item x="76"/>
        <item x="73"/>
        <item x="65"/>
        <item x="74"/>
        <item x="60"/>
        <item x="61"/>
        <item x="62"/>
        <item x="75"/>
        <item x="64"/>
        <item x="69"/>
        <item x="63"/>
        <item x="70"/>
        <item x="41"/>
        <item x="56"/>
        <item x="16"/>
        <item x="51"/>
        <item x="55"/>
        <item x="68"/>
        <item x="11"/>
        <item x="19"/>
        <item x="54"/>
        <item x="28"/>
        <item x="22"/>
      </items>
    </pivotField>
    <pivotField compact="0" outline="0" showAll="0"/>
    <pivotField axis="axisRow" compact="0" outline="0" showAll="0">
      <items count="4">
        <item h="1" x="2"/>
        <item x="0"/>
        <item h="1"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3"/>
        <item h="1" x="10"/>
        <item x="0"/>
        <item x="6"/>
        <item h="1" x="5"/>
        <item x="2"/>
        <item x="4"/>
        <item x="8"/>
        <item h="1" x="7"/>
        <item h="1" x="9"/>
        <item t="default"/>
      </items>
    </pivotField>
    <pivotField axis="axisRow" compact="0" outline="0" showAll="0">
      <items count="20">
        <item x="7"/>
        <item x="1"/>
        <item x="15"/>
        <item x="14"/>
        <item x="16"/>
        <item x="3"/>
        <item x="6"/>
        <item x="0"/>
        <item x="11"/>
        <item x="4"/>
        <item x="10"/>
        <item m="1" x="18"/>
        <item x="13"/>
        <item x="2"/>
        <item x="9"/>
        <item x="8"/>
        <item m="1" x="17"/>
        <item x="5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  <pivotField compact="0" outline="0" showAll="0"/>
  </pivotFields>
  <rowFields count="6">
    <field x="4"/>
    <field x="5"/>
    <field x="6"/>
    <field x="1"/>
    <field x="2"/>
    <field x="7"/>
  </rowFields>
  <rowItems count="79">
    <i>
      <x v="1"/>
      <x/>
      <x/>
      <x v="1"/>
      <x v="37"/>
      <x v="1"/>
    </i>
    <i r="3">
      <x v="15"/>
      <x v="31"/>
      <x v="1"/>
    </i>
    <i t="default" r="2">
      <x/>
    </i>
    <i r="2">
      <x v="6"/>
      <x v="1"/>
      <x v="37"/>
      <x v="1"/>
    </i>
    <i r="3">
      <x v="12"/>
      <x v="30"/>
      <x v="6"/>
    </i>
    <i r="3">
      <x v="18"/>
      <x v="23"/>
      <x v="6"/>
    </i>
    <i r="3">
      <x v="22"/>
      <x v="78"/>
      <x v="15"/>
    </i>
    <i r="3">
      <x v="26"/>
      <x v="41"/>
      <x v="13"/>
    </i>
    <i r="3">
      <x v="27"/>
      <x v="44"/>
      <x v="13"/>
    </i>
    <i r="3">
      <x v="28"/>
      <x v="77"/>
      <x v="13"/>
    </i>
    <i r="3">
      <x v="30"/>
      <x v="40"/>
      <x v="13"/>
    </i>
    <i r="3">
      <x v="41"/>
      <x v="68"/>
      <x v="8"/>
    </i>
    <i r="3">
      <x v="45"/>
      <x v="19"/>
      <x v="15"/>
    </i>
    <i r="3">
      <x v="46"/>
      <x v="6"/>
      <x v="15"/>
    </i>
    <i r="3">
      <x v="50"/>
      <x v="36"/>
      <x v="12"/>
    </i>
    <i t="default" r="2">
      <x v="6"/>
    </i>
    <i t="default" r="1">
      <x/>
    </i>
    <i r="1">
      <x v="1"/>
      <x v="1"/>
      <x v="1"/>
      <x v="37"/>
      <x v="13"/>
    </i>
    <i r="3">
      <x v="9"/>
      <x v="12"/>
      <x v="13"/>
    </i>
    <i r="3">
      <x v="10"/>
      <x v="50"/>
      <x v="13"/>
    </i>
    <i r="3">
      <x v="11"/>
      <x v="74"/>
      <x v="13"/>
    </i>
    <i r="3">
      <x v="15"/>
      <x v="31"/>
      <x v="13"/>
    </i>
    <i r="3">
      <x v="17"/>
      <x v="28"/>
      <x v="13"/>
    </i>
    <i r="3">
      <x v="19"/>
      <x v="75"/>
      <x v="13"/>
    </i>
    <i r="3">
      <x v="23"/>
      <x v="54"/>
      <x v="13"/>
    </i>
    <i r="3">
      <x v="25"/>
      <x v="38"/>
      <x v="13"/>
    </i>
    <i r="3">
      <x v="26"/>
      <x v="41"/>
      <x v="13"/>
    </i>
    <i r="3">
      <x v="27"/>
      <x v="44"/>
      <x v="13"/>
    </i>
    <i r="3">
      <x v="28"/>
      <x v="77"/>
      <x v="13"/>
    </i>
    <i r="3">
      <x v="29"/>
      <x v="42"/>
      <x v="13"/>
    </i>
    <i r="3">
      <x v="30"/>
      <x v="40"/>
      <x v="13"/>
    </i>
    <i r="3">
      <x v="33"/>
      <x v="3"/>
      <x v="13"/>
    </i>
    <i r="3">
      <x v="36"/>
      <x v="26"/>
      <x v="13"/>
    </i>
    <i r="3">
      <x v="37"/>
      <x v="14"/>
      <x v="13"/>
    </i>
    <i r="3">
      <x v="38"/>
      <x v="24"/>
      <x v="13"/>
    </i>
    <i r="3">
      <x v="42"/>
      <x v="39"/>
      <x v="13"/>
    </i>
    <i r="3">
      <x v="43"/>
      <x v="7"/>
      <x v="13"/>
    </i>
    <i r="3">
      <x v="49"/>
      <x v="15"/>
      <x v="13"/>
    </i>
    <i r="3">
      <x v="52"/>
      <x v="25"/>
      <x v="13"/>
    </i>
    <i r="3">
      <x v="57"/>
      <x v="49"/>
      <x v="13"/>
    </i>
    <i t="default" r="2">
      <x v="1"/>
    </i>
    <i r="2">
      <x v="3"/>
      <x/>
      <x v="35"/>
      <x v="7"/>
    </i>
    <i r="3">
      <x v="2"/>
      <x v="34"/>
      <x v="7"/>
    </i>
    <i r="3">
      <x v="3"/>
      <x v="9"/>
      <x v="7"/>
    </i>
    <i r="3">
      <x v="4"/>
      <x v="16"/>
      <x v="7"/>
    </i>
    <i r="3">
      <x v="5"/>
      <x v="5"/>
      <x v="7"/>
    </i>
    <i r="3">
      <x v="6"/>
      <x v="8"/>
      <x v="7"/>
    </i>
    <i r="3">
      <x v="7"/>
      <x v="21"/>
      <x v="7"/>
    </i>
    <i r="3">
      <x v="8"/>
      <x v="32"/>
      <x v="7"/>
    </i>
    <i r="3">
      <x v="13"/>
      <x v="53"/>
      <x v="7"/>
    </i>
    <i r="3">
      <x v="14"/>
      <x v="22"/>
      <x v="7"/>
    </i>
    <i r="3">
      <x v="32"/>
      <x v="27"/>
      <x v="7"/>
    </i>
    <i r="3">
      <x v="35"/>
      <x v="29"/>
      <x v="7"/>
    </i>
    <i r="3">
      <x v="48"/>
      <x v="2"/>
      <x v="7"/>
    </i>
    <i r="3">
      <x v="59"/>
      <x v="18"/>
      <x v="7"/>
    </i>
    <i r="3">
      <x v="69"/>
      <x v="65"/>
      <x v="7"/>
    </i>
    <i t="default" r="2">
      <x v="3"/>
    </i>
    <i r="2">
      <x v="7"/>
      <x v="9"/>
      <x v="12"/>
      <x v="5"/>
    </i>
    <i r="3">
      <x v="11"/>
      <x v="74"/>
      <x v="17"/>
    </i>
    <i r="3">
      <x v="15"/>
      <x v="31"/>
      <x/>
    </i>
    <i r="3">
      <x v="18"/>
      <x v="23"/>
      <x v="5"/>
    </i>
    <i r="3">
      <x v="21"/>
      <x v="11"/>
      <x v="14"/>
    </i>
    <i r="3">
      <x v="23"/>
      <x v="54"/>
      <x v="13"/>
    </i>
    <i r="5">
      <x v="17"/>
    </i>
    <i r="3">
      <x v="24"/>
      <x v="13"/>
      <x v="6"/>
    </i>
    <i r="3">
      <x v="31"/>
      <x v="46"/>
      <x v="10"/>
    </i>
    <i r="3">
      <x v="39"/>
      <x v="43"/>
      <x v="13"/>
    </i>
    <i r="3">
      <x v="44"/>
      <x v="1"/>
      <x v="18"/>
    </i>
    <i r="3">
      <x v="47"/>
      <x v="17"/>
      <x v="13"/>
    </i>
    <i r="3">
      <x v="53"/>
      <x v="4"/>
      <x v="5"/>
    </i>
    <i r="3">
      <x v="54"/>
      <x v="76"/>
      <x v="5"/>
    </i>
    <i r="3">
      <x v="55"/>
      <x v="72"/>
      <x v="5"/>
    </i>
    <i t="default" r="2">
      <x v="7"/>
    </i>
    <i r="2">
      <x v="8"/>
      <x v="20"/>
      <x v="52"/>
      <x v="7"/>
    </i>
    <i r="3">
      <x v="34"/>
      <x v="33"/>
      <x v="7"/>
    </i>
    <i t="default" r="2">
      <x v="8"/>
    </i>
    <i t="default" r="1">
      <x v="1"/>
    </i>
    <i t="default">
      <x v="1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Amt in loc.cur." fld="25" baseField="0" baseItem="0" numFmtId="43"/>
  </dataFields>
  <formats count="208">
    <format dxfId="507">
      <pivotArea dataOnly="0" outline="0" fieldPosition="0">
        <references count="1">
          <reference field="4" count="0" defaultSubtotal="1"/>
        </references>
      </pivotArea>
    </format>
    <format dxfId="506">
      <pivotArea dataOnly="0" outline="0" fieldPosition="0">
        <references count="1">
          <reference field="5" count="0" defaultSubtotal="1"/>
        </references>
      </pivotArea>
    </format>
    <format dxfId="505">
      <pivotArea type="all" dataOnly="0" outline="0" fieldPosition="0"/>
    </format>
    <format dxfId="504">
      <pivotArea outline="0" collapsedLevelsAreSubtotals="1" fieldPosition="0"/>
    </format>
    <format dxfId="503">
      <pivotArea type="origin" dataOnly="0" labelOnly="1" outline="0" fieldPosition="0"/>
    </format>
    <format dxfId="502">
      <pivotArea field="21" type="button" dataOnly="0" labelOnly="1" outline="0" axis="axisCol" fieldPosition="0"/>
    </format>
    <format dxfId="501">
      <pivotArea type="topRight" dataOnly="0" labelOnly="1" outline="0" fieldPosition="0"/>
    </format>
    <format dxfId="500">
      <pivotArea field="4" type="button" dataOnly="0" labelOnly="1" outline="0" axis="axisRow" fieldPosition="0"/>
    </format>
    <format dxfId="499">
      <pivotArea field="5" type="button" dataOnly="0" labelOnly="1" outline="0" axis="axisRow" fieldPosition="1"/>
    </format>
    <format dxfId="498">
      <pivotArea field="6" type="button" dataOnly="0" labelOnly="1" outline="0" axis="axisRow" fieldPosition="2"/>
    </format>
    <format dxfId="497">
      <pivotArea field="1" type="button" dataOnly="0" labelOnly="1" outline="0" axis="axisRow" fieldPosition="3"/>
    </format>
    <format dxfId="496">
      <pivotArea field="2" type="button" dataOnly="0" labelOnly="1" outline="0" axis="axisRow" fieldPosition="4"/>
    </format>
    <format dxfId="495">
      <pivotArea dataOnly="0" labelOnly="1" outline="0" fieldPosition="0">
        <references count="1">
          <reference field="4" count="0"/>
        </references>
      </pivotArea>
    </format>
    <format dxfId="494">
      <pivotArea dataOnly="0" labelOnly="1" outline="0" fieldPosition="0">
        <references count="1">
          <reference field="4" count="0" defaultSubtotal="1"/>
        </references>
      </pivotArea>
    </format>
    <format dxfId="493">
      <pivotArea dataOnly="0" labelOnly="1" grandRow="1" outline="0" fieldPosition="0"/>
    </format>
    <format dxfId="492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491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490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489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48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48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48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48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48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48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48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48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48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9">
      <pivotArea dataOnly="0" labelOnly="1" outline="0" fieldPosition="0">
        <references count="4">
          <reference field="1" count="1">
            <x v="68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77">
      <pivotArea dataOnly="0" labelOnly="1" outline="0" fieldPosition="0">
        <references count="4">
          <reference field="1" count="2">
            <x v="51"/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76">
      <pivotArea dataOnly="0" labelOnly="1" outline="0" fieldPosition="0">
        <references count="4">
          <reference field="1" count="3">
            <x v="40"/>
            <x v="56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7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74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73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72">
      <pivotArea dataOnly="0" labelOnly="1" outline="0" fieldPosition="0">
        <references count="4">
          <reference field="1" count="9">
            <x v="1"/>
            <x v="12"/>
            <x v="18"/>
            <x v="27"/>
            <x v="28"/>
            <x v="41"/>
            <x v="45"/>
            <x v="46"/>
            <x v="5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1">
      <pivotArea dataOnly="0" labelOnly="1" outline="0" fieldPosition="0">
        <references count="4">
          <reference field="1" count="18">
            <x v="16"/>
            <x v="22"/>
            <x v="60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0">
      <pivotArea dataOnly="0" labelOnly="1" outline="0" fieldPosition="0">
        <references count="4">
          <reference field="1" count="23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69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32"/>
            <x v="35"/>
            <x v="48"/>
            <x v="59"/>
            <x v="6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8">
      <pivotArea dataOnly="0" labelOnly="1" outline="0" fieldPosition="0">
        <references count="4">
          <reference field="1" count="14">
            <x v="9"/>
            <x v="11"/>
            <x v="15"/>
            <x v="18"/>
            <x v="21"/>
            <x v="23"/>
            <x v="24"/>
            <x v="31"/>
            <x v="39"/>
            <x v="44"/>
            <x v="47"/>
            <x v="53"/>
            <x v="54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467">
      <pivotArea dataOnly="0" labelOnly="1" outline="0" fieldPosition="0">
        <references count="4">
          <reference field="1" count="2">
            <x v="20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466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65">
      <pivotArea dataOnly="0" labelOnly="1" outline="0" fieldPosition="0">
        <references count="5">
          <reference field="1" count="1" selected="0">
            <x v="68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6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63">
      <pivotArea dataOnly="0" labelOnly="1" outline="0" fieldPosition="0">
        <references count="5">
          <reference field="1" count="1" selected="0">
            <x v="51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2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1">
      <pivotArea dataOnly="0" labelOnly="1" outline="0" fieldPosition="0">
        <references count="5">
          <reference field="1" count="1" selected="0">
            <x v="40"/>
          </reference>
          <reference field="2" count="1">
            <x v="2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0">
      <pivotArea dataOnly="0" labelOnly="1" outline="0" fieldPosition="0">
        <references count="5">
          <reference field="1" count="1" selected="0">
            <x v="56"/>
          </reference>
          <reference field="2" count="1">
            <x v="69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9">
      <pivotArea dataOnly="0" labelOnly="1" outline="0" fieldPosition="0">
        <references count="5">
          <reference field="1" count="1" selected="0">
            <x v="58"/>
          </reference>
          <reference field="2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8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5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6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5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54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3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2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1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0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9">
      <pivotArea dataOnly="0" labelOnly="1" outline="0" fieldPosition="0">
        <references count="5">
          <reference field="1" count="1" selected="0">
            <x v="41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8">
      <pivotArea dataOnly="0" labelOnly="1" outline="0" fieldPosition="0">
        <references count="5">
          <reference field="1" count="1" selected="0">
            <x v="45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7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6">
      <pivotArea dataOnly="0" labelOnly="1" outline="0" fieldPosition="0">
        <references count="5">
          <reference field="1" count="1" selected="0">
            <x v="5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5">
      <pivotArea dataOnly="0" labelOnly="1" outline="0" fieldPosition="0">
        <references count="5">
          <reference field="1" count="1" selected="0">
            <x v="16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4">
      <pivotArea dataOnly="0" labelOnly="1" outline="0" fieldPosition="0">
        <references count="5">
          <reference field="1" count="1" selected="0">
            <x v="22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3">
      <pivotArea dataOnly="0" labelOnly="1" outline="0" fieldPosition="0">
        <references count="5">
          <reference field="1" count="1" selected="0">
            <x v="60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2">
      <pivotArea dataOnly="0" labelOnly="1" outline="0" fieldPosition="0">
        <references count="5">
          <reference field="1" count="1" selected="0">
            <x v="61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1">
      <pivotArea dataOnly="0" labelOnly="1" outline="0" fieldPosition="0">
        <references count="5">
          <reference field="1" count="1" selected="0">
            <x v="62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0">
      <pivotArea dataOnly="0" labelOnly="1" outline="0" fieldPosition="0">
        <references count="5">
          <reference field="1" count="1" selected="0">
            <x v="63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9">
      <pivotArea dataOnly="0" labelOnly="1" outline="0" fieldPosition="0">
        <references count="5">
          <reference field="1" count="1" selected="0">
            <x v="64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8">
      <pivotArea dataOnly="0" labelOnly="1" outline="0" fieldPosition="0">
        <references count="5">
          <reference field="1" count="1" selected="0">
            <x v="65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7">
      <pivotArea dataOnly="0" labelOnly="1" outline="0" fieldPosition="0">
        <references count="5">
          <reference field="1" count="1" selected="0">
            <x v="66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6">
      <pivotArea dataOnly="0" labelOnly="1" outline="0" fieldPosition="0">
        <references count="5">
          <reference field="1" count="1" selected="0">
            <x v="6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5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4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3">
      <pivotArea dataOnly="0" labelOnly="1" outline="0" fieldPosition="0">
        <references count="5">
          <reference field="1" count="1" selected="0">
            <x v="71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1">
      <pivotArea dataOnly="0" labelOnly="1" outline="0" fieldPosition="0">
        <references count="5">
          <reference field="1" count="1" selected="0">
            <x v="73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0">
      <pivotArea dataOnly="0" labelOnly="1" outline="0" fieldPosition="0">
        <references count="5">
          <reference field="1" count="1" selected="0">
            <x v="74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9">
      <pivotArea dataOnly="0" labelOnly="1" outline="0" fieldPosition="0">
        <references count="5">
          <reference field="1" count="1" selected="0">
            <x v="75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8">
      <pivotArea dataOnly="0" labelOnly="1" outline="0" fieldPosition="0">
        <references count="5">
          <reference field="1" count="1" selected="0">
            <x v="76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6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5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4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3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2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1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0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9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8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7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6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5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3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2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1">
      <pivotArea dataOnly="0" labelOnly="1" outline="0" fieldPosition="0">
        <references count="5">
          <reference field="1" count="1" selected="0">
            <x v="38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0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9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8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7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6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5">
      <pivotArea dataOnly="0" labelOnly="1" outline="0" fieldPosition="0">
        <references count="5">
          <reference field="1" count="1" selected="0">
            <x v="0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4">
      <pivotArea dataOnly="0" labelOnly="1" outline="0" fieldPosition="0">
        <references count="5">
          <reference field="1" count="1" selected="0">
            <x v="2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3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2">
      <pivotArea dataOnly="0" labelOnly="1" outline="0" fieldPosition="0">
        <references count="5">
          <reference field="1" count="1" selected="0">
            <x v="4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1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0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9">
      <pivotArea dataOnly="0" labelOnly="1" outline="0" fieldPosition="0">
        <references count="5">
          <reference field="1" count="1" selected="0">
            <x v="7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8">
      <pivotArea dataOnly="0" labelOnly="1" outline="0" fieldPosition="0">
        <references count="5">
          <reference field="1" count="1" selected="0">
            <x v="8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7">
      <pivotArea dataOnly="0" labelOnly="1" outline="0" fieldPosition="0">
        <references count="5">
          <reference field="1" count="1" selected="0">
            <x v="13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6">
      <pivotArea dataOnly="0" labelOnly="1" outline="0" fieldPosition="0">
        <references count="5">
          <reference field="1" count="1" selected="0">
            <x v="14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5">
      <pivotArea dataOnly="0" labelOnly="1" outline="0" fieldPosition="0">
        <references count="5">
          <reference field="1" count="1" selected="0">
            <x v="3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4">
      <pivotArea dataOnly="0" labelOnly="1" outline="0" fieldPosition="0">
        <references count="5">
          <reference field="1" count="1" selected="0">
            <x v="3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3">
      <pivotArea dataOnly="0" labelOnly="1" outline="0" fieldPosition="0">
        <references count="5">
          <reference field="1" count="1" selected="0">
            <x v="48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2">
      <pivotArea dataOnly="0" labelOnly="1" outline="0" fieldPosition="0">
        <references count="5">
          <reference field="1" count="1" selected="0">
            <x v="59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1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9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8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7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6">
      <pivotArea dataOnly="0" labelOnly="1" outline="0" fieldPosition="0">
        <references count="5">
          <reference field="1" count="1" selected="0">
            <x v="21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5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4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3">
      <pivotArea dataOnly="0" labelOnly="1" outline="0" fieldPosition="0">
        <references count="5">
          <reference field="1" count="1" selected="0">
            <x v="31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2">
      <pivotArea dataOnly="0" labelOnly="1" outline="0" fieldPosition="0">
        <references count="5">
          <reference field="1" count="1" selected="0">
            <x v="39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0">
      <pivotArea dataOnly="0" labelOnly="1" outline="0" fieldPosition="0">
        <references count="5">
          <reference field="1" count="1" selected="0">
            <x v="47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9">
      <pivotArea dataOnly="0" labelOnly="1" outline="0" fieldPosition="0">
        <references count="5">
          <reference field="1" count="1" selected="0">
            <x v="53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8">
      <pivotArea dataOnly="0" labelOnly="1" outline="0" fieldPosition="0">
        <references count="5">
          <reference field="1" count="1" selected="0">
            <x v="54"/>
          </reference>
          <reference field="2" count="1">
            <x v="7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7">
      <pivotArea dataOnly="0" labelOnly="1" outline="0" fieldPosition="0">
        <references count="5">
          <reference field="1" count="1" selected="0">
            <x v="55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6">
      <pivotArea dataOnly="0" labelOnly="1" outline="0" fieldPosition="0">
        <references count="5">
          <reference field="1" count="1" selected="0">
            <x v="20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5">
      <pivotArea dataOnly="0" labelOnly="1" outline="0" fieldPosition="0">
        <references count="5">
          <reference field="1" count="1" selected="0">
            <x v="34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4">
      <pivotArea dataOnly="0" labelOnly="1" outline="0" fieldPosition="0">
        <references count="1">
          <reference field="21" count="0"/>
        </references>
      </pivotArea>
    </format>
    <format dxfId="373">
      <pivotArea dataOnly="0" labelOnly="1" grandCol="1" outline="0" fieldPosition="0"/>
    </format>
    <format dxfId="372">
      <pivotArea outline="0" collapsedLevelsAreSubtotals="1" fieldPosition="0"/>
    </format>
    <format dxfId="371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370">
      <pivotArea outline="0" fieldPosition="0">
        <references count="6">
          <reference field="1" count="1" selected="0">
            <x v="7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21" count="1" selected="0">
            <x v="0"/>
          </reference>
        </references>
      </pivotArea>
    </format>
    <format dxfId="369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3"/>
          </reference>
        </references>
      </pivotArea>
    </format>
    <format dxfId="368">
      <pivotArea outline="0" fieldPosition="0">
        <references count="7">
          <reference field="1" count="23" selected="0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2" count="23" selected="0">
            <x v="3"/>
            <x v="7"/>
            <x v="12"/>
            <x v="14"/>
            <x v="15"/>
            <x v="24"/>
            <x v="25"/>
            <x v="26"/>
            <x v="28"/>
            <x v="31"/>
            <x v="37"/>
            <x v="38"/>
            <x v="39"/>
            <x v="40"/>
            <x v="41"/>
            <x v="42"/>
            <x v="44"/>
            <x v="49"/>
            <x v="50"/>
            <x v="54"/>
            <x v="74"/>
            <x v="75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  <reference field="21" count="1" selected="0">
            <x v="1"/>
          </reference>
        </references>
      </pivotArea>
    </format>
    <format dxfId="367">
      <pivotArea outline="0" fieldPosition="0">
        <references count="6">
          <reference field="1" count="3" selected="0">
            <x v="49"/>
            <x v="52"/>
            <x v="57"/>
          </reference>
          <reference field="2" count="3" selected="0">
            <x v="15"/>
            <x v="25"/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66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5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4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3">
      <pivotArea dataOnly="0" labelOnly="1" outline="0" fieldPosition="0">
        <references count="6">
          <reference field="1" count="1" selected="0">
            <x v="49"/>
          </reference>
          <reference field="2" count="1" selected="0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2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1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0">
      <pivotArea dataOnly="0" outline="0" fieldPosition="0">
        <references count="1">
          <reference field="1" count="1">
            <x v="38"/>
          </reference>
        </references>
      </pivotArea>
    </format>
    <format dxfId="359">
      <pivotArea outline="0" fieldPosition="0">
        <references count="6">
          <reference field="1" count="2" selected="0">
            <x v="42"/>
            <x v="43"/>
          </reference>
          <reference field="2" count="2" selected="0">
            <x v="7"/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58">
      <pivotArea dataOnly="0" labelOnly="1" outline="0" offset="IV36:IV37" fieldPosition="0">
        <references count="1">
          <reference field="4" count="0"/>
        </references>
      </pivotArea>
    </format>
    <format dxfId="357">
      <pivotArea dataOnly="0" labelOnly="1" outline="0" offset="IV19:IV20" fieldPosition="0">
        <references count="2">
          <reference field="4" count="0" selected="0"/>
          <reference field="5" count="1">
            <x v="1"/>
          </reference>
        </references>
      </pivotArea>
    </format>
    <format dxfId="356">
      <pivotArea dataOnly="0" labelOnly="1" outline="0" offset="IV19:IV20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55">
      <pivotArea dataOnly="0" labelOnly="1" outline="0" fieldPosition="0">
        <references count="4">
          <reference field="1" count="2">
            <x v="42"/>
            <x v="4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4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3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2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1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0">
      <pivotArea outline="0" fieldPosition="0">
        <references count="6">
          <reference field="1" count="9" selected="0">
            <x v="25"/>
            <x v="26"/>
            <x v="27"/>
            <x v="28"/>
            <x v="29"/>
            <x v="30"/>
            <x v="33"/>
            <x v="36"/>
            <x v="37"/>
          </reference>
          <reference field="2" count="9" selected="0">
            <x v="3"/>
            <x v="14"/>
            <x v="26"/>
            <x v="38"/>
            <x v="40"/>
            <x v="41"/>
            <x v="42"/>
            <x v="44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49">
      <pivotArea dataOnly="0" labelOnly="1" outline="0" offset="IV26:IV34" fieldPosition="0">
        <references count="1">
          <reference field="4" count="0"/>
        </references>
      </pivotArea>
    </format>
    <format dxfId="348">
      <pivotArea dataOnly="0" labelOnly="1" outline="0" offset="IV9:IV17" fieldPosition="0">
        <references count="2">
          <reference field="4" count="0" selected="0"/>
          <reference field="5" count="1">
            <x v="1"/>
          </reference>
        </references>
      </pivotArea>
    </format>
    <format dxfId="347">
      <pivotArea dataOnly="0" labelOnly="1" outline="0" offset="IV9:IV1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46">
      <pivotArea dataOnly="0" labelOnly="1" outline="0" fieldPosition="0">
        <references count="4">
          <reference field="1" count="9">
            <x v="25"/>
            <x v="26"/>
            <x v="27"/>
            <x v="28"/>
            <x v="29"/>
            <x v="30"/>
            <x v="33"/>
            <x v="36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5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4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3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2">
      <pivotArea dataOnly="0" labelOnly="1" outline="0" fieldPosition="0">
        <references count="5">
          <reference field="1" count="1" selected="0">
            <x v="28"/>
          </reference>
          <reference field="2" count="1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1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0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8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7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5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4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3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2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1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0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9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8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7">
      <pivotArea outline="0" fieldPosition="0">
        <references count="6">
          <reference field="1" count="4" selected="0">
            <x v="11"/>
            <x v="15"/>
            <x v="17"/>
            <x v="19"/>
          </reference>
          <reference field="2" count="4" selected="0">
            <x v="28"/>
            <x v="31"/>
            <x v="74"/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26">
      <pivotArea dataOnly="0" labelOnly="1" outline="0" offset="IV21:IV24" fieldPosition="0">
        <references count="1">
          <reference field="4" count="0"/>
        </references>
      </pivotArea>
    </format>
    <format dxfId="325">
      <pivotArea dataOnly="0" labelOnly="1" outline="0" offset="IV4:IV7" fieldPosition="0">
        <references count="2">
          <reference field="4" count="0" selected="0"/>
          <reference field="5" count="1">
            <x v="1"/>
          </reference>
        </references>
      </pivotArea>
    </format>
    <format dxfId="324">
      <pivotArea dataOnly="0" labelOnly="1" outline="0" offset="IV4:IV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23">
      <pivotArea dataOnly="0" labelOnly="1" outline="0" fieldPosition="0">
        <references count="4">
          <reference field="1" count="4">
            <x v="11"/>
            <x v="15"/>
            <x v="17"/>
            <x v="1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2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1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0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9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6">
      <pivotArea dataOnly="0" labelOnly="1" outline="0" fieldPosition="0">
        <references count="6">
          <reference field="1" count="1" selected="0">
            <x v="17"/>
          </reference>
          <reference field="2" count="1" selected="0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5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4">
      <pivotArea dataOnly="0" outline="0" fieldPosition="0">
        <references count="3">
          <reference field="1" count="1">
            <x v="10"/>
          </reference>
          <reference field="2" count="0" defaultSubtotal="1" sumSubtotal="1" countASubtotal="1" avgSubtotal="1" maxSubtotal="1" minSubtotal="1" productSubtotal="1" countSubtotal="1" stdDevSubtotal="1" stdDevPSubtotal="1" varSubtotal="1" varPSubtotal="1"/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13">
      <pivotArea outline="0" fieldPosition="0">
        <references count="6">
          <reference field="1" count="2" selected="0">
            <x v="1"/>
            <x v="9"/>
          </reference>
          <reference field="2" count="2" selected="0">
            <x v="12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12">
      <pivotArea dataOnly="0" labelOnly="1" outline="0" fieldPosition="0">
        <references count="4">
          <reference field="1" count="2">
            <x v="1"/>
            <x v="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1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9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8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7">
      <pivotArea outline="0" fieldPosition="0">
        <references count="6">
          <reference field="1" count="3" selected="0">
            <x v="1"/>
            <x v="9"/>
            <x v="10"/>
          </reference>
          <reference field="2" count="3" selected="0">
            <x v="12"/>
            <x v="37"/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06">
      <pivotArea dataOnly="0" labelOnly="1" outline="0" fieldPosition="0">
        <references count="4">
          <reference field="1" count="3">
            <x v="1"/>
            <x v="9"/>
            <x v="1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5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4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3">
      <pivotArea dataOnly="0" labelOnly="1" outline="0" fieldPosition="0">
        <references count="5">
          <reference field="1" count="1" selected="0">
            <x v="10"/>
          </reference>
          <reference field="2" count="1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2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1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0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7E8CD-A3F1-4D56-9657-80E29E7EBF7B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J105" firstHeaderRow="1" firstDataRow="2" firstDataCol="6"/>
  <pivotFields count="27">
    <pivotField compact="0" outline="0" showAll="0"/>
    <pivotField axis="axisRow" compact="0" outline="0" showAll="0" defaultSubtota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</items>
    </pivotField>
    <pivotField axis="axisRow" compact="0" outline="0" showAll="0" defaultSubtotal="0">
      <items count="76">
        <item x="64"/>
        <item x="44"/>
        <item x="47"/>
        <item x="33"/>
        <item x="52"/>
        <item x="5"/>
        <item x="46"/>
        <item x="43"/>
        <item x="6"/>
        <item x="3"/>
        <item x="22"/>
        <item x="9"/>
        <item x="25"/>
        <item x="37"/>
        <item x="48"/>
        <item x="4"/>
        <item x="57"/>
        <item x="45"/>
        <item x="40"/>
        <item x="7"/>
        <item x="14"/>
        <item x="19"/>
        <item x="38"/>
        <item x="51"/>
        <item x="36"/>
        <item x="18"/>
        <item x="35"/>
        <item x="12"/>
        <item x="15"/>
        <item x="8"/>
        <item x="34"/>
        <item x="2"/>
        <item x="16"/>
        <item x="0"/>
        <item x="49"/>
        <item x="1"/>
        <item x="26"/>
        <item x="42"/>
        <item x="31"/>
        <item x="27"/>
        <item x="29"/>
        <item x="30"/>
        <item x="39"/>
        <item x="28"/>
        <item x="32"/>
        <item x="23"/>
        <item x="68"/>
        <item x="56"/>
        <item x="10"/>
        <item x="21"/>
        <item x="13"/>
        <item x="73"/>
        <item x="24"/>
        <item x="70"/>
        <item x="75"/>
        <item x="72"/>
        <item x="71"/>
        <item x="69"/>
        <item x="63"/>
        <item x="58"/>
        <item x="59"/>
        <item x="60"/>
        <item x="74"/>
        <item x="62"/>
        <item x="66"/>
        <item x="61"/>
        <item x="67"/>
        <item x="41"/>
        <item x="55"/>
        <item x="17"/>
        <item x="50"/>
        <item x="54"/>
        <item x="65"/>
        <item x="11"/>
        <item x="20"/>
        <item x="53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2"/>
        <item h="1" x="10"/>
        <item x="0"/>
        <item x="6"/>
        <item h="1" x="5"/>
        <item x="3"/>
        <item x="4"/>
        <item x="8"/>
        <item h="1" x="7"/>
        <item x="9"/>
        <item t="default"/>
      </items>
    </pivotField>
    <pivotField axis="axisRow" compact="0" outline="0" showAll="0">
      <items count="20">
        <item x="6"/>
        <item x="1"/>
        <item x="18"/>
        <item x="16"/>
        <item x="7"/>
        <item x="17"/>
        <item x="3"/>
        <item x="5"/>
        <item x="12"/>
        <item x="0"/>
        <item x="10"/>
        <item x="11"/>
        <item x="4"/>
        <item x="15"/>
        <item x="2"/>
        <item x="8"/>
        <item x="9"/>
        <item x="14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6">
    <field x="4"/>
    <field x="5"/>
    <field x="6"/>
    <field x="1"/>
    <field x="2"/>
    <field x="7"/>
  </rowFields>
  <rowItems count="101">
    <i>
      <x/>
      <x/>
      <x v="6"/>
      <x v="11"/>
      <x v="73"/>
      <x v="12"/>
    </i>
    <i t="default" r="2">
      <x v="6"/>
    </i>
    <i r="2">
      <x v="10"/>
      <x v="33"/>
      <x v="3"/>
      <x v="1"/>
    </i>
    <i t="default" r="2">
      <x v="10"/>
    </i>
    <i t="default" r="1">
      <x/>
    </i>
    <i r="1">
      <x v="1"/>
      <x v="3"/>
      <x v="40"/>
      <x v="18"/>
      <x v="9"/>
    </i>
    <i r="3">
      <x v="55"/>
      <x v="68"/>
      <x v="9"/>
    </i>
    <i t="default" r="2">
      <x v="3"/>
    </i>
    <i r="2">
      <x v="4"/>
      <x v="12"/>
      <x v="27"/>
      <x v="6"/>
    </i>
    <i t="default" r="2">
      <x v="4"/>
    </i>
    <i t="default" r="1">
      <x v="1"/>
    </i>
    <i t="default">
      <x/>
    </i>
    <i>
      <x v="1"/>
      <x/>
      <x/>
      <x v="1"/>
      <x v="35"/>
      <x v="1"/>
    </i>
    <i r="3">
      <x v="15"/>
      <x v="28"/>
      <x v="1"/>
    </i>
    <i t="default" r="2">
      <x/>
    </i>
    <i r="2">
      <x v="6"/>
      <x v="1"/>
      <x v="35"/>
      <x v="1"/>
    </i>
    <i r="3">
      <x v="12"/>
      <x v="27"/>
      <x v="7"/>
    </i>
    <i r="3">
      <x v="15"/>
      <x v="28"/>
      <x v="14"/>
    </i>
    <i r="3">
      <x v="23"/>
      <x v="45"/>
      <x v="16"/>
    </i>
    <i r="3">
      <x v="27"/>
      <x v="39"/>
      <x v="14"/>
    </i>
    <i r="3">
      <x v="28"/>
      <x v="43"/>
      <x v="14"/>
    </i>
    <i r="3">
      <x v="29"/>
      <x v="40"/>
      <x v="14"/>
    </i>
    <i r="3">
      <x v="31"/>
      <x v="38"/>
      <x v="14"/>
    </i>
    <i r="3">
      <x v="39"/>
      <x v="42"/>
      <x v="14"/>
    </i>
    <i r="3">
      <x v="41"/>
      <x v="67"/>
      <x v="8"/>
    </i>
    <i r="3">
      <x v="45"/>
      <x v="17"/>
      <x v="17"/>
    </i>
    <i r="3">
      <x v="46"/>
      <x v="6"/>
      <x v="17"/>
    </i>
    <i r="3">
      <x v="49"/>
      <x v="34"/>
      <x v="13"/>
    </i>
    <i r="3">
      <x v="57"/>
      <x v="16"/>
      <x v="5"/>
    </i>
    <i r="5">
      <x v="14"/>
    </i>
    <i t="default" r="2">
      <x v="6"/>
    </i>
    <i t="default" r="1">
      <x/>
    </i>
    <i r="1">
      <x v="1"/>
      <x v="1"/>
      <x v="1"/>
      <x v="35"/>
      <x v="14"/>
    </i>
    <i r="3">
      <x v="9"/>
      <x v="11"/>
      <x v="14"/>
    </i>
    <i r="3">
      <x v="10"/>
      <x v="48"/>
      <x v="14"/>
    </i>
    <i r="3">
      <x v="11"/>
      <x v="73"/>
      <x v="14"/>
    </i>
    <i r="3">
      <x v="15"/>
      <x v="28"/>
      <x v="14"/>
    </i>
    <i r="3">
      <x v="18"/>
      <x v="25"/>
      <x v="14"/>
    </i>
    <i r="3">
      <x v="20"/>
      <x v="74"/>
      <x v="14"/>
    </i>
    <i r="3">
      <x v="24"/>
      <x v="52"/>
      <x v="14"/>
    </i>
    <i r="3">
      <x v="26"/>
      <x v="36"/>
      <x v="14"/>
    </i>
    <i r="3">
      <x v="27"/>
      <x v="39"/>
      <x v="14"/>
    </i>
    <i r="3">
      <x v="28"/>
      <x v="43"/>
      <x v="14"/>
    </i>
    <i r="3">
      <x v="29"/>
      <x v="40"/>
      <x v="14"/>
    </i>
    <i r="3">
      <x v="30"/>
      <x v="41"/>
      <x v="14"/>
    </i>
    <i r="3">
      <x v="31"/>
      <x v="38"/>
      <x v="14"/>
    </i>
    <i r="3">
      <x v="33"/>
      <x v="3"/>
      <x v="14"/>
    </i>
    <i r="3">
      <x v="36"/>
      <x v="24"/>
      <x v="14"/>
    </i>
    <i r="3">
      <x v="37"/>
      <x v="13"/>
      <x v="14"/>
    </i>
    <i r="3">
      <x v="38"/>
      <x v="22"/>
      <x v="14"/>
    </i>
    <i r="3">
      <x v="42"/>
      <x v="37"/>
      <x v="14"/>
    </i>
    <i r="3">
      <x v="43"/>
      <x v="7"/>
      <x v="14"/>
    </i>
    <i r="3">
      <x v="48"/>
      <x v="14"/>
      <x v="14"/>
    </i>
    <i r="3">
      <x v="51"/>
      <x v="23"/>
      <x v="14"/>
    </i>
    <i r="3">
      <x v="56"/>
      <x v="47"/>
      <x v="14"/>
    </i>
    <i r="3">
      <x v="57"/>
      <x v="16"/>
      <x v="14"/>
    </i>
    <i t="default" r="2">
      <x v="1"/>
    </i>
    <i r="2">
      <x v="3"/>
      <x/>
      <x v="33"/>
      <x v="9"/>
    </i>
    <i r="3">
      <x v="2"/>
      <x v="31"/>
      <x v="9"/>
    </i>
    <i r="3">
      <x v="3"/>
      <x v="9"/>
      <x v="9"/>
    </i>
    <i r="3">
      <x v="4"/>
      <x v="15"/>
      <x v="9"/>
    </i>
    <i r="3">
      <x v="5"/>
      <x v="5"/>
      <x v="9"/>
    </i>
    <i r="3">
      <x v="6"/>
      <x v="8"/>
      <x v="9"/>
    </i>
    <i r="3">
      <x v="7"/>
      <x v="19"/>
      <x v="9"/>
    </i>
    <i r="3">
      <x v="8"/>
      <x v="29"/>
      <x v="9"/>
    </i>
    <i r="3">
      <x v="13"/>
      <x v="50"/>
      <x v="9"/>
    </i>
    <i r="3">
      <x v="14"/>
      <x v="20"/>
      <x v="9"/>
    </i>
    <i r="3">
      <x v="16"/>
      <x v="32"/>
      <x v="9"/>
    </i>
    <i r="3">
      <x v="35"/>
      <x v="26"/>
      <x v="9"/>
    </i>
    <i r="3">
      <x v="47"/>
      <x v="2"/>
      <x v="9"/>
    </i>
    <i r="3">
      <x v="57"/>
      <x v="16"/>
      <x v="9"/>
    </i>
    <i r="3">
      <x v="66"/>
      <x v="64"/>
      <x v="9"/>
    </i>
    <i t="default" r="2">
      <x v="3"/>
    </i>
    <i r="2">
      <x v="7"/>
      <x v="9"/>
      <x v="11"/>
      <x v="6"/>
    </i>
    <i r="3">
      <x v="12"/>
      <x v="27"/>
      <x v="6"/>
    </i>
    <i r="3">
      <x v="15"/>
      <x v="28"/>
      <x/>
    </i>
    <i r="5">
      <x v="6"/>
    </i>
    <i r="3">
      <x v="19"/>
      <x v="21"/>
      <x v="6"/>
    </i>
    <i r="5">
      <x v="7"/>
    </i>
    <i r="3">
      <x v="22"/>
      <x v="10"/>
      <x v="15"/>
    </i>
    <i r="3">
      <x v="24"/>
      <x v="52"/>
      <x v="6"/>
    </i>
    <i r="5">
      <x v="10"/>
    </i>
    <i r="3">
      <x v="25"/>
      <x v="12"/>
      <x v="7"/>
    </i>
    <i r="3">
      <x v="32"/>
      <x v="44"/>
      <x v="11"/>
    </i>
    <i r="3">
      <x v="44"/>
      <x v="1"/>
      <x v="18"/>
    </i>
    <i r="3">
      <x v="52"/>
      <x v="4"/>
      <x v="6"/>
    </i>
    <i r="3">
      <x v="53"/>
      <x v="75"/>
      <x v="6"/>
    </i>
    <i r="3">
      <x v="54"/>
      <x v="71"/>
      <x v="6"/>
    </i>
    <i t="default" r="2">
      <x v="7"/>
    </i>
    <i r="2">
      <x v="8"/>
      <x v="21"/>
      <x v="49"/>
      <x v="9"/>
    </i>
    <i r="3">
      <x v="34"/>
      <x v="30"/>
      <x v="9"/>
    </i>
    <i t="default" r="2">
      <x v="8"/>
    </i>
    <i t="default" r="1">
      <x v="1"/>
    </i>
    <i t="default">
      <x v="1"/>
    </i>
    <i>
      <x v="2"/>
      <x v="1"/>
      <x v="3"/>
      <x v="3"/>
      <x v="9"/>
      <x v="9"/>
    </i>
    <i r="3">
      <x v="40"/>
      <x v="18"/>
      <x v="9"/>
    </i>
    <i r="3">
      <x v="55"/>
      <x v="68"/>
      <x v="9"/>
    </i>
    <i t="default" r="2">
      <x v="3"/>
    </i>
    <i t="default" r="1">
      <x v="1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00"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field="22" type="button" dataOnly="0" labelOnly="1" outline="0" axis="axisCol" fieldPosition="0"/>
    </format>
    <format dxfId="295">
      <pivotArea type="topRight" dataOnly="0" labelOnly="1" outline="0" fieldPosition="0"/>
    </format>
    <format dxfId="294">
      <pivotArea field="4" type="button" dataOnly="0" labelOnly="1" outline="0" axis="axisRow" fieldPosition="0"/>
    </format>
    <format dxfId="293">
      <pivotArea field="5" type="button" dataOnly="0" labelOnly="1" outline="0" axis="axisRow" fieldPosition="1"/>
    </format>
    <format dxfId="292">
      <pivotArea field="6" type="button" dataOnly="0" labelOnly="1" outline="0" axis="axisRow" fieldPosition="2"/>
    </format>
    <format dxfId="291">
      <pivotArea field="1" type="button" dataOnly="0" labelOnly="1" outline="0" axis="axisRow" fieldPosition="3"/>
    </format>
    <format dxfId="290">
      <pivotArea field="2" type="button" dataOnly="0" labelOnly="1" outline="0" axis="axisRow" fieldPosition="4"/>
    </format>
    <format dxfId="289">
      <pivotArea dataOnly="0" labelOnly="1" outline="0" fieldPosition="0">
        <references count="1">
          <reference field="4" count="0"/>
        </references>
      </pivotArea>
    </format>
    <format dxfId="288">
      <pivotArea dataOnly="0" labelOnly="1" outline="0" fieldPosition="0">
        <references count="1">
          <reference field="4" count="0" defaultSubtotal="1"/>
        </references>
      </pivotArea>
    </format>
    <format dxfId="287">
      <pivotArea dataOnly="0" labelOnly="1" grandRow="1" outline="0" fieldPosition="0"/>
    </format>
    <format dxfId="286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285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284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283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282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281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28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27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27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27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27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75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27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27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27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27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27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9">
      <pivotArea dataOnly="0" labelOnly="1" outline="0" fieldPosition="0">
        <references count="4">
          <reference field="1" count="3">
            <x v="65"/>
            <x v="66"/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6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67">
      <pivotArea dataOnly="0" labelOnly="1" outline="0" fieldPosition="0">
        <references count="4">
          <reference field="1" count="2">
            <x v="50"/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66">
      <pivotArea dataOnly="0" labelOnly="1" outline="0" fieldPosition="0">
        <references count="4">
          <reference field="1" count="2">
            <x v="40"/>
            <x v="55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64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3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62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61">
      <pivotArea dataOnly="0" labelOnly="1" outline="0" fieldPosition="0">
        <references count="4">
          <reference field="1" count="12">
            <x v="1"/>
            <x v="12"/>
            <x v="15"/>
            <x v="27"/>
            <x v="28"/>
            <x v="29"/>
            <x v="39"/>
            <x v="41"/>
            <x v="45"/>
            <x v="46"/>
            <x v="49"/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0">
      <pivotArea dataOnly="0" labelOnly="1" outline="0" fieldPosition="0">
        <references count="4">
          <reference field="1" count="19">
            <x v="17"/>
            <x v="23"/>
            <x v="58"/>
            <x v="59"/>
            <x v="60"/>
            <x v="61"/>
            <x v="62"/>
            <x v="63"/>
            <x v="64"/>
            <x v="66"/>
            <x v="67"/>
            <x v="68"/>
            <x v="69"/>
            <x v="70"/>
            <x v="71"/>
            <x v="72"/>
            <x v="73"/>
            <x v="74"/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9">
      <pivotArea dataOnly="0" labelOnly="1" outline="0" fieldPosition="0">
        <references count="4">
          <reference field="1" count="25">
            <x v="1"/>
            <x v="9"/>
            <x v="10"/>
            <x v="11"/>
            <x v="15"/>
            <x v="16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58">
      <pivotArea dataOnly="0" labelOnly="1" outline="0" fieldPosition="0">
        <references count="4">
          <reference field="1" count="14">
            <x v="0"/>
            <x v="2"/>
            <x v="3"/>
            <x v="4"/>
            <x v="5"/>
            <x v="6"/>
            <x v="7"/>
            <x v="8"/>
            <x v="13"/>
            <x v="14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57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256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25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54">
      <pivotArea dataOnly="0" labelOnly="1" outline="0" fieldPosition="0">
        <references count="5">
          <reference field="1" count="1" selected="0">
            <x v="65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3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1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50">
      <pivotArea dataOnly="0" labelOnly="1" outline="0" fieldPosition="0">
        <references count="5">
          <reference field="1" count="1" selected="0">
            <x v="50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9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8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7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6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45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4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3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2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1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0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39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6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5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4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3">
      <pivotArea dataOnly="0" labelOnly="1" outline="0" fieldPosition="0">
        <references count="5">
          <reference field="1" count="1" selected="0">
            <x v="3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2">
      <pivotArea dataOnly="0" labelOnly="1" outline="0" fieldPosition="0">
        <references count="5">
          <reference field="1" count="1" selected="0">
            <x v="41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1">
      <pivotArea dataOnly="0" labelOnly="1" outline="0" fieldPosition="0">
        <references count="5">
          <reference field="1" count="1" selected="0">
            <x v="45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0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9">
      <pivotArea dataOnly="0" labelOnly="1" outline="0" fieldPosition="0">
        <references count="5">
          <reference field="1" count="1" selected="0">
            <x v="49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8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7">
      <pivotArea dataOnly="0" labelOnly="1" outline="0" fieldPosition="0">
        <references count="5">
          <reference field="1" count="1" selected="0">
            <x v="1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6">
      <pivotArea dataOnly="0" labelOnly="1" outline="0" fieldPosition="0">
        <references count="5">
          <reference field="1" count="1" selected="0">
            <x v="23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5">
      <pivotArea dataOnly="0" labelOnly="1" outline="0" fieldPosition="0">
        <references count="5">
          <reference field="1" count="1" selected="0">
            <x v="58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4">
      <pivotArea dataOnly="0" labelOnly="1" outline="0" fieldPosition="0">
        <references count="5">
          <reference field="1" count="1" selected="0">
            <x v="5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3">
      <pivotArea dataOnly="0" labelOnly="1" outline="0" fieldPosition="0">
        <references count="5">
          <reference field="1" count="1" selected="0">
            <x v="60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2">
      <pivotArea dataOnly="0" labelOnly="1" outline="0" fieldPosition="0">
        <references count="5">
          <reference field="1" count="1" selected="0">
            <x v="61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1">
      <pivotArea dataOnly="0" labelOnly="1" outline="0" fieldPosition="0">
        <references count="5">
          <reference field="1" count="1" selected="0">
            <x v="62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0">
      <pivotArea dataOnly="0" labelOnly="1" outline="0" fieldPosition="0">
        <references count="5">
          <reference field="1" count="1" selected="0">
            <x v="63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9">
      <pivotArea dataOnly="0" labelOnly="1" outline="0" fieldPosition="0">
        <references count="5">
          <reference field="1" count="1" selected="0">
            <x v="64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8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7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6">
      <pivotArea dataOnly="0" labelOnly="1" outline="0" fieldPosition="0">
        <references count="5">
          <reference field="1" count="1" selected="0">
            <x v="6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5">
      <pivotArea dataOnly="0" labelOnly="1" outline="0" fieldPosition="0">
        <references count="5">
          <reference field="1" count="1" selected="0">
            <x v="69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4">
      <pivotArea dataOnly="0" labelOnly="1" outline="0" fieldPosition="0">
        <references count="5">
          <reference field="1" count="1" selected="0">
            <x v="70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3">
      <pivotArea dataOnly="0" labelOnly="1" outline="0" fieldPosition="0">
        <references count="5">
          <reference field="1" count="1" selected="0">
            <x v="71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1">
      <pivotArea dataOnly="0" labelOnly="1" outline="0" fieldPosition="0">
        <references count="5">
          <reference field="1" count="1" selected="0">
            <x v="73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0">
      <pivotArea dataOnly="0" labelOnly="1" outline="0" fieldPosition="0">
        <references count="5">
          <reference field="1" count="1" selected="0">
            <x v="74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9">
      <pivotArea dataOnly="0" labelOnly="1" outline="0" fieldPosition="0">
        <references count="5">
          <reference field="1" count="1" selected="0">
            <x v="75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8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7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6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4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3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2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1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0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69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6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5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4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3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2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0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9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8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7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6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5">
      <pivotArea dataOnly="0" labelOnly="1" outline="0" fieldPosition="0">
        <references count="1">
          <reference field="22" count="0"/>
        </references>
      </pivotArea>
    </format>
    <format dxfId="154">
      <pivotArea dataOnly="0" labelOnly="1" grandCol="1" outline="0" fieldPosition="0"/>
    </format>
    <format dxfId="153">
      <pivotArea outline="0" fieldPosition="0">
        <references count="2">
          <reference field="4" count="1" selected="0">
            <x v="1"/>
          </reference>
          <reference field="5" count="1" selected="0" defaultSubtotal="1">
            <x v="1"/>
          </reference>
        </references>
      </pivotArea>
    </format>
    <format dxfId="152">
      <pivotArea outline="0" fieldPosition="0">
        <references count="1">
          <reference field="4" count="1" selected="0" defaultSubtotal="1">
            <x v="1"/>
          </reference>
        </references>
      </pivotArea>
    </format>
    <format dxfId="151">
      <pivotArea outline="0" fieldPosition="0">
        <references count="2">
          <reference field="4" count="1" selected="0">
            <x v="2"/>
          </reference>
          <reference field="5" count="1" selected="0" defaultSubtotal="1">
            <x v="1"/>
          </reference>
        </references>
      </pivotArea>
    </format>
    <format dxfId="150">
      <pivotArea dataOnly="0" labelOnly="1" outline="0" offset="D256:IV256" fieldPosition="0">
        <references count="1">
          <reference field="4" count="1" defaultSubtotal="1">
            <x v="1"/>
          </reference>
        </references>
      </pivotArea>
    </format>
    <format dxfId="149">
      <pivotArea dataOnly="0" labelOnly="1" outline="0" offset="C256:IV256" fieldPosition="0">
        <references count="2">
          <reference field="4" count="1" selected="0">
            <x v="1"/>
          </reference>
          <reference field="5" count="1" defaultSubtotal="1">
            <x v="1"/>
          </reference>
        </references>
      </pivotArea>
    </format>
    <format dxfId="148">
      <pivotArea dataOnly="0" labelOnly="1" outline="0" offset="C256:IV256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147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1"/>
          </reference>
        </references>
      </pivotArea>
    </format>
    <format dxfId="146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5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7"/>
          </reference>
        </references>
      </pivotArea>
    </format>
    <format dxfId="144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8"/>
          </reference>
        </references>
      </pivotArea>
    </format>
    <format dxfId="143">
      <pivotArea dataOnly="0" labelOnly="1" outline="0" offset="B256:IV256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2">
      <pivotArea dataOnly="0" labelOnly="1" outline="0" fieldPosition="0">
        <references count="4">
          <reference field="1" count="24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1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16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40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39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38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37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6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5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4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3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2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1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9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8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7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6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5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4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3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2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1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0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9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8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7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6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5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4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3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2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1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80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9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6">
      <pivotArea dataOnly="0" labelOnly="1" outline="0" fieldPosition="0">
        <references count="6">
          <reference field="1" count="1" selected="0">
            <x v="18"/>
          </reference>
          <reference field="2" count="1" selected="0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5">
      <pivotArea dataOnly="0" labelOnly="1" outline="0" fieldPosition="0">
        <references count="6">
          <reference field="1" count="1" selected="0">
            <x v="20"/>
          </reference>
          <reference field="2" count="1" selected="0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4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3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2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1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0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9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8">
      <pivotArea dataOnly="0" labelOnly="1" outline="0" fieldPosition="0">
        <references count="6">
          <reference field="1" count="1" selected="0">
            <x v="31"/>
          </reference>
          <reference field="2" count="1" selected="0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7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6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5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4">
      <pivotArea dataOnly="0" labelOnly="1" outline="0" fieldPosition="0">
        <references count="6">
          <reference field="1" count="1" selected="0">
            <x v="38"/>
          </reference>
          <reference field="2" count="1" selected="0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3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2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1">
      <pivotArea dataOnly="0" labelOnly="1" outline="0" fieldPosition="0">
        <references count="6">
          <reference field="1" count="1" selected="0">
            <x v="48"/>
          </reference>
          <reference field="2" count="1" selected="0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0">
      <pivotArea dataOnly="0" labelOnly="1" outline="0" fieldPosition="0">
        <references count="6">
          <reference field="1" count="1" selected="0">
            <x v="51"/>
          </reference>
          <reference field="2" count="1" selected="0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9">
      <pivotArea dataOnly="0" labelOnly="1" outline="0" fieldPosition="0">
        <references count="6">
          <reference field="1" count="1" selected="0">
            <x v="56"/>
          </reference>
          <reference field="2" count="1" selected="0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8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7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6">
      <pivotArea dataOnly="0" labelOnly="1" outline="0" fieldPosition="0">
        <references count="6">
          <reference field="1" count="1" selected="0">
            <x v="2"/>
          </reference>
          <reference field="2" count="1" selected="0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5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4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3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2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1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0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9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8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7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6">
      <pivotArea dataOnly="0" labelOnly="1" outline="0" fieldPosition="0">
        <references count="6">
          <reference field="1" count="1" selected="0">
            <x v="35"/>
          </reference>
          <reference field="2" count="1" selected="0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5">
      <pivotArea dataOnly="0" labelOnly="1" outline="0" fieldPosition="0">
        <references count="6">
          <reference field="1" count="1" selected="0">
            <x v="47"/>
          </reference>
          <reference field="2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4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3">
      <pivotArea dataOnly="0" labelOnly="1" outline="0" fieldPosition="0">
        <references count="6">
          <reference field="1" count="1" selected="0">
            <x v="66"/>
          </reference>
          <reference field="2" count="1" selected="0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2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1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0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0"/>
            <x v="6"/>
          </reference>
        </references>
      </pivotArea>
    </format>
    <format dxfId="39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7"/>
          </reference>
        </references>
      </pivotArea>
    </format>
    <format dxfId="38">
      <pivotArea dataOnly="0" labelOnly="1" outline="0" fieldPosition="0">
        <references count="6">
          <reference field="1" count="1" selected="0">
            <x v="22"/>
          </reference>
          <reference field="2" count="1" selected="0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5"/>
          </reference>
        </references>
      </pivotArea>
    </format>
    <format dxfId="37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10"/>
          </reference>
        </references>
      </pivotArea>
    </format>
    <format dxfId="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7"/>
          </reference>
        </references>
      </pivotArea>
    </format>
    <format dxfId="35">
      <pivotArea dataOnly="0" labelOnly="1" outline="0" fieldPosition="0">
        <references count="6">
          <reference field="1" count="1" selected="0">
            <x v="32"/>
          </reference>
          <reference field="2" count="1" selected="0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1"/>
          </reference>
        </references>
      </pivotArea>
    </format>
    <format dxfId="34">
      <pivotArea dataOnly="0" labelOnly="1" outline="0" fieldPosition="0">
        <references count="6">
          <reference field="1" count="1" selected="0">
            <x v="44"/>
          </reference>
          <reference field="2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8"/>
          </reference>
        </references>
      </pivotArea>
    </format>
    <format dxfId="33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2">
      <pivotArea dataOnly="0" labelOnly="1" outline="0" fieldPosition="0">
        <references count="6">
          <reference field="1" count="1" selected="0">
            <x v="53"/>
          </reference>
          <reference field="2" count="1" selected="0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1">
      <pivotArea dataOnly="0" labelOnly="1" outline="0" fieldPosition="0">
        <references count="6">
          <reference field="1" count="1" selected="0">
            <x v="54"/>
          </reference>
          <reference field="2" count="1" selected="0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0">
      <pivotArea dataOnly="0" labelOnly="1" outline="0" fieldPosition="0">
        <references count="6">
          <reference field="1" count="1" selected="0">
            <x v="21"/>
          </reference>
          <reference field="2" count="1" selected="0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9">
      <pivotArea dataOnly="0" labelOnly="1" outline="0" fieldPosition="0">
        <references count="6">
          <reference field="1" count="1" selected="0">
            <x v="34"/>
          </reference>
          <reference field="2" count="1" selected="0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8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7">
      <pivotArea dataOnly="0" labelOnly="1" outline="0" fieldPosition="0">
        <references count="6">
          <reference field="1" count="1" selected="0">
            <x v="40"/>
          </reference>
          <reference field="2" count="1" selected="0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6">
      <pivotArea dataOnly="0" labelOnly="1" outline="0" fieldPosition="0">
        <references count="6">
          <reference field="1" count="1" selected="0">
            <x v="55"/>
          </reference>
          <reference field="2" count="1" selected="0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5">
      <pivotArea outline="0" fieldPosition="0">
        <references count="7">
          <reference field="1" count="24" selected="0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2" count="24" selected="0">
            <x v="3"/>
            <x v="7"/>
            <x v="11"/>
            <x v="13"/>
            <x v="14"/>
            <x v="16"/>
            <x v="22"/>
            <x v="23"/>
            <x v="24"/>
            <x v="25"/>
            <x v="28"/>
            <x v="35"/>
            <x v="36"/>
            <x v="37"/>
            <x v="38"/>
            <x v="39"/>
            <x v="40"/>
            <x v="41"/>
            <x v="43"/>
            <x v="47"/>
            <x v="48"/>
            <x v="52"/>
            <x v="73"/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4"/>
          </reference>
          <reference field="22" count="1" selected="0">
            <x v="1"/>
          </reference>
        </references>
      </pivotArea>
    </format>
    <format dxfId="24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23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2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1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7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6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5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8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3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DCC1-1D3B-4FD5-908F-DAC977AECF56}">
  <dimension ref="A1:AV397"/>
  <sheetViews>
    <sheetView topLeftCell="E23" workbookViewId="0">
      <selection activeCell="I44" sqref="I44"/>
    </sheetView>
  </sheetViews>
  <sheetFormatPr defaultRowHeight="15" x14ac:dyDescent="0.25"/>
  <cols>
    <col min="1" max="1" width="1.85546875" style="16" customWidth="1"/>
    <col min="2" max="2" width="15.5703125" customWidth="1"/>
    <col min="3" max="3" width="15.42578125" style="50" bestFit="1" customWidth="1"/>
    <col min="4" max="4" width="18.140625" style="50" customWidth="1"/>
    <col min="5" max="5" width="13.85546875" style="50" bestFit="1" customWidth="1"/>
    <col min="6" max="6" width="43.85546875" style="50" bestFit="1" customWidth="1"/>
    <col min="7" max="7" width="16.42578125" style="50" bestFit="1" customWidth="1"/>
    <col min="8" max="10" width="14.85546875" style="50" bestFit="1" customWidth="1"/>
    <col min="11" max="11" width="14.85546875" style="16" bestFit="1" customWidth="1"/>
    <col min="12" max="12" width="13.5703125" style="19" bestFit="1" customWidth="1"/>
    <col min="13" max="13" width="13.5703125" style="16" bestFit="1" customWidth="1"/>
    <col min="14" max="48" width="8.7109375" style="16"/>
  </cols>
  <sheetData>
    <row r="1" spans="1:48" s="8" customFormat="1" x14ac:dyDescent="0.25">
      <c r="A1" s="13"/>
      <c r="B1"/>
      <c r="C1"/>
      <c r="D1" s="14"/>
      <c r="E1" s="14"/>
      <c r="F1" s="14"/>
      <c r="G1" s="14"/>
      <c r="H1" s="14"/>
      <c r="I1" s="14"/>
      <c r="J1" s="14"/>
      <c r="K1" s="13"/>
      <c r="L1" s="15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</row>
    <row r="2" spans="1:48" ht="15" customHeight="1" x14ac:dyDescent="0.25">
      <c r="B2" s="12"/>
      <c r="C2" s="17"/>
      <c r="D2" s="17"/>
      <c r="E2" s="17"/>
      <c r="F2" s="18" t="s">
        <v>35</v>
      </c>
      <c r="G2" s="17"/>
      <c r="H2" s="17"/>
      <c r="I2" s="17"/>
      <c r="J2" s="17"/>
    </row>
    <row r="3" spans="1:48" x14ac:dyDescent="0.25">
      <c r="B3" s="12" t="s">
        <v>18</v>
      </c>
      <c r="C3" s="12"/>
      <c r="D3" s="12"/>
      <c r="E3" s="12"/>
      <c r="F3" s="12"/>
      <c r="G3" s="12"/>
      <c r="H3" s="12" t="s">
        <v>36</v>
      </c>
      <c r="I3" s="12"/>
      <c r="J3" s="12"/>
      <c r="K3" s="12"/>
    </row>
    <row r="4" spans="1:48" x14ac:dyDescent="0.25">
      <c r="B4" s="12" t="s">
        <v>17</v>
      </c>
      <c r="C4" s="12" t="s">
        <v>16</v>
      </c>
      <c r="D4" s="12" t="s">
        <v>15</v>
      </c>
      <c r="E4" s="12" t="s">
        <v>14</v>
      </c>
      <c r="F4" s="12" t="s">
        <v>13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</row>
    <row r="5" spans="1:48" x14ac:dyDescent="0.25">
      <c r="B5" s="12" t="s">
        <v>42</v>
      </c>
      <c r="C5" s="12" t="s">
        <v>43</v>
      </c>
      <c r="D5" s="12" t="s">
        <v>44</v>
      </c>
      <c r="E5" s="12">
        <v>110006</v>
      </c>
      <c r="F5" s="12" t="s">
        <v>26</v>
      </c>
      <c r="G5" s="12" t="s">
        <v>45</v>
      </c>
      <c r="H5" s="20">
        <v>20982.67</v>
      </c>
      <c r="I5" s="20">
        <v>636170.94000000006</v>
      </c>
      <c r="J5" s="20"/>
      <c r="K5" s="20">
        <v>657153.6100000001</v>
      </c>
    </row>
    <row r="6" spans="1:48" x14ac:dyDescent="0.25">
      <c r="B6" s="12"/>
      <c r="C6" s="12"/>
      <c r="D6" s="12"/>
      <c r="E6" s="12">
        <v>110042</v>
      </c>
      <c r="F6" s="12" t="s">
        <v>29</v>
      </c>
      <c r="G6" s="12" t="s">
        <v>45</v>
      </c>
      <c r="H6" s="20"/>
      <c r="I6" s="20">
        <v>9570953.8800000008</v>
      </c>
      <c r="J6" s="20">
        <v>128775.95000000001</v>
      </c>
      <c r="K6" s="20">
        <v>9699729.8300000001</v>
      </c>
    </row>
    <row r="7" spans="1:48" x14ac:dyDescent="0.25">
      <c r="B7" s="12"/>
      <c r="C7" s="12"/>
      <c r="D7" s="12" t="s">
        <v>46</v>
      </c>
      <c r="E7" s="12"/>
      <c r="F7" s="12"/>
      <c r="G7" s="12"/>
      <c r="H7" s="20">
        <v>20982.67</v>
      </c>
      <c r="I7" s="20">
        <v>10207124.82</v>
      </c>
      <c r="J7" s="20">
        <v>128775.95000000001</v>
      </c>
      <c r="K7" s="20">
        <v>10356883.439999999</v>
      </c>
    </row>
    <row r="8" spans="1:48" x14ac:dyDescent="0.25">
      <c r="B8" s="12"/>
      <c r="C8" s="12"/>
      <c r="D8" s="12" t="s">
        <v>47</v>
      </c>
      <c r="E8" s="12">
        <v>110006</v>
      </c>
      <c r="F8" s="12" t="s">
        <v>26</v>
      </c>
      <c r="G8" s="12" t="s">
        <v>45</v>
      </c>
      <c r="H8" s="20"/>
      <c r="I8" s="20">
        <v>1771.7600000000002</v>
      </c>
      <c r="J8" s="20"/>
      <c r="K8" s="20">
        <v>1771.7600000000002</v>
      </c>
    </row>
    <row r="9" spans="1:48" x14ac:dyDescent="0.25">
      <c r="B9" s="12"/>
      <c r="C9" s="12"/>
      <c r="D9" s="12"/>
      <c r="E9" s="12">
        <v>110033</v>
      </c>
      <c r="F9" s="12" t="s">
        <v>48</v>
      </c>
      <c r="G9" s="12" t="s">
        <v>49</v>
      </c>
      <c r="H9" s="20"/>
      <c r="I9" s="20">
        <v>57720</v>
      </c>
      <c r="J9" s="20"/>
      <c r="K9" s="20">
        <v>57720</v>
      </c>
    </row>
    <row r="10" spans="1:48" x14ac:dyDescent="0.25">
      <c r="B10" s="12"/>
      <c r="C10" s="12"/>
      <c r="D10" s="12"/>
      <c r="E10" s="12">
        <v>110070</v>
      </c>
      <c r="F10" s="12" t="s">
        <v>50</v>
      </c>
      <c r="G10" s="12" t="s">
        <v>49</v>
      </c>
      <c r="H10" s="20"/>
      <c r="I10" s="20">
        <v>2285.1900000000023</v>
      </c>
      <c r="J10" s="20"/>
      <c r="K10" s="20">
        <v>2285.1900000000023</v>
      </c>
    </row>
    <row r="11" spans="1:48" x14ac:dyDescent="0.25">
      <c r="B11" s="12"/>
      <c r="C11" s="12"/>
      <c r="D11" s="12"/>
      <c r="E11" s="12">
        <v>110112</v>
      </c>
      <c r="F11" s="12" t="s">
        <v>51</v>
      </c>
      <c r="G11" s="12" t="s">
        <v>52</v>
      </c>
      <c r="H11" s="20">
        <v>37301.229999999996</v>
      </c>
      <c r="I11" s="20"/>
      <c r="J11" s="20"/>
      <c r="K11" s="20">
        <v>37301.229999999996</v>
      </c>
    </row>
    <row r="12" spans="1:48" x14ac:dyDescent="0.25">
      <c r="B12" s="12"/>
      <c r="C12" s="12"/>
      <c r="D12" s="12"/>
      <c r="E12" s="12">
        <v>110258</v>
      </c>
      <c r="F12" s="12" t="s">
        <v>11</v>
      </c>
      <c r="G12" s="12" t="s">
        <v>53</v>
      </c>
      <c r="H12" s="20"/>
      <c r="I12" s="20">
        <v>174856.59000000003</v>
      </c>
      <c r="J12" s="20"/>
      <c r="K12" s="20">
        <v>174856.59000000003</v>
      </c>
    </row>
    <row r="13" spans="1:48" x14ac:dyDescent="0.25">
      <c r="B13" s="12"/>
      <c r="C13" s="12"/>
      <c r="D13" s="12"/>
      <c r="E13" s="12">
        <v>110259</v>
      </c>
      <c r="F13" s="12" t="s">
        <v>4</v>
      </c>
      <c r="G13" s="12" t="s">
        <v>53</v>
      </c>
      <c r="H13" s="20"/>
      <c r="I13" s="20">
        <v>2031117.9200000002</v>
      </c>
      <c r="J13" s="20"/>
      <c r="K13" s="20">
        <v>2031117.9200000002</v>
      </c>
    </row>
    <row r="14" spans="1:48" x14ac:dyDescent="0.25">
      <c r="B14" s="12"/>
      <c r="C14" s="12"/>
      <c r="D14" s="12"/>
      <c r="E14" s="12">
        <v>110260</v>
      </c>
      <c r="F14" s="12" t="s">
        <v>54</v>
      </c>
      <c r="G14" s="12" t="s">
        <v>53</v>
      </c>
      <c r="H14" s="20"/>
      <c r="I14" s="20">
        <v>60822.839999999982</v>
      </c>
      <c r="J14" s="20"/>
      <c r="K14" s="20">
        <v>60822.839999999982</v>
      </c>
    </row>
    <row r="15" spans="1:48" x14ac:dyDescent="0.25">
      <c r="B15" s="12"/>
      <c r="C15" s="12"/>
      <c r="D15" s="12"/>
      <c r="E15" s="12">
        <v>110262</v>
      </c>
      <c r="F15" s="12" t="s">
        <v>5</v>
      </c>
      <c r="G15" s="12" t="s">
        <v>53</v>
      </c>
      <c r="H15" s="20"/>
      <c r="I15" s="20">
        <v>34420.99</v>
      </c>
      <c r="J15" s="20"/>
      <c r="K15" s="20">
        <v>34420.99</v>
      </c>
    </row>
    <row r="16" spans="1:48" x14ac:dyDescent="0.25">
      <c r="B16" s="12"/>
      <c r="C16" s="12"/>
      <c r="D16" s="12"/>
      <c r="E16" s="12">
        <v>110462</v>
      </c>
      <c r="F16" s="12" t="s">
        <v>55</v>
      </c>
      <c r="G16" s="12" t="s">
        <v>56</v>
      </c>
      <c r="H16" s="20"/>
      <c r="I16" s="20">
        <v>580861.25</v>
      </c>
      <c r="J16" s="20"/>
      <c r="K16" s="20">
        <v>580861.25</v>
      </c>
    </row>
    <row r="17" spans="2:12" x14ac:dyDescent="0.25">
      <c r="B17" s="12"/>
      <c r="C17" s="12"/>
      <c r="D17" s="12"/>
      <c r="E17" s="12">
        <v>110513</v>
      </c>
      <c r="F17" s="12" t="s">
        <v>57</v>
      </c>
      <c r="G17" s="12" t="s">
        <v>52</v>
      </c>
      <c r="H17" s="20"/>
      <c r="I17" s="20">
        <v>72910.649999999994</v>
      </c>
      <c r="J17" s="20"/>
      <c r="K17" s="20">
        <v>72910.649999999994</v>
      </c>
    </row>
    <row r="18" spans="2:12" x14ac:dyDescent="0.25">
      <c r="B18" s="12"/>
      <c r="C18" s="12"/>
      <c r="D18" s="12"/>
      <c r="E18" s="12">
        <v>110514</v>
      </c>
      <c r="F18" s="12" t="s">
        <v>58</v>
      </c>
      <c r="G18" s="12" t="s">
        <v>52</v>
      </c>
      <c r="H18" s="20"/>
      <c r="I18" s="20">
        <v>55075.9</v>
      </c>
      <c r="J18" s="20"/>
      <c r="K18" s="20">
        <v>55075.9</v>
      </c>
    </row>
    <row r="19" spans="2:12" x14ac:dyDescent="0.25">
      <c r="B19" s="12"/>
      <c r="C19" s="12"/>
      <c r="D19" s="12"/>
      <c r="E19" s="12">
        <v>110522</v>
      </c>
      <c r="F19" s="12" t="s">
        <v>59</v>
      </c>
      <c r="G19" s="12" t="s">
        <v>60</v>
      </c>
      <c r="H19" s="20">
        <v>20880.46</v>
      </c>
      <c r="I19" s="20">
        <v>537351.07999999996</v>
      </c>
      <c r="J19" s="20"/>
      <c r="K19" s="20">
        <v>558231.53999999992</v>
      </c>
    </row>
    <row r="20" spans="2:12" x14ac:dyDescent="0.25">
      <c r="B20" s="12"/>
      <c r="C20" s="12"/>
      <c r="D20" s="12" t="s">
        <v>61</v>
      </c>
      <c r="E20" s="12"/>
      <c r="F20" s="12"/>
      <c r="G20" s="12"/>
      <c r="H20" s="20">
        <v>58181.689999999995</v>
      </c>
      <c r="I20" s="20">
        <v>3609194.17</v>
      </c>
      <c r="J20" s="20"/>
      <c r="K20" s="20">
        <v>3667375.8600000003</v>
      </c>
    </row>
    <row r="21" spans="2:12" ht="15.75" thickBot="1" x14ac:dyDescent="0.3">
      <c r="B21" s="12"/>
      <c r="C21" s="21" t="s">
        <v>62</v>
      </c>
      <c r="D21" s="21"/>
      <c r="E21" s="22"/>
      <c r="F21" s="22"/>
      <c r="G21" s="22"/>
      <c r="H21" s="23">
        <v>79164.359999999986</v>
      </c>
      <c r="I21" s="23">
        <v>13816318.99</v>
      </c>
      <c r="J21" s="23">
        <v>128775.95000000001</v>
      </c>
      <c r="K21" s="23">
        <v>14024259.299999999</v>
      </c>
    </row>
    <row r="22" spans="2:12" x14ac:dyDescent="0.25">
      <c r="B22" s="12"/>
      <c r="C22" s="12" t="s">
        <v>63</v>
      </c>
      <c r="D22" s="24" t="s">
        <v>64</v>
      </c>
      <c r="E22" s="25">
        <v>110006</v>
      </c>
      <c r="F22" s="26" t="s">
        <v>26</v>
      </c>
      <c r="G22" s="26" t="s">
        <v>53</v>
      </c>
      <c r="H22" s="27"/>
      <c r="I22" s="27">
        <v>835598.45</v>
      </c>
      <c r="J22" s="27">
        <v>62434.209999999992</v>
      </c>
      <c r="K22" s="28">
        <v>898032.65999999992</v>
      </c>
      <c r="L22" s="19">
        <f>0.94*GETPIVOTDATA("Amt in loc.cur.",$B$3,"Account",110006,"Customer","Nigerian Petroleum Development Co","Venture","JV","Category","Revenue","sub-category","Crude Handling","Action party","Orupabo, Amoni ","Debts Class","Overdue")</f>
        <v>785462.54299999995</v>
      </c>
    </row>
    <row r="23" spans="2:12" x14ac:dyDescent="0.25">
      <c r="B23" s="12"/>
      <c r="C23" s="12"/>
      <c r="D23" s="24"/>
      <c r="E23" s="29">
        <v>110021</v>
      </c>
      <c r="F23" s="21" t="s">
        <v>27</v>
      </c>
      <c r="G23" s="21" t="s">
        <v>53</v>
      </c>
      <c r="H23" s="30"/>
      <c r="I23" s="30">
        <v>1359137.57</v>
      </c>
      <c r="J23" s="30">
        <v>513769.41000000003</v>
      </c>
      <c r="K23" s="31">
        <v>1872906.98</v>
      </c>
      <c r="L23" s="19">
        <f>0.94*GETPIVOTDATA("Amt in loc.cur.",$B$3,"Account",110021,"Customer","Chevron Nigeria Ltd","Venture","JV","Category","Revenue","sub-category","Crude Handling","Action party","Orupabo, Amoni ","Debts Class","Overdue")</f>
        <v>1277589.3158</v>
      </c>
    </row>
    <row r="24" spans="2:12" ht="15.75" thickBot="1" x14ac:dyDescent="0.3">
      <c r="B24" s="12"/>
      <c r="C24" s="12"/>
      <c r="D24" s="24"/>
      <c r="E24" s="32">
        <v>110022</v>
      </c>
      <c r="F24" s="33" t="s">
        <v>28</v>
      </c>
      <c r="G24" s="33" t="s">
        <v>53</v>
      </c>
      <c r="H24" s="34">
        <v>123767.79999999999</v>
      </c>
      <c r="I24" s="34">
        <v>2768350.1299999994</v>
      </c>
      <c r="J24" s="34">
        <v>4941843.3600000003</v>
      </c>
      <c r="K24" s="35">
        <v>7833961.2899999991</v>
      </c>
      <c r="L24" s="19">
        <f>0.94*GETPIVOTDATA("Amt in loc.cur.",$B$3,"Account",110022,"Customer","Pan Ocean Oil Corp. (Nigeria) Ltd","Venture","JV","Category","Revenue","sub-category","Crude Handling","Action party","Orupabo, Amoni ","Debts Class","Overdue")</f>
        <v>2602249.1221999992</v>
      </c>
    </row>
    <row r="25" spans="2:12" s="36" customFormat="1" x14ac:dyDescent="0.25">
      <c r="B25" s="37"/>
      <c r="C25" s="37"/>
      <c r="D25" s="37"/>
      <c r="E25" s="38">
        <v>110023</v>
      </c>
      <c r="F25" s="38" t="s">
        <v>25</v>
      </c>
      <c r="G25" s="38" t="s">
        <v>53</v>
      </c>
      <c r="H25" s="39">
        <v>2034939.95</v>
      </c>
      <c r="I25" s="39">
        <v>-993564.30999999947</v>
      </c>
      <c r="J25" s="39"/>
      <c r="K25" s="39">
        <v>1041375.6400000005</v>
      </c>
      <c r="L25" s="40"/>
    </row>
    <row r="26" spans="2:12" s="36" customFormat="1" x14ac:dyDescent="0.25">
      <c r="B26" s="37"/>
      <c r="C26" s="37"/>
      <c r="D26" s="37"/>
      <c r="E26" s="37">
        <v>110042</v>
      </c>
      <c r="F26" s="37" t="s">
        <v>29</v>
      </c>
      <c r="G26" s="37" t="s">
        <v>53</v>
      </c>
      <c r="H26" s="41"/>
      <c r="I26" s="41">
        <v>726255.11</v>
      </c>
      <c r="J26" s="41">
        <v>444294.3</v>
      </c>
      <c r="K26" s="41">
        <v>1170549.4099999999</v>
      </c>
      <c r="L26" s="40"/>
    </row>
    <row r="27" spans="2:12" s="36" customFormat="1" x14ac:dyDescent="0.25">
      <c r="B27" s="37"/>
      <c r="C27" s="37"/>
      <c r="D27" s="37"/>
      <c r="E27" s="37">
        <v>110056</v>
      </c>
      <c r="F27" s="37" t="s">
        <v>24</v>
      </c>
      <c r="G27" s="37" t="s">
        <v>53</v>
      </c>
      <c r="H27" s="41">
        <v>738877.95000000007</v>
      </c>
      <c r="I27" s="41">
        <v>52615.410000000498</v>
      </c>
      <c r="J27" s="41">
        <v>1391794.19</v>
      </c>
      <c r="K27" s="41">
        <v>2183287.5500000007</v>
      </c>
      <c r="L27" s="40"/>
    </row>
    <row r="28" spans="2:12" s="36" customFormat="1" x14ac:dyDescent="0.25">
      <c r="B28" s="37"/>
      <c r="C28" s="37"/>
      <c r="D28" s="37"/>
      <c r="E28" s="37">
        <v>110084</v>
      </c>
      <c r="F28" s="37" t="s">
        <v>23</v>
      </c>
      <c r="G28" s="37" t="s">
        <v>53</v>
      </c>
      <c r="H28" s="41">
        <v>880611.69</v>
      </c>
      <c r="I28" s="41">
        <v>2715497.14</v>
      </c>
      <c r="J28" s="41">
        <v>2351411.2499999991</v>
      </c>
      <c r="K28" s="41">
        <v>5947520.0799999991</v>
      </c>
      <c r="L28" s="40"/>
    </row>
    <row r="29" spans="2:12" x14ac:dyDescent="0.25">
      <c r="B29" s="12"/>
      <c r="C29" s="12"/>
      <c r="D29" s="12"/>
      <c r="E29" s="12">
        <v>110117</v>
      </c>
      <c r="F29" s="12" t="s">
        <v>0</v>
      </c>
      <c r="G29" s="12" t="s">
        <v>53</v>
      </c>
      <c r="H29" s="20">
        <v>1039795.3499999997</v>
      </c>
      <c r="I29" s="42">
        <v>-7563159.8299999954</v>
      </c>
      <c r="J29" s="20">
        <v>4368160.1199999992</v>
      </c>
      <c r="K29" s="20">
        <v>-2155204.3599999966</v>
      </c>
    </row>
    <row r="30" spans="2:12" s="36" customFormat="1" x14ac:dyDescent="0.25">
      <c r="B30" s="37"/>
      <c r="C30" s="37"/>
      <c r="D30" s="37"/>
      <c r="E30" s="37">
        <v>110257</v>
      </c>
      <c r="F30" s="37" t="s">
        <v>12</v>
      </c>
      <c r="G30" s="37" t="s">
        <v>53</v>
      </c>
      <c r="H30" s="41">
        <v>1299838.4700000002</v>
      </c>
      <c r="I30" s="41">
        <v>153888.89999999979</v>
      </c>
      <c r="J30" s="41">
        <v>1079550.3800000001</v>
      </c>
      <c r="K30" s="41">
        <v>2533277.75</v>
      </c>
      <c r="L30" s="40"/>
    </row>
    <row r="31" spans="2:12" s="36" customFormat="1" x14ac:dyDescent="0.25">
      <c r="B31" s="37"/>
      <c r="C31" s="37"/>
      <c r="D31" s="37"/>
      <c r="E31" s="37">
        <v>110258</v>
      </c>
      <c r="F31" s="37" t="s">
        <v>11</v>
      </c>
      <c r="G31" s="37" t="s">
        <v>53</v>
      </c>
      <c r="H31" s="41">
        <v>2336008.2400000002</v>
      </c>
      <c r="I31" s="41">
        <v>10764432.67</v>
      </c>
      <c r="J31" s="41">
        <v>2784547.5499999984</v>
      </c>
      <c r="K31" s="41">
        <v>15884988.459999999</v>
      </c>
      <c r="L31" s="40"/>
    </row>
    <row r="32" spans="2:12" s="36" customFormat="1" x14ac:dyDescent="0.25">
      <c r="B32" s="37"/>
      <c r="C32" s="37"/>
      <c r="D32" s="37"/>
      <c r="E32" s="37">
        <v>110259</v>
      </c>
      <c r="F32" s="37" t="s">
        <v>4</v>
      </c>
      <c r="G32" s="37" t="s">
        <v>53</v>
      </c>
      <c r="H32" s="41">
        <v>657592.02</v>
      </c>
      <c r="I32" s="41">
        <v>7314251</v>
      </c>
      <c r="J32" s="41">
        <v>8088739.6900000013</v>
      </c>
      <c r="K32" s="41">
        <v>16060582.710000001</v>
      </c>
      <c r="L32" s="40"/>
    </row>
    <row r="33" spans="2:12" s="36" customFormat="1" x14ac:dyDescent="0.25">
      <c r="B33" s="37"/>
      <c r="C33" s="37"/>
      <c r="D33" s="37"/>
      <c r="E33" s="37">
        <v>110260</v>
      </c>
      <c r="F33" s="37" t="s">
        <v>54</v>
      </c>
      <c r="G33" s="37" t="s">
        <v>53</v>
      </c>
      <c r="H33" s="41">
        <v>10078768.02</v>
      </c>
      <c r="I33" s="41">
        <v>37295612.369999997</v>
      </c>
      <c r="J33" s="41">
        <v>21511010.049999978</v>
      </c>
      <c r="K33" s="41">
        <v>68885390.439999983</v>
      </c>
      <c r="L33" s="40"/>
    </row>
    <row r="34" spans="2:12" s="36" customFormat="1" x14ac:dyDescent="0.25">
      <c r="B34" s="37"/>
      <c r="C34" s="37"/>
      <c r="D34" s="37"/>
      <c r="E34" s="37">
        <v>110261</v>
      </c>
      <c r="F34" s="37" t="s">
        <v>6</v>
      </c>
      <c r="G34" s="37" t="s">
        <v>53</v>
      </c>
      <c r="H34" s="41">
        <v>4369300.93</v>
      </c>
      <c r="I34" s="41">
        <v>13915935.380000003</v>
      </c>
      <c r="J34" s="41">
        <v>5005259.7400000021</v>
      </c>
      <c r="K34" s="41">
        <v>23290496.050000004</v>
      </c>
      <c r="L34" s="40"/>
    </row>
    <row r="35" spans="2:12" s="36" customFormat="1" x14ac:dyDescent="0.25">
      <c r="B35" s="37"/>
      <c r="C35" s="37"/>
      <c r="D35" s="37"/>
      <c r="E35" s="37">
        <v>110262</v>
      </c>
      <c r="F35" s="37" t="s">
        <v>5</v>
      </c>
      <c r="G35" s="37" t="s">
        <v>53</v>
      </c>
      <c r="H35" s="41">
        <v>3985747.61</v>
      </c>
      <c r="I35" s="41">
        <v>10944433.720000003</v>
      </c>
      <c r="J35" s="41">
        <v>3314182.6699999985</v>
      </c>
      <c r="K35" s="41">
        <v>18244364</v>
      </c>
      <c r="L35" s="40"/>
    </row>
    <row r="36" spans="2:12" s="36" customFormat="1" x14ac:dyDescent="0.25">
      <c r="B36" s="37"/>
      <c r="C36" s="37"/>
      <c r="D36" s="37"/>
      <c r="E36" s="37">
        <v>110432</v>
      </c>
      <c r="F36" s="37" t="s">
        <v>22</v>
      </c>
      <c r="G36" s="37" t="s">
        <v>53</v>
      </c>
      <c r="H36" s="41">
        <v>2308040.2999999998</v>
      </c>
      <c r="I36" s="41">
        <v>3220672.91</v>
      </c>
      <c r="J36" s="41">
        <v>13123926.029999999</v>
      </c>
      <c r="K36" s="41">
        <v>18652639.239999998</v>
      </c>
      <c r="L36" s="40"/>
    </row>
    <row r="37" spans="2:12" s="36" customFormat="1" x14ac:dyDescent="0.25">
      <c r="B37" s="37"/>
      <c r="C37" s="37"/>
      <c r="D37" s="37"/>
      <c r="E37" s="37">
        <v>110440</v>
      </c>
      <c r="F37" s="37" t="s">
        <v>21</v>
      </c>
      <c r="G37" s="37" t="s">
        <v>53</v>
      </c>
      <c r="H37" s="41">
        <v>3110395.4699999997</v>
      </c>
      <c r="I37" s="41">
        <v>4162890.4399999995</v>
      </c>
      <c r="J37" s="41">
        <v>6851073.2900000019</v>
      </c>
      <c r="K37" s="41">
        <v>14124359.200000001</v>
      </c>
      <c r="L37" s="40"/>
    </row>
    <row r="38" spans="2:12" s="36" customFormat="1" x14ac:dyDescent="0.25">
      <c r="B38" s="37"/>
      <c r="C38" s="37"/>
      <c r="D38" s="37"/>
      <c r="E38" s="37">
        <v>110441</v>
      </c>
      <c r="F38" s="37" t="s">
        <v>20</v>
      </c>
      <c r="G38" s="37" t="s">
        <v>53</v>
      </c>
      <c r="H38" s="41">
        <v>4372120.1899999995</v>
      </c>
      <c r="I38" s="41">
        <v>25730995.820000004</v>
      </c>
      <c r="J38" s="41">
        <v>3724513.6699999995</v>
      </c>
      <c r="K38" s="41">
        <v>33827629.680000007</v>
      </c>
      <c r="L38" s="40"/>
    </row>
    <row r="39" spans="2:12" x14ac:dyDescent="0.25">
      <c r="B39" s="12"/>
      <c r="C39" s="12"/>
      <c r="D39" s="12"/>
      <c r="E39" s="21">
        <v>110442</v>
      </c>
      <c r="F39" s="12" t="s">
        <v>2</v>
      </c>
      <c r="G39" s="12" t="s">
        <v>53</v>
      </c>
      <c r="H39" s="30">
        <v>1644982.74</v>
      </c>
      <c r="I39" s="30">
        <v>845187.09999999963</v>
      </c>
      <c r="J39" s="30">
        <v>2616336.9999999995</v>
      </c>
      <c r="K39" s="30">
        <v>5106506.84</v>
      </c>
      <c r="L39" s="43">
        <f>0.94*GETPIVOTDATA("Amt in loc.cur.",$B$3,"Account",110442,"Customer","MIDWESTERN OIL &amp; GAS COMPANY LTD","Venture","JV","Category","Revenue","sub-category","Crude Handling","Action party","Orupabo, Amoni ","Debts Class","Overdue")</f>
        <v>794475.8739999996</v>
      </c>
    </row>
    <row r="40" spans="2:12" s="36" customFormat="1" x14ac:dyDescent="0.25">
      <c r="B40" s="37"/>
      <c r="C40" s="37"/>
      <c r="D40" s="37"/>
      <c r="E40" s="37">
        <v>110467</v>
      </c>
      <c r="F40" s="37" t="s">
        <v>10</v>
      </c>
      <c r="G40" s="37" t="s">
        <v>53</v>
      </c>
      <c r="H40" s="41">
        <v>940065.04</v>
      </c>
      <c r="I40" s="41">
        <v>2673776.4000000022</v>
      </c>
      <c r="J40" s="41">
        <v>183731.70999999926</v>
      </c>
      <c r="K40" s="41">
        <v>3797573.1500000013</v>
      </c>
      <c r="L40" s="40"/>
    </row>
    <row r="41" spans="2:12" s="36" customFormat="1" x14ac:dyDescent="0.25">
      <c r="B41" s="37"/>
      <c r="C41" s="37"/>
      <c r="D41" s="37"/>
      <c r="E41" s="37">
        <v>110492</v>
      </c>
      <c r="F41" s="37" t="s">
        <v>19</v>
      </c>
      <c r="G41" s="37" t="s">
        <v>53</v>
      </c>
      <c r="H41" s="41">
        <v>857367.7</v>
      </c>
      <c r="I41" s="41">
        <v>2366689.0000000037</v>
      </c>
      <c r="J41" s="41">
        <v>833227.0199999999</v>
      </c>
      <c r="K41" s="41">
        <v>4057283.7200000039</v>
      </c>
      <c r="L41" s="40">
        <f>0.94*GETPIVOTDATA("Amt in loc.cur.",$B$3,"Account",110492,"Customer","BELEMA OIL PRODUCING LIMITED","Venture","JV","Category","Revenue","sub-category","Crude Handling","Action party","Orupabo, Amoni ","Debts Class","Overdue")</f>
        <v>2224687.6600000034</v>
      </c>
    </row>
    <row r="42" spans="2:12" x14ac:dyDescent="0.25">
      <c r="B42" s="12"/>
      <c r="C42" s="12"/>
      <c r="D42" s="12"/>
      <c r="E42" s="12">
        <v>110521</v>
      </c>
      <c r="F42" s="21" t="s">
        <v>1</v>
      </c>
      <c r="G42" s="21" t="s">
        <v>53</v>
      </c>
      <c r="H42" s="30">
        <v>84327.09</v>
      </c>
      <c r="I42" s="30">
        <v>-75606.52</v>
      </c>
      <c r="J42" s="30">
        <v>81474.459999999992</v>
      </c>
      <c r="K42" s="30">
        <v>90195.029999999984</v>
      </c>
      <c r="L42" s="43">
        <f>0.94*GETPIVOTDATA("Amt in loc.cur.",$B$3,"Account",110521,"Customer","EXCEL E&amp;P LIMITED","Venture","JV","Category","Revenue","sub-category","Crude Handling","Action party","Orupabo, Amoni ","Debts Class","Overdue")</f>
        <v>-71070.128800000006</v>
      </c>
    </row>
    <row r="43" spans="2:12" x14ac:dyDescent="0.25">
      <c r="B43" s="12"/>
      <c r="C43" s="12"/>
      <c r="D43" s="12"/>
      <c r="E43" s="12">
        <v>110537</v>
      </c>
      <c r="F43" s="21" t="s">
        <v>9</v>
      </c>
      <c r="G43" s="21" t="s">
        <v>53</v>
      </c>
      <c r="H43" s="30"/>
      <c r="I43" s="30">
        <v>868653.8</v>
      </c>
      <c r="J43" s="30">
        <v>15092.379999999997</v>
      </c>
      <c r="K43" s="30">
        <v>883746.18</v>
      </c>
      <c r="L43" s="43">
        <f>0.94*GETPIVOTDATA("Amt in loc.cur.",$B$3,"Account",110537,"Customer","MILLENIUM OIL AND GAS","Venture","JV","Category","Revenue","sub-category","Crude Handling","Action party","Orupabo, Amoni ","Debts Class","Overdue")</f>
        <v>816534.57200000004</v>
      </c>
    </row>
    <row r="44" spans="2:12" x14ac:dyDescent="0.25">
      <c r="B44" s="12"/>
      <c r="C44" s="12"/>
      <c r="D44" s="12"/>
      <c r="E44" s="12">
        <v>110647</v>
      </c>
      <c r="F44" s="21" t="s">
        <v>30</v>
      </c>
      <c r="G44" s="21" t="s">
        <v>53</v>
      </c>
      <c r="H44" s="30">
        <v>199940.87</v>
      </c>
      <c r="I44" s="30">
        <v>4485368.7299999995</v>
      </c>
      <c r="J44" s="30"/>
      <c r="K44" s="30">
        <v>4685309.5999999996</v>
      </c>
      <c r="L44" s="43">
        <f>0.94*GETPIVOTDATA("Amt in loc.cur.",$B$3,"Account",110647,"Customer","PAN OCEAN OIL CORP   OML 147","Venture","JV","Category","Revenue","sub-category","Crude Handling","Action party","Orupabo, Amoni ","Debts Class","Overdue")</f>
        <v>4216246.6061999993</v>
      </c>
    </row>
    <row r="45" spans="2:12" x14ac:dyDescent="0.25">
      <c r="B45" s="12"/>
      <c r="C45" s="12"/>
      <c r="D45" s="12" t="s">
        <v>65</v>
      </c>
      <c r="E45" s="12"/>
      <c r="F45" s="12"/>
      <c r="G45" s="12"/>
      <c r="H45" s="44">
        <v>41062487.430000007</v>
      </c>
      <c r="I45" s="44">
        <v>124567911.39000002</v>
      </c>
      <c r="J45" s="44">
        <v>83286372.479999959</v>
      </c>
      <c r="K45" s="44">
        <v>248916771.30000001</v>
      </c>
    </row>
    <row r="46" spans="2:12" x14ac:dyDescent="0.25">
      <c r="B46" s="12"/>
      <c r="C46" s="12"/>
      <c r="D46" s="12" t="s">
        <v>66</v>
      </c>
      <c r="E46" s="12">
        <v>110000</v>
      </c>
      <c r="F46" s="12" t="s">
        <v>67</v>
      </c>
      <c r="G46" s="12" t="s">
        <v>68</v>
      </c>
      <c r="H46" s="20"/>
      <c r="I46" s="20">
        <v>11264.860000000008</v>
      </c>
      <c r="J46" s="20"/>
      <c r="K46" s="20">
        <v>11264.860000000008</v>
      </c>
    </row>
    <row r="47" spans="2:12" x14ac:dyDescent="0.25">
      <c r="B47" s="12"/>
      <c r="C47" s="12"/>
      <c r="D47" s="12"/>
      <c r="E47" s="12">
        <v>110008</v>
      </c>
      <c r="F47" s="12" t="s">
        <v>69</v>
      </c>
      <c r="G47" s="12" t="s">
        <v>68</v>
      </c>
      <c r="H47" s="20"/>
      <c r="I47" s="20">
        <v>4854729.2499999981</v>
      </c>
      <c r="J47" s="20"/>
      <c r="K47" s="20">
        <v>4854729.2499999981</v>
      </c>
    </row>
    <row r="48" spans="2:12" x14ac:dyDescent="0.25">
      <c r="B48" s="12"/>
      <c r="C48" s="12"/>
      <c r="D48" s="12"/>
      <c r="E48" s="12">
        <v>110011</v>
      </c>
      <c r="F48" s="12" t="s">
        <v>70</v>
      </c>
      <c r="G48" s="12" t="s">
        <v>68</v>
      </c>
      <c r="H48" s="20">
        <v>173506.54</v>
      </c>
      <c r="I48" s="20">
        <v>-14554.529999999999</v>
      </c>
      <c r="J48" s="20"/>
      <c r="K48" s="20">
        <v>158952.01</v>
      </c>
    </row>
    <row r="49" spans="2:13" x14ac:dyDescent="0.25">
      <c r="B49" s="12"/>
      <c r="C49" s="12"/>
      <c r="D49" s="12"/>
      <c r="E49" s="12">
        <v>110012</v>
      </c>
      <c r="F49" s="12" t="s">
        <v>71</v>
      </c>
      <c r="G49" s="12" t="s">
        <v>68</v>
      </c>
      <c r="H49" s="20">
        <v>1918596.92</v>
      </c>
      <c r="I49" s="20">
        <v>22969501.800000004</v>
      </c>
      <c r="J49" s="20"/>
      <c r="K49" s="20">
        <v>24888098.720000006</v>
      </c>
    </row>
    <row r="50" spans="2:13" x14ac:dyDescent="0.25">
      <c r="B50" s="12"/>
      <c r="C50" s="12"/>
      <c r="D50" s="12"/>
      <c r="E50" s="12">
        <v>110013</v>
      </c>
      <c r="F50" s="12" t="s">
        <v>72</v>
      </c>
      <c r="G50" s="12" t="s">
        <v>68</v>
      </c>
      <c r="H50" s="20"/>
      <c r="I50" s="20">
        <v>519906.99</v>
      </c>
      <c r="J50" s="20"/>
      <c r="K50" s="20">
        <v>519906.99</v>
      </c>
    </row>
    <row r="51" spans="2:13" x14ac:dyDescent="0.25">
      <c r="B51" s="12"/>
      <c r="C51" s="12"/>
      <c r="D51" s="12"/>
      <c r="E51" s="12">
        <v>110016</v>
      </c>
      <c r="F51" s="12" t="s">
        <v>73</v>
      </c>
      <c r="G51" s="12" t="s">
        <v>68</v>
      </c>
      <c r="H51" s="20"/>
      <c r="I51" s="20">
        <v>27251.55</v>
      </c>
      <c r="J51" s="20"/>
      <c r="K51" s="20">
        <v>27251.55</v>
      </c>
    </row>
    <row r="52" spans="2:13" x14ac:dyDescent="0.25">
      <c r="B52" s="12"/>
      <c r="C52" s="12"/>
      <c r="D52" s="12"/>
      <c r="E52" s="12">
        <v>110017</v>
      </c>
      <c r="F52" s="12" t="s">
        <v>74</v>
      </c>
      <c r="G52" s="12" t="s">
        <v>68</v>
      </c>
      <c r="H52" s="44"/>
      <c r="I52" s="20">
        <v>117078.77</v>
      </c>
      <c r="J52" s="20"/>
      <c r="K52" s="20">
        <v>117078.77</v>
      </c>
    </row>
    <row r="53" spans="2:13" x14ac:dyDescent="0.25">
      <c r="B53" s="12"/>
      <c r="C53" s="12"/>
      <c r="D53" s="12"/>
      <c r="E53" s="12">
        <v>110019</v>
      </c>
      <c r="F53" s="12" t="s">
        <v>75</v>
      </c>
      <c r="G53" s="12" t="s">
        <v>68</v>
      </c>
      <c r="H53" s="20"/>
      <c r="I53" s="20">
        <v>-115.72</v>
      </c>
      <c r="J53" s="20"/>
      <c r="K53" s="20">
        <v>-115.72</v>
      </c>
    </row>
    <row r="54" spans="2:13" x14ac:dyDescent="0.25">
      <c r="B54" s="12"/>
      <c r="C54" s="12"/>
      <c r="D54" s="12"/>
      <c r="E54" s="12">
        <v>110040</v>
      </c>
      <c r="F54" s="12" t="s">
        <v>76</v>
      </c>
      <c r="G54" s="12" t="s">
        <v>68</v>
      </c>
      <c r="H54" s="20">
        <v>61365.05</v>
      </c>
      <c r="I54" s="20">
        <v>-322.72000000000003</v>
      </c>
      <c r="J54" s="20"/>
      <c r="K54" s="20">
        <v>61042.33</v>
      </c>
    </row>
    <row r="55" spans="2:13" x14ac:dyDescent="0.25">
      <c r="B55" s="12"/>
      <c r="C55" s="12"/>
      <c r="D55" s="12"/>
      <c r="E55" s="12">
        <v>110041</v>
      </c>
      <c r="F55" s="12" t="s">
        <v>77</v>
      </c>
      <c r="G55" s="12" t="s">
        <v>68</v>
      </c>
      <c r="H55" s="20"/>
      <c r="I55" s="20">
        <v>1214467.3799999999</v>
      </c>
      <c r="J55" s="20"/>
      <c r="K55" s="20">
        <v>1214467.3799999999</v>
      </c>
    </row>
    <row r="56" spans="2:13" x14ac:dyDescent="0.25">
      <c r="B56" s="12"/>
      <c r="C56" s="12"/>
      <c r="D56" s="12"/>
      <c r="E56" s="12">
        <v>110428</v>
      </c>
      <c r="F56" s="12" t="s">
        <v>78</v>
      </c>
      <c r="G56" s="12" t="s">
        <v>68</v>
      </c>
      <c r="H56" s="20">
        <v>94128.39</v>
      </c>
      <c r="I56" s="20">
        <v>21053.54</v>
      </c>
      <c r="J56" s="20"/>
      <c r="K56" s="20">
        <v>115181.93</v>
      </c>
    </row>
    <row r="57" spans="2:13" x14ac:dyDescent="0.25">
      <c r="B57" s="12"/>
      <c r="C57" s="12"/>
      <c r="D57" s="12"/>
      <c r="E57" s="12">
        <v>110434</v>
      </c>
      <c r="F57" s="12" t="s">
        <v>79</v>
      </c>
      <c r="G57" s="12" t="s">
        <v>68</v>
      </c>
      <c r="H57" s="20"/>
      <c r="I57" s="20">
        <v>-365126.7699999999</v>
      </c>
      <c r="J57" s="20"/>
      <c r="K57" s="20">
        <v>-365126.7699999999</v>
      </c>
    </row>
    <row r="58" spans="2:13" x14ac:dyDescent="0.25">
      <c r="B58" s="12"/>
      <c r="C58" s="12"/>
      <c r="D58" s="12"/>
      <c r="E58" s="12">
        <v>110518</v>
      </c>
      <c r="F58" s="12" t="s">
        <v>80</v>
      </c>
      <c r="G58" s="12" t="s">
        <v>68</v>
      </c>
      <c r="H58" s="20">
        <v>1260922.93</v>
      </c>
      <c r="I58" s="20">
        <v>15327883.549999999</v>
      </c>
      <c r="J58" s="20"/>
      <c r="K58" s="20">
        <v>16588806.479999999</v>
      </c>
    </row>
    <row r="59" spans="2:13" x14ac:dyDescent="0.25">
      <c r="B59" s="12"/>
      <c r="C59" s="12"/>
      <c r="D59" s="12"/>
      <c r="E59" s="12">
        <v>110687</v>
      </c>
      <c r="F59" s="12" t="s">
        <v>81</v>
      </c>
      <c r="G59" s="12" t="s">
        <v>68</v>
      </c>
      <c r="H59" s="20">
        <v>72287.149999999994</v>
      </c>
      <c r="I59" s="20"/>
      <c r="J59" s="20"/>
      <c r="K59" s="20">
        <v>72287.149999999994</v>
      </c>
    </row>
    <row r="60" spans="2:13" x14ac:dyDescent="0.25">
      <c r="B60" s="12"/>
      <c r="C60" s="12"/>
      <c r="D60" s="12"/>
      <c r="E60" s="12">
        <v>600183</v>
      </c>
      <c r="F60" s="12" t="s">
        <v>82</v>
      </c>
      <c r="G60" s="12" t="s">
        <v>68</v>
      </c>
      <c r="H60" s="20">
        <v>445701.51</v>
      </c>
      <c r="I60" s="20">
        <v>73341.279999999999</v>
      </c>
      <c r="J60" s="20"/>
      <c r="K60" s="20">
        <v>519042.79000000004</v>
      </c>
      <c r="M60" s="45"/>
    </row>
    <row r="61" spans="2:13" x14ac:dyDescent="0.25">
      <c r="B61" s="12"/>
      <c r="C61" s="12"/>
      <c r="D61" s="12" t="s">
        <v>83</v>
      </c>
      <c r="E61" s="12"/>
      <c r="F61" s="12"/>
      <c r="G61" s="12"/>
      <c r="H61" s="44">
        <v>4026508.49</v>
      </c>
      <c r="I61" s="44">
        <v>44756359.230000004</v>
      </c>
      <c r="J61" s="44"/>
      <c r="K61" s="44">
        <v>48782867.719999999</v>
      </c>
      <c r="M61" s="45"/>
    </row>
    <row r="62" spans="2:13" x14ac:dyDescent="0.25">
      <c r="B62" s="12"/>
      <c r="C62" s="12"/>
      <c r="D62" s="12" t="s">
        <v>84</v>
      </c>
      <c r="E62" s="12">
        <v>110021</v>
      </c>
      <c r="F62" s="12" t="s">
        <v>27</v>
      </c>
      <c r="G62" s="12" t="s">
        <v>85</v>
      </c>
      <c r="H62" s="20"/>
      <c r="I62" s="20"/>
      <c r="J62" s="20">
        <v>367975.5</v>
      </c>
      <c r="K62" s="20">
        <v>367975.5</v>
      </c>
      <c r="M62" s="45"/>
    </row>
    <row r="63" spans="2:13" x14ac:dyDescent="0.25">
      <c r="B63" s="12"/>
      <c r="C63" s="12"/>
      <c r="D63" s="12"/>
      <c r="E63" s="12">
        <v>110023</v>
      </c>
      <c r="F63" s="12" t="s">
        <v>25</v>
      </c>
      <c r="G63" s="12" t="s">
        <v>86</v>
      </c>
      <c r="H63" s="20">
        <v>3272.67</v>
      </c>
      <c r="I63" s="20"/>
      <c r="J63" s="20"/>
      <c r="K63" s="20">
        <v>3272.67</v>
      </c>
      <c r="M63" s="45"/>
    </row>
    <row r="64" spans="2:13" x14ac:dyDescent="0.25">
      <c r="B64" s="12"/>
      <c r="C64" s="12"/>
      <c r="D64" s="12"/>
      <c r="E64" s="12">
        <v>110042</v>
      </c>
      <c r="F64" s="12" t="s">
        <v>29</v>
      </c>
      <c r="G64" s="12" t="s">
        <v>87</v>
      </c>
      <c r="H64" s="20">
        <v>64995.13</v>
      </c>
      <c r="I64" s="20">
        <v>2819481.06</v>
      </c>
      <c r="J64" s="20"/>
      <c r="K64" s="20">
        <v>2884476.19</v>
      </c>
      <c r="M64" s="45"/>
    </row>
    <row r="65" spans="2:13" x14ac:dyDescent="0.25">
      <c r="B65" s="12"/>
      <c r="C65" s="12"/>
      <c r="D65" s="12"/>
      <c r="E65" s="12">
        <v>110070</v>
      </c>
      <c r="F65" s="12" t="s">
        <v>50</v>
      </c>
      <c r="G65" s="12" t="s">
        <v>85</v>
      </c>
      <c r="H65" s="20"/>
      <c r="I65" s="20">
        <v>-1142.1199999999999</v>
      </c>
      <c r="J65" s="20">
        <v>28720.560000000001</v>
      </c>
      <c r="K65" s="20">
        <v>27578.440000000002</v>
      </c>
      <c r="M65" s="45"/>
    </row>
    <row r="66" spans="2:13" x14ac:dyDescent="0.25">
      <c r="B66" s="12"/>
      <c r="C66" s="12"/>
      <c r="D66" s="12"/>
      <c r="E66" s="12">
        <v>110111</v>
      </c>
      <c r="F66" s="12" t="s">
        <v>88</v>
      </c>
      <c r="G66" s="12" t="s">
        <v>89</v>
      </c>
      <c r="H66" s="20"/>
      <c r="I66" s="20">
        <v>267565.05000000005</v>
      </c>
      <c r="J66" s="20">
        <v>8362.39</v>
      </c>
      <c r="K66" s="20">
        <v>275927.44000000006</v>
      </c>
      <c r="M66" s="45"/>
    </row>
    <row r="67" spans="2:13" x14ac:dyDescent="0.25">
      <c r="B67" s="12"/>
      <c r="C67" s="12"/>
      <c r="D67" s="12"/>
      <c r="E67" s="12">
        <v>110117</v>
      </c>
      <c r="F67" s="12" t="s">
        <v>0</v>
      </c>
      <c r="G67" s="12" t="s">
        <v>53</v>
      </c>
      <c r="H67" s="20"/>
      <c r="I67" s="20">
        <v>613856.98</v>
      </c>
      <c r="J67" s="20">
        <v>14326.289999999999</v>
      </c>
      <c r="K67" s="20">
        <v>628183.27</v>
      </c>
      <c r="M67" s="45"/>
    </row>
    <row r="68" spans="2:13" x14ac:dyDescent="0.25">
      <c r="B68" s="12"/>
      <c r="C68" s="12"/>
      <c r="D68" s="12"/>
      <c r="E68" s="12"/>
      <c r="F68" s="12"/>
      <c r="G68" s="12" t="s">
        <v>86</v>
      </c>
      <c r="H68" s="20"/>
      <c r="I68" s="20">
        <v>25788.880000000001</v>
      </c>
      <c r="J68" s="20"/>
      <c r="K68" s="20">
        <v>25788.880000000001</v>
      </c>
      <c r="M68" s="45"/>
    </row>
    <row r="69" spans="2:13" x14ac:dyDescent="0.25">
      <c r="B69" s="12"/>
      <c r="C69" s="12"/>
      <c r="D69" s="12"/>
      <c r="E69" s="12">
        <v>110132</v>
      </c>
      <c r="F69" s="12" t="s">
        <v>90</v>
      </c>
      <c r="G69" s="12" t="s">
        <v>49</v>
      </c>
      <c r="H69" s="20">
        <v>25533.31</v>
      </c>
      <c r="I69" s="20">
        <v>162863.69999999998</v>
      </c>
      <c r="J69" s="20"/>
      <c r="K69" s="20">
        <v>188397.00999999998</v>
      </c>
      <c r="M69" s="45"/>
    </row>
    <row r="70" spans="2:13" x14ac:dyDescent="0.25">
      <c r="B70" s="12"/>
      <c r="C70" s="12"/>
      <c r="D70" s="12"/>
      <c r="E70" s="12">
        <v>110418</v>
      </c>
      <c r="F70" s="12" t="s">
        <v>91</v>
      </c>
      <c r="G70" s="12" t="s">
        <v>92</v>
      </c>
      <c r="H70" s="20"/>
      <c r="I70" s="20">
        <v>187500</v>
      </c>
      <c r="J70" s="20"/>
      <c r="K70" s="20">
        <v>187500</v>
      </c>
      <c r="M70" s="45"/>
    </row>
    <row r="71" spans="2:13" x14ac:dyDescent="0.25">
      <c r="B71" s="12"/>
      <c r="C71" s="12"/>
      <c r="D71" s="12"/>
      <c r="E71" s="12">
        <v>110448</v>
      </c>
      <c r="F71" s="12" t="s">
        <v>93</v>
      </c>
      <c r="G71" s="12" t="s">
        <v>53</v>
      </c>
      <c r="H71" s="20"/>
      <c r="I71" s="20">
        <v>189112.00999999998</v>
      </c>
      <c r="J71" s="20"/>
      <c r="K71" s="20">
        <v>189112.00999999998</v>
      </c>
      <c r="M71" s="45"/>
    </row>
    <row r="72" spans="2:13" x14ac:dyDescent="0.25">
      <c r="B72" s="12"/>
      <c r="C72" s="12"/>
      <c r="D72" s="12"/>
      <c r="E72" s="12">
        <v>110502</v>
      </c>
      <c r="F72" s="12" t="s">
        <v>94</v>
      </c>
      <c r="G72" s="12" t="s">
        <v>95</v>
      </c>
      <c r="H72" s="20">
        <v>7839.13</v>
      </c>
      <c r="I72" s="20"/>
      <c r="J72" s="20"/>
      <c r="K72" s="20">
        <v>7839.13</v>
      </c>
      <c r="M72" s="45"/>
    </row>
    <row r="73" spans="2:13" x14ac:dyDescent="0.25">
      <c r="B73" s="12"/>
      <c r="C73" s="12"/>
      <c r="D73" s="12"/>
      <c r="E73" s="12">
        <v>110517</v>
      </c>
      <c r="F73" s="12" t="s">
        <v>96</v>
      </c>
      <c r="G73" s="12" t="s">
        <v>53</v>
      </c>
      <c r="H73" s="20"/>
      <c r="I73" s="20">
        <v>433074.80999999982</v>
      </c>
      <c r="J73" s="20">
        <v>390298.35000000003</v>
      </c>
      <c r="K73" s="20">
        <v>823373.15999999992</v>
      </c>
      <c r="M73" s="45"/>
    </row>
    <row r="74" spans="2:13" x14ac:dyDescent="0.25">
      <c r="B74" s="12"/>
      <c r="C74" s="12"/>
      <c r="D74" s="12"/>
      <c r="E74" s="12">
        <v>110557</v>
      </c>
      <c r="F74" s="12" t="s">
        <v>97</v>
      </c>
      <c r="G74" s="12" t="s">
        <v>85</v>
      </c>
      <c r="H74" s="20"/>
      <c r="I74" s="20"/>
      <c r="J74" s="20">
        <v>10547.95</v>
      </c>
      <c r="K74" s="20">
        <v>10547.95</v>
      </c>
      <c r="M74" s="45"/>
    </row>
    <row r="75" spans="2:13" x14ac:dyDescent="0.25">
      <c r="B75" s="12"/>
      <c r="C75" s="12"/>
      <c r="D75" s="12"/>
      <c r="E75" s="12">
        <v>110597</v>
      </c>
      <c r="F75" s="12" t="s">
        <v>98</v>
      </c>
      <c r="G75" s="12" t="s">
        <v>85</v>
      </c>
      <c r="H75" s="20"/>
      <c r="I75" s="20"/>
      <c r="J75" s="20">
        <v>5806.5</v>
      </c>
      <c r="K75" s="20">
        <v>5806.5</v>
      </c>
      <c r="M75" s="45"/>
    </row>
    <row r="76" spans="2:13" x14ac:dyDescent="0.25">
      <c r="B76" s="12"/>
      <c r="C76" s="12"/>
      <c r="D76" s="12"/>
      <c r="E76" s="12">
        <v>110612</v>
      </c>
      <c r="F76" s="12" t="s">
        <v>99</v>
      </c>
      <c r="G76" s="12" t="s">
        <v>85</v>
      </c>
      <c r="H76" s="20"/>
      <c r="I76" s="20"/>
      <c r="J76" s="20">
        <v>990.28</v>
      </c>
      <c r="K76" s="20">
        <v>990.28</v>
      </c>
      <c r="M76" s="45"/>
    </row>
    <row r="77" spans="2:13" x14ac:dyDescent="0.25">
      <c r="B77" s="12"/>
      <c r="C77" s="12"/>
      <c r="D77" s="12" t="s">
        <v>100</v>
      </c>
      <c r="E77" s="12"/>
      <c r="F77" s="12"/>
      <c r="G77" s="12"/>
      <c r="H77" s="20">
        <v>101640.24</v>
      </c>
      <c r="I77" s="20">
        <v>4698100.37</v>
      </c>
      <c r="J77" s="20">
        <v>827027.82000000007</v>
      </c>
      <c r="K77" s="20">
        <v>5626768.4299999997</v>
      </c>
      <c r="M77" s="45"/>
    </row>
    <row r="78" spans="2:13" x14ac:dyDescent="0.25">
      <c r="B78" s="12"/>
      <c r="C78" s="12"/>
      <c r="D78" s="12" t="s">
        <v>101</v>
      </c>
      <c r="E78" s="12">
        <v>110090</v>
      </c>
      <c r="F78" s="12" t="s">
        <v>102</v>
      </c>
      <c r="G78" s="12" t="s">
        <v>68</v>
      </c>
      <c r="H78" s="20"/>
      <c r="I78" s="20">
        <v>87252892.090000004</v>
      </c>
      <c r="J78" s="20"/>
      <c r="K78" s="20">
        <v>87252892.090000004</v>
      </c>
      <c r="M78" s="45"/>
    </row>
    <row r="79" spans="2:13" x14ac:dyDescent="0.25">
      <c r="B79" s="12"/>
      <c r="C79" s="12"/>
      <c r="D79" s="12"/>
      <c r="E79" s="12">
        <v>110433</v>
      </c>
      <c r="F79" s="12" t="s">
        <v>103</v>
      </c>
      <c r="G79" s="12" t="s">
        <v>68</v>
      </c>
      <c r="H79" s="20">
        <v>4290036.5699999994</v>
      </c>
      <c r="I79" s="20">
        <v>148590684.70000002</v>
      </c>
      <c r="J79" s="20"/>
      <c r="K79" s="20">
        <v>152880721.27000001</v>
      </c>
      <c r="M79" s="45"/>
    </row>
    <row r="80" spans="2:13" x14ac:dyDescent="0.25">
      <c r="B80" s="12"/>
      <c r="C80" s="12"/>
      <c r="D80" s="12" t="s">
        <v>104</v>
      </c>
      <c r="E80" s="12"/>
      <c r="F80" s="12"/>
      <c r="G80" s="12"/>
      <c r="H80" s="20">
        <v>4290036.5699999994</v>
      </c>
      <c r="I80" s="20">
        <v>235843576.79000002</v>
      </c>
      <c r="J80" s="20"/>
      <c r="K80" s="20">
        <v>240133613.36000001</v>
      </c>
      <c r="M80" s="45"/>
    </row>
    <row r="81" spans="1:48" x14ac:dyDescent="0.25">
      <c r="B81" s="12"/>
      <c r="C81" s="21" t="s">
        <v>105</v>
      </c>
      <c r="D81" s="21"/>
      <c r="E81" s="21"/>
      <c r="F81" s="21"/>
      <c r="G81" s="21"/>
      <c r="H81" s="30">
        <v>49480672.730000012</v>
      </c>
      <c r="I81" s="30">
        <v>409865947.78000003</v>
      </c>
      <c r="J81" s="30">
        <v>84113400.299999967</v>
      </c>
      <c r="K81" s="30">
        <v>543460020.80999994</v>
      </c>
      <c r="M81" s="45"/>
    </row>
    <row r="82" spans="1:48" x14ac:dyDescent="0.25">
      <c r="B82" s="46" t="s">
        <v>106</v>
      </c>
      <c r="C82" s="46"/>
      <c r="D82" s="46"/>
      <c r="E82" s="46"/>
      <c r="F82" s="46"/>
      <c r="G82" s="46"/>
      <c r="H82" s="47">
        <v>49559837.090000011</v>
      </c>
      <c r="I82" s="47">
        <v>423682266.7700001</v>
      </c>
      <c r="J82" s="47">
        <v>84242176.24999997</v>
      </c>
      <c r="K82" s="47">
        <v>557484280.1099999</v>
      </c>
      <c r="M82" s="48"/>
    </row>
    <row r="83" spans="1:48" s="8" customFormat="1" x14ac:dyDescent="0.25">
      <c r="A83" s="13"/>
      <c r="B83" s="12" t="s">
        <v>41</v>
      </c>
      <c r="C83" s="12"/>
      <c r="D83" s="12"/>
      <c r="E83" s="12"/>
      <c r="F83" s="12"/>
      <c r="G83" s="12"/>
      <c r="H83" s="20">
        <v>49559837.090000011</v>
      </c>
      <c r="I83" s="20">
        <v>423682266.7700001</v>
      </c>
      <c r="J83" s="20">
        <v>84242176.24999997</v>
      </c>
      <c r="K83" s="20">
        <v>557484280.1099999</v>
      </c>
      <c r="L83" s="15"/>
      <c r="M83" s="49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 x14ac:dyDescent="0.25">
      <c r="C84"/>
      <c r="D84"/>
      <c r="E84"/>
      <c r="F84"/>
      <c r="G84"/>
      <c r="H84"/>
      <c r="I84"/>
      <c r="J84"/>
      <c r="K84"/>
      <c r="M84" s="45"/>
    </row>
    <row r="85" spans="1:48" x14ac:dyDescent="0.25">
      <c r="C85"/>
      <c r="D85"/>
      <c r="E85"/>
      <c r="F85"/>
      <c r="G85"/>
      <c r="H85"/>
      <c r="I85"/>
      <c r="J85"/>
      <c r="K85"/>
      <c r="M85" s="45"/>
    </row>
    <row r="86" spans="1:48" x14ac:dyDescent="0.25">
      <c r="C86"/>
      <c r="D86"/>
      <c r="E86"/>
      <c r="F86"/>
      <c r="G86"/>
      <c r="H86"/>
      <c r="I86"/>
      <c r="J86"/>
      <c r="K86"/>
      <c r="M86" s="45"/>
    </row>
    <row r="87" spans="1:48" x14ac:dyDescent="0.25">
      <c r="C87"/>
      <c r="D87"/>
      <c r="E87"/>
      <c r="F87"/>
      <c r="G87"/>
      <c r="H87"/>
      <c r="I87"/>
      <c r="J87"/>
      <c r="K87"/>
      <c r="M87" s="45"/>
    </row>
    <row r="88" spans="1:48" x14ac:dyDescent="0.25">
      <c r="C88"/>
      <c r="D88"/>
      <c r="E88"/>
      <c r="F88"/>
      <c r="G88"/>
      <c r="H88"/>
      <c r="I88"/>
      <c r="J88"/>
      <c r="K88"/>
      <c r="M88" s="45"/>
    </row>
    <row r="89" spans="1:48" x14ac:dyDescent="0.25">
      <c r="C89"/>
      <c r="D89"/>
      <c r="E89"/>
      <c r="F89"/>
      <c r="G89"/>
      <c r="H89"/>
      <c r="I89"/>
      <c r="J89"/>
      <c r="K89"/>
      <c r="M89" s="45"/>
    </row>
    <row r="90" spans="1:48" x14ac:dyDescent="0.25">
      <c r="C90"/>
      <c r="D90"/>
      <c r="E90"/>
      <c r="F90"/>
      <c r="G90"/>
      <c r="H90"/>
      <c r="I90"/>
      <c r="J90"/>
      <c r="K90"/>
      <c r="M90" s="45"/>
    </row>
    <row r="91" spans="1:48" x14ac:dyDescent="0.25">
      <c r="C91"/>
      <c r="D91"/>
      <c r="E91"/>
      <c r="F91"/>
      <c r="G91"/>
      <c r="H91"/>
      <c r="I91"/>
      <c r="J91"/>
      <c r="K91"/>
      <c r="M91" s="45"/>
    </row>
    <row r="92" spans="1:48" x14ac:dyDescent="0.25">
      <c r="C92"/>
      <c r="D92"/>
      <c r="E92"/>
      <c r="F92"/>
      <c r="G92"/>
      <c r="H92"/>
      <c r="I92"/>
      <c r="J92"/>
      <c r="K92"/>
      <c r="M92" s="45"/>
    </row>
    <row r="93" spans="1:48" x14ac:dyDescent="0.25">
      <c r="C93"/>
      <c r="D93"/>
      <c r="E93"/>
      <c r="F93"/>
      <c r="G93"/>
      <c r="H93"/>
      <c r="I93"/>
      <c r="J93"/>
      <c r="K93"/>
      <c r="M93" s="45"/>
    </row>
    <row r="94" spans="1:48" x14ac:dyDescent="0.25">
      <c r="C94"/>
      <c r="D94"/>
      <c r="E94"/>
      <c r="F94"/>
      <c r="G94"/>
      <c r="H94"/>
      <c r="I94"/>
      <c r="J94"/>
      <c r="K94"/>
      <c r="M94" s="45"/>
    </row>
    <row r="95" spans="1:48" x14ac:dyDescent="0.25">
      <c r="C95"/>
      <c r="D95"/>
      <c r="E95"/>
      <c r="F95"/>
      <c r="G95"/>
      <c r="H95"/>
      <c r="I95"/>
      <c r="J95"/>
      <c r="K95"/>
      <c r="M95" s="45"/>
    </row>
    <row r="96" spans="1:48" x14ac:dyDescent="0.25">
      <c r="C96"/>
      <c r="D96"/>
      <c r="E96"/>
      <c r="F96"/>
      <c r="G96"/>
      <c r="H96"/>
      <c r="I96"/>
      <c r="J96"/>
      <c r="K96"/>
      <c r="M96" s="45"/>
    </row>
    <row r="97" spans="1:48" x14ac:dyDescent="0.25">
      <c r="C97"/>
      <c r="D97"/>
      <c r="E97"/>
      <c r="F97"/>
      <c r="G97"/>
      <c r="H97"/>
      <c r="I97"/>
      <c r="J97"/>
      <c r="K97"/>
      <c r="M97" s="45"/>
    </row>
    <row r="98" spans="1:48" x14ac:dyDescent="0.25">
      <c r="C98"/>
      <c r="D98"/>
      <c r="E98"/>
      <c r="F98"/>
      <c r="G98"/>
      <c r="H98"/>
      <c r="I98"/>
      <c r="J98"/>
      <c r="K98"/>
      <c r="M98" s="45"/>
    </row>
    <row r="99" spans="1:48" s="8" customFormat="1" x14ac:dyDescent="0.25">
      <c r="A99" s="13"/>
      <c r="B99"/>
      <c r="C99"/>
      <c r="D99"/>
      <c r="E99"/>
      <c r="F99"/>
      <c r="G99"/>
      <c r="H99"/>
      <c r="I99"/>
      <c r="J99"/>
      <c r="K99"/>
      <c r="L99" s="15"/>
      <c r="M99" s="49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spans="1:48" x14ac:dyDescent="0.25">
      <c r="C100"/>
      <c r="D100"/>
      <c r="E100"/>
      <c r="F100"/>
      <c r="G100"/>
      <c r="H100"/>
      <c r="I100"/>
      <c r="J100"/>
      <c r="K100"/>
      <c r="M100" s="45"/>
    </row>
    <row r="101" spans="1:48" x14ac:dyDescent="0.25">
      <c r="C101"/>
      <c r="D101"/>
      <c r="E101"/>
      <c r="F101"/>
      <c r="G101"/>
      <c r="H101"/>
      <c r="I101"/>
      <c r="J101"/>
      <c r="K101"/>
      <c r="M101" s="45"/>
    </row>
    <row r="102" spans="1:48" x14ac:dyDescent="0.25">
      <c r="C102"/>
      <c r="D102"/>
      <c r="E102"/>
      <c r="F102"/>
      <c r="G102"/>
      <c r="H102"/>
      <c r="I102"/>
      <c r="J102"/>
      <c r="K102"/>
      <c r="M102" s="45"/>
    </row>
    <row r="103" spans="1:48" x14ac:dyDescent="0.25">
      <c r="C103"/>
      <c r="D103"/>
      <c r="E103"/>
      <c r="F103"/>
      <c r="G103"/>
      <c r="H103"/>
      <c r="I103"/>
      <c r="J103"/>
      <c r="K103"/>
      <c r="M103" s="45"/>
    </row>
    <row r="104" spans="1:48" x14ac:dyDescent="0.25">
      <c r="C104"/>
      <c r="D104"/>
      <c r="E104"/>
      <c r="F104"/>
      <c r="G104"/>
      <c r="H104"/>
      <c r="I104"/>
      <c r="J104"/>
      <c r="K104"/>
      <c r="M104" s="45"/>
    </row>
    <row r="105" spans="1:48" x14ac:dyDescent="0.25">
      <c r="C105"/>
      <c r="D105"/>
      <c r="E105"/>
      <c r="F105"/>
      <c r="G105"/>
      <c r="H105"/>
      <c r="I105"/>
      <c r="J105"/>
      <c r="K105"/>
      <c r="M105" s="45"/>
    </row>
    <row r="106" spans="1:48" x14ac:dyDescent="0.25">
      <c r="C106"/>
      <c r="D106"/>
      <c r="E106"/>
      <c r="F106"/>
      <c r="G106"/>
      <c r="H106"/>
      <c r="I106"/>
      <c r="J106"/>
      <c r="K106"/>
      <c r="M106" s="45"/>
    </row>
    <row r="107" spans="1:48" x14ac:dyDescent="0.25">
      <c r="C107"/>
      <c r="D107"/>
      <c r="E107"/>
      <c r="F107"/>
      <c r="G107"/>
      <c r="H107"/>
      <c r="I107"/>
      <c r="J107"/>
      <c r="K107"/>
      <c r="M107" s="45"/>
    </row>
    <row r="108" spans="1:48" x14ac:dyDescent="0.25">
      <c r="C108"/>
      <c r="D108"/>
      <c r="E108"/>
      <c r="F108"/>
      <c r="G108"/>
      <c r="H108"/>
      <c r="I108"/>
      <c r="J108"/>
      <c r="K108"/>
      <c r="M108" s="45"/>
    </row>
    <row r="109" spans="1:48" x14ac:dyDescent="0.25">
      <c r="C109"/>
      <c r="D109"/>
      <c r="E109"/>
      <c r="F109"/>
      <c r="G109"/>
      <c r="H109"/>
      <c r="I109"/>
      <c r="J109"/>
      <c r="K109"/>
      <c r="M109" s="45"/>
    </row>
    <row r="110" spans="1:48" x14ac:dyDescent="0.25">
      <c r="C110"/>
      <c r="D110"/>
      <c r="E110"/>
      <c r="F110"/>
      <c r="G110"/>
      <c r="H110"/>
      <c r="I110"/>
      <c r="J110"/>
      <c r="K110"/>
      <c r="M110" s="45"/>
    </row>
    <row r="111" spans="1:48" x14ac:dyDescent="0.25">
      <c r="C111"/>
      <c r="D111"/>
      <c r="E111"/>
      <c r="F111"/>
      <c r="G111"/>
      <c r="H111"/>
      <c r="I111"/>
      <c r="J111"/>
      <c r="K111"/>
      <c r="M111" s="45"/>
    </row>
    <row r="112" spans="1:48" x14ac:dyDescent="0.25">
      <c r="C112"/>
      <c r="D112"/>
      <c r="E112"/>
      <c r="F112"/>
      <c r="G112"/>
      <c r="H112"/>
      <c r="I112"/>
      <c r="J112"/>
      <c r="K112"/>
      <c r="M112" s="45"/>
    </row>
    <row r="113" spans="1:48" x14ac:dyDescent="0.25">
      <c r="C113"/>
      <c r="D113"/>
      <c r="E113"/>
      <c r="F113"/>
      <c r="G113"/>
      <c r="H113"/>
      <c r="I113"/>
      <c r="J113"/>
      <c r="K113"/>
      <c r="M113" s="45"/>
    </row>
    <row r="114" spans="1:48" s="8" customFormat="1" x14ac:dyDescent="0.25">
      <c r="A114" s="13"/>
      <c r="B114"/>
      <c r="C114"/>
      <c r="D114"/>
      <c r="E114"/>
      <c r="F114"/>
      <c r="G114"/>
      <c r="H114"/>
      <c r="I114"/>
      <c r="J114"/>
      <c r="K114"/>
      <c r="L114" s="15"/>
      <c r="M114" s="49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</row>
    <row r="115" spans="1:48" x14ac:dyDescent="0.25">
      <c r="C115"/>
      <c r="D115"/>
      <c r="E115"/>
      <c r="F115"/>
      <c r="G115"/>
      <c r="H115"/>
      <c r="I115"/>
      <c r="J115"/>
      <c r="K115"/>
      <c r="M115" s="45"/>
    </row>
    <row r="116" spans="1:48" x14ac:dyDescent="0.25">
      <c r="C116"/>
      <c r="D116"/>
      <c r="E116"/>
      <c r="F116"/>
      <c r="G116"/>
      <c r="H116"/>
      <c r="I116"/>
      <c r="J116"/>
      <c r="K116"/>
      <c r="M116" s="45"/>
    </row>
    <row r="117" spans="1:48" s="8" customFormat="1" x14ac:dyDescent="0.25">
      <c r="A117" s="13"/>
      <c r="B117"/>
      <c r="C117"/>
      <c r="D117"/>
      <c r="E117"/>
      <c r="F117"/>
      <c r="G117"/>
      <c r="H117"/>
      <c r="I117"/>
      <c r="J117"/>
      <c r="K117"/>
      <c r="L117" s="15"/>
      <c r="M117" s="49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8" x14ac:dyDescent="0.25">
      <c r="C118"/>
      <c r="D118"/>
      <c r="E118"/>
      <c r="F118"/>
      <c r="G118"/>
      <c r="H118"/>
      <c r="I118"/>
      <c r="J118"/>
      <c r="K118"/>
      <c r="M118" s="45"/>
    </row>
    <row r="119" spans="1:48" s="16" customFormat="1" x14ac:dyDescent="0.25">
      <c r="B119"/>
      <c r="C119"/>
      <c r="D119"/>
      <c r="E119"/>
      <c r="F119"/>
      <c r="G119"/>
      <c r="H119"/>
      <c r="I119"/>
      <c r="J119"/>
      <c r="K119"/>
      <c r="L119" s="19"/>
      <c r="M119" s="45"/>
    </row>
    <row r="120" spans="1:48" s="16" customFormat="1" x14ac:dyDescent="0.25">
      <c r="B120"/>
      <c r="C120"/>
      <c r="D120"/>
      <c r="E120"/>
      <c r="F120"/>
      <c r="G120"/>
      <c r="H120"/>
      <c r="I120"/>
      <c r="J120"/>
      <c r="K120"/>
      <c r="L120" s="19"/>
      <c r="M120" s="45"/>
    </row>
    <row r="121" spans="1:48" s="16" customFormat="1" x14ac:dyDescent="0.25">
      <c r="B121"/>
      <c r="C121"/>
      <c r="D121"/>
      <c r="E121"/>
      <c r="F121"/>
      <c r="G121"/>
      <c r="H121"/>
      <c r="I121"/>
      <c r="J121"/>
      <c r="K121"/>
      <c r="L121" s="19"/>
    </row>
    <row r="122" spans="1:48" s="16" customFormat="1" x14ac:dyDescent="0.25">
      <c r="B122"/>
      <c r="C122"/>
      <c r="D122"/>
      <c r="E122"/>
      <c r="F122"/>
      <c r="G122"/>
      <c r="H122"/>
      <c r="I122"/>
      <c r="J122"/>
      <c r="K122"/>
      <c r="L122" s="19"/>
    </row>
    <row r="123" spans="1:48" s="16" customFormat="1" x14ac:dyDescent="0.25">
      <c r="B123"/>
      <c r="C123"/>
      <c r="D123"/>
      <c r="E123"/>
      <c r="F123"/>
      <c r="G123"/>
      <c r="H123"/>
      <c r="I123"/>
      <c r="J123"/>
      <c r="K123"/>
      <c r="L123" s="19"/>
    </row>
    <row r="124" spans="1:48" s="16" customFormat="1" x14ac:dyDescent="0.25">
      <c r="B124"/>
      <c r="C124"/>
      <c r="D124"/>
      <c r="E124"/>
      <c r="F124"/>
      <c r="G124"/>
      <c r="H124"/>
      <c r="I124"/>
      <c r="J124"/>
      <c r="K124"/>
      <c r="L124" s="19"/>
    </row>
    <row r="125" spans="1:48" s="16" customFormat="1" x14ac:dyDescent="0.25">
      <c r="B125"/>
      <c r="C125"/>
      <c r="D125"/>
      <c r="E125"/>
      <c r="F125"/>
      <c r="G125"/>
      <c r="H125"/>
      <c r="I125"/>
      <c r="J125"/>
      <c r="K125"/>
      <c r="L125" s="19"/>
    </row>
    <row r="126" spans="1:48" s="16" customFormat="1" x14ac:dyDescent="0.25">
      <c r="B126"/>
      <c r="C126"/>
      <c r="D126"/>
      <c r="E126"/>
      <c r="F126"/>
      <c r="G126"/>
      <c r="H126"/>
      <c r="I126"/>
      <c r="J126"/>
      <c r="K126"/>
      <c r="L126" s="19"/>
    </row>
    <row r="127" spans="1:48" s="16" customFormat="1" x14ac:dyDescent="0.25">
      <c r="B127"/>
      <c r="C127"/>
      <c r="D127"/>
      <c r="E127"/>
      <c r="F127"/>
      <c r="G127"/>
      <c r="H127"/>
      <c r="I127"/>
      <c r="J127"/>
      <c r="K127"/>
      <c r="L127" s="19"/>
    </row>
    <row r="128" spans="1:48" s="16" customFormat="1" x14ac:dyDescent="0.25">
      <c r="B128"/>
      <c r="C128"/>
      <c r="D128"/>
      <c r="E128"/>
      <c r="F128"/>
      <c r="G128"/>
      <c r="H128"/>
      <c r="I128"/>
      <c r="J128"/>
      <c r="K128"/>
      <c r="L128" s="19"/>
    </row>
    <row r="129" spans="2:12" s="16" customFormat="1" x14ac:dyDescent="0.25">
      <c r="B129"/>
      <c r="C129"/>
      <c r="D129"/>
      <c r="E129"/>
      <c r="F129"/>
      <c r="G129"/>
      <c r="H129"/>
      <c r="I129"/>
      <c r="J129"/>
      <c r="K129"/>
      <c r="L129" s="19"/>
    </row>
    <row r="130" spans="2:12" s="16" customFormat="1" x14ac:dyDescent="0.25">
      <c r="B130"/>
      <c r="C130"/>
      <c r="D130"/>
      <c r="E130"/>
      <c r="F130"/>
      <c r="G130"/>
      <c r="H130"/>
      <c r="I130"/>
      <c r="J130"/>
      <c r="K130"/>
      <c r="L130" s="19"/>
    </row>
    <row r="131" spans="2:12" s="16" customFormat="1" x14ac:dyDescent="0.25">
      <c r="B131"/>
      <c r="C131"/>
      <c r="D131"/>
      <c r="E131"/>
      <c r="F131"/>
      <c r="G131"/>
      <c r="H131"/>
      <c r="I131"/>
      <c r="J131"/>
      <c r="K131"/>
      <c r="L131" s="19"/>
    </row>
    <row r="132" spans="2:12" s="16" customFormat="1" x14ac:dyDescent="0.25">
      <c r="B132"/>
      <c r="C132"/>
      <c r="D132"/>
      <c r="E132"/>
      <c r="F132"/>
      <c r="G132"/>
      <c r="H132"/>
      <c r="I132"/>
      <c r="J132"/>
      <c r="K132"/>
      <c r="L132" s="19"/>
    </row>
    <row r="133" spans="2:12" s="16" customFormat="1" x14ac:dyDescent="0.25">
      <c r="B133"/>
      <c r="C133"/>
      <c r="D133"/>
      <c r="E133"/>
      <c r="F133"/>
      <c r="G133"/>
      <c r="H133"/>
      <c r="I133"/>
      <c r="J133"/>
      <c r="K133"/>
      <c r="L133" s="19"/>
    </row>
    <row r="134" spans="2:12" s="16" customFormat="1" x14ac:dyDescent="0.25">
      <c r="B134"/>
      <c r="C134"/>
      <c r="D134"/>
      <c r="E134"/>
      <c r="F134"/>
      <c r="G134"/>
      <c r="H134"/>
      <c r="I134"/>
      <c r="J134"/>
      <c r="K134"/>
      <c r="L134" s="19"/>
    </row>
    <row r="135" spans="2:12" s="16" customFormat="1" x14ac:dyDescent="0.25">
      <c r="B135"/>
      <c r="C135"/>
      <c r="D135"/>
      <c r="E135"/>
      <c r="F135"/>
      <c r="G135"/>
      <c r="H135"/>
      <c r="I135"/>
      <c r="J135"/>
      <c r="K135"/>
      <c r="L135" s="19"/>
    </row>
    <row r="136" spans="2:12" s="16" customFormat="1" x14ac:dyDescent="0.25">
      <c r="B136"/>
      <c r="C136"/>
      <c r="D136"/>
      <c r="E136"/>
      <c r="F136"/>
      <c r="G136"/>
      <c r="H136"/>
      <c r="I136"/>
      <c r="J136"/>
      <c r="K136"/>
      <c r="L136" s="19"/>
    </row>
    <row r="137" spans="2:12" s="16" customFormat="1" hidden="1" x14ac:dyDescent="0.25">
      <c r="B137"/>
      <c r="C137"/>
      <c r="D137"/>
      <c r="E137"/>
      <c r="F137"/>
      <c r="G137"/>
      <c r="H137"/>
      <c r="I137"/>
      <c r="J137"/>
      <c r="K137"/>
      <c r="L137" s="19"/>
    </row>
    <row r="138" spans="2:12" s="16" customFormat="1" hidden="1" x14ac:dyDescent="0.25">
      <c r="B138"/>
      <c r="C138"/>
      <c r="D138"/>
      <c r="E138"/>
      <c r="F138"/>
      <c r="G138"/>
      <c r="H138"/>
      <c r="I138"/>
      <c r="J138"/>
      <c r="K138"/>
      <c r="L138" s="19"/>
    </row>
    <row r="139" spans="2:12" s="16" customFormat="1" hidden="1" x14ac:dyDescent="0.25">
      <c r="B139"/>
      <c r="C139"/>
      <c r="D139"/>
      <c r="E139"/>
      <c r="F139"/>
      <c r="G139"/>
      <c r="H139"/>
      <c r="I139"/>
      <c r="J139"/>
      <c r="K139"/>
      <c r="L139" s="19"/>
    </row>
    <row r="140" spans="2:12" s="16" customFormat="1" hidden="1" x14ac:dyDescent="0.25">
      <c r="B140"/>
      <c r="C140"/>
      <c r="D140"/>
      <c r="E140"/>
      <c r="F140"/>
      <c r="G140"/>
      <c r="H140"/>
      <c r="I140"/>
      <c r="J140"/>
      <c r="K140"/>
      <c r="L140" s="19"/>
    </row>
    <row r="141" spans="2:12" s="16" customFormat="1" hidden="1" x14ac:dyDescent="0.25">
      <c r="B141"/>
      <c r="C141"/>
      <c r="D141"/>
      <c r="E141"/>
      <c r="F141"/>
      <c r="G141"/>
      <c r="H141"/>
      <c r="I141"/>
      <c r="J141"/>
      <c r="K141"/>
      <c r="L141" s="19"/>
    </row>
    <row r="142" spans="2:12" s="16" customFormat="1" hidden="1" x14ac:dyDescent="0.25">
      <c r="B142"/>
      <c r="C142"/>
      <c r="D142"/>
      <c r="E142"/>
      <c r="F142"/>
      <c r="G142"/>
      <c r="H142"/>
      <c r="I142"/>
      <c r="J142"/>
      <c r="K142"/>
      <c r="L142" s="19"/>
    </row>
    <row r="143" spans="2:12" s="16" customFormat="1" hidden="1" x14ac:dyDescent="0.25">
      <c r="B143"/>
      <c r="C143"/>
      <c r="D143"/>
      <c r="E143"/>
      <c r="F143"/>
      <c r="G143"/>
      <c r="H143"/>
      <c r="I143"/>
      <c r="J143"/>
      <c r="K143"/>
      <c r="L143" s="19"/>
    </row>
    <row r="144" spans="2:12" s="16" customFormat="1" hidden="1" x14ac:dyDescent="0.25">
      <c r="B144"/>
      <c r="C144"/>
      <c r="D144"/>
      <c r="E144"/>
      <c r="F144"/>
      <c r="G144"/>
      <c r="H144"/>
      <c r="I144"/>
      <c r="J144"/>
      <c r="K144"/>
      <c r="L144" s="19"/>
    </row>
    <row r="145" spans="2:12" s="16" customFormat="1" hidden="1" x14ac:dyDescent="0.25">
      <c r="B145"/>
      <c r="C145"/>
      <c r="D145"/>
      <c r="E145"/>
      <c r="F145"/>
      <c r="G145"/>
      <c r="H145"/>
      <c r="I145"/>
      <c r="J145"/>
      <c r="K145"/>
      <c r="L145" s="19"/>
    </row>
    <row r="146" spans="2:12" s="16" customFormat="1" hidden="1" x14ac:dyDescent="0.25">
      <c r="B146"/>
      <c r="C146"/>
      <c r="D146"/>
      <c r="E146"/>
      <c r="F146"/>
      <c r="G146"/>
      <c r="H146"/>
      <c r="I146"/>
      <c r="J146"/>
      <c r="K146"/>
      <c r="L146" s="19"/>
    </row>
    <row r="147" spans="2:12" s="16" customFormat="1" hidden="1" x14ac:dyDescent="0.25">
      <c r="B147"/>
      <c r="C147"/>
      <c r="D147"/>
      <c r="E147"/>
      <c r="F147"/>
      <c r="G147"/>
      <c r="H147"/>
      <c r="I147"/>
      <c r="J147"/>
      <c r="K147"/>
      <c r="L147" s="19"/>
    </row>
    <row r="148" spans="2:12" s="16" customFormat="1" hidden="1" x14ac:dyDescent="0.25">
      <c r="B148"/>
      <c r="C148"/>
      <c r="D148"/>
      <c r="E148"/>
      <c r="F148"/>
      <c r="G148"/>
      <c r="H148"/>
      <c r="I148"/>
      <c r="J148"/>
      <c r="K148"/>
      <c r="L148" s="19"/>
    </row>
    <row r="149" spans="2:12" s="16" customFormat="1" hidden="1" x14ac:dyDescent="0.25">
      <c r="B149"/>
      <c r="C149"/>
      <c r="D149"/>
      <c r="E149"/>
      <c r="F149"/>
      <c r="G149"/>
      <c r="H149"/>
      <c r="I149"/>
      <c r="J149"/>
      <c r="K149"/>
      <c r="L149" s="19"/>
    </row>
    <row r="150" spans="2:12" s="16" customFormat="1" hidden="1" x14ac:dyDescent="0.25">
      <c r="B150"/>
      <c r="C150"/>
      <c r="D150"/>
      <c r="E150"/>
      <c r="F150"/>
      <c r="G150"/>
      <c r="H150"/>
      <c r="I150"/>
      <c r="J150"/>
      <c r="K150"/>
      <c r="L150" s="19"/>
    </row>
    <row r="151" spans="2:12" s="16" customFormat="1" hidden="1" x14ac:dyDescent="0.25">
      <c r="B151"/>
      <c r="C151"/>
      <c r="D151"/>
      <c r="E151"/>
      <c r="F151"/>
      <c r="G151"/>
      <c r="H151"/>
      <c r="I151"/>
      <c r="J151"/>
      <c r="K151"/>
      <c r="L151" s="19"/>
    </row>
    <row r="152" spans="2:12" s="16" customFormat="1" hidden="1" x14ac:dyDescent="0.25">
      <c r="B152"/>
      <c r="C152"/>
      <c r="D152"/>
      <c r="E152"/>
      <c r="F152"/>
      <c r="G152"/>
      <c r="H152"/>
      <c r="I152"/>
      <c r="J152"/>
      <c r="K152"/>
      <c r="L152" s="19"/>
    </row>
    <row r="153" spans="2:12" s="16" customFormat="1" hidden="1" x14ac:dyDescent="0.25">
      <c r="B153"/>
      <c r="C153"/>
      <c r="D153"/>
      <c r="E153"/>
      <c r="F153"/>
      <c r="G153"/>
      <c r="H153"/>
      <c r="I153"/>
      <c r="J153"/>
      <c r="K153"/>
      <c r="L153" s="19"/>
    </row>
    <row r="154" spans="2:12" s="16" customFormat="1" hidden="1" x14ac:dyDescent="0.25">
      <c r="B154"/>
      <c r="C154"/>
      <c r="D154"/>
      <c r="E154"/>
      <c r="F154"/>
      <c r="G154"/>
      <c r="H154"/>
      <c r="I154"/>
      <c r="J154"/>
      <c r="K154"/>
      <c r="L154" s="19"/>
    </row>
    <row r="155" spans="2:12" s="16" customFormat="1" hidden="1" x14ac:dyDescent="0.25">
      <c r="B155"/>
      <c r="C155"/>
      <c r="D155"/>
      <c r="E155"/>
      <c r="F155"/>
      <c r="G155"/>
      <c r="H155"/>
      <c r="I155"/>
      <c r="J155"/>
      <c r="K155"/>
      <c r="L155" s="19"/>
    </row>
    <row r="156" spans="2:12" s="16" customFormat="1" hidden="1" x14ac:dyDescent="0.25">
      <c r="B156"/>
      <c r="C156"/>
      <c r="D156"/>
      <c r="E156"/>
      <c r="F156"/>
      <c r="G156"/>
      <c r="H156"/>
      <c r="I156"/>
      <c r="J156"/>
      <c r="K156"/>
      <c r="L156" s="19"/>
    </row>
    <row r="157" spans="2:12" s="16" customFormat="1" hidden="1" x14ac:dyDescent="0.25">
      <c r="B157"/>
      <c r="C157"/>
      <c r="D157"/>
      <c r="E157"/>
      <c r="F157"/>
      <c r="G157"/>
      <c r="H157"/>
      <c r="I157"/>
      <c r="J157"/>
      <c r="K157"/>
      <c r="L157" s="19"/>
    </row>
    <row r="158" spans="2:12" s="16" customFormat="1" hidden="1" x14ac:dyDescent="0.25">
      <c r="B158"/>
      <c r="C158"/>
      <c r="D158"/>
      <c r="E158"/>
      <c r="F158"/>
      <c r="G158"/>
      <c r="H158"/>
      <c r="I158"/>
      <c r="J158"/>
      <c r="K158"/>
      <c r="L158" s="19"/>
    </row>
    <row r="159" spans="2:12" s="16" customFormat="1" hidden="1" x14ac:dyDescent="0.25">
      <c r="B159"/>
      <c r="C159"/>
      <c r="D159"/>
      <c r="E159"/>
      <c r="F159"/>
      <c r="G159"/>
      <c r="H159"/>
      <c r="I159"/>
      <c r="J159"/>
      <c r="K159"/>
      <c r="L159" s="19"/>
    </row>
    <row r="160" spans="2:12" s="16" customFormat="1" hidden="1" x14ac:dyDescent="0.25">
      <c r="B160"/>
      <c r="C160"/>
      <c r="D160"/>
      <c r="E160"/>
      <c r="F160"/>
      <c r="G160"/>
      <c r="H160"/>
      <c r="I160"/>
      <c r="J160"/>
      <c r="K160"/>
      <c r="L160" s="19"/>
    </row>
    <row r="161" spans="2:12" s="16" customFormat="1" hidden="1" x14ac:dyDescent="0.25">
      <c r="B161"/>
      <c r="C161"/>
      <c r="D161"/>
      <c r="E161"/>
      <c r="F161"/>
      <c r="G161"/>
      <c r="H161"/>
      <c r="I161"/>
      <c r="J161"/>
      <c r="K161"/>
      <c r="L161" s="19"/>
    </row>
    <row r="162" spans="2:12" s="16" customFormat="1" hidden="1" x14ac:dyDescent="0.25">
      <c r="B162"/>
      <c r="C162"/>
      <c r="D162"/>
      <c r="E162"/>
      <c r="F162"/>
      <c r="G162"/>
      <c r="H162"/>
      <c r="I162"/>
      <c r="J162"/>
      <c r="K162"/>
      <c r="L162" s="19"/>
    </row>
    <row r="163" spans="2:12" s="16" customFormat="1" hidden="1" x14ac:dyDescent="0.25">
      <c r="B163"/>
      <c r="C163"/>
      <c r="D163"/>
      <c r="E163"/>
      <c r="F163"/>
      <c r="G163"/>
      <c r="H163"/>
      <c r="I163"/>
      <c r="J163"/>
      <c r="K163"/>
      <c r="L163" s="19"/>
    </row>
    <row r="164" spans="2:12" s="16" customFormat="1" hidden="1" x14ac:dyDescent="0.25">
      <c r="B164"/>
      <c r="C164"/>
      <c r="D164"/>
      <c r="E164"/>
      <c r="F164"/>
      <c r="G164"/>
      <c r="H164"/>
      <c r="I164"/>
      <c r="J164"/>
      <c r="K164"/>
      <c r="L164" s="19"/>
    </row>
    <row r="165" spans="2:12" s="16" customFormat="1" hidden="1" x14ac:dyDescent="0.25">
      <c r="B165"/>
      <c r="C165"/>
      <c r="D165"/>
      <c r="E165"/>
      <c r="F165"/>
      <c r="G165"/>
      <c r="H165"/>
      <c r="I165"/>
      <c r="J165"/>
      <c r="K165"/>
      <c r="L165" s="19"/>
    </row>
    <row r="166" spans="2:12" s="16" customFormat="1" hidden="1" x14ac:dyDescent="0.25">
      <c r="B166"/>
      <c r="C166"/>
      <c r="D166"/>
      <c r="E166"/>
      <c r="F166"/>
      <c r="G166"/>
      <c r="H166"/>
      <c r="I166"/>
      <c r="J166"/>
      <c r="K166"/>
      <c r="L166" s="19"/>
    </row>
    <row r="167" spans="2:12" s="16" customFormat="1" hidden="1" x14ac:dyDescent="0.25">
      <c r="B167"/>
      <c r="C167"/>
      <c r="D167"/>
      <c r="E167"/>
      <c r="F167"/>
      <c r="G167"/>
      <c r="H167"/>
      <c r="I167"/>
      <c r="J167"/>
      <c r="K167"/>
      <c r="L167" s="19"/>
    </row>
    <row r="168" spans="2:12" s="16" customFormat="1" hidden="1" x14ac:dyDescent="0.25">
      <c r="B168"/>
      <c r="C168"/>
      <c r="D168"/>
      <c r="E168"/>
      <c r="F168"/>
      <c r="G168"/>
      <c r="H168"/>
      <c r="I168"/>
      <c r="J168"/>
      <c r="K168"/>
      <c r="L168" s="19"/>
    </row>
    <row r="169" spans="2:12" s="16" customFormat="1" hidden="1" x14ac:dyDescent="0.25">
      <c r="B169"/>
      <c r="C169"/>
      <c r="D169"/>
      <c r="E169"/>
      <c r="F169"/>
      <c r="G169"/>
      <c r="H169"/>
      <c r="I169"/>
      <c r="J169"/>
      <c r="K169"/>
      <c r="L169" s="19"/>
    </row>
    <row r="170" spans="2:12" s="16" customFormat="1" hidden="1" x14ac:dyDescent="0.25">
      <c r="B170"/>
      <c r="C170"/>
      <c r="D170"/>
      <c r="E170"/>
      <c r="F170"/>
      <c r="G170"/>
      <c r="H170"/>
      <c r="I170"/>
      <c r="J170"/>
      <c r="K170"/>
      <c r="L170" s="19"/>
    </row>
    <row r="171" spans="2:12" s="16" customFormat="1" hidden="1" x14ac:dyDescent="0.25">
      <c r="B171"/>
      <c r="C171"/>
      <c r="D171"/>
      <c r="E171"/>
      <c r="F171"/>
      <c r="G171"/>
      <c r="H171"/>
      <c r="I171"/>
      <c r="J171"/>
      <c r="K171"/>
      <c r="L171" s="19"/>
    </row>
    <row r="172" spans="2:12" s="16" customFormat="1" hidden="1" x14ac:dyDescent="0.25">
      <c r="B172"/>
      <c r="C172"/>
      <c r="D172"/>
      <c r="E172"/>
      <c r="F172"/>
      <c r="G172"/>
      <c r="H172"/>
      <c r="I172"/>
      <c r="J172"/>
      <c r="K172"/>
      <c r="L172" s="19"/>
    </row>
    <row r="173" spans="2:12" s="16" customFormat="1" hidden="1" x14ac:dyDescent="0.25">
      <c r="B173"/>
      <c r="C173"/>
      <c r="D173"/>
      <c r="E173"/>
      <c r="F173"/>
      <c r="G173"/>
      <c r="H173"/>
      <c r="I173"/>
      <c r="J173"/>
      <c r="K173"/>
      <c r="L173" s="19"/>
    </row>
    <row r="174" spans="2:12" s="16" customFormat="1" hidden="1" x14ac:dyDescent="0.25">
      <c r="B174"/>
      <c r="C174"/>
      <c r="D174"/>
      <c r="E174"/>
      <c r="F174"/>
      <c r="G174"/>
      <c r="H174"/>
      <c r="I174"/>
      <c r="J174"/>
      <c r="K174"/>
      <c r="L174" s="19"/>
    </row>
    <row r="175" spans="2:12" s="16" customFormat="1" hidden="1" x14ac:dyDescent="0.25">
      <c r="B175"/>
      <c r="C175"/>
      <c r="D175"/>
      <c r="E175"/>
      <c r="F175"/>
      <c r="G175"/>
      <c r="H175"/>
      <c r="I175"/>
      <c r="J175"/>
      <c r="K175"/>
      <c r="L175" s="19"/>
    </row>
    <row r="176" spans="2:12" s="16" customFormat="1" hidden="1" x14ac:dyDescent="0.25">
      <c r="B176"/>
      <c r="C176"/>
      <c r="D176"/>
      <c r="E176"/>
      <c r="F176"/>
      <c r="G176"/>
      <c r="H176"/>
      <c r="I176"/>
      <c r="J176"/>
      <c r="K176"/>
      <c r="L176" s="19"/>
    </row>
    <row r="177" spans="2:12" s="16" customFormat="1" hidden="1" x14ac:dyDescent="0.25">
      <c r="B177"/>
      <c r="C177"/>
      <c r="D177"/>
      <c r="E177"/>
      <c r="F177"/>
      <c r="G177"/>
      <c r="H177"/>
      <c r="I177"/>
      <c r="J177"/>
      <c r="K177"/>
      <c r="L177" s="19"/>
    </row>
    <row r="178" spans="2:12" s="16" customFormat="1" hidden="1" x14ac:dyDescent="0.25">
      <c r="B178"/>
      <c r="C178"/>
      <c r="D178"/>
      <c r="E178"/>
      <c r="F178"/>
      <c r="G178"/>
      <c r="H178"/>
      <c r="I178"/>
      <c r="J178"/>
      <c r="K178"/>
      <c r="L178" s="19"/>
    </row>
    <row r="179" spans="2:12" s="16" customFormat="1" hidden="1" x14ac:dyDescent="0.25">
      <c r="B179"/>
      <c r="C179"/>
      <c r="D179"/>
      <c r="E179"/>
      <c r="F179"/>
      <c r="G179"/>
      <c r="H179"/>
      <c r="I179"/>
      <c r="J179"/>
      <c r="K179"/>
      <c r="L179" s="19"/>
    </row>
    <row r="180" spans="2:12" s="16" customFormat="1" hidden="1" x14ac:dyDescent="0.25">
      <c r="B180"/>
      <c r="C180"/>
      <c r="D180"/>
      <c r="E180"/>
      <c r="F180"/>
      <c r="G180"/>
      <c r="H180"/>
      <c r="I180"/>
      <c r="J180"/>
      <c r="K180"/>
      <c r="L180" s="19"/>
    </row>
    <row r="181" spans="2:12" s="16" customFormat="1" hidden="1" x14ac:dyDescent="0.25">
      <c r="B181"/>
      <c r="C181"/>
      <c r="D181"/>
      <c r="E181"/>
      <c r="F181"/>
      <c r="G181"/>
      <c r="H181"/>
      <c r="I181"/>
      <c r="J181"/>
      <c r="K181"/>
      <c r="L181" s="19"/>
    </row>
    <row r="182" spans="2:12" s="16" customFormat="1" hidden="1" x14ac:dyDescent="0.25">
      <c r="B182"/>
      <c r="C182"/>
      <c r="D182"/>
      <c r="E182"/>
      <c r="F182"/>
      <c r="G182"/>
      <c r="H182"/>
      <c r="I182"/>
      <c r="J182"/>
      <c r="K182"/>
      <c r="L182" s="19"/>
    </row>
    <row r="183" spans="2:12" s="16" customFormat="1" hidden="1" x14ac:dyDescent="0.25">
      <c r="B183"/>
      <c r="C183"/>
      <c r="D183"/>
      <c r="E183"/>
      <c r="F183"/>
      <c r="G183"/>
      <c r="H183"/>
      <c r="I183"/>
      <c r="J183"/>
      <c r="K183"/>
      <c r="L183" s="19"/>
    </row>
    <row r="184" spans="2:12" s="16" customFormat="1" hidden="1" x14ac:dyDescent="0.25">
      <c r="B184"/>
      <c r="C184"/>
      <c r="D184"/>
      <c r="E184"/>
      <c r="F184"/>
      <c r="G184"/>
      <c r="H184"/>
      <c r="I184"/>
      <c r="J184"/>
      <c r="K184"/>
      <c r="L184" s="19"/>
    </row>
    <row r="185" spans="2:12" s="16" customFormat="1" hidden="1" x14ac:dyDescent="0.25">
      <c r="B185"/>
      <c r="C185"/>
      <c r="D185"/>
      <c r="E185"/>
      <c r="F185"/>
      <c r="G185"/>
      <c r="H185"/>
      <c r="I185"/>
      <c r="J185"/>
      <c r="K185"/>
      <c r="L185" s="19"/>
    </row>
    <row r="186" spans="2:12" s="16" customFormat="1" hidden="1" x14ac:dyDescent="0.25">
      <c r="B186"/>
      <c r="C186"/>
      <c r="D186"/>
      <c r="E186"/>
      <c r="F186"/>
      <c r="G186"/>
      <c r="H186"/>
      <c r="I186"/>
      <c r="J186"/>
      <c r="K186"/>
      <c r="L186" s="19"/>
    </row>
    <row r="187" spans="2:12" s="16" customFormat="1" hidden="1" x14ac:dyDescent="0.25">
      <c r="B187"/>
      <c r="C187"/>
      <c r="D187"/>
      <c r="E187"/>
      <c r="F187"/>
      <c r="G187"/>
      <c r="H187"/>
      <c r="I187"/>
      <c r="J187"/>
      <c r="K187"/>
      <c r="L187" s="19"/>
    </row>
    <row r="188" spans="2:12" s="16" customFormat="1" hidden="1" x14ac:dyDescent="0.25">
      <c r="B188"/>
      <c r="C188"/>
      <c r="D188"/>
      <c r="E188"/>
      <c r="F188"/>
      <c r="G188"/>
      <c r="H188"/>
      <c r="I188"/>
      <c r="J188"/>
      <c r="K188"/>
      <c r="L188" s="19"/>
    </row>
    <row r="189" spans="2:12" s="16" customFormat="1" hidden="1" x14ac:dyDescent="0.25">
      <c r="B189"/>
      <c r="C189"/>
      <c r="D189"/>
      <c r="E189"/>
      <c r="F189"/>
      <c r="G189"/>
      <c r="H189"/>
      <c r="I189"/>
      <c r="J189"/>
      <c r="K189"/>
      <c r="L189" s="19"/>
    </row>
    <row r="190" spans="2:12" s="16" customFormat="1" hidden="1" x14ac:dyDescent="0.25">
      <c r="B190"/>
      <c r="C190"/>
      <c r="D190"/>
      <c r="E190"/>
      <c r="F190"/>
      <c r="G190"/>
      <c r="H190"/>
      <c r="I190"/>
      <c r="J190"/>
      <c r="K190"/>
      <c r="L190" s="19"/>
    </row>
    <row r="191" spans="2:12" s="16" customFormat="1" hidden="1" x14ac:dyDescent="0.25">
      <c r="B191"/>
      <c r="C191"/>
      <c r="D191"/>
      <c r="E191"/>
      <c r="F191"/>
      <c r="G191"/>
      <c r="H191"/>
      <c r="I191"/>
      <c r="J191"/>
      <c r="K191"/>
      <c r="L191" s="19"/>
    </row>
    <row r="192" spans="2:12" s="16" customFormat="1" hidden="1" x14ac:dyDescent="0.25">
      <c r="B192"/>
      <c r="C192"/>
      <c r="D192"/>
      <c r="E192"/>
      <c r="F192"/>
      <c r="G192"/>
      <c r="H192"/>
      <c r="I192"/>
      <c r="J192"/>
      <c r="K192"/>
      <c r="L192" s="19"/>
    </row>
    <row r="193" spans="2:12" s="16" customFormat="1" hidden="1" x14ac:dyDescent="0.25">
      <c r="B193"/>
      <c r="C193"/>
      <c r="D193"/>
      <c r="E193"/>
      <c r="F193"/>
      <c r="G193"/>
      <c r="H193"/>
      <c r="I193"/>
      <c r="J193"/>
      <c r="K193"/>
      <c r="L193" s="19"/>
    </row>
    <row r="194" spans="2:12" s="16" customFormat="1" hidden="1" x14ac:dyDescent="0.25">
      <c r="B194"/>
      <c r="C194"/>
      <c r="D194"/>
      <c r="E194"/>
      <c r="F194"/>
      <c r="G194"/>
      <c r="H194"/>
      <c r="I194"/>
      <c r="J194"/>
      <c r="K194"/>
      <c r="L194" s="19"/>
    </row>
    <row r="195" spans="2:12" s="16" customFormat="1" hidden="1" x14ac:dyDescent="0.25">
      <c r="B195"/>
      <c r="C195"/>
      <c r="D195"/>
      <c r="E195"/>
      <c r="F195"/>
      <c r="G195"/>
      <c r="H195"/>
      <c r="I195"/>
      <c r="J195"/>
      <c r="K195"/>
      <c r="L195" s="19"/>
    </row>
    <row r="196" spans="2:12" s="16" customFormat="1" hidden="1" x14ac:dyDescent="0.25">
      <c r="B196"/>
      <c r="C196"/>
      <c r="D196"/>
      <c r="E196"/>
      <c r="F196"/>
      <c r="G196"/>
      <c r="H196"/>
      <c r="I196"/>
      <c r="J196"/>
      <c r="K196"/>
      <c r="L196" s="19"/>
    </row>
    <row r="197" spans="2:12" s="16" customFormat="1" hidden="1" x14ac:dyDescent="0.25">
      <c r="B197"/>
      <c r="C197"/>
      <c r="D197"/>
      <c r="E197"/>
      <c r="F197"/>
      <c r="G197"/>
      <c r="H197"/>
      <c r="I197"/>
      <c r="J197"/>
      <c r="K197"/>
      <c r="L197" s="19"/>
    </row>
    <row r="198" spans="2:12" s="16" customFormat="1" hidden="1" x14ac:dyDescent="0.25">
      <c r="B198"/>
      <c r="C198"/>
      <c r="D198"/>
      <c r="E198"/>
      <c r="F198"/>
      <c r="G198"/>
      <c r="H198"/>
      <c r="I198"/>
      <c r="J198"/>
      <c r="K198"/>
      <c r="L198" s="19"/>
    </row>
    <row r="199" spans="2:12" s="16" customFormat="1" hidden="1" x14ac:dyDescent="0.25">
      <c r="B199"/>
      <c r="C199"/>
      <c r="D199"/>
      <c r="E199"/>
      <c r="F199"/>
      <c r="G199"/>
      <c r="H199"/>
      <c r="I199"/>
      <c r="J199"/>
      <c r="K199"/>
      <c r="L199" s="19"/>
    </row>
    <row r="200" spans="2:12" s="16" customFormat="1" hidden="1" x14ac:dyDescent="0.25">
      <c r="B200"/>
      <c r="C200"/>
      <c r="D200"/>
      <c r="E200"/>
      <c r="F200"/>
      <c r="G200"/>
      <c r="H200"/>
      <c r="I200"/>
      <c r="J200"/>
      <c r="K200"/>
      <c r="L200" s="19"/>
    </row>
    <row r="201" spans="2:12" s="16" customFormat="1" hidden="1" x14ac:dyDescent="0.25">
      <c r="B201"/>
      <c r="C201"/>
      <c r="D201"/>
      <c r="E201"/>
      <c r="F201"/>
      <c r="G201"/>
      <c r="H201"/>
      <c r="I201"/>
      <c r="J201"/>
      <c r="K201"/>
      <c r="L201" s="19"/>
    </row>
    <row r="202" spans="2:12" s="16" customFormat="1" hidden="1" x14ac:dyDescent="0.25">
      <c r="B202"/>
      <c r="C202"/>
      <c r="D202"/>
      <c r="E202"/>
      <c r="F202"/>
      <c r="G202"/>
      <c r="H202"/>
      <c r="I202"/>
      <c r="J202"/>
      <c r="K202"/>
      <c r="L202" s="19"/>
    </row>
    <row r="203" spans="2:12" s="16" customFormat="1" hidden="1" x14ac:dyDescent="0.25">
      <c r="B203"/>
      <c r="C203"/>
      <c r="D203"/>
      <c r="E203"/>
      <c r="F203"/>
      <c r="G203"/>
      <c r="H203"/>
      <c r="I203"/>
      <c r="J203"/>
      <c r="K203"/>
      <c r="L203" s="19"/>
    </row>
    <row r="204" spans="2:12" s="16" customFormat="1" hidden="1" x14ac:dyDescent="0.25">
      <c r="B204"/>
      <c r="C204"/>
      <c r="D204"/>
      <c r="E204"/>
      <c r="F204"/>
      <c r="G204"/>
      <c r="H204"/>
      <c r="I204"/>
      <c r="J204"/>
      <c r="K204"/>
      <c r="L204" s="19"/>
    </row>
    <row r="205" spans="2:12" s="16" customFormat="1" hidden="1" x14ac:dyDescent="0.25">
      <c r="B205"/>
      <c r="C205"/>
      <c r="D205"/>
      <c r="E205"/>
      <c r="F205"/>
      <c r="G205"/>
      <c r="H205"/>
      <c r="I205"/>
      <c r="J205"/>
      <c r="K205"/>
      <c r="L205" s="19"/>
    </row>
    <row r="206" spans="2:12" s="16" customFormat="1" x14ac:dyDescent="0.25">
      <c r="B206"/>
      <c r="C206"/>
      <c r="D206"/>
      <c r="E206"/>
      <c r="F206"/>
      <c r="G206"/>
      <c r="H206"/>
      <c r="I206"/>
      <c r="J206"/>
      <c r="K206"/>
      <c r="L206" s="19"/>
    </row>
    <row r="207" spans="2:12" s="16" customFormat="1" x14ac:dyDescent="0.25">
      <c r="B207"/>
      <c r="C207"/>
      <c r="D207"/>
      <c r="E207"/>
      <c r="F207"/>
      <c r="G207"/>
      <c r="H207"/>
      <c r="I207"/>
      <c r="J207"/>
      <c r="K207"/>
      <c r="L207" s="19"/>
    </row>
    <row r="208" spans="2:12" s="16" customFormat="1" x14ac:dyDescent="0.25">
      <c r="B208"/>
      <c r="C208"/>
      <c r="D208"/>
      <c r="E208"/>
      <c r="F208"/>
      <c r="G208"/>
      <c r="H208"/>
      <c r="I208"/>
      <c r="J208"/>
      <c r="K208"/>
      <c r="L208" s="19"/>
    </row>
    <row r="209" spans="2:12" s="16" customFormat="1" x14ac:dyDescent="0.25">
      <c r="B209"/>
      <c r="C209"/>
      <c r="D209"/>
      <c r="E209"/>
      <c r="F209"/>
      <c r="G209"/>
      <c r="H209"/>
      <c r="I209"/>
      <c r="J209"/>
      <c r="K209"/>
      <c r="L209" s="19"/>
    </row>
    <row r="210" spans="2:12" s="16" customFormat="1" x14ac:dyDescent="0.25">
      <c r="B210"/>
      <c r="C210"/>
      <c r="D210"/>
      <c r="E210"/>
      <c r="F210"/>
      <c r="G210"/>
      <c r="H210"/>
      <c r="I210"/>
      <c r="J210"/>
      <c r="K210"/>
      <c r="L210" s="19"/>
    </row>
    <row r="211" spans="2:12" s="16" customFormat="1" x14ac:dyDescent="0.25">
      <c r="B211"/>
      <c r="C211"/>
      <c r="D211"/>
      <c r="E211"/>
      <c r="F211"/>
      <c r="G211"/>
      <c r="H211"/>
      <c r="I211"/>
      <c r="J211"/>
      <c r="K211"/>
      <c r="L211" s="19"/>
    </row>
    <row r="212" spans="2:12" s="16" customFormat="1" x14ac:dyDescent="0.25">
      <c r="B212"/>
      <c r="C212"/>
      <c r="D212"/>
      <c r="E212"/>
      <c r="F212"/>
      <c r="G212"/>
      <c r="H212"/>
      <c r="I212"/>
      <c r="J212"/>
      <c r="K212"/>
      <c r="L212" s="19"/>
    </row>
    <row r="213" spans="2:12" s="16" customFormat="1" x14ac:dyDescent="0.25">
      <c r="B213"/>
      <c r="C213"/>
      <c r="D213"/>
      <c r="E213"/>
      <c r="F213"/>
      <c r="G213"/>
      <c r="H213"/>
      <c r="I213"/>
      <c r="J213"/>
      <c r="K213"/>
      <c r="L213" s="19"/>
    </row>
    <row r="214" spans="2:12" s="16" customFormat="1" x14ac:dyDescent="0.25">
      <c r="B214"/>
      <c r="C214"/>
      <c r="D214"/>
      <c r="E214"/>
      <c r="F214"/>
      <c r="G214"/>
      <c r="H214"/>
      <c r="I214"/>
      <c r="J214"/>
      <c r="K214"/>
      <c r="L214" s="19"/>
    </row>
    <row r="215" spans="2:12" s="16" customFormat="1" x14ac:dyDescent="0.25">
      <c r="B215"/>
      <c r="C215"/>
      <c r="D215"/>
      <c r="E215"/>
      <c r="F215"/>
      <c r="G215"/>
      <c r="H215"/>
      <c r="I215"/>
      <c r="J215"/>
      <c r="K215"/>
      <c r="L215" s="19"/>
    </row>
    <row r="216" spans="2:12" s="16" customFormat="1" x14ac:dyDescent="0.25">
      <c r="B216"/>
      <c r="C216"/>
      <c r="D216"/>
      <c r="E216"/>
      <c r="F216"/>
      <c r="G216"/>
      <c r="H216"/>
      <c r="I216"/>
      <c r="J216"/>
      <c r="K216"/>
      <c r="L216" s="19"/>
    </row>
    <row r="217" spans="2:12" s="16" customFormat="1" x14ac:dyDescent="0.25">
      <c r="B217"/>
      <c r="C217"/>
      <c r="D217"/>
      <c r="E217"/>
      <c r="F217"/>
      <c r="G217"/>
      <c r="H217"/>
      <c r="I217"/>
      <c r="J217"/>
      <c r="K217"/>
      <c r="L217" s="19"/>
    </row>
    <row r="218" spans="2:12" s="16" customFormat="1" x14ac:dyDescent="0.25">
      <c r="B218"/>
      <c r="C218"/>
      <c r="D218"/>
      <c r="E218"/>
      <c r="F218"/>
      <c r="G218"/>
      <c r="H218"/>
      <c r="I218"/>
      <c r="J218"/>
      <c r="K218"/>
      <c r="L218" s="19"/>
    </row>
    <row r="219" spans="2:12" s="16" customFormat="1" x14ac:dyDescent="0.25">
      <c r="B219"/>
      <c r="C219"/>
      <c r="D219"/>
      <c r="E219"/>
      <c r="F219"/>
      <c r="G219"/>
      <c r="H219"/>
      <c r="I219"/>
      <c r="J219"/>
      <c r="K219"/>
      <c r="L219" s="19"/>
    </row>
    <row r="220" spans="2:12" s="16" customFormat="1" x14ac:dyDescent="0.25">
      <c r="B220"/>
      <c r="C220"/>
      <c r="D220"/>
      <c r="E220"/>
      <c r="F220"/>
      <c r="G220"/>
      <c r="H220"/>
      <c r="I220"/>
      <c r="J220"/>
      <c r="K220"/>
      <c r="L220" s="19"/>
    </row>
    <row r="221" spans="2:12" s="16" customFormat="1" x14ac:dyDescent="0.25">
      <c r="B221"/>
      <c r="C221"/>
      <c r="D221"/>
      <c r="E221"/>
      <c r="F221"/>
      <c r="G221"/>
      <c r="H221"/>
      <c r="I221"/>
      <c r="J221"/>
      <c r="K221"/>
      <c r="L221" s="19"/>
    </row>
    <row r="222" spans="2:12" s="16" customFormat="1" x14ac:dyDescent="0.25">
      <c r="B222"/>
      <c r="C222"/>
      <c r="D222"/>
      <c r="E222"/>
      <c r="F222"/>
      <c r="G222"/>
      <c r="H222"/>
      <c r="I222"/>
      <c r="J222"/>
      <c r="K222"/>
      <c r="L222" s="19"/>
    </row>
    <row r="223" spans="2:12" s="16" customFormat="1" x14ac:dyDescent="0.25">
      <c r="B223"/>
      <c r="C223"/>
      <c r="D223"/>
      <c r="E223"/>
      <c r="F223"/>
      <c r="G223"/>
      <c r="H223"/>
      <c r="I223"/>
      <c r="J223"/>
      <c r="K223"/>
      <c r="L223" s="19"/>
    </row>
    <row r="224" spans="2:12" s="16" customFormat="1" x14ac:dyDescent="0.25">
      <c r="B224"/>
      <c r="C224"/>
      <c r="D224"/>
      <c r="E224"/>
      <c r="F224"/>
      <c r="G224"/>
      <c r="H224"/>
      <c r="I224"/>
      <c r="J224"/>
      <c r="K224"/>
      <c r="L224" s="19"/>
    </row>
    <row r="225" spans="2:12" s="16" customFormat="1" x14ac:dyDescent="0.25">
      <c r="B225"/>
      <c r="C225"/>
      <c r="D225"/>
      <c r="E225"/>
      <c r="F225"/>
      <c r="G225"/>
      <c r="H225"/>
      <c r="I225"/>
      <c r="J225"/>
      <c r="K225"/>
      <c r="L225" s="19"/>
    </row>
    <row r="226" spans="2:12" s="16" customFormat="1" x14ac:dyDescent="0.25">
      <c r="B226"/>
      <c r="C226"/>
      <c r="D226"/>
      <c r="E226"/>
      <c r="F226"/>
      <c r="G226"/>
      <c r="H226"/>
      <c r="I226"/>
      <c r="J226"/>
      <c r="K226"/>
      <c r="L226" s="19"/>
    </row>
    <row r="227" spans="2:12" s="16" customFormat="1" x14ac:dyDescent="0.25">
      <c r="B227"/>
      <c r="C227"/>
      <c r="D227"/>
      <c r="E227"/>
      <c r="F227"/>
      <c r="G227"/>
      <c r="H227"/>
      <c r="I227"/>
      <c r="J227"/>
      <c r="K227"/>
      <c r="L227" s="19"/>
    </row>
    <row r="228" spans="2:12" s="16" customFormat="1" x14ac:dyDescent="0.25">
      <c r="B228"/>
      <c r="C228"/>
      <c r="D228"/>
      <c r="E228"/>
      <c r="F228"/>
      <c r="G228"/>
      <c r="H228"/>
      <c r="I228"/>
      <c r="J228"/>
      <c r="K228"/>
      <c r="L228" s="19"/>
    </row>
    <row r="229" spans="2:12" s="16" customFormat="1" x14ac:dyDescent="0.25">
      <c r="B229"/>
      <c r="C229"/>
      <c r="D229"/>
      <c r="E229"/>
      <c r="F229"/>
      <c r="G229"/>
      <c r="H229"/>
      <c r="I229"/>
      <c r="J229"/>
      <c r="K229"/>
      <c r="L229" s="19"/>
    </row>
    <row r="230" spans="2:12" s="16" customFormat="1" x14ac:dyDescent="0.25">
      <c r="B230"/>
      <c r="C230"/>
      <c r="D230"/>
      <c r="E230"/>
      <c r="F230"/>
      <c r="G230"/>
      <c r="H230"/>
      <c r="I230"/>
      <c r="J230"/>
      <c r="K230"/>
      <c r="L230" s="19"/>
    </row>
    <row r="231" spans="2:12" s="16" customFormat="1" x14ac:dyDescent="0.25">
      <c r="B231"/>
      <c r="C231"/>
      <c r="D231"/>
      <c r="E231"/>
      <c r="F231"/>
      <c r="G231"/>
      <c r="H231"/>
      <c r="I231"/>
      <c r="J231"/>
      <c r="K231"/>
      <c r="L231" s="19"/>
    </row>
    <row r="232" spans="2:12" s="16" customFormat="1" x14ac:dyDescent="0.25">
      <c r="B232"/>
      <c r="C232"/>
      <c r="D232"/>
      <c r="E232"/>
      <c r="F232"/>
      <c r="G232"/>
      <c r="H232"/>
      <c r="I232"/>
      <c r="J232"/>
      <c r="K232"/>
      <c r="L232" s="19"/>
    </row>
    <row r="233" spans="2:12" s="16" customFormat="1" x14ac:dyDescent="0.25">
      <c r="C233" s="19"/>
      <c r="D233" s="19"/>
      <c r="E233" s="19"/>
      <c r="F233" s="19"/>
      <c r="G233" s="19"/>
      <c r="H233" s="19"/>
      <c r="I233" s="19"/>
      <c r="J233" s="19"/>
      <c r="L233" s="19"/>
    </row>
    <row r="234" spans="2:12" s="16" customFormat="1" x14ac:dyDescent="0.25">
      <c r="C234" s="19"/>
      <c r="D234" s="19"/>
      <c r="E234" s="19"/>
      <c r="F234" s="19"/>
      <c r="G234" s="19"/>
      <c r="H234" s="19"/>
      <c r="I234" s="19"/>
      <c r="J234" s="19"/>
      <c r="L234" s="19"/>
    </row>
    <row r="235" spans="2:12" s="16" customFormat="1" x14ac:dyDescent="0.25">
      <c r="C235" s="19"/>
      <c r="D235" s="19"/>
      <c r="E235" s="19"/>
      <c r="F235" s="19"/>
      <c r="G235" s="19"/>
      <c r="H235" s="19"/>
      <c r="I235" s="19"/>
      <c r="J235" s="19"/>
      <c r="L235" s="19"/>
    </row>
    <row r="236" spans="2:12" s="16" customFormat="1" x14ac:dyDescent="0.25">
      <c r="C236" s="19"/>
      <c r="D236" s="19"/>
      <c r="E236" s="19"/>
      <c r="F236" s="19"/>
      <c r="G236" s="19"/>
      <c r="H236" s="19"/>
      <c r="I236" s="19"/>
      <c r="J236" s="19"/>
      <c r="L236" s="19"/>
    </row>
    <row r="237" spans="2:12" s="16" customFormat="1" x14ac:dyDescent="0.25">
      <c r="C237" s="19"/>
      <c r="D237" s="19"/>
      <c r="E237" s="19"/>
      <c r="F237" s="19"/>
      <c r="G237" s="19"/>
      <c r="H237" s="19"/>
      <c r="I237" s="19"/>
      <c r="J237" s="19"/>
      <c r="L237" s="19"/>
    </row>
    <row r="238" spans="2:12" s="16" customFormat="1" x14ac:dyDescent="0.25">
      <c r="C238" s="19"/>
      <c r="D238" s="19"/>
      <c r="E238" s="19"/>
      <c r="F238" s="19"/>
      <c r="G238" s="19"/>
      <c r="H238" s="19"/>
      <c r="I238" s="19"/>
      <c r="J238" s="19"/>
      <c r="L238" s="19"/>
    </row>
    <row r="239" spans="2:12" s="16" customFormat="1" x14ac:dyDescent="0.25">
      <c r="C239" s="19"/>
      <c r="D239" s="19"/>
      <c r="E239" s="19"/>
      <c r="F239" s="19"/>
      <c r="G239" s="19"/>
      <c r="H239" s="19"/>
      <c r="I239" s="19"/>
      <c r="J239" s="19"/>
      <c r="L239" s="19"/>
    </row>
    <row r="240" spans="2:12" s="16" customFormat="1" x14ac:dyDescent="0.25">
      <c r="C240" s="19"/>
      <c r="D240" s="19"/>
      <c r="E240" s="19"/>
      <c r="F240" s="19"/>
      <c r="G240" s="19"/>
      <c r="H240" s="19"/>
      <c r="I240" s="19"/>
      <c r="J240" s="19"/>
      <c r="L240" s="19"/>
    </row>
    <row r="241" spans="3:12" s="16" customFormat="1" x14ac:dyDescent="0.25">
      <c r="C241" s="19"/>
      <c r="D241" s="19"/>
      <c r="E241" s="19"/>
      <c r="F241" s="19"/>
      <c r="G241" s="19"/>
      <c r="H241" s="19"/>
      <c r="I241" s="19"/>
      <c r="J241" s="19"/>
      <c r="L241" s="19"/>
    </row>
    <row r="242" spans="3:12" s="16" customFormat="1" x14ac:dyDescent="0.25">
      <c r="C242" s="19"/>
      <c r="D242" s="19"/>
      <c r="E242" s="19"/>
      <c r="F242" s="19"/>
      <c r="G242" s="19"/>
      <c r="H242" s="19"/>
      <c r="I242" s="19"/>
      <c r="J242" s="19"/>
      <c r="L242" s="19"/>
    </row>
    <row r="243" spans="3:12" s="16" customFormat="1" x14ac:dyDescent="0.25">
      <c r="C243" s="19"/>
      <c r="D243" s="19"/>
      <c r="E243" s="19"/>
      <c r="F243" s="19"/>
      <c r="G243" s="19"/>
      <c r="H243" s="19"/>
      <c r="I243" s="19"/>
      <c r="J243" s="19"/>
      <c r="L243" s="19"/>
    </row>
    <row r="244" spans="3:12" s="16" customFormat="1" x14ac:dyDescent="0.25">
      <c r="C244" s="19"/>
      <c r="D244" s="19"/>
      <c r="E244" s="19"/>
      <c r="F244" s="19"/>
      <c r="G244" s="19"/>
      <c r="H244" s="19"/>
      <c r="I244" s="19"/>
      <c r="J244" s="19"/>
      <c r="L244" s="19"/>
    </row>
    <row r="245" spans="3:12" s="16" customFormat="1" x14ac:dyDescent="0.25">
      <c r="C245" s="19"/>
      <c r="D245" s="19"/>
      <c r="E245" s="19"/>
      <c r="F245" s="19"/>
      <c r="G245" s="19"/>
      <c r="H245" s="19"/>
      <c r="I245" s="19"/>
      <c r="J245" s="19"/>
      <c r="L245" s="19"/>
    </row>
    <row r="246" spans="3:12" s="16" customFormat="1" x14ac:dyDescent="0.25">
      <c r="C246" s="19"/>
      <c r="D246" s="19"/>
      <c r="E246" s="19"/>
      <c r="F246" s="19"/>
      <c r="G246" s="19"/>
      <c r="H246" s="19"/>
      <c r="I246" s="19"/>
      <c r="J246" s="19"/>
      <c r="L246" s="19"/>
    </row>
    <row r="247" spans="3:12" s="16" customFormat="1" x14ac:dyDescent="0.25">
      <c r="C247" s="19"/>
      <c r="D247" s="19"/>
      <c r="E247" s="19"/>
      <c r="F247" s="19"/>
      <c r="G247" s="19"/>
      <c r="H247" s="19"/>
      <c r="I247" s="19"/>
      <c r="J247" s="19"/>
      <c r="L247" s="19"/>
    </row>
    <row r="248" spans="3:12" s="16" customFormat="1" x14ac:dyDescent="0.25">
      <c r="C248" s="19"/>
      <c r="D248" s="19"/>
      <c r="E248" s="19"/>
      <c r="F248" s="19"/>
      <c r="G248" s="19"/>
      <c r="H248" s="19"/>
      <c r="I248" s="19"/>
      <c r="J248" s="19"/>
      <c r="L248" s="19"/>
    </row>
    <row r="249" spans="3:12" s="16" customFormat="1" x14ac:dyDescent="0.25">
      <c r="C249" s="19"/>
      <c r="D249" s="19"/>
      <c r="E249" s="19"/>
      <c r="F249" s="19"/>
      <c r="G249" s="19"/>
      <c r="H249" s="19"/>
      <c r="I249" s="19"/>
      <c r="J249" s="19"/>
      <c r="L249" s="19"/>
    </row>
    <row r="250" spans="3:12" s="16" customFormat="1" x14ac:dyDescent="0.25">
      <c r="C250" s="19"/>
      <c r="D250" s="19"/>
      <c r="E250" s="19"/>
      <c r="F250" s="19"/>
      <c r="G250" s="19"/>
      <c r="H250" s="19"/>
      <c r="I250" s="19"/>
      <c r="J250" s="19"/>
      <c r="L250" s="19"/>
    </row>
    <row r="251" spans="3:12" s="16" customFormat="1" x14ac:dyDescent="0.25">
      <c r="C251" s="19"/>
      <c r="D251" s="19"/>
      <c r="E251" s="19"/>
      <c r="F251" s="19"/>
      <c r="G251" s="19"/>
      <c r="H251" s="19"/>
      <c r="I251" s="19"/>
      <c r="J251" s="19"/>
      <c r="L251" s="19"/>
    </row>
    <row r="252" spans="3:12" s="16" customFormat="1" x14ac:dyDescent="0.25">
      <c r="C252" s="19"/>
      <c r="D252" s="19"/>
      <c r="E252" s="19"/>
      <c r="F252" s="19"/>
      <c r="G252" s="19"/>
      <c r="H252" s="19"/>
      <c r="I252" s="19"/>
      <c r="J252" s="19"/>
      <c r="L252" s="19"/>
    </row>
    <row r="253" spans="3:12" s="16" customFormat="1" x14ac:dyDescent="0.25">
      <c r="C253" s="19"/>
      <c r="D253" s="19"/>
      <c r="E253" s="19"/>
      <c r="F253" s="19"/>
      <c r="G253" s="19"/>
      <c r="H253" s="19"/>
      <c r="I253" s="19"/>
      <c r="J253" s="19"/>
      <c r="L253" s="19"/>
    </row>
    <row r="254" spans="3:12" s="16" customFormat="1" x14ac:dyDescent="0.25">
      <c r="C254" s="19"/>
      <c r="D254" s="19"/>
      <c r="E254" s="19"/>
      <c r="F254" s="19"/>
      <c r="G254" s="19"/>
      <c r="H254" s="19"/>
      <c r="I254" s="19"/>
      <c r="J254" s="19"/>
      <c r="L254" s="19"/>
    </row>
    <row r="255" spans="3:12" s="16" customFormat="1" x14ac:dyDescent="0.25">
      <c r="C255" s="19"/>
      <c r="D255" s="19"/>
      <c r="E255" s="19"/>
      <c r="F255" s="19"/>
      <c r="G255" s="19"/>
      <c r="H255" s="19"/>
      <c r="I255" s="19"/>
      <c r="J255" s="19"/>
      <c r="L255" s="19"/>
    </row>
    <row r="256" spans="3:12" s="16" customFormat="1" x14ac:dyDescent="0.25">
      <c r="C256" s="19"/>
      <c r="D256" s="19"/>
      <c r="E256" s="19"/>
      <c r="F256" s="19"/>
      <c r="G256" s="19"/>
      <c r="H256" s="19"/>
      <c r="I256" s="19"/>
      <c r="J256" s="19"/>
      <c r="L256" s="19"/>
    </row>
    <row r="257" spans="3:12" s="16" customFormat="1" x14ac:dyDescent="0.25">
      <c r="C257" s="19"/>
      <c r="D257" s="19"/>
      <c r="E257" s="19"/>
      <c r="F257" s="19"/>
      <c r="G257" s="19"/>
      <c r="H257" s="19"/>
      <c r="I257" s="19"/>
      <c r="J257" s="19"/>
      <c r="L257" s="19"/>
    </row>
    <row r="258" spans="3:12" s="16" customFormat="1" x14ac:dyDescent="0.25">
      <c r="C258" s="19"/>
      <c r="D258" s="19"/>
      <c r="E258" s="19"/>
      <c r="F258" s="19"/>
      <c r="G258" s="19"/>
      <c r="H258" s="19"/>
      <c r="I258" s="19"/>
      <c r="J258" s="19"/>
      <c r="L258" s="19"/>
    </row>
    <row r="259" spans="3:12" s="16" customFormat="1" x14ac:dyDescent="0.25">
      <c r="C259" s="19"/>
      <c r="D259" s="19"/>
      <c r="E259" s="19"/>
      <c r="F259" s="19"/>
      <c r="G259" s="19"/>
      <c r="H259" s="19"/>
      <c r="I259" s="19"/>
      <c r="J259" s="19"/>
      <c r="L259" s="19"/>
    </row>
    <row r="260" spans="3:12" s="16" customFormat="1" x14ac:dyDescent="0.25">
      <c r="C260" s="19"/>
      <c r="D260" s="19"/>
      <c r="E260" s="19"/>
      <c r="F260" s="19"/>
      <c r="G260" s="19"/>
      <c r="H260" s="19"/>
      <c r="I260" s="19"/>
      <c r="J260" s="19"/>
      <c r="L260" s="19"/>
    </row>
    <row r="261" spans="3:12" s="16" customFormat="1" x14ac:dyDescent="0.25">
      <c r="C261" s="19"/>
      <c r="D261" s="19"/>
      <c r="E261" s="19"/>
      <c r="F261" s="19"/>
      <c r="G261" s="19"/>
      <c r="H261" s="19"/>
      <c r="I261" s="19"/>
      <c r="J261" s="19"/>
      <c r="L261" s="19"/>
    </row>
    <row r="262" spans="3:12" s="16" customFormat="1" x14ac:dyDescent="0.25">
      <c r="C262" s="19"/>
      <c r="D262" s="19"/>
      <c r="E262" s="19"/>
      <c r="F262" s="19"/>
      <c r="G262" s="19"/>
      <c r="H262" s="19"/>
      <c r="I262" s="19"/>
      <c r="J262" s="19"/>
      <c r="L262" s="19"/>
    </row>
    <row r="263" spans="3:12" s="16" customFormat="1" x14ac:dyDescent="0.25">
      <c r="C263" s="19"/>
      <c r="D263" s="19"/>
      <c r="E263" s="19"/>
      <c r="F263" s="19"/>
      <c r="G263" s="19"/>
      <c r="H263" s="19"/>
      <c r="I263" s="19"/>
      <c r="J263" s="19"/>
      <c r="L263" s="19"/>
    </row>
    <row r="264" spans="3:12" s="16" customFormat="1" x14ac:dyDescent="0.25">
      <c r="C264" s="19"/>
      <c r="D264" s="19"/>
      <c r="E264" s="19"/>
      <c r="F264" s="19"/>
      <c r="G264" s="19"/>
      <c r="H264" s="19"/>
      <c r="I264" s="19"/>
      <c r="J264" s="19"/>
      <c r="L264" s="19"/>
    </row>
    <row r="265" spans="3:12" s="16" customFormat="1" x14ac:dyDescent="0.25">
      <c r="C265" s="19"/>
      <c r="D265" s="19"/>
      <c r="E265" s="19"/>
      <c r="F265" s="19"/>
      <c r="G265" s="19"/>
      <c r="H265" s="19"/>
      <c r="I265" s="19"/>
      <c r="J265" s="19"/>
      <c r="L265" s="19"/>
    </row>
    <row r="266" spans="3:12" s="16" customFormat="1" x14ac:dyDescent="0.25">
      <c r="C266" s="19"/>
      <c r="D266" s="19"/>
      <c r="E266" s="19"/>
      <c r="F266" s="19"/>
      <c r="G266" s="19"/>
      <c r="H266" s="19"/>
      <c r="I266" s="19"/>
      <c r="J266" s="19"/>
      <c r="L266" s="19"/>
    </row>
    <row r="267" spans="3:12" s="16" customFormat="1" x14ac:dyDescent="0.25">
      <c r="C267" s="19"/>
      <c r="D267" s="19"/>
      <c r="E267" s="19"/>
      <c r="F267" s="19"/>
      <c r="G267" s="19"/>
      <c r="H267" s="19"/>
      <c r="I267" s="19"/>
      <c r="J267" s="19"/>
      <c r="L267" s="19"/>
    </row>
    <row r="268" spans="3:12" s="16" customFormat="1" x14ac:dyDescent="0.25">
      <c r="C268" s="19"/>
      <c r="D268" s="19"/>
      <c r="E268" s="19"/>
      <c r="F268" s="19"/>
      <c r="G268" s="19"/>
      <c r="H268" s="19"/>
      <c r="I268" s="19"/>
      <c r="J268" s="19"/>
      <c r="L268" s="19"/>
    </row>
    <row r="269" spans="3:12" s="16" customFormat="1" x14ac:dyDescent="0.25">
      <c r="C269" s="19"/>
      <c r="D269" s="19"/>
      <c r="E269" s="19"/>
      <c r="F269" s="19"/>
      <c r="G269" s="19"/>
      <c r="H269" s="19"/>
      <c r="I269" s="19"/>
      <c r="J269" s="19"/>
      <c r="L269" s="19"/>
    </row>
    <row r="270" spans="3:12" s="16" customFormat="1" x14ac:dyDescent="0.25">
      <c r="C270" s="19"/>
      <c r="D270" s="19"/>
      <c r="E270" s="19"/>
      <c r="F270" s="19"/>
      <c r="G270" s="19"/>
      <c r="H270" s="19"/>
      <c r="I270" s="19"/>
      <c r="J270" s="19"/>
      <c r="L270" s="19"/>
    </row>
    <row r="271" spans="3:12" s="16" customFormat="1" x14ac:dyDescent="0.25">
      <c r="C271" s="19"/>
      <c r="D271" s="19"/>
      <c r="E271" s="19"/>
      <c r="F271" s="19"/>
      <c r="G271" s="19"/>
      <c r="H271" s="19"/>
      <c r="I271" s="19"/>
      <c r="J271" s="19"/>
      <c r="L271" s="19"/>
    </row>
    <row r="272" spans="3:12" s="16" customFormat="1" x14ac:dyDescent="0.25">
      <c r="C272" s="19"/>
      <c r="D272" s="19"/>
      <c r="E272" s="19"/>
      <c r="F272" s="19"/>
      <c r="G272" s="19"/>
      <c r="H272" s="19"/>
      <c r="I272" s="19"/>
      <c r="J272" s="19"/>
      <c r="L272" s="19"/>
    </row>
    <row r="273" spans="3:12" s="16" customFormat="1" x14ac:dyDescent="0.25">
      <c r="C273" s="19"/>
      <c r="D273" s="19"/>
      <c r="E273" s="19"/>
      <c r="F273" s="19"/>
      <c r="G273" s="19"/>
      <c r="H273" s="19"/>
      <c r="I273" s="19"/>
      <c r="J273" s="19"/>
      <c r="L273" s="19"/>
    </row>
    <row r="274" spans="3:12" s="16" customFormat="1" x14ac:dyDescent="0.25">
      <c r="C274" s="19"/>
      <c r="D274" s="19"/>
      <c r="E274" s="19"/>
      <c r="F274" s="19"/>
      <c r="G274" s="19"/>
      <c r="H274" s="19"/>
      <c r="I274" s="19"/>
      <c r="J274" s="19"/>
      <c r="L274" s="19"/>
    </row>
    <row r="275" spans="3:12" s="16" customFormat="1" x14ac:dyDescent="0.25">
      <c r="C275" s="19"/>
      <c r="D275" s="19"/>
      <c r="E275" s="19"/>
      <c r="F275" s="19"/>
      <c r="G275" s="19"/>
      <c r="H275" s="19"/>
      <c r="I275" s="19"/>
      <c r="J275" s="19"/>
      <c r="L275" s="19"/>
    </row>
    <row r="276" spans="3:12" s="16" customFormat="1" x14ac:dyDescent="0.25">
      <c r="C276" s="19"/>
      <c r="D276" s="19"/>
      <c r="E276" s="19"/>
      <c r="F276" s="19"/>
      <c r="G276" s="19"/>
      <c r="H276" s="19"/>
      <c r="I276" s="19"/>
      <c r="J276" s="19"/>
      <c r="L276" s="19"/>
    </row>
    <row r="277" spans="3:12" s="16" customFormat="1" x14ac:dyDescent="0.25">
      <c r="C277" s="19"/>
      <c r="D277" s="19"/>
      <c r="E277" s="19"/>
      <c r="F277" s="19"/>
      <c r="G277" s="19"/>
      <c r="H277" s="19"/>
      <c r="I277" s="19"/>
      <c r="J277" s="19"/>
      <c r="L277" s="19"/>
    </row>
    <row r="278" spans="3:12" s="16" customFormat="1" x14ac:dyDescent="0.25">
      <c r="C278" s="19"/>
      <c r="D278" s="19"/>
      <c r="E278" s="19"/>
      <c r="F278" s="19"/>
      <c r="G278" s="19"/>
      <c r="H278" s="19"/>
      <c r="I278" s="19"/>
      <c r="J278" s="19"/>
      <c r="L278" s="19"/>
    </row>
    <row r="279" spans="3:12" s="16" customFormat="1" x14ac:dyDescent="0.25">
      <c r="C279" s="19"/>
      <c r="D279" s="19"/>
      <c r="E279" s="19"/>
      <c r="F279" s="19"/>
      <c r="G279" s="19"/>
      <c r="H279" s="19"/>
      <c r="I279" s="19"/>
      <c r="J279" s="19"/>
      <c r="L279" s="19"/>
    </row>
    <row r="280" spans="3:12" s="16" customFormat="1" x14ac:dyDescent="0.25">
      <c r="C280" s="19"/>
      <c r="D280" s="19"/>
      <c r="E280" s="19"/>
      <c r="F280" s="19"/>
      <c r="G280" s="19"/>
      <c r="H280" s="19"/>
      <c r="I280" s="19"/>
      <c r="J280" s="19"/>
      <c r="L280" s="19"/>
    </row>
    <row r="281" spans="3:12" s="16" customFormat="1" x14ac:dyDescent="0.25">
      <c r="C281" s="19"/>
      <c r="D281" s="19"/>
      <c r="E281" s="19"/>
      <c r="F281" s="19"/>
      <c r="G281" s="19"/>
      <c r="H281" s="19"/>
      <c r="I281" s="19"/>
      <c r="J281" s="19"/>
      <c r="L281" s="19"/>
    </row>
    <row r="282" spans="3:12" s="16" customFormat="1" x14ac:dyDescent="0.25">
      <c r="C282" s="19"/>
      <c r="D282" s="19"/>
      <c r="E282" s="19"/>
      <c r="F282" s="19"/>
      <c r="G282" s="19"/>
      <c r="H282" s="19"/>
      <c r="I282" s="19"/>
      <c r="J282" s="19"/>
      <c r="L282" s="19"/>
    </row>
    <row r="283" spans="3:12" s="16" customFormat="1" x14ac:dyDescent="0.25">
      <c r="C283" s="19"/>
      <c r="D283" s="19"/>
      <c r="E283" s="19"/>
      <c r="F283" s="19"/>
      <c r="G283" s="19"/>
      <c r="H283" s="19"/>
      <c r="I283" s="19"/>
      <c r="J283" s="19"/>
      <c r="L283" s="19"/>
    </row>
    <row r="284" spans="3:12" s="16" customFormat="1" x14ac:dyDescent="0.25">
      <c r="C284" s="19"/>
      <c r="D284" s="19"/>
      <c r="E284" s="19"/>
      <c r="F284" s="19"/>
      <c r="G284" s="19"/>
      <c r="H284" s="19"/>
      <c r="I284" s="19"/>
      <c r="J284" s="19"/>
      <c r="L284" s="19"/>
    </row>
    <row r="285" spans="3:12" s="16" customFormat="1" x14ac:dyDescent="0.25">
      <c r="C285" s="19"/>
      <c r="D285" s="19"/>
      <c r="E285" s="19"/>
      <c r="F285" s="19"/>
      <c r="G285" s="19"/>
      <c r="H285" s="19"/>
      <c r="I285" s="19"/>
      <c r="J285" s="19"/>
      <c r="L285" s="19"/>
    </row>
    <row r="286" spans="3:12" s="16" customFormat="1" x14ac:dyDescent="0.25">
      <c r="C286" s="19"/>
      <c r="D286" s="19"/>
      <c r="E286" s="19"/>
      <c r="F286" s="19"/>
      <c r="G286" s="19"/>
      <c r="H286" s="19"/>
      <c r="I286" s="19"/>
      <c r="J286" s="19"/>
      <c r="L286" s="19"/>
    </row>
    <row r="287" spans="3:12" s="16" customFormat="1" x14ac:dyDescent="0.25">
      <c r="C287" s="19"/>
      <c r="D287" s="19"/>
      <c r="E287" s="19"/>
      <c r="F287" s="19"/>
      <c r="G287" s="19"/>
      <c r="H287" s="19"/>
      <c r="I287" s="19"/>
      <c r="J287" s="19"/>
      <c r="L287" s="19"/>
    </row>
    <row r="288" spans="3:12" s="16" customFormat="1" x14ac:dyDescent="0.25">
      <c r="C288" s="19"/>
      <c r="D288" s="19"/>
      <c r="E288" s="19"/>
      <c r="F288" s="19"/>
      <c r="G288" s="19"/>
      <c r="H288" s="19"/>
      <c r="I288" s="19"/>
      <c r="J288" s="19"/>
      <c r="L288" s="19"/>
    </row>
    <row r="289" spans="3:12" s="16" customFormat="1" x14ac:dyDescent="0.25">
      <c r="C289" s="19"/>
      <c r="D289" s="19"/>
      <c r="E289" s="19"/>
      <c r="F289" s="19"/>
      <c r="G289" s="19"/>
      <c r="H289" s="19"/>
      <c r="I289" s="19"/>
      <c r="J289" s="19"/>
      <c r="L289" s="19"/>
    </row>
    <row r="290" spans="3:12" s="16" customFormat="1" x14ac:dyDescent="0.25">
      <c r="C290" s="19"/>
      <c r="D290" s="19"/>
      <c r="E290" s="19"/>
      <c r="F290" s="19"/>
      <c r="G290" s="19"/>
      <c r="H290" s="19"/>
      <c r="I290" s="19"/>
      <c r="J290" s="19"/>
      <c r="L290" s="19"/>
    </row>
    <row r="291" spans="3:12" s="16" customFormat="1" x14ac:dyDescent="0.25">
      <c r="C291" s="19"/>
      <c r="D291" s="19"/>
      <c r="E291" s="19"/>
      <c r="F291" s="19"/>
      <c r="G291" s="19"/>
      <c r="H291" s="19"/>
      <c r="I291" s="19"/>
      <c r="J291" s="19"/>
      <c r="L291" s="19"/>
    </row>
    <row r="292" spans="3:12" s="16" customFormat="1" x14ac:dyDescent="0.25">
      <c r="C292" s="19"/>
      <c r="D292" s="19"/>
      <c r="E292" s="19"/>
      <c r="F292" s="19"/>
      <c r="G292" s="19"/>
      <c r="H292" s="19"/>
      <c r="I292" s="19"/>
      <c r="J292" s="19"/>
      <c r="L292" s="19"/>
    </row>
    <row r="293" spans="3:12" s="16" customFormat="1" x14ac:dyDescent="0.25">
      <c r="C293" s="19"/>
      <c r="D293" s="19"/>
      <c r="E293" s="19"/>
      <c r="F293" s="19"/>
      <c r="G293" s="19"/>
      <c r="H293" s="19"/>
      <c r="I293" s="19"/>
      <c r="J293" s="19"/>
      <c r="L293" s="19"/>
    </row>
    <row r="294" spans="3:12" s="16" customFormat="1" x14ac:dyDescent="0.25">
      <c r="C294" s="19"/>
      <c r="D294" s="19"/>
      <c r="E294" s="19"/>
      <c r="F294" s="19"/>
      <c r="G294" s="19"/>
      <c r="H294" s="19"/>
      <c r="I294" s="19"/>
      <c r="J294" s="19"/>
      <c r="L294" s="19"/>
    </row>
    <row r="295" spans="3:12" s="16" customFormat="1" x14ac:dyDescent="0.25">
      <c r="C295" s="19"/>
      <c r="D295" s="19"/>
      <c r="E295" s="19"/>
      <c r="F295" s="19"/>
      <c r="G295" s="19"/>
      <c r="H295" s="19"/>
      <c r="I295" s="19"/>
      <c r="J295" s="19"/>
      <c r="L295" s="19"/>
    </row>
    <row r="296" spans="3:12" s="16" customFormat="1" x14ac:dyDescent="0.25">
      <c r="C296" s="19"/>
      <c r="D296" s="19"/>
      <c r="E296" s="19"/>
      <c r="F296" s="19"/>
      <c r="G296" s="19"/>
      <c r="H296" s="19"/>
      <c r="I296" s="19"/>
      <c r="J296" s="19"/>
      <c r="L296" s="19"/>
    </row>
    <row r="297" spans="3:12" s="16" customFormat="1" x14ac:dyDescent="0.25">
      <c r="C297" s="19"/>
      <c r="D297" s="19"/>
      <c r="E297" s="19"/>
      <c r="F297" s="19"/>
      <c r="G297" s="19"/>
      <c r="H297" s="19"/>
      <c r="I297" s="19"/>
      <c r="J297" s="19"/>
      <c r="L297" s="19"/>
    </row>
    <row r="298" spans="3:12" s="16" customFormat="1" x14ac:dyDescent="0.25">
      <c r="C298" s="19"/>
      <c r="D298" s="19"/>
      <c r="E298" s="19"/>
      <c r="F298" s="19"/>
      <c r="G298" s="19"/>
      <c r="H298" s="19"/>
      <c r="I298" s="19"/>
      <c r="J298" s="19"/>
      <c r="L298" s="19"/>
    </row>
    <row r="299" spans="3:12" s="16" customFormat="1" x14ac:dyDescent="0.25">
      <c r="C299" s="19"/>
      <c r="D299" s="19"/>
      <c r="E299" s="19"/>
      <c r="F299" s="19"/>
      <c r="G299" s="19"/>
      <c r="H299" s="19"/>
      <c r="I299" s="19"/>
      <c r="J299" s="19"/>
      <c r="L299" s="19"/>
    </row>
    <row r="300" spans="3:12" s="16" customFormat="1" x14ac:dyDescent="0.25">
      <c r="C300" s="19"/>
      <c r="D300" s="19"/>
      <c r="E300" s="19"/>
      <c r="F300" s="19"/>
      <c r="G300" s="19"/>
      <c r="H300" s="19"/>
      <c r="I300" s="19"/>
      <c r="J300" s="19"/>
      <c r="L300" s="19"/>
    </row>
    <row r="301" spans="3:12" s="16" customFormat="1" x14ac:dyDescent="0.25">
      <c r="C301" s="19"/>
      <c r="D301" s="19"/>
      <c r="E301" s="19"/>
      <c r="F301" s="19"/>
      <c r="G301" s="19"/>
      <c r="H301" s="19"/>
      <c r="I301" s="19"/>
      <c r="J301" s="19"/>
      <c r="L301" s="19"/>
    </row>
    <row r="302" spans="3:12" s="16" customFormat="1" x14ac:dyDescent="0.25">
      <c r="C302" s="19"/>
      <c r="D302" s="19"/>
      <c r="E302" s="19"/>
      <c r="F302" s="19"/>
      <c r="G302" s="19"/>
      <c r="H302" s="19"/>
      <c r="I302" s="19"/>
      <c r="J302" s="19"/>
      <c r="L302" s="19"/>
    </row>
    <row r="303" spans="3:12" s="16" customFormat="1" x14ac:dyDescent="0.25">
      <c r="C303" s="19"/>
      <c r="D303" s="19"/>
      <c r="E303" s="19"/>
      <c r="F303" s="19"/>
      <c r="G303" s="19"/>
      <c r="H303" s="19"/>
      <c r="I303" s="19"/>
      <c r="J303" s="19"/>
      <c r="L303" s="19"/>
    </row>
    <row r="304" spans="3:12" s="16" customFormat="1" x14ac:dyDescent="0.25">
      <c r="C304" s="19"/>
      <c r="D304" s="19"/>
      <c r="E304" s="19"/>
      <c r="F304" s="19"/>
      <c r="G304" s="19"/>
      <c r="H304" s="19"/>
      <c r="I304" s="19"/>
      <c r="J304" s="19"/>
      <c r="L304" s="19"/>
    </row>
    <row r="305" spans="3:12" s="16" customFormat="1" x14ac:dyDescent="0.25">
      <c r="C305" s="19"/>
      <c r="D305" s="19"/>
      <c r="E305" s="19"/>
      <c r="F305" s="19"/>
      <c r="G305" s="19"/>
      <c r="H305" s="19"/>
      <c r="I305" s="19"/>
      <c r="J305" s="19"/>
      <c r="L305" s="19"/>
    </row>
    <row r="306" spans="3:12" s="16" customFormat="1" x14ac:dyDescent="0.25">
      <c r="C306" s="19"/>
      <c r="D306" s="19"/>
      <c r="E306" s="19"/>
      <c r="F306" s="19"/>
      <c r="G306" s="19"/>
      <c r="H306" s="19"/>
      <c r="I306" s="19"/>
      <c r="J306" s="19"/>
      <c r="L306" s="19"/>
    </row>
    <row r="307" spans="3:12" s="16" customFormat="1" x14ac:dyDescent="0.25">
      <c r="C307" s="19"/>
      <c r="D307" s="19"/>
      <c r="E307" s="19"/>
      <c r="F307" s="19"/>
      <c r="G307" s="19"/>
      <c r="H307" s="19"/>
      <c r="I307" s="19"/>
      <c r="J307" s="19"/>
      <c r="L307" s="19"/>
    </row>
    <row r="308" spans="3:12" s="16" customFormat="1" x14ac:dyDescent="0.25">
      <c r="C308" s="19"/>
      <c r="D308" s="19"/>
      <c r="E308" s="19"/>
      <c r="F308" s="19"/>
      <c r="G308" s="19"/>
      <c r="H308" s="19"/>
      <c r="I308" s="19"/>
      <c r="J308" s="19"/>
      <c r="L308" s="19"/>
    </row>
    <row r="309" spans="3:12" s="16" customFormat="1" x14ac:dyDescent="0.25">
      <c r="C309" s="19"/>
      <c r="D309" s="19"/>
      <c r="E309" s="19"/>
      <c r="F309" s="19"/>
      <c r="G309" s="19"/>
      <c r="H309" s="19"/>
      <c r="I309" s="19"/>
      <c r="J309" s="19"/>
      <c r="L309" s="19"/>
    </row>
    <row r="310" spans="3:12" s="16" customFormat="1" x14ac:dyDescent="0.25">
      <c r="C310" s="19"/>
      <c r="D310" s="19"/>
      <c r="E310" s="19"/>
      <c r="F310" s="19"/>
      <c r="G310" s="19"/>
      <c r="H310" s="19"/>
      <c r="I310" s="19"/>
      <c r="J310" s="19"/>
      <c r="L310" s="19"/>
    </row>
    <row r="311" spans="3:12" s="16" customFormat="1" x14ac:dyDescent="0.25">
      <c r="C311" s="19"/>
      <c r="D311" s="19"/>
      <c r="E311" s="19"/>
      <c r="F311" s="19"/>
      <c r="G311" s="19"/>
      <c r="H311" s="19"/>
      <c r="I311" s="19"/>
      <c r="J311" s="19"/>
      <c r="L311" s="19"/>
    </row>
    <row r="312" spans="3:12" s="16" customFormat="1" x14ac:dyDescent="0.25">
      <c r="C312" s="19"/>
      <c r="D312" s="19"/>
      <c r="E312" s="19"/>
      <c r="F312" s="19"/>
      <c r="G312" s="19"/>
      <c r="H312" s="19"/>
      <c r="I312" s="19"/>
      <c r="J312" s="19"/>
      <c r="L312" s="19"/>
    </row>
    <row r="313" spans="3:12" s="16" customFormat="1" x14ac:dyDescent="0.25">
      <c r="C313" s="19"/>
      <c r="D313" s="19"/>
      <c r="E313" s="19"/>
      <c r="F313" s="19"/>
      <c r="G313" s="19"/>
      <c r="H313" s="19"/>
      <c r="I313" s="19"/>
      <c r="J313" s="19"/>
      <c r="L313" s="19"/>
    </row>
    <row r="314" spans="3:12" s="16" customFormat="1" x14ac:dyDescent="0.25">
      <c r="C314" s="19"/>
      <c r="D314" s="19"/>
      <c r="E314" s="19"/>
      <c r="F314" s="19"/>
      <c r="G314" s="19"/>
      <c r="H314" s="19"/>
      <c r="I314" s="19"/>
      <c r="J314" s="19"/>
      <c r="L314" s="19"/>
    </row>
    <row r="315" spans="3:12" s="16" customFormat="1" x14ac:dyDescent="0.25">
      <c r="C315" s="19"/>
      <c r="D315" s="19"/>
      <c r="E315" s="19"/>
      <c r="F315" s="19"/>
      <c r="G315" s="19"/>
      <c r="H315" s="19"/>
      <c r="I315" s="19"/>
      <c r="J315" s="19"/>
      <c r="L315" s="19"/>
    </row>
    <row r="316" spans="3:12" s="16" customFormat="1" x14ac:dyDescent="0.25">
      <c r="C316" s="19"/>
      <c r="D316" s="19"/>
      <c r="E316" s="19"/>
      <c r="F316" s="19"/>
      <c r="G316" s="19"/>
      <c r="H316" s="19"/>
      <c r="I316" s="19"/>
      <c r="J316" s="19"/>
      <c r="L316" s="19"/>
    </row>
    <row r="317" spans="3:12" s="16" customFormat="1" x14ac:dyDescent="0.25">
      <c r="C317" s="19"/>
      <c r="D317" s="19"/>
      <c r="E317" s="19"/>
      <c r="F317" s="19"/>
      <c r="G317" s="19"/>
      <c r="H317" s="19"/>
      <c r="I317" s="19"/>
      <c r="J317" s="19"/>
      <c r="L317" s="19"/>
    </row>
    <row r="318" spans="3:12" s="16" customFormat="1" x14ac:dyDescent="0.25">
      <c r="C318" s="19"/>
      <c r="D318" s="19"/>
      <c r="E318" s="19"/>
      <c r="F318" s="19"/>
      <c r="G318" s="19"/>
      <c r="H318" s="19"/>
      <c r="I318" s="19"/>
      <c r="J318" s="19"/>
      <c r="L318" s="19"/>
    </row>
    <row r="319" spans="3:12" s="16" customFormat="1" x14ac:dyDescent="0.25">
      <c r="C319" s="19"/>
      <c r="D319" s="19"/>
      <c r="E319" s="19"/>
      <c r="F319" s="19"/>
      <c r="G319" s="19"/>
      <c r="H319" s="19"/>
      <c r="I319" s="19"/>
      <c r="J319" s="19"/>
      <c r="L319" s="19"/>
    </row>
    <row r="320" spans="3:12" s="16" customFormat="1" x14ac:dyDescent="0.25">
      <c r="C320" s="19"/>
      <c r="D320" s="19"/>
      <c r="E320" s="19"/>
      <c r="F320" s="19"/>
      <c r="G320" s="19"/>
      <c r="H320" s="19"/>
      <c r="I320" s="19"/>
      <c r="J320" s="19"/>
      <c r="L320" s="19"/>
    </row>
    <row r="321" spans="3:12" s="16" customFormat="1" x14ac:dyDescent="0.25">
      <c r="C321" s="19"/>
      <c r="D321" s="19"/>
      <c r="E321" s="19"/>
      <c r="F321" s="19"/>
      <c r="G321" s="19"/>
      <c r="H321" s="19"/>
      <c r="I321" s="19"/>
      <c r="J321" s="19"/>
      <c r="L321" s="19"/>
    </row>
    <row r="322" spans="3:12" s="16" customFormat="1" x14ac:dyDescent="0.25">
      <c r="C322" s="19"/>
      <c r="D322" s="19"/>
      <c r="E322" s="19"/>
      <c r="F322" s="19"/>
      <c r="G322" s="19"/>
      <c r="H322" s="19"/>
      <c r="I322" s="19"/>
      <c r="J322" s="19"/>
      <c r="L322" s="19"/>
    </row>
    <row r="323" spans="3:12" s="16" customFormat="1" x14ac:dyDescent="0.25">
      <c r="C323" s="19"/>
      <c r="D323" s="19"/>
      <c r="E323" s="19"/>
      <c r="F323" s="19"/>
      <c r="G323" s="19"/>
      <c r="H323" s="19"/>
      <c r="I323" s="19"/>
      <c r="J323" s="19"/>
      <c r="L323" s="19"/>
    </row>
    <row r="324" spans="3:12" s="16" customFormat="1" x14ac:dyDescent="0.25">
      <c r="C324" s="19"/>
      <c r="D324" s="19"/>
      <c r="E324" s="19"/>
      <c r="F324" s="19"/>
      <c r="G324" s="19"/>
      <c r="H324" s="19"/>
      <c r="I324" s="19"/>
      <c r="J324" s="19"/>
      <c r="L324" s="19"/>
    </row>
    <row r="325" spans="3:12" s="16" customFormat="1" x14ac:dyDescent="0.25">
      <c r="C325" s="19"/>
      <c r="D325" s="19"/>
      <c r="E325" s="19"/>
      <c r="F325" s="19"/>
      <c r="G325" s="19"/>
      <c r="H325" s="19"/>
      <c r="I325" s="19"/>
      <c r="J325" s="19"/>
      <c r="L325" s="19"/>
    </row>
    <row r="326" spans="3:12" s="16" customFormat="1" x14ac:dyDescent="0.25">
      <c r="C326" s="19"/>
      <c r="D326" s="19"/>
      <c r="E326" s="19"/>
      <c r="F326" s="19"/>
      <c r="G326" s="19"/>
      <c r="H326" s="19"/>
      <c r="I326" s="19"/>
      <c r="J326" s="19"/>
      <c r="L326" s="19"/>
    </row>
    <row r="327" spans="3:12" s="16" customFormat="1" x14ac:dyDescent="0.25">
      <c r="C327" s="19"/>
      <c r="D327" s="19"/>
      <c r="E327" s="19"/>
      <c r="F327" s="19"/>
      <c r="G327" s="19"/>
      <c r="H327" s="19"/>
      <c r="I327" s="19"/>
      <c r="J327" s="19"/>
      <c r="L327" s="19"/>
    </row>
    <row r="328" spans="3:12" s="16" customFormat="1" x14ac:dyDescent="0.25">
      <c r="C328" s="19"/>
      <c r="D328" s="19"/>
      <c r="E328" s="19"/>
      <c r="F328" s="19"/>
      <c r="G328" s="19"/>
      <c r="H328" s="19"/>
      <c r="I328" s="19"/>
      <c r="J328" s="19"/>
      <c r="L328" s="19"/>
    </row>
    <row r="329" spans="3:12" s="16" customFormat="1" x14ac:dyDescent="0.25">
      <c r="C329" s="19"/>
      <c r="D329" s="19"/>
      <c r="E329" s="19"/>
      <c r="F329" s="19"/>
      <c r="G329" s="19"/>
      <c r="H329" s="19"/>
      <c r="I329" s="19"/>
      <c r="J329" s="19"/>
      <c r="L329" s="19"/>
    </row>
    <row r="330" spans="3:12" s="16" customFormat="1" x14ac:dyDescent="0.25">
      <c r="C330" s="19"/>
      <c r="D330" s="19"/>
      <c r="E330" s="19"/>
      <c r="F330" s="19"/>
      <c r="G330" s="19"/>
      <c r="H330" s="19"/>
      <c r="I330" s="19"/>
      <c r="J330" s="19"/>
      <c r="L330" s="19"/>
    </row>
    <row r="331" spans="3:12" s="16" customFormat="1" x14ac:dyDescent="0.25">
      <c r="C331" s="19"/>
      <c r="D331" s="19"/>
      <c r="E331" s="19"/>
      <c r="F331" s="19"/>
      <c r="G331" s="19"/>
      <c r="H331" s="19"/>
      <c r="I331" s="19"/>
      <c r="J331" s="19"/>
      <c r="L331" s="19"/>
    </row>
    <row r="332" spans="3:12" s="16" customFormat="1" x14ac:dyDescent="0.25">
      <c r="C332" s="19"/>
      <c r="D332" s="19"/>
      <c r="E332" s="19"/>
      <c r="F332" s="19"/>
      <c r="G332" s="19"/>
      <c r="H332" s="19"/>
      <c r="I332" s="19"/>
      <c r="J332" s="19"/>
      <c r="L332" s="19"/>
    </row>
    <row r="333" spans="3:12" s="16" customFormat="1" x14ac:dyDescent="0.25">
      <c r="C333" s="19"/>
      <c r="D333" s="19"/>
      <c r="E333" s="19"/>
      <c r="F333" s="19"/>
      <c r="G333" s="19"/>
      <c r="H333" s="19"/>
      <c r="I333" s="19"/>
      <c r="J333" s="19"/>
      <c r="L333" s="19"/>
    </row>
    <row r="334" spans="3:12" s="16" customFormat="1" x14ac:dyDescent="0.25">
      <c r="C334" s="19"/>
      <c r="D334" s="19"/>
      <c r="E334" s="19"/>
      <c r="F334" s="19"/>
      <c r="G334" s="19"/>
      <c r="H334" s="19"/>
      <c r="I334" s="19"/>
      <c r="J334" s="19"/>
      <c r="L334" s="19"/>
    </row>
    <row r="335" spans="3:12" s="16" customFormat="1" x14ac:dyDescent="0.25">
      <c r="C335" s="19"/>
      <c r="D335" s="19"/>
      <c r="E335" s="19"/>
      <c r="F335" s="19"/>
      <c r="G335" s="19"/>
      <c r="H335" s="19"/>
      <c r="I335" s="19"/>
      <c r="J335" s="19"/>
      <c r="L335" s="19"/>
    </row>
    <row r="336" spans="3:12" s="16" customFormat="1" x14ac:dyDescent="0.25">
      <c r="C336" s="19"/>
      <c r="D336" s="19"/>
      <c r="E336" s="19"/>
      <c r="F336" s="19"/>
      <c r="G336" s="19"/>
      <c r="H336" s="19"/>
      <c r="I336" s="19"/>
      <c r="J336" s="19"/>
      <c r="L336" s="19"/>
    </row>
    <row r="337" spans="3:12" s="16" customFormat="1" x14ac:dyDescent="0.25">
      <c r="C337" s="19"/>
      <c r="D337" s="19"/>
      <c r="E337" s="19"/>
      <c r="F337" s="19"/>
      <c r="G337" s="19"/>
      <c r="H337" s="19"/>
      <c r="I337" s="19"/>
      <c r="J337" s="19"/>
      <c r="L337" s="19"/>
    </row>
    <row r="338" spans="3:12" s="16" customFormat="1" x14ac:dyDescent="0.25">
      <c r="C338" s="19"/>
      <c r="D338" s="19"/>
      <c r="E338" s="19"/>
      <c r="F338" s="19"/>
      <c r="G338" s="19"/>
      <c r="H338" s="19"/>
      <c r="I338" s="19"/>
      <c r="J338" s="19"/>
      <c r="L338" s="19"/>
    </row>
    <row r="339" spans="3:12" s="16" customFormat="1" x14ac:dyDescent="0.25">
      <c r="C339" s="19"/>
      <c r="D339" s="19"/>
      <c r="E339" s="19"/>
      <c r="F339" s="19"/>
      <c r="G339" s="19"/>
      <c r="H339" s="19"/>
      <c r="I339" s="19"/>
      <c r="J339" s="19"/>
      <c r="L339" s="19"/>
    </row>
    <row r="340" spans="3:12" s="16" customFormat="1" x14ac:dyDescent="0.25">
      <c r="C340" s="19"/>
      <c r="D340" s="19"/>
      <c r="E340" s="19"/>
      <c r="F340" s="19"/>
      <c r="G340" s="19"/>
      <c r="H340" s="19"/>
      <c r="I340" s="19"/>
      <c r="J340" s="19"/>
      <c r="L340" s="19"/>
    </row>
    <row r="341" spans="3:12" s="16" customFormat="1" x14ac:dyDescent="0.25">
      <c r="C341" s="19"/>
      <c r="D341" s="19"/>
      <c r="E341" s="19"/>
      <c r="F341" s="19"/>
      <c r="G341" s="19"/>
      <c r="H341" s="19"/>
      <c r="I341" s="19"/>
      <c r="J341" s="19"/>
      <c r="L341" s="19"/>
    </row>
    <row r="342" spans="3:12" s="16" customFormat="1" x14ac:dyDescent="0.25">
      <c r="C342" s="19"/>
      <c r="D342" s="19"/>
      <c r="E342" s="19"/>
      <c r="F342" s="19"/>
      <c r="G342" s="19"/>
      <c r="H342" s="19"/>
      <c r="I342" s="19"/>
      <c r="J342" s="19"/>
      <c r="L342" s="19"/>
    </row>
    <row r="343" spans="3:12" s="16" customFormat="1" x14ac:dyDescent="0.25">
      <c r="C343" s="19"/>
      <c r="D343" s="19"/>
      <c r="E343" s="19"/>
      <c r="F343" s="19"/>
      <c r="G343" s="19"/>
      <c r="H343" s="19"/>
      <c r="I343" s="19"/>
      <c r="J343" s="19"/>
      <c r="L343" s="19"/>
    </row>
    <row r="344" spans="3:12" s="16" customFormat="1" x14ac:dyDescent="0.25">
      <c r="C344" s="19"/>
      <c r="D344" s="19"/>
      <c r="E344" s="19"/>
      <c r="F344" s="19"/>
      <c r="G344" s="19"/>
      <c r="H344" s="19"/>
      <c r="I344" s="19"/>
      <c r="J344" s="19"/>
      <c r="L344" s="19"/>
    </row>
    <row r="345" spans="3:12" s="16" customFormat="1" x14ac:dyDescent="0.25">
      <c r="C345" s="19"/>
      <c r="D345" s="19"/>
      <c r="E345" s="19"/>
      <c r="F345" s="19"/>
      <c r="G345" s="19"/>
      <c r="H345" s="19"/>
      <c r="I345" s="19"/>
      <c r="J345" s="19"/>
      <c r="L345" s="19"/>
    </row>
    <row r="346" spans="3:12" s="16" customFormat="1" x14ac:dyDescent="0.25">
      <c r="C346" s="19"/>
      <c r="D346" s="19"/>
      <c r="E346" s="19"/>
      <c r="F346" s="19"/>
      <c r="G346" s="19"/>
      <c r="H346" s="19"/>
      <c r="I346" s="19"/>
      <c r="J346" s="19"/>
      <c r="L346" s="19"/>
    </row>
    <row r="347" spans="3:12" s="16" customFormat="1" x14ac:dyDescent="0.25">
      <c r="C347" s="19"/>
      <c r="D347" s="19"/>
      <c r="E347" s="19"/>
      <c r="F347" s="19"/>
      <c r="G347" s="19"/>
      <c r="H347" s="19"/>
      <c r="I347" s="19"/>
      <c r="J347" s="19"/>
      <c r="L347" s="19"/>
    </row>
    <row r="348" spans="3:12" s="16" customFormat="1" x14ac:dyDescent="0.25">
      <c r="C348" s="19"/>
      <c r="D348" s="19"/>
      <c r="E348" s="19"/>
      <c r="F348" s="19"/>
      <c r="G348" s="19"/>
      <c r="H348" s="19"/>
      <c r="I348" s="19"/>
      <c r="J348" s="19"/>
      <c r="L348" s="19"/>
    </row>
    <row r="349" spans="3:12" s="16" customFormat="1" x14ac:dyDescent="0.25">
      <c r="C349" s="19"/>
      <c r="D349" s="19"/>
      <c r="E349" s="19"/>
      <c r="F349" s="19"/>
      <c r="G349" s="19"/>
      <c r="H349" s="19"/>
      <c r="I349" s="19"/>
      <c r="J349" s="19"/>
      <c r="L349" s="19"/>
    </row>
    <row r="350" spans="3:12" s="16" customFormat="1" x14ac:dyDescent="0.25">
      <c r="C350" s="19"/>
      <c r="D350" s="19"/>
      <c r="E350" s="19"/>
      <c r="F350" s="19"/>
      <c r="G350" s="19"/>
      <c r="H350" s="19"/>
      <c r="I350" s="19"/>
      <c r="J350" s="19"/>
      <c r="L350" s="19"/>
    </row>
    <row r="351" spans="3:12" s="16" customFormat="1" x14ac:dyDescent="0.25">
      <c r="C351" s="19"/>
      <c r="D351" s="19"/>
      <c r="E351" s="19"/>
      <c r="F351" s="19"/>
      <c r="G351" s="19"/>
      <c r="H351" s="19"/>
      <c r="I351" s="19"/>
      <c r="J351" s="19"/>
      <c r="L351" s="19"/>
    </row>
    <row r="352" spans="3:12" s="16" customFormat="1" x14ac:dyDescent="0.25">
      <c r="C352" s="19"/>
      <c r="D352" s="19"/>
      <c r="E352" s="19"/>
      <c r="F352" s="19"/>
      <c r="G352" s="19"/>
      <c r="H352" s="19"/>
      <c r="I352" s="19"/>
      <c r="J352" s="19"/>
      <c r="L352" s="19"/>
    </row>
    <row r="353" spans="3:12" s="16" customFormat="1" x14ac:dyDescent="0.25">
      <c r="C353" s="19"/>
      <c r="D353" s="19"/>
      <c r="E353" s="19"/>
      <c r="F353" s="19"/>
      <c r="G353" s="19"/>
      <c r="H353" s="19"/>
      <c r="I353" s="19"/>
      <c r="J353" s="19"/>
      <c r="L353" s="19"/>
    </row>
    <row r="354" spans="3:12" s="16" customFormat="1" x14ac:dyDescent="0.25">
      <c r="C354" s="19"/>
      <c r="D354" s="19"/>
      <c r="E354" s="19"/>
      <c r="F354" s="19"/>
      <c r="G354" s="19"/>
      <c r="H354" s="19"/>
      <c r="I354" s="19"/>
      <c r="J354" s="19"/>
      <c r="L354" s="19"/>
    </row>
    <row r="355" spans="3:12" s="16" customFormat="1" x14ac:dyDescent="0.25">
      <c r="C355" s="19"/>
      <c r="D355" s="19"/>
      <c r="E355" s="19"/>
      <c r="F355" s="19"/>
      <c r="G355" s="19"/>
      <c r="H355" s="19"/>
      <c r="I355" s="19"/>
      <c r="J355" s="19"/>
      <c r="L355" s="19"/>
    </row>
    <row r="356" spans="3:12" s="16" customFormat="1" x14ac:dyDescent="0.25">
      <c r="C356" s="19"/>
      <c r="D356" s="19"/>
      <c r="E356" s="19"/>
      <c r="F356" s="19"/>
      <c r="G356" s="19"/>
      <c r="H356" s="19"/>
      <c r="I356" s="19"/>
      <c r="J356" s="19"/>
      <c r="L356" s="19"/>
    </row>
    <row r="357" spans="3:12" s="16" customFormat="1" x14ac:dyDescent="0.25">
      <c r="C357" s="19"/>
      <c r="D357" s="19"/>
      <c r="E357" s="19"/>
      <c r="F357" s="19"/>
      <c r="G357" s="19"/>
      <c r="H357" s="19"/>
      <c r="I357" s="19"/>
      <c r="J357" s="19"/>
      <c r="L357" s="19"/>
    </row>
    <row r="358" spans="3:12" s="16" customFormat="1" x14ac:dyDescent="0.25">
      <c r="C358" s="19"/>
      <c r="D358" s="19"/>
      <c r="E358" s="19"/>
      <c r="F358" s="19"/>
      <c r="G358" s="19"/>
      <c r="H358" s="19"/>
      <c r="I358" s="19"/>
      <c r="J358" s="19"/>
      <c r="L358" s="19"/>
    </row>
    <row r="359" spans="3:12" s="16" customFormat="1" x14ac:dyDescent="0.25">
      <c r="C359" s="19"/>
      <c r="D359" s="19"/>
      <c r="E359" s="19"/>
      <c r="F359" s="19"/>
      <c r="G359" s="19"/>
      <c r="H359" s="19"/>
      <c r="I359" s="19"/>
      <c r="J359" s="19"/>
      <c r="L359" s="19"/>
    </row>
    <row r="360" spans="3:12" s="16" customFormat="1" x14ac:dyDescent="0.25">
      <c r="C360" s="19"/>
      <c r="D360" s="19"/>
      <c r="E360" s="19"/>
      <c r="F360" s="19"/>
      <c r="G360" s="19"/>
      <c r="H360" s="19"/>
      <c r="I360" s="19"/>
      <c r="J360" s="19"/>
      <c r="L360" s="19"/>
    </row>
    <row r="361" spans="3:12" s="16" customFormat="1" x14ac:dyDescent="0.25">
      <c r="C361" s="19"/>
      <c r="D361" s="19"/>
      <c r="E361" s="19"/>
      <c r="F361" s="19"/>
      <c r="G361" s="19"/>
      <c r="H361" s="19"/>
      <c r="I361" s="19"/>
      <c r="J361" s="19"/>
      <c r="L361" s="19"/>
    </row>
    <row r="362" spans="3:12" s="16" customFormat="1" x14ac:dyDescent="0.25">
      <c r="C362" s="19"/>
      <c r="D362" s="19"/>
      <c r="E362" s="19"/>
      <c r="F362" s="19"/>
      <c r="G362" s="19"/>
      <c r="H362" s="19"/>
      <c r="I362" s="19"/>
      <c r="J362" s="19"/>
      <c r="L362" s="19"/>
    </row>
    <row r="363" spans="3:12" s="16" customFormat="1" x14ac:dyDescent="0.25">
      <c r="C363" s="19"/>
      <c r="D363" s="19"/>
      <c r="E363" s="19"/>
      <c r="F363" s="19"/>
      <c r="G363" s="19"/>
      <c r="H363" s="19"/>
      <c r="I363" s="19"/>
      <c r="J363" s="19"/>
      <c r="L363" s="19"/>
    </row>
    <row r="364" spans="3:12" s="16" customFormat="1" x14ac:dyDescent="0.25">
      <c r="C364" s="19"/>
      <c r="D364" s="19"/>
      <c r="E364" s="19"/>
      <c r="F364" s="19"/>
      <c r="G364" s="19"/>
      <c r="H364" s="19"/>
      <c r="I364" s="19"/>
      <c r="J364" s="19"/>
      <c r="L364" s="19"/>
    </row>
    <row r="365" spans="3:12" s="16" customFormat="1" x14ac:dyDescent="0.25">
      <c r="C365" s="19"/>
      <c r="D365" s="19"/>
      <c r="E365" s="19"/>
      <c r="F365" s="19"/>
      <c r="G365" s="19"/>
      <c r="H365" s="19"/>
      <c r="I365" s="19"/>
      <c r="J365" s="19"/>
      <c r="L365" s="19"/>
    </row>
    <row r="366" spans="3:12" s="16" customFormat="1" x14ac:dyDescent="0.25">
      <c r="C366" s="19"/>
      <c r="D366" s="19"/>
      <c r="E366" s="19"/>
      <c r="F366" s="19"/>
      <c r="G366" s="19"/>
      <c r="H366" s="19"/>
      <c r="I366" s="19"/>
      <c r="J366" s="19"/>
      <c r="L366" s="19"/>
    </row>
    <row r="367" spans="3:12" s="16" customFormat="1" x14ac:dyDescent="0.25">
      <c r="C367" s="19"/>
      <c r="D367" s="19"/>
      <c r="E367" s="19"/>
      <c r="F367" s="19"/>
      <c r="G367" s="19"/>
      <c r="H367" s="19"/>
      <c r="I367" s="19"/>
      <c r="J367" s="19"/>
      <c r="L367" s="19"/>
    </row>
    <row r="368" spans="3:12" s="16" customFormat="1" x14ac:dyDescent="0.25">
      <c r="C368" s="19"/>
      <c r="D368" s="19"/>
      <c r="E368" s="19"/>
      <c r="F368" s="19"/>
      <c r="G368" s="19"/>
      <c r="H368" s="19"/>
      <c r="I368" s="19"/>
      <c r="J368" s="19"/>
      <c r="L368" s="19"/>
    </row>
    <row r="369" spans="3:12" s="16" customFormat="1" x14ac:dyDescent="0.25">
      <c r="C369" s="19"/>
      <c r="D369" s="19"/>
      <c r="E369" s="19"/>
      <c r="F369" s="19"/>
      <c r="G369" s="19"/>
      <c r="H369" s="19"/>
      <c r="I369" s="19"/>
      <c r="J369" s="19"/>
      <c r="L369" s="19"/>
    </row>
    <row r="370" spans="3:12" s="16" customFormat="1" x14ac:dyDescent="0.25">
      <c r="C370" s="19"/>
      <c r="D370" s="19"/>
      <c r="E370" s="19"/>
      <c r="F370" s="19"/>
      <c r="G370" s="19"/>
      <c r="H370" s="19"/>
      <c r="I370" s="19"/>
      <c r="J370" s="19"/>
      <c r="L370" s="19"/>
    </row>
    <row r="371" spans="3:12" s="16" customFormat="1" x14ac:dyDescent="0.25">
      <c r="C371" s="19"/>
      <c r="D371" s="19"/>
      <c r="E371" s="19"/>
      <c r="F371" s="19"/>
      <c r="G371" s="19"/>
      <c r="H371" s="19"/>
      <c r="I371" s="19"/>
      <c r="J371" s="19"/>
      <c r="L371" s="19"/>
    </row>
    <row r="372" spans="3:12" s="16" customFormat="1" x14ac:dyDescent="0.25">
      <c r="C372" s="19"/>
      <c r="D372" s="19"/>
      <c r="E372" s="19"/>
      <c r="F372" s="19"/>
      <c r="G372" s="19"/>
      <c r="H372" s="19"/>
      <c r="I372" s="19"/>
      <c r="J372" s="19"/>
      <c r="L372" s="19"/>
    </row>
    <row r="373" spans="3:12" s="16" customFormat="1" x14ac:dyDescent="0.25">
      <c r="C373" s="19"/>
      <c r="D373" s="19"/>
      <c r="E373" s="19"/>
      <c r="F373" s="19"/>
      <c r="G373" s="19"/>
      <c r="H373" s="19"/>
      <c r="I373" s="19"/>
      <c r="J373" s="19"/>
      <c r="L373" s="19"/>
    </row>
    <row r="374" spans="3:12" s="16" customFormat="1" x14ac:dyDescent="0.25">
      <c r="C374" s="19"/>
      <c r="D374" s="19"/>
      <c r="E374" s="19"/>
      <c r="F374" s="19"/>
      <c r="G374" s="19"/>
      <c r="H374" s="19"/>
      <c r="I374" s="19"/>
      <c r="J374" s="19"/>
      <c r="L374" s="19"/>
    </row>
    <row r="375" spans="3:12" s="16" customFormat="1" x14ac:dyDescent="0.25">
      <c r="C375" s="19"/>
      <c r="D375" s="19"/>
      <c r="E375" s="19"/>
      <c r="F375" s="19"/>
      <c r="G375" s="19"/>
      <c r="H375" s="19"/>
      <c r="I375" s="19"/>
      <c r="J375" s="19"/>
      <c r="L375" s="19"/>
    </row>
    <row r="376" spans="3:12" s="16" customFormat="1" x14ac:dyDescent="0.25">
      <c r="C376" s="19"/>
      <c r="D376" s="19"/>
      <c r="E376" s="19"/>
      <c r="F376" s="19"/>
      <c r="G376" s="19"/>
      <c r="H376" s="19"/>
      <c r="I376" s="19"/>
      <c r="J376" s="19"/>
      <c r="L376" s="19"/>
    </row>
    <row r="377" spans="3:12" s="16" customFormat="1" x14ac:dyDescent="0.25">
      <c r="C377" s="19"/>
      <c r="D377" s="19"/>
      <c r="E377" s="19"/>
      <c r="F377" s="19"/>
      <c r="G377" s="19"/>
      <c r="H377" s="19"/>
      <c r="I377" s="19"/>
      <c r="J377" s="19"/>
      <c r="L377" s="19"/>
    </row>
    <row r="378" spans="3:12" s="16" customFormat="1" x14ac:dyDescent="0.25">
      <c r="C378" s="19"/>
      <c r="D378" s="19"/>
      <c r="E378" s="19"/>
      <c r="F378" s="19"/>
      <c r="G378" s="19"/>
      <c r="H378" s="19"/>
      <c r="I378" s="19"/>
      <c r="J378" s="19"/>
      <c r="L378" s="19"/>
    </row>
    <row r="379" spans="3:12" s="16" customFormat="1" x14ac:dyDescent="0.25">
      <c r="C379" s="19"/>
      <c r="D379" s="19"/>
      <c r="E379" s="19"/>
      <c r="F379" s="19"/>
      <c r="G379" s="19"/>
      <c r="H379" s="19"/>
      <c r="I379" s="19"/>
      <c r="J379" s="19"/>
      <c r="L379" s="19"/>
    </row>
    <row r="380" spans="3:12" s="16" customFormat="1" x14ac:dyDescent="0.25">
      <c r="C380" s="19"/>
      <c r="D380" s="19"/>
      <c r="E380" s="19"/>
      <c r="F380" s="19"/>
      <c r="G380" s="19"/>
      <c r="H380" s="19"/>
      <c r="I380" s="19"/>
      <c r="J380" s="19"/>
      <c r="L380" s="19"/>
    </row>
    <row r="381" spans="3:12" s="16" customFormat="1" x14ac:dyDescent="0.25">
      <c r="C381" s="19"/>
      <c r="D381" s="19"/>
      <c r="E381" s="19"/>
      <c r="F381" s="19"/>
      <c r="G381" s="19"/>
      <c r="H381" s="19"/>
      <c r="I381" s="19"/>
      <c r="J381" s="19"/>
      <c r="L381" s="19"/>
    </row>
    <row r="382" spans="3:12" s="16" customFormat="1" x14ac:dyDescent="0.25">
      <c r="C382" s="19"/>
      <c r="D382" s="19"/>
      <c r="E382" s="19"/>
      <c r="F382" s="19"/>
      <c r="G382" s="19"/>
      <c r="H382" s="19"/>
      <c r="I382" s="19"/>
      <c r="J382" s="19"/>
      <c r="L382" s="19"/>
    </row>
    <row r="383" spans="3:12" s="16" customFormat="1" x14ac:dyDescent="0.25">
      <c r="C383" s="19"/>
      <c r="D383" s="19"/>
      <c r="E383" s="19"/>
      <c r="F383" s="19"/>
      <c r="G383" s="19"/>
      <c r="H383" s="19"/>
      <c r="I383" s="19"/>
      <c r="J383" s="19"/>
      <c r="L383" s="19"/>
    </row>
    <row r="384" spans="3:12" s="16" customFormat="1" x14ac:dyDescent="0.25">
      <c r="C384" s="19"/>
      <c r="D384" s="19"/>
      <c r="E384" s="19"/>
      <c r="F384" s="19"/>
      <c r="G384" s="19"/>
      <c r="H384" s="19"/>
      <c r="I384" s="19"/>
      <c r="J384" s="19"/>
      <c r="L384" s="19"/>
    </row>
    <row r="385" spans="3:12" s="16" customFormat="1" x14ac:dyDescent="0.25">
      <c r="C385" s="19"/>
      <c r="D385" s="19"/>
      <c r="E385" s="19"/>
      <c r="F385" s="19"/>
      <c r="G385" s="19"/>
      <c r="H385" s="19"/>
      <c r="I385" s="19"/>
      <c r="J385" s="19"/>
      <c r="L385" s="19"/>
    </row>
    <row r="386" spans="3:12" s="16" customFormat="1" x14ac:dyDescent="0.25">
      <c r="C386" s="19"/>
      <c r="D386" s="19"/>
      <c r="E386" s="19"/>
      <c r="F386" s="19"/>
      <c r="G386" s="19"/>
      <c r="H386" s="19"/>
      <c r="I386" s="19"/>
      <c r="J386" s="19"/>
      <c r="L386" s="19"/>
    </row>
    <row r="387" spans="3:12" s="16" customFormat="1" x14ac:dyDescent="0.25">
      <c r="C387" s="19"/>
      <c r="D387" s="19"/>
      <c r="E387" s="19"/>
      <c r="F387" s="19"/>
      <c r="G387" s="19"/>
      <c r="H387" s="19"/>
      <c r="I387" s="19"/>
      <c r="J387" s="19"/>
      <c r="L387" s="19"/>
    </row>
    <row r="388" spans="3:12" s="16" customFormat="1" x14ac:dyDescent="0.25">
      <c r="C388" s="19"/>
      <c r="D388" s="19"/>
      <c r="E388" s="19"/>
      <c r="F388" s="19"/>
      <c r="G388" s="19"/>
      <c r="H388" s="19"/>
      <c r="I388" s="19"/>
      <c r="J388" s="19"/>
      <c r="L388" s="19"/>
    </row>
    <row r="389" spans="3:12" s="16" customFormat="1" x14ac:dyDescent="0.25">
      <c r="C389" s="19"/>
      <c r="D389" s="19"/>
      <c r="E389" s="19"/>
      <c r="F389" s="19"/>
      <c r="G389" s="19"/>
      <c r="H389" s="19"/>
      <c r="I389" s="19"/>
      <c r="J389" s="19"/>
      <c r="L389" s="19"/>
    </row>
    <row r="390" spans="3:12" s="16" customFormat="1" x14ac:dyDescent="0.25">
      <c r="C390" s="19"/>
      <c r="D390" s="19"/>
      <c r="E390" s="19"/>
      <c r="F390" s="19"/>
      <c r="G390" s="19"/>
      <c r="H390" s="19"/>
      <c r="I390" s="19"/>
      <c r="J390" s="19"/>
      <c r="L390" s="19"/>
    </row>
    <row r="391" spans="3:12" s="16" customFormat="1" x14ac:dyDescent="0.25">
      <c r="C391" s="19"/>
      <c r="D391" s="19"/>
      <c r="E391" s="19"/>
      <c r="F391" s="19"/>
      <c r="G391" s="19"/>
      <c r="H391" s="19"/>
      <c r="I391" s="19"/>
      <c r="J391" s="19"/>
      <c r="L391" s="19"/>
    </row>
    <row r="392" spans="3:12" s="16" customFormat="1" x14ac:dyDescent="0.25">
      <c r="C392" s="19"/>
      <c r="D392" s="19"/>
      <c r="E392" s="19"/>
      <c r="F392" s="19"/>
      <c r="G392" s="19"/>
      <c r="H392" s="19"/>
      <c r="I392" s="19"/>
      <c r="J392" s="19"/>
      <c r="L392" s="19"/>
    </row>
    <row r="393" spans="3:12" s="16" customFormat="1" x14ac:dyDescent="0.25">
      <c r="C393" s="19"/>
      <c r="D393" s="19"/>
      <c r="E393" s="19"/>
      <c r="F393" s="19"/>
      <c r="G393" s="19"/>
      <c r="H393" s="19"/>
      <c r="I393" s="19"/>
      <c r="J393" s="19"/>
      <c r="L393" s="19"/>
    </row>
    <row r="394" spans="3:12" s="16" customFormat="1" x14ac:dyDescent="0.25">
      <c r="C394" s="19"/>
      <c r="D394" s="19"/>
      <c r="E394" s="19"/>
      <c r="F394" s="19"/>
      <c r="G394" s="19"/>
      <c r="H394" s="19"/>
      <c r="I394" s="19"/>
      <c r="J394" s="19"/>
      <c r="L394" s="19"/>
    </row>
    <row r="395" spans="3:12" s="16" customFormat="1" x14ac:dyDescent="0.25">
      <c r="C395" s="19"/>
      <c r="D395" s="19"/>
      <c r="E395" s="19"/>
      <c r="F395" s="19"/>
      <c r="G395" s="19"/>
      <c r="H395" s="19"/>
      <c r="I395" s="19"/>
      <c r="J395" s="19"/>
      <c r="L395" s="19"/>
    </row>
    <row r="396" spans="3:12" s="16" customFormat="1" x14ac:dyDescent="0.25">
      <c r="C396" s="19"/>
      <c r="D396" s="19"/>
      <c r="E396" s="19"/>
      <c r="F396" s="19"/>
      <c r="G396" s="19"/>
      <c r="H396" s="19"/>
      <c r="I396" s="19"/>
      <c r="J396" s="19"/>
      <c r="L396" s="19"/>
    </row>
    <row r="397" spans="3:12" s="16" customFormat="1" x14ac:dyDescent="0.25">
      <c r="C397" s="19"/>
      <c r="D397" s="19"/>
      <c r="E397" s="19"/>
      <c r="F397" s="19"/>
      <c r="G397" s="19"/>
      <c r="H397" s="19"/>
      <c r="I397" s="19"/>
      <c r="J397" s="19"/>
      <c r="L39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DED-8A05-4B4E-A741-5E950074ECA1}">
  <dimension ref="B1:L44"/>
  <sheetViews>
    <sheetView topLeftCell="G7" zoomScale="80" zoomScaleNormal="80" workbookViewId="0">
      <selection activeCell="M11" sqref="M11"/>
    </sheetView>
  </sheetViews>
  <sheetFormatPr defaultColWidth="9.140625" defaultRowHeight="15" outlineLevelCol="1" x14ac:dyDescent="0.25"/>
  <cols>
    <col min="1" max="1" width="9.140625" style="74"/>
    <col min="2" max="4" width="9.140625" style="74" hidden="1" customWidth="1" outlineLevel="1"/>
    <col min="5" max="5" width="2.42578125" style="74" customWidth="1" collapsed="1"/>
    <col min="6" max="6" width="38.28515625" style="74" customWidth="1"/>
    <col min="7" max="7" width="66.42578125" style="74" bestFit="1" customWidth="1"/>
    <col min="8" max="10" width="16.140625" style="74" customWidth="1"/>
    <col min="11" max="11" width="32.42578125" style="74" customWidth="1"/>
    <col min="12" max="12" width="2.28515625" style="74" customWidth="1"/>
    <col min="13" max="13" width="7.28515625" style="74" customWidth="1"/>
    <col min="14" max="14" width="11.42578125" style="74" bestFit="1" customWidth="1"/>
    <col min="15" max="16384" width="9.140625" style="74"/>
  </cols>
  <sheetData>
    <row r="1" spans="6:7" ht="15.75" thickBot="1" x14ac:dyDescent="0.3"/>
    <row r="2" spans="6:7" ht="21" customHeight="1" x14ac:dyDescent="0.25">
      <c r="F2" s="120" t="s">
        <v>127</v>
      </c>
      <c r="G2" s="122" t="s">
        <v>128</v>
      </c>
    </row>
    <row r="3" spans="6:7" ht="27" customHeight="1" thickBot="1" x14ac:dyDescent="0.3">
      <c r="F3" s="121"/>
      <c r="G3" s="123"/>
    </row>
    <row r="4" spans="6:7" ht="19.5" x14ac:dyDescent="0.25">
      <c r="F4" s="75" t="s">
        <v>129</v>
      </c>
      <c r="G4" s="76">
        <f>'[4]NDPR-Ogbelle'!L26</f>
        <v>495455.38729020761</v>
      </c>
    </row>
    <row r="5" spans="6:7" ht="19.5" x14ac:dyDescent="0.25">
      <c r="F5" s="77" t="s">
        <v>130</v>
      </c>
      <c r="G5" s="78">
        <f>'[4]Pan Ocean- OML 98'!L26</f>
        <v>110460.27513869906</v>
      </c>
    </row>
    <row r="6" spans="6:7" ht="19.5" x14ac:dyDescent="0.25">
      <c r="F6" s="77" t="s">
        <v>131</v>
      </c>
      <c r="G6" s="78">
        <f>'[4]NPDC-Oredo'!L26</f>
        <v>434615.68888101901</v>
      </c>
    </row>
    <row r="7" spans="6:7" ht="19.5" x14ac:dyDescent="0.25">
      <c r="F7" s="77" t="s">
        <v>132</v>
      </c>
      <c r="G7" s="78">
        <f>'[4]Belemaoil -Robertkiri'!L26</f>
        <v>330484.87451665086</v>
      </c>
    </row>
    <row r="8" spans="6:7" ht="19.5" x14ac:dyDescent="0.25">
      <c r="F8" s="77" t="s">
        <v>133</v>
      </c>
      <c r="G8" s="78">
        <f>'[4]Belemaoil -Inda'!L26</f>
        <v>100405.83366209414</v>
      </c>
    </row>
    <row r="9" spans="6:7" ht="19.5" x14ac:dyDescent="0.25">
      <c r="F9" s="77" t="s">
        <v>134</v>
      </c>
      <c r="G9" s="78">
        <f>'[4]PAN OCEAN - OML 147'!L25</f>
        <v>133105.98418986204</v>
      </c>
    </row>
    <row r="10" spans="6:7" ht="19.5" x14ac:dyDescent="0.25">
      <c r="F10" s="77" t="s">
        <v>135</v>
      </c>
      <c r="G10" s="78">
        <f>[4]SEPLAT!L26</f>
        <v>2344969.6189536783</v>
      </c>
    </row>
    <row r="11" spans="6:7" ht="19.5" x14ac:dyDescent="0.25">
      <c r="F11" s="77" t="s">
        <v>136</v>
      </c>
      <c r="G11" s="78">
        <f>'[4]NPDC OML 26'!L26</f>
        <v>604861.04235677782</v>
      </c>
    </row>
    <row r="12" spans="6:7" ht="19.5" x14ac:dyDescent="0.25">
      <c r="F12" s="77" t="s">
        <v>137</v>
      </c>
      <c r="G12" s="78">
        <f>'[4]NPDC OML 42 (Batan)'!L27</f>
        <v>478506.51626176049</v>
      </c>
    </row>
    <row r="13" spans="6:7" ht="19.5" x14ac:dyDescent="0.25">
      <c r="F13" s="77" t="s">
        <v>138</v>
      </c>
      <c r="G13" s="78">
        <f>'[4]NPDC OML 40'!L26</f>
        <v>1577254.6119634807</v>
      </c>
    </row>
    <row r="14" spans="6:7" ht="19.5" x14ac:dyDescent="0.25">
      <c r="F14" s="77" t="s">
        <v>139</v>
      </c>
      <c r="G14" s="78">
        <f>'[4]NPDC OML 30'!L26</f>
        <v>6245852.2558929063</v>
      </c>
    </row>
    <row r="15" spans="6:7" ht="19.5" x14ac:dyDescent="0.25">
      <c r="F15" s="77" t="s">
        <v>140</v>
      </c>
      <c r="G15" s="78">
        <f>'[4]NPDC OML 34'!L27</f>
        <v>1523832.3882810862</v>
      </c>
    </row>
    <row r="16" spans="6:7" ht="19.5" x14ac:dyDescent="0.25">
      <c r="F16" s="77" t="s">
        <v>141</v>
      </c>
      <c r="G16" s="78">
        <f>'[4]WSPOL-Ibigwe New'!L26</f>
        <v>724477.8245454469</v>
      </c>
    </row>
    <row r="17" spans="6:7" ht="19.5" x14ac:dyDescent="0.25">
      <c r="F17" s="77" t="s">
        <v>142</v>
      </c>
      <c r="G17" s="78">
        <f>'[4]TEPNG-OML58 New'!L26</f>
        <v>1492231.3549057099</v>
      </c>
    </row>
    <row r="18" spans="6:7" ht="19.5" x14ac:dyDescent="0.25">
      <c r="F18" s="77" t="s">
        <v>143</v>
      </c>
      <c r="G18" s="78">
        <f>[4]Midwestern!L26</f>
        <v>678939.75603266316</v>
      </c>
    </row>
    <row r="19" spans="6:7" ht="19.5" x14ac:dyDescent="0.25">
      <c r="F19" s="77" t="s">
        <v>144</v>
      </c>
      <c r="G19" s="78">
        <f>[4]Newcross!L26</f>
        <v>1902477.8007057486</v>
      </c>
    </row>
    <row r="20" spans="6:7" ht="19.5" x14ac:dyDescent="0.25">
      <c r="F20" s="77" t="s">
        <v>145</v>
      </c>
      <c r="G20" s="78">
        <f>[4]Aiteo!L26</f>
        <v>2538360.5853224285</v>
      </c>
    </row>
    <row r="21" spans="6:7" ht="19.5" x14ac:dyDescent="0.25">
      <c r="F21" s="77" t="s">
        <v>146</v>
      </c>
      <c r="G21" s="78">
        <f>[4]Eroton!L26</f>
        <v>1361156.2958756015</v>
      </c>
    </row>
    <row r="22" spans="6:7" ht="19.5" x14ac:dyDescent="0.25">
      <c r="F22" s="77" t="s">
        <v>147</v>
      </c>
      <c r="G22" s="78">
        <f>'[4]NPDC ABURA'!L26</f>
        <v>404180.82542241627</v>
      </c>
    </row>
    <row r="23" spans="6:7" ht="19.5" x14ac:dyDescent="0.25">
      <c r="F23" s="77" t="s">
        <v>148</v>
      </c>
      <c r="G23" s="78">
        <f>[4]EXCEL!L27</f>
        <v>41726.595757426687</v>
      </c>
    </row>
    <row r="24" spans="6:7" ht="19.5" x14ac:dyDescent="0.25">
      <c r="F24" s="77" t="s">
        <v>149</v>
      </c>
      <c r="G24" s="78">
        <f>[4]Millenium!L27</f>
        <v>0</v>
      </c>
    </row>
    <row r="25" spans="6:7" ht="20.25" thickBot="1" x14ac:dyDescent="0.3">
      <c r="F25" s="79" t="s">
        <v>150</v>
      </c>
      <c r="G25" s="78">
        <f>[4]HHOGL!L27</f>
        <v>3272512.2242199238</v>
      </c>
    </row>
    <row r="26" spans="6:7" ht="20.25" thickBot="1" x14ac:dyDescent="0.4">
      <c r="F26" s="124"/>
      <c r="G26" s="125"/>
    </row>
    <row r="27" spans="6:7" ht="24" thickBot="1" x14ac:dyDescent="0.3">
      <c r="F27" s="80" t="s">
        <v>41</v>
      </c>
      <c r="G27" s="81">
        <f>SUM(G4:G24)</f>
        <v>23523355.515955664</v>
      </c>
    </row>
    <row r="34" spans="5:12" ht="15.75" thickBot="1" x14ac:dyDescent="0.3"/>
    <row r="35" spans="5:12" ht="19.5" x14ac:dyDescent="0.3">
      <c r="E35" s="82"/>
      <c r="F35" s="83"/>
      <c r="G35" s="83"/>
      <c r="H35" s="84"/>
      <c r="I35" s="84"/>
      <c r="J35" s="84"/>
      <c r="K35" s="84"/>
      <c r="L35" s="85"/>
    </row>
    <row r="36" spans="5:12" ht="19.5" x14ac:dyDescent="0.3">
      <c r="E36" s="86"/>
      <c r="F36" s="87" t="s">
        <v>151</v>
      </c>
      <c r="G36" s="88" t="s">
        <v>152</v>
      </c>
      <c r="H36" s="89" t="s">
        <v>153</v>
      </c>
      <c r="I36" s="89"/>
      <c r="J36" s="89"/>
      <c r="K36" s="89"/>
      <c r="L36" s="90"/>
    </row>
    <row r="37" spans="5:12" ht="19.5" x14ac:dyDescent="0.3">
      <c r="E37" s="86"/>
      <c r="F37" s="87"/>
      <c r="G37" s="87"/>
      <c r="H37" s="89"/>
      <c r="I37" s="89"/>
      <c r="J37" s="89"/>
      <c r="K37" s="89"/>
      <c r="L37" s="90"/>
    </row>
    <row r="38" spans="5:12" ht="19.5" x14ac:dyDescent="0.3">
      <c r="E38" s="86"/>
      <c r="F38" s="87"/>
      <c r="G38" s="87"/>
      <c r="H38" s="89"/>
      <c r="I38" s="89"/>
      <c r="J38" s="89"/>
      <c r="K38" s="89"/>
      <c r="L38" s="90"/>
    </row>
    <row r="39" spans="5:12" ht="19.5" x14ac:dyDescent="0.3">
      <c r="E39" s="86"/>
      <c r="F39" s="87" t="s">
        <v>154</v>
      </c>
      <c r="G39" s="88" t="s">
        <v>155</v>
      </c>
      <c r="H39" s="89" t="s">
        <v>153</v>
      </c>
      <c r="I39" s="89"/>
      <c r="J39" s="89"/>
      <c r="K39" s="89"/>
      <c r="L39" s="90"/>
    </row>
    <row r="40" spans="5:12" ht="19.5" x14ac:dyDescent="0.3">
      <c r="E40" s="86"/>
      <c r="F40" s="87"/>
      <c r="G40" s="87"/>
      <c r="H40" s="89"/>
      <c r="I40" s="89"/>
      <c r="J40" s="89"/>
      <c r="K40" s="89"/>
      <c r="L40" s="90"/>
    </row>
    <row r="41" spans="5:12" ht="19.5" x14ac:dyDescent="0.3">
      <c r="E41" s="86"/>
      <c r="F41" s="87"/>
      <c r="G41" s="87"/>
      <c r="H41" s="89"/>
      <c r="I41" s="89"/>
      <c r="J41" s="89"/>
      <c r="K41" s="89"/>
      <c r="L41" s="90"/>
    </row>
    <row r="42" spans="5:12" ht="19.5" x14ac:dyDescent="0.3">
      <c r="E42" s="86"/>
      <c r="F42" s="87" t="s">
        <v>156</v>
      </c>
      <c r="G42" s="88" t="s">
        <v>157</v>
      </c>
      <c r="H42" s="89" t="s">
        <v>153</v>
      </c>
      <c r="I42" s="89"/>
      <c r="J42" s="89"/>
      <c r="K42" s="89"/>
      <c r="L42" s="90"/>
    </row>
    <row r="43" spans="5:12" ht="19.5" x14ac:dyDescent="0.3">
      <c r="E43" s="86"/>
      <c r="F43" s="87"/>
      <c r="G43" s="87"/>
      <c r="H43" s="89"/>
      <c r="I43" s="89"/>
      <c r="J43" s="89"/>
      <c r="K43" s="89"/>
      <c r="L43" s="90"/>
    </row>
    <row r="44" spans="5:12" ht="20.25" thickBot="1" x14ac:dyDescent="0.35">
      <c r="E44" s="91"/>
      <c r="F44" s="92"/>
      <c r="G44" s="92"/>
      <c r="H44" s="93"/>
      <c r="I44" s="93"/>
      <c r="J44" s="93"/>
      <c r="K44" s="93"/>
      <c r="L44" s="94"/>
    </row>
  </sheetData>
  <mergeCells count="3">
    <mergeCell ref="F2:F3"/>
    <mergeCell ref="G2:G3"/>
    <mergeCell ref="F26:G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36FE-51EB-4CE7-B7C8-DBA896F7FFE5}">
  <dimension ref="A1:J240"/>
  <sheetViews>
    <sheetView topLeftCell="A35" zoomScale="77" zoomScaleNormal="77" workbookViewId="0">
      <selection activeCell="H42" sqref="H42"/>
    </sheetView>
  </sheetViews>
  <sheetFormatPr defaultColWidth="8.7109375" defaultRowHeight="15" x14ac:dyDescent="0.25"/>
  <cols>
    <col min="1" max="1" width="31.140625" style="65" customWidth="1"/>
    <col min="2" max="2" width="15.28515625" style="65" bestFit="1" customWidth="1"/>
    <col min="3" max="3" width="21.42578125" style="65" customWidth="1"/>
    <col min="4" max="4" width="11.85546875" style="65" bestFit="1" customWidth="1"/>
    <col min="5" max="5" width="44.28515625" style="65" bestFit="1" customWidth="1"/>
    <col min="6" max="6" width="18.5703125" style="67" hidden="1" customWidth="1"/>
    <col min="7" max="7" width="14.5703125" style="67" bestFit="1" customWidth="1"/>
    <col min="8" max="8" width="15.5703125" style="67" bestFit="1" customWidth="1"/>
    <col min="9" max="9" width="14.5703125" style="67" bestFit="1" customWidth="1"/>
    <col min="10" max="10" width="15.5703125" style="67" bestFit="1" customWidth="1"/>
    <col min="11" max="16384" width="8.7109375" style="65"/>
  </cols>
  <sheetData>
    <row r="1" spans="1:10" x14ac:dyDescent="0.25">
      <c r="D1" s="66" t="s">
        <v>108</v>
      </c>
    </row>
    <row r="3" spans="1:10" x14ac:dyDescent="0.25">
      <c r="A3" s="65" t="s">
        <v>18</v>
      </c>
      <c r="F3" s="65"/>
      <c r="G3" s="67" t="s">
        <v>36</v>
      </c>
    </row>
    <row r="4" spans="1:10" x14ac:dyDescent="0.25">
      <c r="A4" s="65" t="s">
        <v>17</v>
      </c>
      <c r="B4" s="65" t="s">
        <v>16</v>
      </c>
      <c r="C4" s="65" t="s">
        <v>15</v>
      </c>
      <c r="D4" s="65" t="s">
        <v>14</v>
      </c>
      <c r="E4" s="65" t="s">
        <v>13</v>
      </c>
      <c r="F4" s="65" t="s">
        <v>37</v>
      </c>
      <c r="G4" s="67" t="s">
        <v>38</v>
      </c>
      <c r="H4" s="67" t="s">
        <v>39</v>
      </c>
      <c r="I4" s="67" t="s">
        <v>40</v>
      </c>
      <c r="J4" s="67" t="s">
        <v>41</v>
      </c>
    </row>
    <row r="5" spans="1:10" x14ac:dyDescent="0.25">
      <c r="A5" s="65" t="s">
        <v>109</v>
      </c>
      <c r="B5" s="65" t="s">
        <v>43</v>
      </c>
      <c r="C5" s="65" t="s">
        <v>47</v>
      </c>
      <c r="D5" s="65">
        <v>110023</v>
      </c>
      <c r="E5" s="65" t="s">
        <v>25</v>
      </c>
      <c r="F5" s="65" t="s">
        <v>110</v>
      </c>
      <c r="H5" s="67">
        <v>1104811.25</v>
      </c>
      <c r="J5" s="67">
        <v>1104811.25</v>
      </c>
    </row>
    <row r="6" spans="1:10" x14ac:dyDescent="0.25">
      <c r="C6" s="65" t="s">
        <v>61</v>
      </c>
      <c r="F6" s="65"/>
      <c r="H6" s="67">
        <v>1104811.25</v>
      </c>
      <c r="J6" s="67">
        <v>1104811.25</v>
      </c>
    </row>
    <row r="7" spans="1:10" x14ac:dyDescent="0.25">
      <c r="C7" s="65" t="s">
        <v>111</v>
      </c>
      <c r="D7" s="65">
        <v>110432</v>
      </c>
      <c r="E7" s="65" t="s">
        <v>22</v>
      </c>
      <c r="F7" s="65" t="s">
        <v>45</v>
      </c>
      <c r="H7" s="67">
        <v>24804506.439999998</v>
      </c>
      <c r="J7" s="67">
        <v>24804506.439999998</v>
      </c>
    </row>
    <row r="8" spans="1:10" x14ac:dyDescent="0.25">
      <c r="C8" s="65" t="s">
        <v>112</v>
      </c>
      <c r="F8" s="65"/>
      <c r="H8" s="67">
        <v>24804506.439999998</v>
      </c>
      <c r="J8" s="67">
        <v>24804506.439999998</v>
      </c>
    </row>
    <row r="9" spans="1:10" x14ac:dyDescent="0.25">
      <c r="B9" s="65" t="s">
        <v>62</v>
      </c>
      <c r="F9" s="65"/>
      <c r="H9" s="67">
        <v>25909317.689999998</v>
      </c>
      <c r="J9" s="67">
        <v>25909317.689999998</v>
      </c>
    </row>
    <row r="10" spans="1:10" x14ac:dyDescent="0.25">
      <c r="B10" s="65" t="s">
        <v>63</v>
      </c>
      <c r="C10" s="65" t="s">
        <v>66</v>
      </c>
      <c r="D10" s="65">
        <v>110453</v>
      </c>
      <c r="E10" s="65" t="s">
        <v>113</v>
      </c>
      <c r="F10" s="65" t="s">
        <v>114</v>
      </c>
      <c r="H10" s="67">
        <v>6896.95</v>
      </c>
      <c r="J10" s="67">
        <v>6896.95</v>
      </c>
    </row>
    <row r="11" spans="1:10" x14ac:dyDescent="0.25">
      <c r="D11" s="65">
        <v>110617</v>
      </c>
      <c r="E11" s="65" t="s">
        <v>115</v>
      </c>
      <c r="F11" s="65" t="s">
        <v>114</v>
      </c>
      <c r="G11" s="67">
        <v>69706.25</v>
      </c>
      <c r="H11" s="67">
        <v>700683.02000000025</v>
      </c>
      <c r="J11" s="67">
        <v>770389.27000000025</v>
      </c>
    </row>
    <row r="12" spans="1:10" x14ac:dyDescent="0.25">
      <c r="C12" s="65" t="s">
        <v>83</v>
      </c>
      <c r="F12" s="65"/>
      <c r="G12" s="67">
        <v>69706.25</v>
      </c>
      <c r="H12" s="67">
        <v>707579.9700000002</v>
      </c>
      <c r="J12" s="67">
        <v>777286.2200000002</v>
      </c>
    </row>
    <row r="13" spans="1:10" x14ac:dyDescent="0.25">
      <c r="C13" s="65" t="s">
        <v>116</v>
      </c>
      <c r="D13" s="65">
        <v>110033</v>
      </c>
      <c r="E13" s="65" t="s">
        <v>48</v>
      </c>
      <c r="F13" s="65" t="s">
        <v>85</v>
      </c>
      <c r="G13" s="67">
        <v>145766.22000000003</v>
      </c>
      <c r="J13" s="67">
        <v>145766.22000000003</v>
      </c>
    </row>
    <row r="14" spans="1:10" x14ac:dyDescent="0.25">
      <c r="C14" s="65" t="s">
        <v>117</v>
      </c>
      <c r="F14" s="65"/>
      <c r="G14" s="67">
        <v>145766.22000000003</v>
      </c>
      <c r="J14" s="67">
        <v>145766.22000000003</v>
      </c>
    </row>
    <row r="15" spans="1:10" x14ac:dyDescent="0.25">
      <c r="B15" s="65" t="s">
        <v>105</v>
      </c>
      <c r="F15" s="65"/>
      <c r="G15" s="67">
        <v>215472.47000000003</v>
      </c>
      <c r="H15" s="67">
        <v>707579.9700000002</v>
      </c>
      <c r="J15" s="67">
        <v>923052.44000000018</v>
      </c>
    </row>
    <row r="16" spans="1:10" x14ac:dyDescent="0.25">
      <c r="A16" s="65" t="s">
        <v>118</v>
      </c>
      <c r="F16" s="65"/>
      <c r="G16" s="67">
        <v>215472.47000000003</v>
      </c>
      <c r="H16" s="67">
        <v>26616897.659999996</v>
      </c>
      <c r="J16" s="67">
        <v>26832370.129999995</v>
      </c>
    </row>
    <row r="17" spans="1:10" x14ac:dyDescent="0.25">
      <c r="A17" s="65" t="s">
        <v>42</v>
      </c>
      <c r="B17" s="65" t="s">
        <v>43</v>
      </c>
      <c r="C17" s="65" t="s">
        <v>44</v>
      </c>
      <c r="D17" s="65">
        <v>110006</v>
      </c>
      <c r="E17" s="65" t="s">
        <v>26</v>
      </c>
      <c r="F17" s="65" t="s">
        <v>45</v>
      </c>
      <c r="G17" s="67">
        <v>23854.989999999998</v>
      </c>
      <c r="H17" s="67">
        <v>963771.66000000015</v>
      </c>
      <c r="I17" s="67">
        <v>-457.77</v>
      </c>
      <c r="J17" s="67">
        <v>987168.88000000012</v>
      </c>
    </row>
    <row r="18" spans="1:10" x14ac:dyDescent="0.25">
      <c r="D18" s="65">
        <v>110042</v>
      </c>
      <c r="E18" s="65" t="s">
        <v>29</v>
      </c>
      <c r="F18" s="65" t="s">
        <v>45</v>
      </c>
      <c r="H18" s="67">
        <v>9570953.8800000008</v>
      </c>
      <c r="I18" s="67">
        <v>128775.95</v>
      </c>
      <c r="J18" s="67">
        <v>9699729.8300000001</v>
      </c>
    </row>
    <row r="19" spans="1:10" x14ac:dyDescent="0.25">
      <c r="C19" s="65" t="s">
        <v>46</v>
      </c>
      <c r="F19" s="65"/>
      <c r="G19" s="67">
        <v>23854.989999999998</v>
      </c>
      <c r="H19" s="67">
        <v>10534725.540000001</v>
      </c>
      <c r="I19" s="67">
        <v>128318.18</v>
      </c>
      <c r="J19" s="67">
        <v>10686898.710000001</v>
      </c>
    </row>
    <row r="20" spans="1:10" x14ac:dyDescent="0.25">
      <c r="C20" s="65" t="s">
        <v>47</v>
      </c>
      <c r="D20" s="65">
        <v>110006</v>
      </c>
      <c r="E20" s="65" t="s">
        <v>26</v>
      </c>
      <c r="F20" s="65" t="s">
        <v>45</v>
      </c>
      <c r="H20" s="67">
        <v>1771.760000000002</v>
      </c>
      <c r="J20" s="67">
        <v>1771.760000000002</v>
      </c>
    </row>
    <row r="21" spans="1:10" x14ac:dyDescent="0.25">
      <c r="D21" s="65">
        <v>110033</v>
      </c>
      <c r="E21" s="65" t="s">
        <v>48</v>
      </c>
      <c r="F21" s="65" t="s">
        <v>49</v>
      </c>
      <c r="H21" s="67">
        <v>57720</v>
      </c>
      <c r="J21" s="67">
        <v>57720</v>
      </c>
    </row>
    <row r="22" spans="1:10" x14ac:dyDescent="0.25">
      <c r="D22" s="65">
        <v>110042</v>
      </c>
      <c r="E22" s="65" t="s">
        <v>29</v>
      </c>
      <c r="F22" s="65" t="s">
        <v>53</v>
      </c>
      <c r="H22" s="67">
        <v>96878.81</v>
      </c>
      <c r="J22" s="67">
        <v>96878.81</v>
      </c>
    </row>
    <row r="23" spans="1:10" x14ac:dyDescent="0.25">
      <c r="D23" s="65">
        <v>110112</v>
      </c>
      <c r="E23" s="65" t="s">
        <v>51</v>
      </c>
      <c r="F23" s="65" t="s">
        <v>119</v>
      </c>
      <c r="G23" s="67">
        <v>51301.590000000004</v>
      </c>
      <c r="J23" s="67">
        <v>51301.590000000004</v>
      </c>
    </row>
    <row r="24" spans="1:10" x14ac:dyDescent="0.25">
      <c r="D24" s="65">
        <v>110258</v>
      </c>
      <c r="E24" s="65" t="s">
        <v>11</v>
      </c>
      <c r="F24" s="65" t="s">
        <v>53</v>
      </c>
      <c r="H24" s="67">
        <v>174856.59000000003</v>
      </c>
      <c r="J24" s="67">
        <v>174856.59000000003</v>
      </c>
    </row>
    <row r="25" spans="1:10" x14ac:dyDescent="0.25">
      <c r="D25" s="65">
        <v>110259</v>
      </c>
      <c r="E25" s="65" t="s">
        <v>4</v>
      </c>
      <c r="F25" s="65" t="s">
        <v>53</v>
      </c>
      <c r="H25" s="67">
        <v>2031117.9200000002</v>
      </c>
      <c r="J25" s="67">
        <v>2031117.9200000002</v>
      </c>
    </row>
    <row r="26" spans="1:10" x14ac:dyDescent="0.25">
      <c r="D26" s="65">
        <v>110260</v>
      </c>
      <c r="E26" s="65" t="s">
        <v>54</v>
      </c>
      <c r="F26" s="65" t="s">
        <v>53</v>
      </c>
      <c r="H26" s="67">
        <v>143591.04000000001</v>
      </c>
      <c r="J26" s="67">
        <v>143591.04000000001</v>
      </c>
    </row>
    <row r="27" spans="1:10" x14ac:dyDescent="0.25">
      <c r="D27" s="65">
        <v>110262</v>
      </c>
      <c r="E27" s="65" t="s">
        <v>5</v>
      </c>
      <c r="F27" s="65" t="s">
        <v>53</v>
      </c>
      <c r="G27" s="67">
        <v>28224.21</v>
      </c>
      <c r="J27" s="67">
        <v>28224.21</v>
      </c>
    </row>
    <row r="28" spans="1:10" x14ac:dyDescent="0.25">
      <c r="D28" s="65">
        <v>110448</v>
      </c>
      <c r="E28" s="65" t="s">
        <v>93</v>
      </c>
      <c r="F28" s="65" t="s">
        <v>53</v>
      </c>
      <c r="H28" s="67">
        <v>189112.00999999998</v>
      </c>
      <c r="J28" s="67">
        <v>189112.00999999998</v>
      </c>
    </row>
    <row r="29" spans="1:10" x14ac:dyDescent="0.25">
      <c r="D29" s="65">
        <v>110462</v>
      </c>
      <c r="E29" s="65" t="s">
        <v>55</v>
      </c>
      <c r="F29" s="65" t="s">
        <v>56</v>
      </c>
      <c r="H29" s="67">
        <v>580861.25</v>
      </c>
      <c r="J29" s="67">
        <v>580861.25</v>
      </c>
    </row>
    <row r="30" spans="1:10" x14ac:dyDescent="0.25">
      <c r="D30" s="65">
        <v>110513</v>
      </c>
      <c r="E30" s="65" t="s">
        <v>57</v>
      </c>
      <c r="F30" s="65" t="s">
        <v>52</v>
      </c>
      <c r="H30" s="67">
        <v>72910.649999999994</v>
      </c>
      <c r="J30" s="67">
        <v>72910.649999999994</v>
      </c>
    </row>
    <row r="31" spans="1:10" x14ac:dyDescent="0.25">
      <c r="D31" s="65">
        <v>110514</v>
      </c>
      <c r="E31" s="65" t="s">
        <v>58</v>
      </c>
      <c r="F31" s="65" t="s">
        <v>52</v>
      </c>
      <c r="H31" s="67">
        <v>55075.9</v>
      </c>
      <c r="J31" s="67">
        <v>55075.9</v>
      </c>
    </row>
    <row r="32" spans="1:10" x14ac:dyDescent="0.25">
      <c r="D32" s="65">
        <v>110522</v>
      </c>
      <c r="E32" s="65" t="s">
        <v>59</v>
      </c>
      <c r="F32" s="65" t="s">
        <v>60</v>
      </c>
      <c r="H32" s="67">
        <v>537833.90999999992</v>
      </c>
      <c r="J32" s="67">
        <v>537833.90999999992</v>
      </c>
    </row>
    <row r="33" spans="2:10" x14ac:dyDescent="0.25">
      <c r="D33" s="65">
        <v>110687</v>
      </c>
      <c r="E33" s="65" t="s">
        <v>81</v>
      </c>
      <c r="F33" s="65" t="s">
        <v>120</v>
      </c>
      <c r="H33" s="67">
        <v>2325400.9700000025</v>
      </c>
      <c r="J33" s="67">
        <v>2325400.9700000025</v>
      </c>
    </row>
    <row r="34" spans="2:10" x14ac:dyDescent="0.25">
      <c r="F34" s="65" t="s">
        <v>53</v>
      </c>
      <c r="G34" s="67">
        <v>44285.62</v>
      </c>
      <c r="H34" s="67">
        <v>1846.9399999999998</v>
      </c>
      <c r="J34" s="67">
        <v>46132.560000000005</v>
      </c>
    </row>
    <row r="35" spans="2:10" x14ac:dyDescent="0.25">
      <c r="C35" s="65" t="s">
        <v>61</v>
      </c>
      <c r="F35" s="65"/>
      <c r="G35" s="67">
        <v>123811.42000000001</v>
      </c>
      <c r="H35" s="67">
        <v>6268977.7500000028</v>
      </c>
      <c r="J35" s="67">
        <v>6392789.1700000018</v>
      </c>
    </row>
    <row r="36" spans="2:10" x14ac:dyDescent="0.25">
      <c r="B36" s="65" t="s">
        <v>62</v>
      </c>
      <c r="F36" s="65"/>
      <c r="G36" s="67">
        <v>147666.41</v>
      </c>
      <c r="H36" s="67">
        <v>16803703.290000003</v>
      </c>
      <c r="I36" s="67">
        <v>128318.18</v>
      </c>
      <c r="J36" s="67">
        <v>17079687.880000003</v>
      </c>
    </row>
    <row r="37" spans="2:10" x14ac:dyDescent="0.25">
      <c r="B37" s="65" t="s">
        <v>63</v>
      </c>
      <c r="C37" s="65" t="s">
        <v>64</v>
      </c>
      <c r="D37" s="65">
        <v>110006</v>
      </c>
      <c r="E37" s="68" t="s">
        <v>26</v>
      </c>
      <c r="F37" s="65" t="s">
        <v>53</v>
      </c>
      <c r="G37" s="69"/>
      <c r="H37" s="70">
        <v>835598.45</v>
      </c>
      <c r="I37" s="69">
        <v>62434.210000000006</v>
      </c>
      <c r="J37" s="69">
        <v>898032.65999999992</v>
      </c>
    </row>
    <row r="38" spans="2:10" x14ac:dyDescent="0.25">
      <c r="D38" s="65">
        <v>110021</v>
      </c>
      <c r="E38" s="68" t="s">
        <v>27</v>
      </c>
      <c r="F38" s="65" t="s">
        <v>53</v>
      </c>
      <c r="G38" s="69"/>
      <c r="H38" s="70">
        <v>1359137.57</v>
      </c>
      <c r="I38" s="69">
        <v>513769.41000000003</v>
      </c>
      <c r="J38" s="69">
        <v>1872906.98</v>
      </c>
    </row>
    <row r="39" spans="2:10" x14ac:dyDescent="0.25">
      <c r="D39" s="65">
        <v>110022</v>
      </c>
      <c r="E39" s="68" t="s">
        <v>28</v>
      </c>
      <c r="F39" s="65" t="s">
        <v>53</v>
      </c>
      <c r="G39" s="69">
        <v>167146.91999999998</v>
      </c>
      <c r="H39" s="70">
        <v>3919331.2900000005</v>
      </c>
      <c r="I39" s="69">
        <v>4941843.3600000013</v>
      </c>
      <c r="J39" s="69">
        <v>9028321.5700000022</v>
      </c>
    </row>
    <row r="40" spans="2:10" x14ac:dyDescent="0.25">
      <c r="D40" s="65">
        <v>110023</v>
      </c>
      <c r="E40" s="68" t="s">
        <v>25</v>
      </c>
      <c r="F40" s="65" t="s">
        <v>53</v>
      </c>
      <c r="G40" s="69">
        <v>1612310.23</v>
      </c>
      <c r="H40" s="70">
        <v>91676.880000001926</v>
      </c>
      <c r="I40" s="69"/>
      <c r="J40" s="69">
        <v>1703987.110000002</v>
      </c>
    </row>
    <row r="41" spans="2:10" x14ac:dyDescent="0.25">
      <c r="D41" s="65">
        <v>110042</v>
      </c>
      <c r="E41" s="68" t="s">
        <v>29</v>
      </c>
      <c r="F41" s="65" t="s">
        <v>53</v>
      </c>
      <c r="G41" s="69"/>
      <c r="H41" s="70">
        <v>592821.67999999993</v>
      </c>
      <c r="I41" s="69">
        <v>444294.30000000005</v>
      </c>
      <c r="J41" s="69">
        <v>1037115.98</v>
      </c>
    </row>
    <row r="42" spans="2:10" x14ac:dyDescent="0.25">
      <c r="D42" s="65">
        <v>110056</v>
      </c>
      <c r="E42" s="68" t="s">
        <v>24</v>
      </c>
      <c r="F42" s="65" t="s">
        <v>53</v>
      </c>
      <c r="G42" s="69">
        <v>432532.47000000009</v>
      </c>
      <c r="H42" s="70">
        <v>-743417.54999999993</v>
      </c>
      <c r="I42" s="69">
        <v>1681887.42</v>
      </c>
      <c r="J42" s="69">
        <v>1371002.34</v>
      </c>
    </row>
    <row r="43" spans="2:10" x14ac:dyDescent="0.25">
      <c r="D43" s="65">
        <v>110084</v>
      </c>
      <c r="E43" s="68" t="s">
        <v>23</v>
      </c>
      <c r="F43" s="65" t="s">
        <v>53</v>
      </c>
      <c r="G43" s="69">
        <v>522001.83</v>
      </c>
      <c r="H43" s="70">
        <v>1514815.0499999996</v>
      </c>
      <c r="I43" s="69">
        <v>2133661.2000000007</v>
      </c>
      <c r="J43" s="69">
        <v>4170478.08</v>
      </c>
    </row>
    <row r="44" spans="2:10" x14ac:dyDescent="0.25">
      <c r="D44" s="65">
        <v>110117</v>
      </c>
      <c r="E44" s="68" t="s">
        <v>0</v>
      </c>
      <c r="F44" s="65" t="s">
        <v>53</v>
      </c>
      <c r="G44" s="69">
        <v>513648.50000000035</v>
      </c>
      <c r="H44" s="70">
        <v>-1373948.8799999997</v>
      </c>
      <c r="I44" s="69">
        <v>4152797.6800000016</v>
      </c>
      <c r="J44" s="69">
        <v>3292497.3000000021</v>
      </c>
    </row>
    <row r="45" spans="2:10" x14ac:dyDescent="0.25">
      <c r="D45" s="65">
        <v>110257</v>
      </c>
      <c r="E45" s="68" t="s">
        <v>12</v>
      </c>
      <c r="F45" s="65" t="s">
        <v>53</v>
      </c>
      <c r="G45" s="69">
        <v>704650.04</v>
      </c>
      <c r="H45" s="70">
        <v>654359.17999999993</v>
      </c>
      <c r="I45" s="69">
        <v>1632137.2700000005</v>
      </c>
      <c r="J45" s="69">
        <v>2991146.49</v>
      </c>
    </row>
    <row r="46" spans="2:10" x14ac:dyDescent="0.25">
      <c r="D46" s="65">
        <v>110258</v>
      </c>
      <c r="E46" s="68" t="s">
        <v>11</v>
      </c>
      <c r="F46" s="65" t="s">
        <v>53</v>
      </c>
      <c r="G46" s="69">
        <v>955195.47</v>
      </c>
      <c r="H46" s="70">
        <v>1773560.6500000001</v>
      </c>
      <c r="I46" s="69">
        <v>2367657.5399999991</v>
      </c>
      <c r="J46" s="69">
        <v>5096413.6599999992</v>
      </c>
    </row>
    <row r="47" spans="2:10" x14ac:dyDescent="0.25">
      <c r="D47" s="65">
        <v>110259</v>
      </c>
      <c r="E47" s="68" t="s">
        <v>4</v>
      </c>
      <c r="F47" s="65" t="s">
        <v>53</v>
      </c>
      <c r="G47" s="69">
        <v>1329813.17</v>
      </c>
      <c r="H47" s="70">
        <v>2085996.4</v>
      </c>
      <c r="I47" s="69">
        <v>5811843.6100000003</v>
      </c>
      <c r="J47" s="69">
        <v>9227653.1799999997</v>
      </c>
    </row>
    <row r="48" spans="2:10" x14ac:dyDescent="0.25">
      <c r="D48" s="65">
        <v>110260</v>
      </c>
      <c r="E48" s="68" t="s">
        <v>54</v>
      </c>
      <c r="F48" s="65" t="s">
        <v>53</v>
      </c>
      <c r="G48" s="69">
        <v>12502386.23</v>
      </c>
      <c r="H48" s="70">
        <v>2621535.2300000023</v>
      </c>
      <c r="I48" s="69">
        <v>9206991.0799999963</v>
      </c>
      <c r="J48" s="69">
        <v>24330912.539999999</v>
      </c>
    </row>
    <row r="49" spans="3:10" x14ac:dyDescent="0.25">
      <c r="D49" s="65">
        <v>110261</v>
      </c>
      <c r="E49" s="68" t="s">
        <v>6</v>
      </c>
      <c r="F49" s="65" t="s">
        <v>53</v>
      </c>
      <c r="G49" s="69">
        <v>2607964.29</v>
      </c>
      <c r="H49" s="70">
        <v>3396654.3499999996</v>
      </c>
      <c r="I49" s="69">
        <v>7278573.2500000028</v>
      </c>
      <c r="J49" s="69">
        <v>13283191.890000002</v>
      </c>
    </row>
    <row r="50" spans="3:10" x14ac:dyDescent="0.25">
      <c r="D50" s="65">
        <v>110262</v>
      </c>
      <c r="E50" s="68" t="s">
        <v>5</v>
      </c>
      <c r="F50" s="65" t="s">
        <v>53</v>
      </c>
      <c r="G50" s="69">
        <v>4327412.16</v>
      </c>
      <c r="H50" s="70">
        <v>1835281.1099999999</v>
      </c>
      <c r="I50" s="69">
        <v>3198392.9999999986</v>
      </c>
      <c r="J50" s="69">
        <v>9361086.2699999977</v>
      </c>
    </row>
    <row r="51" spans="3:10" x14ac:dyDescent="0.25">
      <c r="D51" s="65">
        <v>110432</v>
      </c>
      <c r="E51" s="68" t="s">
        <v>22</v>
      </c>
      <c r="F51" s="65" t="s">
        <v>53</v>
      </c>
      <c r="G51" s="69">
        <v>583514.33000000007</v>
      </c>
      <c r="H51" s="70">
        <v>11198586.300000001</v>
      </c>
      <c r="I51" s="69">
        <v>14154281.73</v>
      </c>
      <c r="J51" s="69">
        <v>25936382.359999999</v>
      </c>
    </row>
    <row r="52" spans="3:10" x14ac:dyDescent="0.25">
      <c r="D52" s="65">
        <v>110440</v>
      </c>
      <c r="E52" s="68" t="s">
        <v>21</v>
      </c>
      <c r="F52" s="65" t="s">
        <v>53</v>
      </c>
      <c r="G52" s="69">
        <v>598210.35</v>
      </c>
      <c r="H52" s="70">
        <v>4732490.5300000012</v>
      </c>
      <c r="I52" s="69">
        <v>7405050.6800000006</v>
      </c>
      <c r="J52" s="69">
        <v>12735751.560000002</v>
      </c>
    </row>
    <row r="53" spans="3:10" x14ac:dyDescent="0.25">
      <c r="D53" s="65">
        <v>110441</v>
      </c>
      <c r="E53" s="68" t="s">
        <v>20</v>
      </c>
      <c r="F53" s="65" t="s">
        <v>53</v>
      </c>
      <c r="G53" s="69">
        <v>455842.25</v>
      </c>
      <c r="H53" s="70">
        <v>29800316.460000001</v>
      </c>
      <c r="I53" s="69">
        <v>4343859.7399999984</v>
      </c>
      <c r="J53" s="69">
        <v>34600018.450000003</v>
      </c>
    </row>
    <row r="54" spans="3:10" x14ac:dyDescent="0.25">
      <c r="D54" s="65">
        <v>110442</v>
      </c>
      <c r="E54" s="68" t="s">
        <v>2</v>
      </c>
      <c r="F54" s="65" t="s">
        <v>53</v>
      </c>
      <c r="G54" s="69">
        <v>1049006.6599999999</v>
      </c>
      <c r="H54" s="70">
        <v>6901.1699999996927</v>
      </c>
      <c r="I54" s="69">
        <v>3243613.4399999995</v>
      </c>
      <c r="J54" s="69">
        <v>4299521.2699999996</v>
      </c>
    </row>
    <row r="55" spans="3:10" x14ac:dyDescent="0.25">
      <c r="D55" s="65">
        <v>110467</v>
      </c>
      <c r="E55" s="68" t="s">
        <v>10</v>
      </c>
      <c r="F55" s="65" t="s">
        <v>53</v>
      </c>
      <c r="G55" s="69">
        <v>1242841.52</v>
      </c>
      <c r="H55" s="70">
        <v>788533.85</v>
      </c>
      <c r="I55" s="69">
        <v>317670.89000000036</v>
      </c>
      <c r="J55" s="69">
        <v>2349046.2600000007</v>
      </c>
    </row>
    <row r="56" spans="3:10" x14ac:dyDescent="0.25">
      <c r="D56" s="65">
        <v>110492</v>
      </c>
      <c r="E56" s="68" t="s">
        <v>19</v>
      </c>
      <c r="F56" s="65" t="s">
        <v>53</v>
      </c>
      <c r="G56" s="69">
        <v>201705.04999999987</v>
      </c>
      <c r="H56" s="70">
        <v>8682235.820000004</v>
      </c>
      <c r="I56" s="69">
        <v>833227.0199999999</v>
      </c>
      <c r="J56" s="69">
        <v>9717167.8900000043</v>
      </c>
    </row>
    <row r="57" spans="3:10" x14ac:dyDescent="0.25">
      <c r="D57" s="65">
        <v>110521</v>
      </c>
      <c r="E57" s="68" t="s">
        <v>1</v>
      </c>
      <c r="F57" s="65" t="s">
        <v>53</v>
      </c>
      <c r="G57" s="69">
        <v>35058.050000000003</v>
      </c>
      <c r="H57" s="70">
        <v>38395.630000000005</v>
      </c>
      <c r="I57" s="69">
        <v>110343.66999999998</v>
      </c>
      <c r="J57" s="69">
        <v>183797.34999999998</v>
      </c>
    </row>
    <row r="58" spans="3:10" x14ac:dyDescent="0.25">
      <c r="D58" s="65">
        <v>110537</v>
      </c>
      <c r="E58" s="68" t="s">
        <v>9</v>
      </c>
      <c r="F58" s="65" t="s">
        <v>53</v>
      </c>
      <c r="G58" s="69"/>
      <c r="H58" s="70">
        <v>867393.21000000008</v>
      </c>
      <c r="I58" s="69">
        <v>16044.91</v>
      </c>
      <c r="J58" s="69">
        <v>883438.12000000011</v>
      </c>
    </row>
    <row r="59" spans="3:10" x14ac:dyDescent="0.25">
      <c r="D59" s="65">
        <v>110647</v>
      </c>
      <c r="E59" s="68" t="s">
        <v>30</v>
      </c>
      <c r="F59" s="65" t="s">
        <v>53</v>
      </c>
      <c r="G59" s="69">
        <v>188303.15</v>
      </c>
      <c r="H59" s="70">
        <v>5880078.8799999999</v>
      </c>
      <c r="I59" s="69"/>
      <c r="J59" s="69">
        <v>6068382.0300000003</v>
      </c>
    </row>
    <row r="60" spans="3:10" x14ac:dyDescent="0.25">
      <c r="D60" s="65">
        <v>110687</v>
      </c>
      <c r="E60" s="68" t="s">
        <v>81</v>
      </c>
      <c r="F60" s="65" t="s">
        <v>53</v>
      </c>
      <c r="G60" s="69">
        <v>4307140.22</v>
      </c>
      <c r="H60" s="70">
        <v>4738182.0999999996</v>
      </c>
      <c r="I60" s="69">
        <v>1160708.45</v>
      </c>
      <c r="J60" s="69">
        <v>10206030.77</v>
      </c>
    </row>
    <row r="61" spans="3:10" x14ac:dyDescent="0.25">
      <c r="C61" s="65" t="s">
        <v>65</v>
      </c>
      <c r="F61" s="65"/>
      <c r="G61" s="69">
        <v>34336682.890000001</v>
      </c>
      <c r="H61" s="69">
        <v>85296515.359999999</v>
      </c>
      <c r="I61" s="69">
        <v>75011083.859999999</v>
      </c>
      <c r="J61" s="69">
        <v>194644282.11000004</v>
      </c>
    </row>
    <row r="62" spans="3:10" x14ac:dyDescent="0.25">
      <c r="C62" s="65" t="s">
        <v>66</v>
      </c>
      <c r="D62" s="65">
        <v>110000</v>
      </c>
      <c r="E62" s="65" t="s">
        <v>67</v>
      </c>
      <c r="F62" s="65" t="s">
        <v>114</v>
      </c>
      <c r="G62" s="71"/>
      <c r="H62" s="71">
        <v>11264.859999999997</v>
      </c>
      <c r="I62" s="71"/>
      <c r="J62" s="71">
        <v>11264.859999999997</v>
      </c>
    </row>
    <row r="63" spans="3:10" x14ac:dyDescent="0.25">
      <c r="D63" s="65">
        <v>110008</v>
      </c>
      <c r="E63" s="65" t="s">
        <v>69</v>
      </c>
      <c r="F63" s="65" t="s">
        <v>114</v>
      </c>
      <c r="G63" s="71">
        <v>7924.58</v>
      </c>
      <c r="H63" s="71">
        <v>4854729.25</v>
      </c>
      <c r="I63" s="71"/>
      <c r="J63" s="71">
        <v>4862653.83</v>
      </c>
    </row>
    <row r="64" spans="3:10" x14ac:dyDescent="0.25">
      <c r="D64" s="65">
        <v>110011</v>
      </c>
      <c r="E64" s="65" t="s">
        <v>70</v>
      </c>
      <c r="F64" s="65" t="s">
        <v>114</v>
      </c>
      <c r="G64" s="71"/>
      <c r="H64" s="71">
        <v>-14554.529999999999</v>
      </c>
      <c r="I64" s="71"/>
      <c r="J64" s="71">
        <v>-14554.529999999999</v>
      </c>
    </row>
    <row r="65" spans="3:10" x14ac:dyDescent="0.25">
      <c r="D65" s="65">
        <v>110012</v>
      </c>
      <c r="E65" s="65" t="s">
        <v>71</v>
      </c>
      <c r="F65" s="65" t="s">
        <v>114</v>
      </c>
      <c r="G65" s="71">
        <v>385324.77</v>
      </c>
      <c r="H65" s="71">
        <v>7648753.4100000011</v>
      </c>
      <c r="I65" s="71"/>
      <c r="J65" s="71">
        <v>8034078.1800000016</v>
      </c>
    </row>
    <row r="66" spans="3:10" x14ac:dyDescent="0.25">
      <c r="D66" s="65">
        <v>110013</v>
      </c>
      <c r="E66" s="65" t="s">
        <v>72</v>
      </c>
      <c r="F66" s="65" t="s">
        <v>114</v>
      </c>
      <c r="G66" s="71"/>
      <c r="H66" s="71">
        <v>519906.98999999993</v>
      </c>
      <c r="I66" s="71"/>
      <c r="J66" s="71">
        <v>519906.98999999993</v>
      </c>
    </row>
    <row r="67" spans="3:10" x14ac:dyDescent="0.25">
      <c r="D67" s="65">
        <v>110016</v>
      </c>
      <c r="E67" s="65" t="s">
        <v>73</v>
      </c>
      <c r="F67" s="65" t="s">
        <v>114</v>
      </c>
      <c r="G67" s="71"/>
      <c r="H67" s="71">
        <v>27251.55</v>
      </c>
      <c r="I67" s="71"/>
      <c r="J67" s="71">
        <v>27251.55</v>
      </c>
    </row>
    <row r="68" spans="3:10" x14ac:dyDescent="0.25">
      <c r="D68" s="65">
        <v>110017</v>
      </c>
      <c r="E68" s="65" t="s">
        <v>74</v>
      </c>
      <c r="F68" s="65" t="s">
        <v>114</v>
      </c>
      <c r="G68" s="71"/>
      <c r="H68" s="71">
        <v>117078.77</v>
      </c>
      <c r="I68" s="71"/>
      <c r="J68" s="71">
        <v>117078.77</v>
      </c>
    </row>
    <row r="69" spans="3:10" x14ac:dyDescent="0.25">
      <c r="D69" s="65">
        <v>110019</v>
      </c>
      <c r="E69" s="65" t="s">
        <v>75</v>
      </c>
      <c r="F69" s="65" t="s">
        <v>114</v>
      </c>
      <c r="G69" s="71"/>
      <c r="H69" s="71">
        <v>-115.72</v>
      </c>
      <c r="I69" s="71"/>
      <c r="J69" s="71">
        <v>-115.72</v>
      </c>
    </row>
    <row r="70" spans="3:10" x14ac:dyDescent="0.25">
      <c r="D70" s="65">
        <v>110040</v>
      </c>
      <c r="E70" s="65" t="s">
        <v>76</v>
      </c>
      <c r="F70" s="65" t="s">
        <v>114</v>
      </c>
      <c r="G70" s="71"/>
      <c r="H70" s="71">
        <v>42670.47</v>
      </c>
      <c r="I70" s="71"/>
      <c r="J70" s="71">
        <v>42670.47</v>
      </c>
    </row>
    <row r="71" spans="3:10" x14ac:dyDescent="0.25">
      <c r="D71" s="65">
        <v>110041</v>
      </c>
      <c r="E71" s="65" t="s">
        <v>77</v>
      </c>
      <c r="F71" s="65" t="s">
        <v>114</v>
      </c>
      <c r="G71" s="71"/>
      <c r="H71" s="71">
        <v>1214467.3799999999</v>
      </c>
      <c r="I71" s="71"/>
      <c r="J71" s="71">
        <v>1214467.3799999999</v>
      </c>
    </row>
    <row r="72" spans="3:10" x14ac:dyDescent="0.25">
      <c r="D72" s="65">
        <v>110046</v>
      </c>
      <c r="E72" s="65" t="s">
        <v>121</v>
      </c>
      <c r="F72" s="65" t="s">
        <v>114</v>
      </c>
      <c r="G72" s="71">
        <v>0</v>
      </c>
      <c r="H72" s="71"/>
      <c r="I72" s="71"/>
      <c r="J72" s="71">
        <v>0</v>
      </c>
    </row>
    <row r="73" spans="3:10" x14ac:dyDescent="0.25">
      <c r="D73" s="65">
        <v>110434</v>
      </c>
      <c r="E73" s="65" t="s">
        <v>79</v>
      </c>
      <c r="F73" s="65" t="s">
        <v>114</v>
      </c>
      <c r="G73" s="71"/>
      <c r="H73" s="71">
        <v>-936647.07</v>
      </c>
      <c r="I73" s="71"/>
      <c r="J73" s="71">
        <v>-936647.07</v>
      </c>
    </row>
    <row r="74" spans="3:10" x14ac:dyDescent="0.25">
      <c r="D74" s="65">
        <v>110518</v>
      </c>
      <c r="E74" s="65" t="s">
        <v>80</v>
      </c>
      <c r="F74" s="65" t="s">
        <v>114</v>
      </c>
      <c r="G74" s="71">
        <v>1079725.54</v>
      </c>
      <c r="H74" s="71">
        <v>19285721.309999999</v>
      </c>
      <c r="I74" s="71"/>
      <c r="J74" s="71">
        <v>20365446.849999998</v>
      </c>
    </row>
    <row r="75" spans="3:10" x14ac:dyDescent="0.25">
      <c r="D75" s="65">
        <v>110687</v>
      </c>
      <c r="E75" s="65" t="s">
        <v>81</v>
      </c>
      <c r="F75" s="65" t="s">
        <v>114</v>
      </c>
      <c r="G75" s="71"/>
      <c r="H75" s="71">
        <v>1241319.1200000001</v>
      </c>
      <c r="I75" s="71"/>
      <c r="J75" s="71">
        <v>1241319.1200000001</v>
      </c>
    </row>
    <row r="76" spans="3:10" x14ac:dyDescent="0.25">
      <c r="D76" s="65">
        <v>600183</v>
      </c>
      <c r="E76" s="65" t="s">
        <v>82</v>
      </c>
      <c r="F76" s="65" t="s">
        <v>114</v>
      </c>
      <c r="G76" s="71"/>
      <c r="H76" s="71">
        <v>79017.279999999999</v>
      </c>
      <c r="I76" s="71"/>
      <c r="J76" s="71">
        <v>79017.279999999999</v>
      </c>
    </row>
    <row r="77" spans="3:10" x14ac:dyDescent="0.25">
      <c r="C77" s="65" t="s">
        <v>83</v>
      </c>
      <c r="F77" s="65"/>
      <c r="G77" s="71">
        <v>1472974.8900000001</v>
      </c>
      <c r="H77" s="71">
        <v>34090863.07</v>
      </c>
      <c r="I77" s="71"/>
      <c r="J77" s="71">
        <v>35563837.960000001</v>
      </c>
    </row>
    <row r="78" spans="3:10" x14ac:dyDescent="0.25">
      <c r="C78" s="65" t="s">
        <v>84</v>
      </c>
      <c r="D78" s="65">
        <v>110021</v>
      </c>
      <c r="E78" s="65" t="s">
        <v>27</v>
      </c>
      <c r="F78" s="65" t="s">
        <v>85</v>
      </c>
      <c r="G78" s="71"/>
      <c r="H78" s="71"/>
      <c r="I78" s="71">
        <v>367975.5</v>
      </c>
      <c r="J78" s="71">
        <v>367975.5</v>
      </c>
    </row>
    <row r="79" spans="3:10" x14ac:dyDescent="0.25">
      <c r="D79" s="65">
        <v>110033</v>
      </c>
      <c r="E79" s="65" t="s">
        <v>48</v>
      </c>
      <c r="F79" s="65" t="s">
        <v>85</v>
      </c>
      <c r="G79" s="71">
        <v>1480892.38</v>
      </c>
      <c r="H79" s="71"/>
      <c r="I79" s="71"/>
      <c r="J79" s="71">
        <v>1480892.38</v>
      </c>
    </row>
    <row r="80" spans="3:10" x14ac:dyDescent="0.25">
      <c r="D80" s="65">
        <v>110042</v>
      </c>
      <c r="E80" s="65" t="s">
        <v>29</v>
      </c>
      <c r="F80" s="65" t="s">
        <v>87</v>
      </c>
      <c r="G80" s="71"/>
      <c r="H80" s="71">
        <v>1738531.81</v>
      </c>
      <c r="I80" s="71"/>
      <c r="J80" s="71">
        <v>1738531.81</v>
      </c>
    </row>
    <row r="81" spans="3:10" x14ac:dyDescent="0.25">
      <c r="F81" s="65" t="s">
        <v>85</v>
      </c>
      <c r="G81" s="71"/>
      <c r="H81" s="71"/>
      <c r="I81" s="71">
        <v>59124.95</v>
      </c>
      <c r="J81" s="71">
        <v>59124.95</v>
      </c>
    </row>
    <row r="82" spans="3:10" x14ac:dyDescent="0.25">
      <c r="D82" s="65">
        <v>110070</v>
      </c>
      <c r="E82" s="65" t="s">
        <v>50</v>
      </c>
      <c r="F82" s="65" t="s">
        <v>85</v>
      </c>
      <c r="G82" s="71"/>
      <c r="H82" s="71"/>
      <c r="I82" s="71">
        <v>28720.560000000001</v>
      </c>
      <c r="J82" s="71">
        <v>28720.560000000001</v>
      </c>
    </row>
    <row r="83" spans="3:10" x14ac:dyDescent="0.25">
      <c r="F83" s="65" t="s">
        <v>49</v>
      </c>
      <c r="G83" s="71"/>
      <c r="H83" s="71">
        <v>1143.0700000000024</v>
      </c>
      <c r="I83" s="71">
        <v>-2113.12</v>
      </c>
      <c r="J83" s="71">
        <v>-970.04999999999745</v>
      </c>
    </row>
    <row r="84" spans="3:10" x14ac:dyDescent="0.25">
      <c r="D84" s="65">
        <v>110111</v>
      </c>
      <c r="E84" s="65" t="s">
        <v>88</v>
      </c>
      <c r="F84" s="65" t="s">
        <v>89</v>
      </c>
      <c r="G84" s="71"/>
      <c r="H84" s="71">
        <v>569912.3600000001</v>
      </c>
      <c r="I84" s="71">
        <v>8362.39</v>
      </c>
      <c r="J84" s="71">
        <v>578274.75000000012</v>
      </c>
    </row>
    <row r="85" spans="3:10" x14ac:dyDescent="0.25">
      <c r="D85" s="65">
        <v>110117</v>
      </c>
      <c r="E85" s="65" t="s">
        <v>0</v>
      </c>
      <c r="F85" s="65" t="s">
        <v>85</v>
      </c>
      <c r="G85" s="71"/>
      <c r="H85" s="71"/>
      <c r="I85" s="71">
        <v>33457.11</v>
      </c>
      <c r="J85" s="71">
        <v>33457.11</v>
      </c>
    </row>
    <row r="86" spans="3:10" x14ac:dyDescent="0.25">
      <c r="F86" s="65" t="s">
        <v>122</v>
      </c>
      <c r="G86" s="71"/>
      <c r="H86" s="71">
        <v>51577.760000000002</v>
      </c>
      <c r="I86" s="71"/>
      <c r="J86" s="71">
        <v>51577.760000000002</v>
      </c>
    </row>
    <row r="87" spans="3:10" x14ac:dyDescent="0.25">
      <c r="D87" s="65">
        <v>110132</v>
      </c>
      <c r="E87" s="65" t="s">
        <v>90</v>
      </c>
      <c r="F87" s="65" t="s">
        <v>49</v>
      </c>
      <c r="G87" s="71"/>
      <c r="H87" s="71">
        <v>-173446.8</v>
      </c>
      <c r="I87" s="71"/>
      <c r="J87" s="71">
        <v>-173446.8</v>
      </c>
    </row>
    <row r="88" spans="3:10" x14ac:dyDescent="0.25">
      <c r="D88" s="65">
        <v>110418</v>
      </c>
      <c r="E88" s="65" t="s">
        <v>91</v>
      </c>
      <c r="F88" s="65" t="s">
        <v>92</v>
      </c>
      <c r="G88" s="71"/>
      <c r="H88" s="71">
        <v>187500</v>
      </c>
      <c r="I88" s="71"/>
      <c r="J88" s="71">
        <v>187500</v>
      </c>
    </row>
    <row r="89" spans="3:10" x14ac:dyDescent="0.25">
      <c r="D89" s="65">
        <v>110502</v>
      </c>
      <c r="E89" s="65" t="s">
        <v>94</v>
      </c>
      <c r="F89" s="65" t="s">
        <v>95</v>
      </c>
      <c r="G89" s="71"/>
      <c r="H89" s="71">
        <v>7839.13</v>
      </c>
      <c r="I89" s="71"/>
      <c r="J89" s="71">
        <v>7839.13</v>
      </c>
    </row>
    <row r="90" spans="3:10" x14ac:dyDescent="0.25">
      <c r="D90" s="65">
        <v>110557</v>
      </c>
      <c r="E90" s="65" t="s">
        <v>97</v>
      </c>
      <c r="F90" s="65" t="s">
        <v>85</v>
      </c>
      <c r="G90" s="71"/>
      <c r="H90" s="71"/>
      <c r="I90" s="71">
        <v>1771.96</v>
      </c>
      <c r="J90" s="71">
        <v>1771.96</v>
      </c>
    </row>
    <row r="91" spans="3:10" x14ac:dyDescent="0.25">
      <c r="D91" s="65">
        <v>110597</v>
      </c>
      <c r="E91" s="65" t="s">
        <v>98</v>
      </c>
      <c r="F91" s="65" t="s">
        <v>85</v>
      </c>
      <c r="G91" s="71"/>
      <c r="H91" s="71"/>
      <c r="I91" s="71">
        <v>5806.5</v>
      </c>
      <c r="J91" s="71">
        <v>5806.5</v>
      </c>
    </row>
    <row r="92" spans="3:10" x14ac:dyDescent="0.25">
      <c r="D92" s="65">
        <v>110612</v>
      </c>
      <c r="E92" s="65" t="s">
        <v>99</v>
      </c>
      <c r="F92" s="65" t="s">
        <v>85</v>
      </c>
      <c r="G92" s="71"/>
      <c r="H92" s="71"/>
      <c r="I92" s="71">
        <v>990.28</v>
      </c>
      <c r="J92" s="71">
        <v>990.28</v>
      </c>
    </row>
    <row r="93" spans="3:10" x14ac:dyDescent="0.25">
      <c r="C93" s="65" t="s">
        <v>100</v>
      </c>
      <c r="F93" s="65"/>
      <c r="G93" s="71">
        <v>1480892.38</v>
      </c>
      <c r="H93" s="71">
        <v>2383057.33</v>
      </c>
      <c r="I93" s="71">
        <v>504096.13000000006</v>
      </c>
      <c r="J93" s="71">
        <v>4368045.8400000008</v>
      </c>
    </row>
    <row r="94" spans="3:10" x14ac:dyDescent="0.25">
      <c r="C94" s="65" t="s">
        <v>101</v>
      </c>
      <c r="D94" s="65">
        <v>110090</v>
      </c>
      <c r="E94" s="65" t="s">
        <v>102</v>
      </c>
      <c r="F94" s="65" t="s">
        <v>114</v>
      </c>
      <c r="G94" s="71"/>
      <c r="H94" s="71">
        <v>87252892.090000004</v>
      </c>
      <c r="I94" s="71"/>
      <c r="J94" s="71">
        <v>87252892.090000004</v>
      </c>
    </row>
    <row r="95" spans="3:10" x14ac:dyDescent="0.25">
      <c r="D95" s="65">
        <v>110433</v>
      </c>
      <c r="E95" s="65" t="s">
        <v>103</v>
      </c>
      <c r="F95" s="65" t="s">
        <v>114</v>
      </c>
      <c r="G95" s="71">
        <v>5951400.7300000004</v>
      </c>
      <c r="H95" s="71">
        <v>114202686.93000001</v>
      </c>
      <c r="I95" s="71"/>
      <c r="J95" s="71">
        <v>120154087.66000001</v>
      </c>
    </row>
    <row r="96" spans="3:10" x14ac:dyDescent="0.25">
      <c r="C96" s="65" t="s">
        <v>104</v>
      </c>
      <c r="F96" s="65"/>
      <c r="G96" s="71">
        <v>5951400.7300000004</v>
      </c>
      <c r="H96" s="71">
        <v>201455579.02000001</v>
      </c>
      <c r="I96" s="71"/>
      <c r="J96" s="71">
        <v>207406979.75</v>
      </c>
    </row>
    <row r="97" spans="1:10" x14ac:dyDescent="0.25">
      <c r="B97" s="65" t="s">
        <v>105</v>
      </c>
      <c r="F97" s="65"/>
      <c r="G97" s="71">
        <v>43241950.890000001</v>
      </c>
      <c r="H97" s="71">
        <v>323226014.77999997</v>
      </c>
      <c r="I97" s="71">
        <v>75515179.989999995</v>
      </c>
      <c r="J97" s="71">
        <v>441983145.66000015</v>
      </c>
    </row>
    <row r="98" spans="1:10" x14ac:dyDescent="0.25">
      <c r="A98" s="65" t="s">
        <v>106</v>
      </c>
      <c r="F98" s="65"/>
      <c r="G98" s="71">
        <v>43389617.300000012</v>
      </c>
      <c r="H98" s="71">
        <v>340029718.06999993</v>
      </c>
      <c r="I98" s="71">
        <v>75643498.169999987</v>
      </c>
      <c r="J98" s="71">
        <v>459062833.54000014</v>
      </c>
    </row>
    <row r="99" spans="1:10" x14ac:dyDescent="0.25">
      <c r="A99" s="65" t="s">
        <v>123</v>
      </c>
      <c r="B99" s="65" t="s">
        <v>63</v>
      </c>
      <c r="C99" s="65" t="s">
        <v>66</v>
      </c>
      <c r="D99" s="65">
        <v>110011</v>
      </c>
      <c r="E99" s="65" t="s">
        <v>70</v>
      </c>
      <c r="F99" s="65" t="s">
        <v>114</v>
      </c>
      <c r="G99" s="71"/>
      <c r="H99" s="71">
        <v>-21128.559999999998</v>
      </c>
      <c r="I99" s="71"/>
      <c r="J99" s="71">
        <v>-21128.559999999998</v>
      </c>
    </row>
    <row r="100" spans="1:10" x14ac:dyDescent="0.25">
      <c r="D100" s="65">
        <v>110453</v>
      </c>
      <c r="E100" s="65" t="s">
        <v>113</v>
      </c>
      <c r="F100" s="65" t="s">
        <v>114</v>
      </c>
      <c r="G100" s="71"/>
      <c r="H100" s="71">
        <v>5889.2400000000198</v>
      </c>
      <c r="I100" s="71"/>
      <c r="J100" s="71">
        <v>5889.2400000000198</v>
      </c>
    </row>
    <row r="101" spans="1:10" x14ac:dyDescent="0.25">
      <c r="D101" s="65">
        <v>110617</v>
      </c>
      <c r="E101" s="65" t="s">
        <v>115</v>
      </c>
      <c r="F101" s="65" t="s">
        <v>114</v>
      </c>
      <c r="G101" s="71"/>
      <c r="H101" s="71">
        <v>29223.559999999998</v>
      </c>
      <c r="I101" s="71"/>
      <c r="J101" s="71">
        <v>29223.559999999998</v>
      </c>
    </row>
    <row r="102" spans="1:10" x14ac:dyDescent="0.25">
      <c r="C102" s="65" t="s">
        <v>83</v>
      </c>
      <c r="F102" s="65"/>
      <c r="G102" s="71"/>
      <c r="H102" s="71">
        <v>13984.24000000002</v>
      </c>
      <c r="I102" s="71"/>
      <c r="J102" s="71">
        <v>13984.24000000002</v>
      </c>
    </row>
    <row r="103" spans="1:10" x14ac:dyDescent="0.25">
      <c r="B103" s="65" t="s">
        <v>105</v>
      </c>
      <c r="F103" s="65"/>
      <c r="G103" s="71"/>
      <c r="H103" s="71">
        <v>13984.24000000002</v>
      </c>
      <c r="I103" s="71"/>
      <c r="J103" s="71">
        <v>13984.24000000002</v>
      </c>
    </row>
    <row r="104" spans="1:10" x14ac:dyDescent="0.25">
      <c r="A104" s="65" t="s">
        <v>124</v>
      </c>
      <c r="F104" s="65"/>
      <c r="H104" s="67">
        <v>13984.24000000002</v>
      </c>
      <c r="J104" s="67">
        <v>13984.24000000002</v>
      </c>
    </row>
    <row r="105" spans="1:10" x14ac:dyDescent="0.25">
      <c r="A105" s="65" t="s">
        <v>41</v>
      </c>
      <c r="F105" s="65"/>
      <c r="G105" s="67">
        <v>43605089.770000011</v>
      </c>
      <c r="H105" s="67">
        <v>366660599.97000003</v>
      </c>
      <c r="I105" s="67">
        <v>75643498.169999987</v>
      </c>
      <c r="J105" s="67">
        <v>485909187.91000003</v>
      </c>
    </row>
    <row r="106" spans="1:10" x14ac:dyDescent="0.25">
      <c r="A106"/>
      <c r="B106"/>
      <c r="C106"/>
      <c r="D106"/>
      <c r="E106"/>
      <c r="F106"/>
      <c r="G106" s="50"/>
      <c r="H106" s="50"/>
      <c r="I106" s="50"/>
      <c r="J106" s="50"/>
    </row>
    <row r="107" spans="1:10" x14ac:dyDescent="0.25">
      <c r="A107"/>
      <c r="B107"/>
      <c r="C107"/>
      <c r="D107"/>
      <c r="E107"/>
      <c r="F107"/>
      <c r="G107" s="50"/>
      <c r="H107" s="50"/>
      <c r="I107" s="50"/>
      <c r="J107" s="50"/>
    </row>
    <row r="108" spans="1:10" x14ac:dyDescent="0.25">
      <c r="A108"/>
      <c r="B108"/>
      <c r="C108"/>
      <c r="D108"/>
      <c r="E108"/>
      <c r="F108"/>
      <c r="G108" s="50"/>
      <c r="H108" s="50"/>
      <c r="I108" s="50"/>
      <c r="J108" s="50"/>
    </row>
    <row r="109" spans="1:10" x14ac:dyDescent="0.25">
      <c r="A109"/>
      <c r="B109"/>
      <c r="C109"/>
      <c r="D109"/>
      <c r="E109"/>
      <c r="F109"/>
      <c r="G109" s="50"/>
      <c r="H109" s="50"/>
      <c r="I109" s="50"/>
      <c r="J109" s="50"/>
    </row>
    <row r="110" spans="1:10" x14ac:dyDescent="0.25">
      <c r="A110"/>
      <c r="B110"/>
      <c r="C110"/>
      <c r="D110"/>
      <c r="E110"/>
      <c r="F110"/>
      <c r="G110" s="50"/>
      <c r="H110" s="50"/>
      <c r="I110" s="50"/>
      <c r="J110" s="50"/>
    </row>
    <row r="111" spans="1:10" x14ac:dyDescent="0.25">
      <c r="A111"/>
      <c r="B111"/>
      <c r="C111"/>
      <c r="D111"/>
      <c r="E111"/>
      <c r="F111"/>
      <c r="G111" s="50"/>
      <c r="H111" s="50"/>
      <c r="I111" s="50"/>
      <c r="J111" s="50"/>
    </row>
    <row r="112" spans="1:10" x14ac:dyDescent="0.25">
      <c r="A112"/>
      <c r="B112"/>
      <c r="C112"/>
      <c r="D112"/>
      <c r="E112"/>
      <c r="F112"/>
      <c r="G112" s="50"/>
      <c r="H112" s="50"/>
      <c r="I112" s="50"/>
      <c r="J112" s="50"/>
    </row>
    <row r="113" spans="1:10" x14ac:dyDescent="0.25">
      <c r="A113"/>
      <c r="B113"/>
      <c r="C113"/>
      <c r="D113"/>
      <c r="E113"/>
      <c r="F113"/>
      <c r="G113" s="50"/>
      <c r="H113" s="50"/>
      <c r="I113" s="50"/>
      <c r="J113" s="50"/>
    </row>
    <row r="114" spans="1:10" x14ac:dyDescent="0.25">
      <c r="A114"/>
      <c r="B114"/>
      <c r="C114"/>
      <c r="D114"/>
      <c r="E114"/>
      <c r="F114"/>
      <c r="G114" s="50"/>
      <c r="H114" s="50"/>
      <c r="I114" s="50"/>
      <c r="J114" s="50"/>
    </row>
    <row r="115" spans="1:10" x14ac:dyDescent="0.25">
      <c r="A115"/>
      <c r="B115"/>
      <c r="C115"/>
      <c r="D115"/>
      <c r="E115"/>
      <c r="F115"/>
      <c r="G115" s="50"/>
      <c r="H115" s="50"/>
      <c r="I115" s="50"/>
      <c r="J115" s="50"/>
    </row>
    <row r="116" spans="1:10" x14ac:dyDescent="0.25">
      <c r="A116"/>
      <c r="B116"/>
      <c r="C116"/>
      <c r="D116"/>
      <c r="E116"/>
      <c r="F116"/>
      <c r="G116" s="50"/>
      <c r="H116" s="50"/>
      <c r="I116" s="50"/>
      <c r="J116" s="50"/>
    </row>
    <row r="117" spans="1:10" x14ac:dyDescent="0.25">
      <c r="A117"/>
      <c r="B117"/>
      <c r="C117"/>
      <c r="D117"/>
      <c r="E117"/>
      <c r="F117"/>
      <c r="G117" s="50"/>
      <c r="H117" s="50"/>
      <c r="I117" s="50"/>
      <c r="J117" s="50"/>
    </row>
    <row r="118" spans="1:10" x14ac:dyDescent="0.25">
      <c r="A118"/>
      <c r="B118"/>
      <c r="C118"/>
      <c r="D118"/>
      <c r="E118"/>
      <c r="F118"/>
      <c r="G118" s="50"/>
      <c r="H118" s="50"/>
      <c r="I118" s="50"/>
      <c r="J118" s="50"/>
    </row>
    <row r="119" spans="1:10" x14ac:dyDescent="0.25">
      <c r="A119"/>
      <c r="B119"/>
      <c r="C119"/>
      <c r="D119"/>
      <c r="E119"/>
      <c r="F119"/>
      <c r="G119" s="50"/>
      <c r="H119" s="50"/>
      <c r="I119" s="50"/>
      <c r="J119" s="50"/>
    </row>
    <row r="120" spans="1:10" x14ac:dyDescent="0.25">
      <c r="A120"/>
      <c r="B120"/>
      <c r="C120"/>
      <c r="D120"/>
      <c r="E120"/>
      <c r="F120"/>
      <c r="G120" s="50"/>
      <c r="H120" s="50"/>
      <c r="I120" s="50"/>
      <c r="J120" s="50"/>
    </row>
    <row r="121" spans="1:10" x14ac:dyDescent="0.25">
      <c r="A121"/>
      <c r="B121"/>
      <c r="C121"/>
      <c r="D121"/>
      <c r="E121"/>
      <c r="F121"/>
      <c r="G121" s="50"/>
      <c r="H121" s="50"/>
      <c r="I121" s="50"/>
      <c r="J121" s="50"/>
    </row>
    <row r="122" spans="1:10" x14ac:dyDescent="0.25">
      <c r="A122"/>
      <c r="B122"/>
      <c r="C122"/>
      <c r="D122"/>
      <c r="E122"/>
      <c r="F122"/>
      <c r="G122" s="50"/>
      <c r="H122" s="50"/>
      <c r="I122" s="50"/>
      <c r="J122" s="50"/>
    </row>
    <row r="123" spans="1:10" x14ac:dyDescent="0.25">
      <c r="A123"/>
      <c r="B123"/>
      <c r="C123"/>
      <c r="D123"/>
      <c r="E123"/>
      <c r="F123"/>
      <c r="G123" s="50"/>
      <c r="H123" s="50"/>
      <c r="I123" s="50"/>
      <c r="J123" s="50"/>
    </row>
    <row r="124" spans="1:10" x14ac:dyDescent="0.25">
      <c r="A124"/>
      <c r="B124"/>
      <c r="C124"/>
      <c r="D124"/>
      <c r="E124"/>
      <c r="F124"/>
      <c r="G124" s="50"/>
      <c r="H124" s="50"/>
      <c r="I124" s="50"/>
      <c r="J124" s="50"/>
    </row>
    <row r="125" spans="1:10" x14ac:dyDescent="0.25">
      <c r="A125"/>
      <c r="B125"/>
      <c r="C125"/>
      <c r="D125"/>
      <c r="E125"/>
      <c r="F125"/>
      <c r="G125" s="50"/>
      <c r="H125" s="50"/>
      <c r="I125" s="50"/>
      <c r="J125" s="50"/>
    </row>
    <row r="126" spans="1:10" x14ac:dyDescent="0.25">
      <c r="A126"/>
      <c r="B126"/>
      <c r="C126"/>
      <c r="D126"/>
      <c r="E126"/>
      <c r="F126"/>
      <c r="G126" s="50"/>
      <c r="H126" s="50"/>
      <c r="I126" s="50"/>
      <c r="J126" s="50"/>
    </row>
    <row r="127" spans="1:10" x14ac:dyDescent="0.25">
      <c r="A127"/>
      <c r="B127"/>
      <c r="C127"/>
      <c r="D127"/>
      <c r="E127"/>
      <c r="F127"/>
      <c r="G127" s="50"/>
      <c r="H127" s="50"/>
      <c r="I127" s="50"/>
      <c r="J127" s="50"/>
    </row>
    <row r="128" spans="1:10" x14ac:dyDescent="0.25">
      <c r="A128"/>
      <c r="B128"/>
      <c r="C128"/>
      <c r="D128"/>
      <c r="E128"/>
      <c r="F128"/>
      <c r="G128" s="50"/>
      <c r="H128" s="50"/>
      <c r="I128" s="50"/>
      <c r="J128" s="50"/>
    </row>
    <row r="129" spans="1:10" x14ac:dyDescent="0.25">
      <c r="A129"/>
      <c r="B129"/>
      <c r="C129"/>
      <c r="D129"/>
      <c r="E129"/>
      <c r="F129"/>
      <c r="G129" s="50"/>
      <c r="H129" s="50"/>
      <c r="I129" s="50"/>
      <c r="J129" s="50"/>
    </row>
    <row r="130" spans="1:10" x14ac:dyDescent="0.25">
      <c r="A130"/>
      <c r="B130"/>
      <c r="C130"/>
      <c r="D130"/>
      <c r="E130"/>
      <c r="F130"/>
      <c r="G130" s="50"/>
      <c r="H130" s="50"/>
      <c r="I130" s="50"/>
      <c r="J130" s="50"/>
    </row>
    <row r="131" spans="1:10" x14ac:dyDescent="0.25">
      <c r="A131"/>
      <c r="B131"/>
      <c r="C131"/>
      <c r="D131"/>
      <c r="E131"/>
      <c r="F131"/>
      <c r="G131" s="50"/>
      <c r="H131" s="50"/>
      <c r="I131" s="50"/>
      <c r="J131" s="50"/>
    </row>
    <row r="132" spans="1:10" x14ac:dyDescent="0.25">
      <c r="A132"/>
      <c r="B132"/>
      <c r="C132"/>
      <c r="D132"/>
      <c r="E132"/>
      <c r="F132"/>
      <c r="G132" s="50"/>
      <c r="H132" s="50"/>
      <c r="I132" s="50"/>
      <c r="J132" s="50"/>
    </row>
    <row r="133" spans="1:10" x14ac:dyDescent="0.25">
      <c r="A133"/>
      <c r="B133"/>
      <c r="C133"/>
      <c r="D133"/>
      <c r="E133"/>
      <c r="F133"/>
      <c r="G133" s="50"/>
      <c r="H133" s="50"/>
      <c r="I133" s="50"/>
      <c r="J133" s="50"/>
    </row>
    <row r="134" spans="1:10" x14ac:dyDescent="0.25">
      <c r="A134"/>
      <c r="B134"/>
      <c r="C134"/>
      <c r="D134"/>
      <c r="E134"/>
      <c r="F134"/>
      <c r="G134" s="50"/>
      <c r="H134" s="50"/>
      <c r="I134" s="50"/>
      <c r="J134" s="50"/>
    </row>
    <row r="135" spans="1:10" x14ac:dyDescent="0.25">
      <c r="A135"/>
      <c r="B135"/>
      <c r="C135"/>
      <c r="D135"/>
      <c r="E135"/>
      <c r="F135"/>
      <c r="G135" s="50"/>
      <c r="H135" s="50"/>
      <c r="I135" s="50"/>
      <c r="J135" s="50"/>
    </row>
    <row r="136" spans="1:10" x14ac:dyDescent="0.25">
      <c r="A136"/>
      <c r="B136"/>
      <c r="C136"/>
      <c r="D136"/>
      <c r="E136"/>
      <c r="F136"/>
      <c r="G136" s="50"/>
      <c r="H136" s="50"/>
      <c r="I136" s="50"/>
      <c r="J136" s="50"/>
    </row>
    <row r="137" spans="1:10" x14ac:dyDescent="0.25">
      <c r="A137"/>
      <c r="B137"/>
      <c r="C137"/>
      <c r="D137"/>
      <c r="E137"/>
      <c r="F137"/>
      <c r="G137" s="50"/>
      <c r="H137" s="50"/>
      <c r="I137" s="50"/>
      <c r="J137" s="50"/>
    </row>
    <row r="138" spans="1:10" x14ac:dyDescent="0.25">
      <c r="A138"/>
      <c r="B138"/>
      <c r="C138"/>
      <c r="D138"/>
      <c r="E138"/>
      <c r="F138"/>
      <c r="G138" s="50"/>
      <c r="H138" s="50"/>
      <c r="I138" s="50"/>
      <c r="J138" s="50"/>
    </row>
    <row r="139" spans="1:10" x14ac:dyDescent="0.25">
      <c r="A139"/>
      <c r="B139"/>
      <c r="C139"/>
      <c r="D139"/>
      <c r="E139"/>
      <c r="F139"/>
      <c r="G139" s="50"/>
      <c r="H139" s="50"/>
      <c r="I139" s="50"/>
      <c r="J139" s="50"/>
    </row>
    <row r="140" spans="1:10" x14ac:dyDescent="0.25">
      <c r="A140"/>
      <c r="B140"/>
      <c r="C140"/>
      <c r="D140"/>
      <c r="E140"/>
      <c r="F140"/>
      <c r="G140" s="50"/>
      <c r="H140" s="50"/>
      <c r="I140" s="50"/>
      <c r="J140" s="50"/>
    </row>
    <row r="141" spans="1:10" x14ac:dyDescent="0.25">
      <c r="A141"/>
      <c r="B141"/>
      <c r="C141"/>
      <c r="D141"/>
      <c r="E141"/>
      <c r="F141"/>
      <c r="G141" s="50"/>
      <c r="H141" s="50"/>
      <c r="I141" s="50"/>
      <c r="J141" s="50"/>
    </row>
    <row r="142" spans="1:10" x14ac:dyDescent="0.25">
      <c r="A142"/>
      <c r="B142"/>
      <c r="C142"/>
      <c r="D142"/>
      <c r="E142"/>
      <c r="F142"/>
      <c r="G142" s="50"/>
      <c r="H142" s="50"/>
      <c r="I142" s="50"/>
      <c r="J142" s="50"/>
    </row>
    <row r="143" spans="1:10" x14ac:dyDescent="0.25">
      <c r="A143"/>
      <c r="B143"/>
      <c r="C143"/>
      <c r="D143"/>
      <c r="E143"/>
      <c r="F143"/>
      <c r="G143" s="50"/>
      <c r="H143" s="50"/>
      <c r="I143" s="50"/>
      <c r="J143" s="50"/>
    </row>
    <row r="144" spans="1:10" x14ac:dyDescent="0.25">
      <c r="A144"/>
      <c r="B144"/>
      <c r="C144"/>
      <c r="D144"/>
      <c r="E144"/>
      <c r="F144"/>
      <c r="G144" s="50"/>
      <c r="H144" s="50"/>
      <c r="I144" s="50"/>
      <c r="J144" s="50"/>
    </row>
    <row r="145" spans="1:10" x14ac:dyDescent="0.25">
      <c r="A145"/>
      <c r="B145"/>
      <c r="C145"/>
      <c r="D145"/>
      <c r="E145"/>
      <c r="F145"/>
      <c r="G145" s="50"/>
      <c r="H145" s="50"/>
      <c r="I145" s="50"/>
      <c r="J145" s="50"/>
    </row>
    <row r="146" spans="1:10" x14ac:dyDescent="0.25">
      <c r="A146"/>
      <c r="B146"/>
      <c r="C146"/>
      <c r="D146"/>
      <c r="E146"/>
      <c r="F146"/>
      <c r="G146" s="50"/>
      <c r="H146" s="50"/>
      <c r="I146" s="50"/>
      <c r="J146" s="50"/>
    </row>
    <row r="147" spans="1:10" x14ac:dyDescent="0.25">
      <c r="A147"/>
      <c r="B147"/>
      <c r="C147"/>
      <c r="D147"/>
      <c r="E147"/>
      <c r="F147"/>
      <c r="G147" s="50"/>
      <c r="H147" s="50"/>
      <c r="I147" s="50"/>
      <c r="J147" s="50"/>
    </row>
    <row r="148" spans="1:10" x14ac:dyDescent="0.25">
      <c r="A148"/>
      <c r="B148"/>
      <c r="C148"/>
      <c r="D148"/>
      <c r="E148"/>
      <c r="F148"/>
      <c r="G148" s="50"/>
      <c r="H148" s="50"/>
      <c r="I148" s="50"/>
      <c r="J148" s="50"/>
    </row>
    <row r="149" spans="1:10" x14ac:dyDescent="0.25">
      <c r="A149"/>
      <c r="B149"/>
      <c r="C149"/>
      <c r="D149"/>
      <c r="E149"/>
      <c r="F149"/>
      <c r="G149" s="50"/>
      <c r="H149" s="50"/>
      <c r="I149" s="50"/>
      <c r="J149" s="50"/>
    </row>
    <row r="150" spans="1:10" x14ac:dyDescent="0.25">
      <c r="A150"/>
      <c r="B150"/>
      <c r="C150"/>
      <c r="D150"/>
      <c r="E150"/>
      <c r="F150"/>
      <c r="G150" s="50"/>
      <c r="H150" s="50"/>
      <c r="I150" s="50"/>
      <c r="J150" s="50"/>
    </row>
    <row r="151" spans="1:10" x14ac:dyDescent="0.25">
      <c r="A151"/>
      <c r="B151"/>
      <c r="C151"/>
      <c r="D151"/>
      <c r="E151"/>
      <c r="F151"/>
      <c r="G151" s="50"/>
      <c r="H151" s="50"/>
      <c r="I151" s="50"/>
      <c r="J151" s="50"/>
    </row>
    <row r="152" spans="1:10" x14ac:dyDescent="0.25">
      <c r="A152"/>
      <c r="B152"/>
      <c r="C152"/>
      <c r="D152"/>
      <c r="E152"/>
      <c r="F152"/>
      <c r="G152" s="50"/>
      <c r="H152" s="50"/>
      <c r="I152" s="50"/>
      <c r="J152" s="50"/>
    </row>
    <row r="153" spans="1:10" x14ac:dyDescent="0.25">
      <c r="A153"/>
      <c r="B153"/>
      <c r="C153"/>
      <c r="D153"/>
      <c r="E153"/>
      <c r="F153"/>
      <c r="G153" s="50"/>
      <c r="H153" s="50"/>
      <c r="I153" s="50"/>
      <c r="J153" s="50"/>
    </row>
    <row r="154" spans="1:10" x14ac:dyDescent="0.25">
      <c r="A154"/>
      <c r="B154"/>
      <c r="C154"/>
      <c r="D154"/>
      <c r="E154"/>
      <c r="F154"/>
      <c r="G154" s="50"/>
      <c r="H154" s="50"/>
      <c r="I154" s="50"/>
      <c r="J154" s="50"/>
    </row>
    <row r="155" spans="1:10" x14ac:dyDescent="0.25">
      <c r="A155"/>
      <c r="B155"/>
      <c r="C155"/>
      <c r="D155"/>
      <c r="E155"/>
      <c r="F155"/>
      <c r="G155" s="50"/>
      <c r="H155" s="50"/>
      <c r="I155" s="50"/>
      <c r="J155" s="50"/>
    </row>
    <row r="156" spans="1:10" x14ac:dyDescent="0.25">
      <c r="A156"/>
      <c r="B156"/>
      <c r="C156"/>
      <c r="D156"/>
      <c r="E156"/>
      <c r="F156"/>
      <c r="G156" s="50"/>
      <c r="H156" s="50"/>
      <c r="I156" s="50"/>
      <c r="J156" s="50"/>
    </row>
    <row r="157" spans="1:10" x14ac:dyDescent="0.25">
      <c r="A157"/>
      <c r="B157"/>
      <c r="C157"/>
      <c r="D157"/>
      <c r="E157"/>
      <c r="F157"/>
      <c r="G157" s="50"/>
      <c r="H157" s="50"/>
      <c r="I157" s="50"/>
      <c r="J157" s="50"/>
    </row>
    <row r="158" spans="1:10" x14ac:dyDescent="0.25">
      <c r="A158"/>
      <c r="B158"/>
      <c r="C158"/>
      <c r="D158"/>
      <c r="E158"/>
      <c r="F158"/>
      <c r="G158" s="50"/>
      <c r="H158" s="50"/>
      <c r="I158" s="50"/>
      <c r="J158" s="50"/>
    </row>
    <row r="159" spans="1:10" x14ac:dyDescent="0.25">
      <c r="A159"/>
      <c r="B159"/>
      <c r="C159"/>
      <c r="D159"/>
      <c r="E159"/>
      <c r="F159"/>
      <c r="G159" s="50"/>
      <c r="H159" s="50"/>
      <c r="I159" s="50"/>
      <c r="J159" s="50"/>
    </row>
    <row r="160" spans="1:10" x14ac:dyDescent="0.25">
      <c r="A160"/>
      <c r="B160"/>
      <c r="C160"/>
      <c r="D160"/>
      <c r="E160"/>
      <c r="F160"/>
      <c r="G160" s="50"/>
      <c r="H160" s="50"/>
      <c r="I160" s="50"/>
      <c r="J160" s="50"/>
    </row>
    <row r="161" spans="1:10" x14ac:dyDescent="0.25">
      <c r="A161"/>
      <c r="B161"/>
      <c r="C161"/>
      <c r="D161"/>
      <c r="E161"/>
      <c r="F161"/>
      <c r="G161" s="50"/>
      <c r="H161" s="50"/>
      <c r="I161" s="50"/>
      <c r="J161" s="50"/>
    </row>
    <row r="162" spans="1:10" x14ac:dyDescent="0.25">
      <c r="A162"/>
      <c r="B162"/>
      <c r="C162"/>
      <c r="D162"/>
      <c r="E162"/>
      <c r="F162"/>
      <c r="G162" s="50"/>
      <c r="H162" s="50"/>
      <c r="I162" s="50"/>
      <c r="J162" s="50"/>
    </row>
    <row r="163" spans="1:10" x14ac:dyDescent="0.25">
      <c r="A163"/>
      <c r="B163"/>
      <c r="C163"/>
      <c r="D163"/>
      <c r="E163"/>
      <c r="F163"/>
      <c r="G163" s="50"/>
      <c r="H163" s="50"/>
      <c r="I163" s="50"/>
      <c r="J163" s="50"/>
    </row>
    <row r="164" spans="1:10" x14ac:dyDescent="0.25">
      <c r="A164"/>
      <c r="B164"/>
      <c r="C164"/>
      <c r="D164"/>
      <c r="E164"/>
      <c r="F164"/>
      <c r="G164" s="50"/>
      <c r="H164" s="50"/>
      <c r="I164" s="50"/>
      <c r="J164" s="50"/>
    </row>
    <row r="165" spans="1:10" x14ac:dyDescent="0.25">
      <c r="A165"/>
      <c r="B165"/>
      <c r="C165"/>
      <c r="D165"/>
      <c r="E165"/>
      <c r="F165"/>
      <c r="G165" s="50"/>
      <c r="H165" s="50"/>
      <c r="I165" s="50"/>
      <c r="J165" s="50"/>
    </row>
    <row r="166" spans="1:10" x14ac:dyDescent="0.25">
      <c r="A166"/>
      <c r="B166"/>
      <c r="C166"/>
      <c r="D166"/>
      <c r="E166"/>
      <c r="F166"/>
      <c r="G166" s="50"/>
      <c r="H166" s="50"/>
      <c r="I166" s="50"/>
      <c r="J166" s="50"/>
    </row>
    <row r="167" spans="1:10" x14ac:dyDescent="0.25">
      <c r="A167"/>
      <c r="B167"/>
      <c r="C167"/>
      <c r="D167"/>
      <c r="E167"/>
      <c r="F167"/>
      <c r="G167" s="50"/>
      <c r="H167" s="50"/>
      <c r="I167" s="50"/>
      <c r="J167" s="50"/>
    </row>
    <row r="168" spans="1:10" x14ac:dyDescent="0.25">
      <c r="A168"/>
      <c r="B168"/>
      <c r="C168"/>
      <c r="D168"/>
      <c r="E168"/>
      <c r="F168"/>
      <c r="G168" s="50"/>
      <c r="H168" s="50"/>
      <c r="I168" s="50"/>
      <c r="J168" s="50"/>
    </row>
    <row r="169" spans="1:10" x14ac:dyDescent="0.25">
      <c r="A169"/>
      <c r="B169"/>
      <c r="C169"/>
      <c r="D169"/>
      <c r="E169"/>
      <c r="F169"/>
      <c r="G169" s="50"/>
      <c r="H169" s="50"/>
      <c r="I169" s="50"/>
      <c r="J169" s="50"/>
    </row>
    <row r="170" spans="1:10" x14ac:dyDescent="0.25">
      <c r="A170"/>
      <c r="B170"/>
      <c r="C170"/>
      <c r="D170"/>
      <c r="E170"/>
      <c r="F170"/>
      <c r="G170" s="50"/>
      <c r="H170" s="50"/>
      <c r="I170" s="50"/>
      <c r="J170" s="50"/>
    </row>
    <row r="171" spans="1:10" x14ac:dyDescent="0.25">
      <c r="A171"/>
      <c r="B171"/>
      <c r="C171"/>
      <c r="D171"/>
      <c r="E171"/>
      <c r="F171"/>
      <c r="G171" s="50"/>
      <c r="H171" s="50"/>
      <c r="I171" s="50"/>
      <c r="J171" s="50"/>
    </row>
    <row r="172" spans="1:10" x14ac:dyDescent="0.25">
      <c r="A172"/>
      <c r="B172"/>
      <c r="C172"/>
      <c r="D172"/>
      <c r="E172"/>
      <c r="F172"/>
      <c r="G172" s="50"/>
      <c r="H172" s="50"/>
      <c r="I172" s="50"/>
      <c r="J172" s="50"/>
    </row>
    <row r="173" spans="1:10" x14ac:dyDescent="0.25">
      <c r="A173"/>
      <c r="B173"/>
      <c r="C173"/>
      <c r="D173"/>
      <c r="E173"/>
      <c r="F173"/>
      <c r="G173" s="50"/>
      <c r="H173" s="50"/>
      <c r="I173" s="50"/>
      <c r="J173" s="50"/>
    </row>
    <row r="174" spans="1:10" x14ac:dyDescent="0.25">
      <c r="A174"/>
      <c r="B174"/>
      <c r="C174"/>
      <c r="D174"/>
      <c r="E174"/>
      <c r="F174"/>
      <c r="G174" s="50"/>
      <c r="H174" s="50"/>
      <c r="I174" s="50"/>
      <c r="J174" s="50"/>
    </row>
    <row r="175" spans="1:10" x14ac:dyDescent="0.25">
      <c r="A175"/>
      <c r="B175"/>
      <c r="C175"/>
      <c r="D175"/>
      <c r="E175"/>
      <c r="F175"/>
      <c r="G175" s="50"/>
      <c r="H175" s="50"/>
      <c r="I175" s="50"/>
      <c r="J175" s="50"/>
    </row>
    <row r="176" spans="1:10" x14ac:dyDescent="0.25">
      <c r="A176"/>
      <c r="B176"/>
      <c r="C176"/>
      <c r="D176"/>
      <c r="E176"/>
      <c r="F176"/>
      <c r="G176" s="50"/>
      <c r="H176" s="50"/>
      <c r="I176" s="50"/>
      <c r="J176" s="50"/>
    </row>
    <row r="177" spans="1:10" x14ac:dyDescent="0.25">
      <c r="A177"/>
      <c r="B177"/>
      <c r="C177"/>
      <c r="D177"/>
      <c r="E177"/>
      <c r="F177"/>
      <c r="G177" s="50"/>
      <c r="H177" s="50"/>
      <c r="I177" s="50"/>
      <c r="J177" s="50"/>
    </row>
    <row r="178" spans="1:10" x14ac:dyDescent="0.25">
      <c r="A178"/>
      <c r="B178"/>
      <c r="C178"/>
      <c r="D178"/>
      <c r="E178"/>
      <c r="F178"/>
      <c r="G178" s="50"/>
      <c r="H178" s="50"/>
      <c r="I178" s="50"/>
      <c r="J178" s="50"/>
    </row>
    <row r="179" spans="1:10" x14ac:dyDescent="0.25">
      <c r="A179"/>
      <c r="B179"/>
      <c r="C179"/>
      <c r="D179"/>
      <c r="E179"/>
      <c r="F179"/>
      <c r="G179" s="50"/>
      <c r="H179" s="50"/>
      <c r="I179" s="50"/>
      <c r="J179" s="50"/>
    </row>
    <row r="180" spans="1:10" x14ac:dyDescent="0.25">
      <c r="A180"/>
      <c r="B180"/>
      <c r="C180"/>
      <c r="D180"/>
      <c r="E180"/>
      <c r="F180"/>
      <c r="G180" s="50"/>
      <c r="H180" s="50"/>
      <c r="I180" s="50"/>
      <c r="J180" s="50"/>
    </row>
    <row r="181" spans="1:10" x14ac:dyDescent="0.25">
      <c r="A181"/>
      <c r="B181"/>
      <c r="C181"/>
      <c r="D181"/>
      <c r="E181"/>
      <c r="F181"/>
      <c r="G181" s="50"/>
      <c r="H181" s="50"/>
      <c r="I181" s="50"/>
      <c r="J181" s="50"/>
    </row>
    <row r="182" spans="1:10" x14ac:dyDescent="0.25">
      <c r="A182"/>
      <c r="B182"/>
      <c r="C182"/>
      <c r="D182"/>
      <c r="E182"/>
      <c r="F182"/>
      <c r="G182" s="50"/>
      <c r="H182" s="50"/>
      <c r="I182" s="50"/>
      <c r="J182" s="50"/>
    </row>
    <row r="183" spans="1:10" x14ac:dyDescent="0.25">
      <c r="A183"/>
      <c r="B183"/>
      <c r="C183"/>
      <c r="D183"/>
      <c r="E183"/>
      <c r="F183"/>
      <c r="G183" s="50"/>
      <c r="H183" s="50"/>
      <c r="I183" s="50"/>
      <c r="J183" s="50"/>
    </row>
    <row r="184" spans="1:10" x14ac:dyDescent="0.25">
      <c r="A184"/>
      <c r="B184"/>
      <c r="C184"/>
      <c r="D184"/>
      <c r="E184"/>
      <c r="F184"/>
      <c r="G184" s="50"/>
      <c r="H184" s="50"/>
      <c r="I184" s="50"/>
      <c r="J184" s="50"/>
    </row>
    <row r="185" spans="1:10" x14ac:dyDescent="0.25">
      <c r="A185"/>
      <c r="B185"/>
      <c r="C185"/>
      <c r="D185"/>
      <c r="E185"/>
      <c r="F185"/>
      <c r="G185" s="50"/>
      <c r="H185" s="50"/>
      <c r="I185" s="50"/>
      <c r="J185" s="50"/>
    </row>
    <row r="186" spans="1:10" x14ac:dyDescent="0.25">
      <c r="A186"/>
      <c r="B186"/>
      <c r="C186"/>
      <c r="D186"/>
      <c r="E186"/>
      <c r="F186"/>
      <c r="G186" s="50"/>
      <c r="H186" s="50"/>
      <c r="I186" s="50"/>
      <c r="J186" s="50"/>
    </row>
    <row r="187" spans="1:10" x14ac:dyDescent="0.25">
      <c r="A187"/>
      <c r="B187"/>
      <c r="C187"/>
      <c r="D187"/>
      <c r="E187"/>
      <c r="F187"/>
      <c r="G187" s="50"/>
      <c r="H187" s="50"/>
      <c r="I187" s="50"/>
      <c r="J187" s="50"/>
    </row>
    <row r="188" spans="1:10" x14ac:dyDescent="0.25">
      <c r="A188"/>
      <c r="B188"/>
      <c r="C188"/>
      <c r="D188"/>
      <c r="E188"/>
      <c r="F188"/>
      <c r="G188" s="50"/>
      <c r="H188" s="50"/>
      <c r="I188" s="50"/>
      <c r="J188" s="50"/>
    </row>
    <row r="189" spans="1:10" x14ac:dyDescent="0.25">
      <c r="A189"/>
      <c r="B189"/>
      <c r="C189"/>
      <c r="D189"/>
      <c r="E189"/>
      <c r="F189"/>
      <c r="G189" s="50"/>
      <c r="H189" s="50"/>
      <c r="I189" s="50"/>
      <c r="J189" s="50"/>
    </row>
    <row r="190" spans="1:10" x14ac:dyDescent="0.25">
      <c r="A190"/>
      <c r="B190"/>
      <c r="C190"/>
      <c r="D190"/>
      <c r="E190"/>
      <c r="F190"/>
      <c r="G190" s="50"/>
      <c r="H190" s="50"/>
      <c r="I190" s="50"/>
      <c r="J190" s="50"/>
    </row>
    <row r="191" spans="1:10" x14ac:dyDescent="0.25">
      <c r="A191"/>
      <c r="B191"/>
      <c r="C191"/>
      <c r="D191"/>
      <c r="E191"/>
      <c r="F191"/>
      <c r="G191" s="50"/>
      <c r="H191" s="50"/>
      <c r="I191" s="50"/>
      <c r="J191" s="50"/>
    </row>
    <row r="192" spans="1:10" x14ac:dyDescent="0.25">
      <c r="A192"/>
      <c r="B192"/>
      <c r="C192"/>
      <c r="D192"/>
      <c r="E192"/>
      <c r="F192"/>
      <c r="G192" s="50"/>
      <c r="H192" s="50"/>
      <c r="I192" s="50"/>
      <c r="J192" s="50"/>
    </row>
    <row r="193" spans="1:10" x14ac:dyDescent="0.25">
      <c r="A193"/>
      <c r="B193"/>
      <c r="C193"/>
      <c r="D193"/>
      <c r="E193"/>
      <c r="F193"/>
      <c r="G193" s="50"/>
      <c r="H193" s="50"/>
      <c r="I193" s="50"/>
      <c r="J193" s="50"/>
    </row>
    <row r="194" spans="1:10" x14ac:dyDescent="0.25">
      <c r="A194"/>
      <c r="B194"/>
      <c r="C194"/>
      <c r="D194"/>
      <c r="E194"/>
      <c r="F194"/>
      <c r="G194" s="50"/>
      <c r="H194" s="50"/>
      <c r="I194" s="50"/>
      <c r="J194" s="50"/>
    </row>
    <row r="195" spans="1:10" x14ac:dyDescent="0.25">
      <c r="A195"/>
      <c r="B195"/>
      <c r="C195"/>
      <c r="D195"/>
      <c r="E195"/>
      <c r="F195"/>
      <c r="G195" s="50"/>
      <c r="H195" s="50"/>
      <c r="I195" s="50"/>
      <c r="J195" s="50"/>
    </row>
    <row r="196" spans="1:10" x14ac:dyDescent="0.25">
      <c r="A196"/>
      <c r="B196"/>
      <c r="C196"/>
      <c r="D196"/>
      <c r="E196"/>
      <c r="F196"/>
      <c r="G196" s="50"/>
      <c r="H196" s="50"/>
      <c r="I196" s="50"/>
      <c r="J196" s="50"/>
    </row>
    <row r="197" spans="1:10" x14ac:dyDescent="0.25">
      <c r="A197"/>
      <c r="B197"/>
      <c r="C197"/>
      <c r="D197"/>
      <c r="E197"/>
      <c r="F197"/>
      <c r="G197" s="50"/>
      <c r="H197" s="50"/>
      <c r="I197" s="50"/>
      <c r="J197" s="50"/>
    </row>
    <row r="198" spans="1:10" x14ac:dyDescent="0.25">
      <c r="A198"/>
      <c r="B198"/>
      <c r="C198"/>
      <c r="D198"/>
      <c r="E198"/>
      <c r="F198"/>
      <c r="G198" s="50"/>
      <c r="H198" s="50"/>
      <c r="I198" s="50"/>
      <c r="J198" s="50"/>
    </row>
    <row r="199" spans="1:10" x14ac:dyDescent="0.25">
      <c r="A199"/>
      <c r="B199"/>
      <c r="C199"/>
      <c r="D199"/>
      <c r="E199"/>
      <c r="F199"/>
      <c r="G199" s="50"/>
      <c r="H199" s="50"/>
      <c r="I199" s="50"/>
      <c r="J199" s="50"/>
    </row>
    <row r="200" spans="1:10" x14ac:dyDescent="0.25">
      <c r="A200"/>
      <c r="B200"/>
      <c r="C200"/>
      <c r="D200"/>
      <c r="E200"/>
      <c r="F200"/>
      <c r="G200" s="50"/>
      <c r="H200" s="50"/>
      <c r="I200" s="50"/>
      <c r="J200" s="50"/>
    </row>
    <row r="201" spans="1:10" x14ac:dyDescent="0.25">
      <c r="A201"/>
      <c r="B201"/>
      <c r="C201"/>
      <c r="D201"/>
      <c r="E201"/>
      <c r="F201"/>
      <c r="G201" s="50"/>
      <c r="H201" s="50"/>
      <c r="I201" s="50"/>
      <c r="J201" s="50"/>
    </row>
    <row r="202" spans="1:10" x14ac:dyDescent="0.25">
      <c r="A202"/>
      <c r="B202"/>
      <c r="C202"/>
      <c r="D202"/>
      <c r="E202"/>
      <c r="F202"/>
      <c r="G202" s="50"/>
      <c r="H202" s="50"/>
      <c r="I202" s="50"/>
      <c r="J202" s="50"/>
    </row>
    <row r="203" spans="1:10" x14ac:dyDescent="0.25">
      <c r="A203"/>
      <c r="B203"/>
      <c r="C203"/>
      <c r="D203"/>
      <c r="E203"/>
      <c r="F203"/>
      <c r="G203" s="50"/>
      <c r="H203" s="50"/>
      <c r="I203" s="50"/>
      <c r="J203" s="50"/>
    </row>
    <row r="204" spans="1:10" x14ac:dyDescent="0.25">
      <c r="A204"/>
      <c r="B204"/>
      <c r="C204"/>
      <c r="D204"/>
      <c r="E204"/>
      <c r="F204"/>
      <c r="G204" s="50"/>
      <c r="H204" s="50"/>
      <c r="I204" s="50"/>
      <c r="J204" s="50"/>
    </row>
    <row r="205" spans="1:10" x14ac:dyDescent="0.25">
      <c r="A205"/>
      <c r="B205"/>
      <c r="C205"/>
      <c r="D205"/>
      <c r="E205"/>
      <c r="F205"/>
      <c r="G205" s="50"/>
      <c r="H205" s="50"/>
      <c r="I205" s="50"/>
      <c r="J205" s="50"/>
    </row>
    <row r="206" spans="1:10" x14ac:dyDescent="0.25">
      <c r="A206"/>
      <c r="B206"/>
      <c r="C206"/>
      <c r="D206"/>
      <c r="E206"/>
      <c r="F206"/>
      <c r="G206" s="50"/>
      <c r="H206" s="50"/>
      <c r="I206" s="50"/>
      <c r="J206" s="50"/>
    </row>
    <row r="207" spans="1:10" x14ac:dyDescent="0.25">
      <c r="A207"/>
      <c r="B207"/>
      <c r="C207"/>
      <c r="D207"/>
      <c r="E207"/>
      <c r="F207"/>
      <c r="G207" s="50"/>
      <c r="H207" s="50"/>
      <c r="I207" s="50"/>
      <c r="J207" s="50"/>
    </row>
    <row r="208" spans="1:10" x14ac:dyDescent="0.25">
      <c r="A208"/>
      <c r="B208"/>
      <c r="C208"/>
      <c r="D208"/>
      <c r="E208"/>
      <c r="F208"/>
      <c r="G208" s="50"/>
      <c r="H208" s="50"/>
      <c r="I208" s="50"/>
      <c r="J208" s="50"/>
    </row>
    <row r="209" spans="1:10" x14ac:dyDescent="0.25">
      <c r="A209"/>
      <c r="B209"/>
      <c r="C209"/>
      <c r="D209"/>
      <c r="E209"/>
      <c r="F209"/>
      <c r="G209" s="50"/>
      <c r="H209" s="50"/>
      <c r="I209" s="50"/>
      <c r="J209" s="50"/>
    </row>
    <row r="210" spans="1:10" x14ac:dyDescent="0.25">
      <c r="A210"/>
      <c r="B210"/>
      <c r="C210"/>
      <c r="D210"/>
      <c r="E210"/>
      <c r="F210"/>
      <c r="G210" s="50"/>
      <c r="H210" s="50"/>
      <c r="I210" s="50"/>
      <c r="J210" s="50"/>
    </row>
    <row r="211" spans="1:10" x14ac:dyDescent="0.25">
      <c r="A211"/>
      <c r="B211"/>
      <c r="C211"/>
      <c r="D211"/>
      <c r="E211"/>
      <c r="F211"/>
      <c r="G211" s="50"/>
      <c r="H211" s="50"/>
      <c r="I211" s="50"/>
      <c r="J211" s="50"/>
    </row>
    <row r="212" spans="1:10" x14ac:dyDescent="0.25">
      <c r="A212"/>
      <c r="B212"/>
      <c r="C212"/>
      <c r="D212"/>
      <c r="E212"/>
      <c r="F212"/>
      <c r="G212" s="50"/>
      <c r="H212" s="50"/>
      <c r="I212" s="50"/>
      <c r="J212" s="50"/>
    </row>
    <row r="213" spans="1:10" x14ac:dyDescent="0.25">
      <c r="A213"/>
      <c r="B213"/>
      <c r="C213"/>
      <c r="D213"/>
      <c r="E213"/>
      <c r="F213"/>
      <c r="G213" s="50"/>
      <c r="H213" s="50"/>
      <c r="I213" s="50"/>
      <c r="J213" s="50"/>
    </row>
    <row r="214" spans="1:10" x14ac:dyDescent="0.25">
      <c r="A214"/>
      <c r="B214"/>
      <c r="C214"/>
      <c r="D214"/>
      <c r="E214"/>
      <c r="F214"/>
      <c r="G214" s="50"/>
      <c r="H214" s="50"/>
      <c r="I214" s="50"/>
      <c r="J214" s="50"/>
    </row>
    <row r="215" spans="1:10" x14ac:dyDescent="0.25">
      <c r="A215"/>
      <c r="B215"/>
      <c r="C215"/>
      <c r="D215"/>
      <c r="E215"/>
      <c r="F215"/>
      <c r="G215" s="50"/>
      <c r="H215" s="50"/>
      <c r="I215" s="50"/>
      <c r="J215" s="50"/>
    </row>
    <row r="216" spans="1:10" x14ac:dyDescent="0.25">
      <c r="A216"/>
      <c r="B216"/>
      <c r="C216"/>
      <c r="D216"/>
      <c r="E216"/>
      <c r="F216"/>
      <c r="G216" s="50"/>
      <c r="H216" s="50"/>
      <c r="I216" s="50"/>
      <c r="J216" s="50"/>
    </row>
    <row r="217" spans="1:10" x14ac:dyDescent="0.25">
      <c r="A217"/>
      <c r="B217"/>
      <c r="C217"/>
      <c r="D217"/>
      <c r="E217"/>
      <c r="F217"/>
      <c r="G217" s="50"/>
      <c r="H217" s="50"/>
      <c r="I217" s="50"/>
      <c r="J217" s="50"/>
    </row>
    <row r="218" spans="1:10" x14ac:dyDescent="0.25">
      <c r="A218"/>
      <c r="B218"/>
      <c r="C218"/>
      <c r="D218"/>
      <c r="E218"/>
      <c r="F218"/>
      <c r="G218" s="50"/>
      <c r="H218" s="50"/>
      <c r="I218" s="50"/>
      <c r="J218" s="50"/>
    </row>
    <row r="219" spans="1:10" x14ac:dyDescent="0.25">
      <c r="A219"/>
      <c r="B219"/>
      <c r="C219"/>
      <c r="D219"/>
      <c r="E219"/>
      <c r="F219"/>
      <c r="G219" s="50"/>
      <c r="H219" s="50"/>
      <c r="I219" s="50"/>
      <c r="J219" s="50"/>
    </row>
    <row r="220" spans="1:10" x14ac:dyDescent="0.25">
      <c r="A220"/>
      <c r="B220"/>
      <c r="C220"/>
      <c r="D220"/>
      <c r="E220"/>
      <c r="F220"/>
      <c r="G220" s="50"/>
      <c r="H220" s="50"/>
      <c r="I220" s="50"/>
      <c r="J220" s="50"/>
    </row>
    <row r="221" spans="1:10" x14ac:dyDescent="0.25">
      <c r="A221"/>
      <c r="B221"/>
      <c r="C221"/>
      <c r="D221"/>
      <c r="E221"/>
      <c r="F221"/>
      <c r="G221" s="50"/>
      <c r="H221" s="50"/>
      <c r="I221" s="50"/>
      <c r="J221" s="50"/>
    </row>
    <row r="222" spans="1:10" x14ac:dyDescent="0.25">
      <c r="A222"/>
      <c r="B222"/>
      <c r="C222"/>
      <c r="D222"/>
      <c r="E222"/>
      <c r="F222"/>
      <c r="G222" s="50"/>
      <c r="H222" s="50"/>
      <c r="I222" s="50"/>
      <c r="J222" s="50"/>
    </row>
    <row r="223" spans="1:10" x14ac:dyDescent="0.25">
      <c r="A223"/>
      <c r="B223"/>
      <c r="C223"/>
      <c r="D223"/>
      <c r="E223"/>
      <c r="F223"/>
      <c r="G223" s="50"/>
      <c r="H223" s="50"/>
      <c r="I223" s="50"/>
      <c r="J223" s="50"/>
    </row>
    <row r="224" spans="1:10" x14ac:dyDescent="0.25">
      <c r="A224"/>
      <c r="B224"/>
      <c r="C224"/>
      <c r="D224"/>
      <c r="E224"/>
      <c r="F224"/>
      <c r="G224" s="50"/>
      <c r="H224" s="50"/>
      <c r="I224" s="50"/>
      <c r="J224" s="50"/>
    </row>
    <row r="225" spans="1:10" x14ac:dyDescent="0.25">
      <c r="A225"/>
      <c r="B225"/>
      <c r="C225"/>
      <c r="D225"/>
      <c r="E225"/>
      <c r="F225"/>
      <c r="G225" s="50"/>
      <c r="H225" s="50"/>
      <c r="I225" s="50"/>
      <c r="J225" s="50"/>
    </row>
    <row r="226" spans="1:10" x14ac:dyDescent="0.25">
      <c r="A226"/>
      <c r="B226"/>
      <c r="C226"/>
      <c r="D226"/>
      <c r="E226"/>
      <c r="F226"/>
      <c r="G226" s="50"/>
      <c r="H226" s="50"/>
      <c r="I226" s="50"/>
      <c r="J226" s="50"/>
    </row>
    <row r="227" spans="1:10" x14ac:dyDescent="0.25">
      <c r="A227"/>
      <c r="B227"/>
      <c r="C227"/>
      <c r="D227"/>
      <c r="E227"/>
      <c r="F227"/>
      <c r="G227" s="50"/>
      <c r="H227" s="50"/>
      <c r="I227" s="50"/>
      <c r="J227" s="50"/>
    </row>
    <row r="228" spans="1:10" x14ac:dyDescent="0.25">
      <c r="A228"/>
      <c r="B228"/>
      <c r="C228"/>
      <c r="D228"/>
      <c r="E228"/>
      <c r="F228"/>
      <c r="G228" s="50"/>
      <c r="H228" s="50"/>
      <c r="I228" s="50"/>
      <c r="J228" s="50"/>
    </row>
    <row r="229" spans="1:10" x14ac:dyDescent="0.25">
      <c r="A229"/>
      <c r="B229"/>
      <c r="C229"/>
      <c r="D229"/>
      <c r="E229"/>
      <c r="F229"/>
      <c r="G229" s="50"/>
      <c r="H229" s="50"/>
      <c r="I229" s="50"/>
      <c r="J229" s="50"/>
    </row>
    <row r="230" spans="1:10" x14ac:dyDescent="0.25">
      <c r="A230"/>
      <c r="B230"/>
      <c r="C230"/>
      <c r="D230"/>
      <c r="E230"/>
      <c r="F230"/>
      <c r="G230" s="50"/>
      <c r="H230" s="50"/>
      <c r="I230" s="50"/>
      <c r="J230" s="50"/>
    </row>
    <row r="231" spans="1:10" x14ac:dyDescent="0.25">
      <c r="A231"/>
      <c r="B231"/>
      <c r="C231"/>
      <c r="D231"/>
      <c r="E231"/>
      <c r="F231"/>
      <c r="G231" s="50"/>
      <c r="H231" s="50"/>
      <c r="I231" s="50"/>
      <c r="J231" s="50"/>
    </row>
    <row r="232" spans="1:10" x14ac:dyDescent="0.25">
      <c r="A232"/>
      <c r="B232"/>
      <c r="C232"/>
      <c r="D232"/>
      <c r="E232"/>
      <c r="F232"/>
      <c r="G232" s="50"/>
      <c r="H232" s="50"/>
      <c r="I232" s="50"/>
      <c r="J232" s="50"/>
    </row>
    <row r="233" spans="1:10" x14ac:dyDescent="0.25">
      <c r="A233"/>
      <c r="B233"/>
      <c r="C233"/>
      <c r="D233"/>
      <c r="E233"/>
      <c r="F233"/>
      <c r="G233" s="50"/>
      <c r="H233" s="50"/>
      <c r="I233" s="50"/>
      <c r="J233" s="50"/>
    </row>
    <row r="234" spans="1:10" x14ac:dyDescent="0.25">
      <c r="A234"/>
      <c r="B234"/>
      <c r="C234"/>
      <c r="D234"/>
      <c r="E234"/>
      <c r="F234"/>
      <c r="G234" s="50"/>
      <c r="H234" s="50"/>
      <c r="I234" s="50"/>
      <c r="J234" s="50"/>
    </row>
    <row r="235" spans="1:10" x14ac:dyDescent="0.25">
      <c r="A235"/>
      <c r="B235"/>
      <c r="C235"/>
      <c r="D235"/>
      <c r="E235"/>
      <c r="F235"/>
      <c r="G235" s="50"/>
      <c r="H235" s="50"/>
      <c r="I235" s="50"/>
      <c r="J235" s="50"/>
    </row>
    <row r="236" spans="1:10" x14ac:dyDescent="0.25">
      <c r="A236"/>
      <c r="B236"/>
      <c r="C236"/>
      <c r="D236"/>
      <c r="E236"/>
      <c r="F236"/>
      <c r="G236" s="50"/>
      <c r="H236" s="50"/>
      <c r="I236" s="50"/>
      <c r="J236" s="50"/>
    </row>
    <row r="237" spans="1:10" x14ac:dyDescent="0.25">
      <c r="A237"/>
      <c r="B237"/>
      <c r="C237"/>
      <c r="D237"/>
      <c r="E237"/>
      <c r="F237"/>
      <c r="G237" s="50"/>
      <c r="H237" s="50"/>
      <c r="I237" s="50"/>
      <c r="J237" s="50"/>
    </row>
    <row r="238" spans="1:10" x14ac:dyDescent="0.25">
      <c r="A238"/>
      <c r="B238"/>
      <c r="C238"/>
      <c r="D238"/>
      <c r="E238"/>
      <c r="F238"/>
      <c r="G238" s="50"/>
      <c r="H238" s="50"/>
      <c r="I238" s="50"/>
      <c r="J238" s="50"/>
    </row>
    <row r="239" spans="1:10" x14ac:dyDescent="0.25">
      <c r="A239"/>
      <c r="B239"/>
      <c r="C239"/>
      <c r="D239"/>
      <c r="E239"/>
      <c r="F239"/>
      <c r="G239" s="50"/>
      <c r="H239" s="50"/>
      <c r="I239" s="50"/>
      <c r="J239" s="50"/>
    </row>
    <row r="240" spans="1:10" x14ac:dyDescent="0.25">
      <c r="A240"/>
      <c r="B240"/>
      <c r="C240"/>
      <c r="D240"/>
      <c r="E240"/>
      <c r="F240"/>
      <c r="G240" s="50"/>
      <c r="H240" s="50"/>
      <c r="I240" s="50"/>
      <c r="J240" s="50"/>
    </row>
  </sheetData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183-7F85-48C0-BA82-F95CF282A95B}">
  <dimension ref="A2:AE33"/>
  <sheetViews>
    <sheetView tabSelected="1" topLeftCell="H1" workbookViewId="0">
      <pane xSplit="1" ySplit="3" topLeftCell="AA4" activePane="bottomRight" state="frozen"/>
      <selection activeCell="H1" sqref="H1"/>
      <selection pane="topRight" activeCell="I1" sqref="I1"/>
      <selection pane="bottomLeft" activeCell="H4" sqref="H4"/>
      <selection pane="bottomRight" activeCell="AE7" sqref="AE7"/>
    </sheetView>
  </sheetViews>
  <sheetFormatPr defaultRowHeight="15" x14ac:dyDescent="0.25"/>
  <cols>
    <col min="1" max="1" width="24.42578125" hidden="1" customWidth="1"/>
    <col min="2" max="2" width="19.85546875" hidden="1" customWidth="1"/>
    <col min="3" max="3" width="18" hidden="1" customWidth="1"/>
    <col min="4" max="4" width="16.140625" hidden="1" customWidth="1"/>
    <col min="5" max="5" width="27" hidden="1" customWidth="1"/>
    <col min="6" max="7" width="16.7109375" hidden="1" customWidth="1"/>
    <col min="8" max="8" width="54.85546875" customWidth="1"/>
    <col min="9" max="9" width="16.5703125" style="104" customWidth="1"/>
    <col min="10" max="11" width="16.28515625" style="104" customWidth="1"/>
    <col min="12" max="14" width="14.5703125" style="104" customWidth="1"/>
    <col min="15" max="15" width="14.7109375" style="98" customWidth="1"/>
    <col min="16" max="29" width="13.5703125" style="98" customWidth="1"/>
    <col min="30" max="30" width="14.85546875" style="98" customWidth="1"/>
    <col min="31" max="31" width="52.5703125" style="104" customWidth="1"/>
  </cols>
  <sheetData>
    <row r="2" spans="1:31" ht="30" x14ac:dyDescent="0.25">
      <c r="A2" t="s">
        <v>18</v>
      </c>
      <c r="F2" s="7"/>
      <c r="G2" s="7"/>
      <c r="H2" s="95" t="s">
        <v>160</v>
      </c>
      <c r="I2" s="103"/>
      <c r="J2" s="103"/>
      <c r="K2" s="103"/>
    </row>
    <row r="3" spans="1:31" s="51" customFormat="1" ht="105" x14ac:dyDescent="0.25">
      <c r="A3" s="51" t="s">
        <v>17</v>
      </c>
      <c r="B3" s="51" t="s">
        <v>16</v>
      </c>
      <c r="C3" s="51" t="s">
        <v>15</v>
      </c>
      <c r="G3" s="51" t="s">
        <v>14</v>
      </c>
      <c r="H3" s="60" t="s">
        <v>13</v>
      </c>
      <c r="I3" s="105" t="s">
        <v>161</v>
      </c>
      <c r="J3" s="105" t="s">
        <v>162</v>
      </c>
      <c r="K3" s="105" t="s">
        <v>163</v>
      </c>
      <c r="L3" s="105" t="s">
        <v>164</v>
      </c>
      <c r="M3" s="105" t="s">
        <v>165</v>
      </c>
      <c r="N3" s="105" t="s">
        <v>166</v>
      </c>
      <c r="O3" s="99" t="s">
        <v>158</v>
      </c>
      <c r="P3" s="99" t="s">
        <v>159</v>
      </c>
      <c r="Q3" s="99" t="s">
        <v>167</v>
      </c>
      <c r="R3" s="99" t="s">
        <v>168</v>
      </c>
      <c r="S3" s="99" t="s">
        <v>169</v>
      </c>
      <c r="T3" s="99" t="s">
        <v>170</v>
      </c>
      <c r="U3" s="99" t="s">
        <v>171</v>
      </c>
      <c r="V3" s="99" t="s">
        <v>172</v>
      </c>
      <c r="W3" s="99" t="s">
        <v>173</v>
      </c>
      <c r="X3" s="99" t="s">
        <v>174</v>
      </c>
      <c r="Y3" s="99" t="s">
        <v>175</v>
      </c>
      <c r="Z3" s="99" t="s">
        <v>176</v>
      </c>
      <c r="AA3" s="99" t="s">
        <v>177</v>
      </c>
      <c r="AB3" s="99" t="s">
        <v>178</v>
      </c>
      <c r="AC3" s="99" t="s">
        <v>179</v>
      </c>
      <c r="AD3" s="99" t="s">
        <v>180</v>
      </c>
      <c r="AE3" s="61" t="s">
        <v>34</v>
      </c>
    </row>
    <row r="4" spans="1:31" s="51" customFormat="1" x14ac:dyDescent="0.25">
      <c r="H4" s="52" t="s">
        <v>32</v>
      </c>
      <c r="I4" s="106"/>
      <c r="J4" s="106"/>
      <c r="K4" s="107"/>
      <c r="L4" s="107"/>
      <c r="M4" s="107"/>
      <c r="N4" s="107"/>
      <c r="O4" s="108"/>
      <c r="P4" s="108"/>
      <c r="Q4" s="108"/>
      <c r="R4" s="108"/>
      <c r="S4" s="108"/>
      <c r="T4" s="100">
        <f t="shared" ref="T4:T6" si="0">S4*0.3</f>
        <v>0</v>
      </c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9"/>
    </row>
    <row r="5" spans="1:31" s="53" customFormat="1" x14ac:dyDescent="0.25">
      <c r="G5" s="53">
        <v>110260</v>
      </c>
      <c r="H5" s="10" t="s">
        <v>25</v>
      </c>
      <c r="I5" s="72">
        <f>'Dec 2021'!G17</f>
        <v>1492231.3549057099</v>
      </c>
      <c r="J5" s="72">
        <f>GETPIVOTDATA("Amt in loc.cur.",'Receivables 31.12.2021'!$A$3,"Account",110023,"Customer","Total E&amp;P Nigeria Limited","Venture","JV","Category","Revenue","sub-category","Crude Handling","Action party","Orupabo, Amoni ","Debts Class","Not Overdue")</f>
        <v>1612310.23</v>
      </c>
      <c r="K5" s="63">
        <f>GETPIVOTDATA("Amt in loc.cur.",'Receivables 31.12.2021'!$A$3,"Account",110023,"Customer","Total E&amp;P Nigeria Limited","Venture","JV","Category","Revenue","sub-category","Crude Handling","Action party","Orupabo, Amoni ","Debts Class","Overdue")</f>
        <v>91676.880000001926</v>
      </c>
      <c r="L5" s="63">
        <f>K5+J5+I5</f>
        <v>3196218.4649057118</v>
      </c>
      <c r="M5" s="63">
        <f>94%*L5</f>
        <v>3004445.357011369</v>
      </c>
      <c r="N5" s="110">
        <f t="shared" ref="N5:N30" si="1">M5/3</f>
        <v>1001481.7856704564</v>
      </c>
      <c r="O5" s="111">
        <f>397372463.27/411.1329</f>
        <v>966530.44130012451</v>
      </c>
      <c r="P5" s="100">
        <f>O5*0.3</f>
        <v>289959.13239003735</v>
      </c>
      <c r="Q5" s="100">
        <v>708779.13</v>
      </c>
      <c r="R5" s="100">
        <f>Q5*0.3</f>
        <v>212633.739</v>
      </c>
      <c r="S5" s="100"/>
      <c r="T5" s="100">
        <f t="shared" si="0"/>
        <v>0</v>
      </c>
      <c r="U5" s="100">
        <f>769156.28+644867.23</f>
        <v>1414023.51</v>
      </c>
      <c r="V5" s="100">
        <f>U5*0.3</f>
        <v>424207.05300000001</v>
      </c>
      <c r="W5" s="100"/>
      <c r="X5" s="100">
        <f>W5*0.3</f>
        <v>0</v>
      </c>
      <c r="Y5" s="100">
        <v>1481439.1910312413</v>
      </c>
      <c r="Z5" s="100">
        <f>Y5*0.3</f>
        <v>444431.75730937236</v>
      </c>
      <c r="AA5" s="100"/>
      <c r="AB5" s="100">
        <f>AA5*0.3</f>
        <v>0</v>
      </c>
      <c r="AC5" s="100"/>
      <c r="AD5" s="100">
        <f>AC5*0.3</f>
        <v>0</v>
      </c>
      <c r="AE5" s="109"/>
    </row>
    <row r="6" spans="1:31" s="53" customFormat="1" ht="15.75" thickBot="1" x14ac:dyDescent="0.3">
      <c r="G6" s="53">
        <v>110262</v>
      </c>
      <c r="H6" s="10" t="s">
        <v>24</v>
      </c>
      <c r="I6" s="72">
        <f>'Dec 2021'!G4</f>
        <v>495455.38729020761</v>
      </c>
      <c r="J6" s="72">
        <f>GETPIVOTDATA("Amt in loc.cur.",'Receivables 31.12.2021'!$A$3,"Account",110056,"Customer","Niger Delta Petroleum Resources Limited","Venture","JV","Category","Revenue","sub-category","Crude Handling","Action party","Orupabo, Amoni ","Debts Class","Not Overdue")</f>
        <v>432532.47000000009</v>
      </c>
      <c r="K6" s="63">
        <f>GETPIVOTDATA("Amt in loc.cur.",'Receivables 31.12.2021'!$A$3,"Account",110056,"Customer","Niger Delta Petroleum Resources Limited","Venture","JV","Category","Revenue","sub-category","Crude Handling","Action party","Orupabo, Amoni ","Debts Class","Overdue")</f>
        <v>-743417.54999999993</v>
      </c>
      <c r="L6" s="63">
        <f t="shared" ref="L6:L30" si="2">K6+J6+I6</f>
        <v>184570.30729020777</v>
      </c>
      <c r="M6" s="63">
        <f t="shared" ref="M6:M14" si="3">94%*L6</f>
        <v>173496.08885279531</v>
      </c>
      <c r="N6" s="110">
        <f t="shared" si="1"/>
        <v>57832.029617598433</v>
      </c>
      <c r="O6" s="111">
        <v>434716.82</v>
      </c>
      <c r="P6" s="100">
        <f t="shared" ref="P6:P7" si="4">O6*0.3</f>
        <v>130415.046</v>
      </c>
      <c r="Q6" s="100"/>
      <c r="R6" s="100">
        <f t="shared" ref="R6:R19" si="5">Q6*0.3</f>
        <v>0</v>
      </c>
      <c r="S6" s="100"/>
      <c r="T6" s="100">
        <f t="shared" si="0"/>
        <v>0</v>
      </c>
      <c r="U6" s="96"/>
      <c r="V6" s="100"/>
      <c r="W6" s="97">
        <v>999290.94810064288</v>
      </c>
      <c r="X6" s="100">
        <f t="shared" ref="X6:X33" si="6">W6*0.3</f>
        <v>299787.28443019284</v>
      </c>
      <c r="Y6" s="100"/>
      <c r="Z6" s="100"/>
      <c r="AA6" s="100"/>
      <c r="AB6" s="100">
        <f t="shared" ref="AB6:AB10" si="7">AA6*0.3</f>
        <v>0</v>
      </c>
      <c r="AC6" s="100"/>
      <c r="AD6" s="100">
        <f t="shared" ref="AD6:AD10" si="8">AC6*0.3</f>
        <v>0</v>
      </c>
      <c r="AE6" s="109"/>
    </row>
    <row r="7" spans="1:31" s="62" customFormat="1" ht="87.95" customHeight="1" thickBot="1" x14ac:dyDescent="0.3">
      <c r="G7" s="62">
        <v>110442</v>
      </c>
      <c r="H7" s="63" t="s">
        <v>23</v>
      </c>
      <c r="I7" s="72">
        <f>'Dec 2021'!G16</f>
        <v>724477.8245454469</v>
      </c>
      <c r="J7" s="72">
        <f>GETPIVOTDATA("Amt in loc.cur.",'Receivables 31.12.2021'!$A$3,"Account",110084,"Customer","Walter Smith Petroman Oil Ltd.","Venture","JV","Category","Revenue","sub-category","Crude Handling","Action party","Orupabo, Amoni ","Debts Class","Not Overdue")</f>
        <v>522001.83</v>
      </c>
      <c r="K7" s="63">
        <f>GETPIVOTDATA("Amt in loc.cur.",'Receivables 31.12.2021'!$A$3,"Account",110084,"Customer","Walter Smith Petroman Oil Ltd.","Venture","JV","Category","Revenue","sub-category","Crude Handling","Action party","Orupabo, Amoni ","Debts Class","Overdue")</f>
        <v>1514815.0499999996</v>
      </c>
      <c r="L7" s="63">
        <f t="shared" si="2"/>
        <v>2761294.7045454467</v>
      </c>
      <c r="M7" s="63">
        <f t="shared" si="3"/>
        <v>2595617.0222727195</v>
      </c>
      <c r="N7" s="110">
        <f t="shared" si="1"/>
        <v>865205.67409090651</v>
      </c>
      <c r="O7" s="111">
        <f>200000+(54692288.52/411.1329)+600000</f>
        <v>933028.24590296717</v>
      </c>
      <c r="P7" s="100">
        <f t="shared" si="4"/>
        <v>279908.47377089015</v>
      </c>
      <c r="Q7" s="100"/>
      <c r="R7" s="100">
        <f t="shared" si="5"/>
        <v>0</v>
      </c>
      <c r="S7" s="100"/>
      <c r="T7" s="100">
        <f t="shared" ref="T7:T8" si="9">S7*0.3</f>
        <v>0</v>
      </c>
      <c r="U7" s="96"/>
      <c r="V7" s="100"/>
      <c r="W7" s="100">
        <v>532334.56465678406</v>
      </c>
      <c r="X7" s="100">
        <f t="shared" si="6"/>
        <v>159700.36939703522</v>
      </c>
      <c r="Y7" s="100"/>
      <c r="Z7" s="100"/>
      <c r="AA7" s="100"/>
      <c r="AB7" s="100">
        <f t="shared" si="7"/>
        <v>0</v>
      </c>
      <c r="AC7" s="100">
        <v>492415.68969608773</v>
      </c>
      <c r="AD7" s="100">
        <f>AC7*0.3</f>
        <v>147724.70690882631</v>
      </c>
      <c r="AE7" s="119" t="s">
        <v>181</v>
      </c>
    </row>
    <row r="8" spans="1:31" s="53" customFormat="1" x14ac:dyDescent="0.25">
      <c r="H8" s="10" t="s">
        <v>22</v>
      </c>
      <c r="I8" s="72">
        <f>'Dec 2021'!G20</f>
        <v>2538360.5853224285</v>
      </c>
      <c r="J8" s="72">
        <f>GETPIVOTDATA("Amt in loc.cur.",'Receivables 31.12.2021'!$A$3,"Account",110432,"Customer","AITEO EASTERN E&amp;P COMPANY LTD","Venture","JV","Category","Revenue","sub-category","Crude Handling","Action party","Orupabo, Amoni ","Debts Class","Not Overdue")</f>
        <v>583514.33000000007</v>
      </c>
      <c r="K8" s="63">
        <f>GETPIVOTDATA("Amt in loc.cur.",'Receivables 31.12.2021'!$A$3,"Account",110432,"Customer","AITEO EASTERN E&amp;P COMPANY LTD","Venture","JV","Category","Revenue","sub-category","Crude Handling","Action party","Orupabo, Amoni ","Debts Class","Overdue")</f>
        <v>11198586.300000001</v>
      </c>
      <c r="L8" s="63">
        <f t="shared" si="2"/>
        <v>14320461.215322429</v>
      </c>
      <c r="M8" s="63">
        <f t="shared" si="3"/>
        <v>13461233.542403083</v>
      </c>
      <c r="N8" s="110">
        <f t="shared" si="1"/>
        <v>4487077.8474676944</v>
      </c>
      <c r="O8" s="100"/>
      <c r="P8" s="100">
        <f t="shared" ref="P8:P30" si="10">O8/3</f>
        <v>0</v>
      </c>
      <c r="Q8" s="100"/>
      <c r="R8" s="100">
        <f t="shared" si="5"/>
        <v>0</v>
      </c>
      <c r="S8" s="100"/>
      <c r="T8" s="100">
        <f t="shared" si="9"/>
        <v>0</v>
      </c>
      <c r="U8" s="100"/>
      <c r="V8" s="100"/>
      <c r="W8" s="100"/>
      <c r="X8" s="100">
        <f t="shared" si="6"/>
        <v>0</v>
      </c>
      <c r="Y8" s="100"/>
      <c r="Z8" s="100"/>
      <c r="AA8" s="100"/>
      <c r="AB8" s="100">
        <f t="shared" si="7"/>
        <v>0</v>
      </c>
      <c r="AC8" s="100"/>
      <c r="AD8" s="100">
        <f t="shared" si="8"/>
        <v>0</v>
      </c>
      <c r="AE8" s="63"/>
    </row>
    <row r="9" spans="1:31" s="53" customFormat="1" x14ac:dyDescent="0.25">
      <c r="H9" s="10" t="s">
        <v>21</v>
      </c>
      <c r="I9" s="72">
        <f>'Dec 2021'!G19</f>
        <v>1902477.8007057486</v>
      </c>
      <c r="J9" s="72">
        <f>GETPIVOTDATA("Amt in loc.cur.",'Receivables 31.12.2021'!$A$3,"Account",110440,"Customer","NEW CROSS","Venture","JV","Category","Revenue","sub-category","Crude Handling","Action party","Orupabo, Amoni ","Debts Class","Not Overdue")</f>
        <v>598210.35</v>
      </c>
      <c r="K9" s="63">
        <f>GETPIVOTDATA("Amt in loc.cur.",'Receivables 31.12.2021'!$A$3,"Account",110440,"Customer","NEW CROSS","Venture","JV","Category","Revenue","sub-category","Crude Handling","Action party","Orupabo, Amoni ","Debts Class","Overdue")</f>
        <v>4732490.5300000012</v>
      </c>
      <c r="L9" s="63">
        <f t="shared" si="2"/>
        <v>7233178.6807057494</v>
      </c>
      <c r="M9" s="63">
        <f t="shared" si="3"/>
        <v>6799187.9598634038</v>
      </c>
      <c r="N9" s="110">
        <f t="shared" si="1"/>
        <v>2266395.9866211344</v>
      </c>
      <c r="O9" s="100"/>
      <c r="P9" s="100">
        <f t="shared" si="10"/>
        <v>0</v>
      </c>
      <c r="Q9" s="100"/>
      <c r="R9" s="100">
        <f t="shared" si="5"/>
        <v>0</v>
      </c>
      <c r="S9" s="100">
        <v>4362839.1500000004</v>
      </c>
      <c r="T9" s="100">
        <f>S9*0.3</f>
        <v>1308851.7450000001</v>
      </c>
      <c r="U9" s="100"/>
      <c r="V9" s="100"/>
      <c r="W9" s="100"/>
      <c r="X9" s="100">
        <f t="shared" si="6"/>
        <v>0</v>
      </c>
      <c r="Y9" s="100"/>
      <c r="Z9" s="100"/>
      <c r="AA9" s="100"/>
      <c r="AB9" s="100">
        <f t="shared" si="7"/>
        <v>0</v>
      </c>
      <c r="AC9" s="100"/>
      <c r="AD9" s="100">
        <f t="shared" si="8"/>
        <v>0</v>
      </c>
      <c r="AE9" s="64"/>
    </row>
    <row r="10" spans="1:31" s="62" customFormat="1" x14ac:dyDescent="0.25">
      <c r="H10" s="63" t="s">
        <v>20</v>
      </c>
      <c r="I10" s="72">
        <f>'Dec 2021'!G21</f>
        <v>1361156.2958756015</v>
      </c>
      <c r="J10" s="72">
        <f>GETPIVOTDATA("Amt in loc.cur.",'Receivables 31.12.2021'!$A$3,"Account",110441,"Customer","EROTON","Venture","JV","Category","Revenue","sub-category","Crude Handling","Action party","Orupabo, Amoni ","Debts Class","Not Overdue")</f>
        <v>455842.25</v>
      </c>
      <c r="K10" s="63">
        <f>GETPIVOTDATA("Amt in loc.cur.",'Receivables 31.12.2021'!$A$3,"Account",110441,"Customer","EROTON","Venture","JV","Category","Revenue","sub-category","Crude Handling","Action party","Orupabo, Amoni ","Debts Class","Overdue")</f>
        <v>29800316.460000001</v>
      </c>
      <c r="L10" s="63">
        <f t="shared" si="2"/>
        <v>31617315.005875602</v>
      </c>
      <c r="M10" s="63">
        <f t="shared" si="3"/>
        <v>29720276.105523065</v>
      </c>
      <c r="N10" s="110">
        <f t="shared" si="1"/>
        <v>9906758.701841021</v>
      </c>
      <c r="O10" s="100"/>
      <c r="P10" s="100">
        <f t="shared" si="10"/>
        <v>0</v>
      </c>
      <c r="Q10" s="100"/>
      <c r="R10" s="100">
        <f t="shared" si="5"/>
        <v>0</v>
      </c>
      <c r="S10" s="100"/>
      <c r="T10" s="100">
        <f t="shared" ref="T10:T30" si="11">S10*0.3</f>
        <v>0</v>
      </c>
      <c r="U10" s="100"/>
      <c r="V10" s="100"/>
      <c r="W10" s="100"/>
      <c r="X10" s="100">
        <f t="shared" si="6"/>
        <v>0</v>
      </c>
      <c r="Y10" s="100"/>
      <c r="Z10" s="100"/>
      <c r="AA10" s="100">
        <v>342944.79</v>
      </c>
      <c r="AB10" s="100">
        <f t="shared" si="7"/>
        <v>102883.43699999999</v>
      </c>
      <c r="AC10" s="100"/>
      <c r="AD10" s="100">
        <f t="shared" si="8"/>
        <v>0</v>
      </c>
      <c r="AE10" s="64"/>
    </row>
    <row r="11" spans="1:31" s="53" customFormat="1" x14ac:dyDescent="0.25">
      <c r="C11" s="53" t="s">
        <v>6</v>
      </c>
      <c r="F11" s="53">
        <v>6.5819999999999999</v>
      </c>
      <c r="H11" s="10" t="s">
        <v>19</v>
      </c>
      <c r="I11" s="72">
        <f>'Dec 2021'!G7+'Dec 2021'!G8</f>
        <v>430890.708178745</v>
      </c>
      <c r="J11" s="72">
        <f>GETPIVOTDATA("Amt in loc.cur.",'Receivables 31.12.2021'!$A$3,"Account",110492,"Customer","BELEMA OIL PRODUCING LIMITED","Venture","JV","Category","Revenue","sub-category","Crude Handling","Action party","Orupabo, Amoni ","Debts Class","Not Overdue")</f>
        <v>201705.04999999987</v>
      </c>
      <c r="K11" s="63">
        <f>GETPIVOTDATA("Amt in loc.cur.",'Receivables 31.12.2021'!$A$3,"Account",110492,"Customer","BELEMA OIL PRODUCING LIMITED","Venture","JV","Category","Revenue","sub-category","Crude Handling","Action party","Orupabo, Amoni ","Debts Class","Overdue")</f>
        <v>8682235.820000004</v>
      </c>
      <c r="L11" s="63">
        <f t="shared" si="2"/>
        <v>9314831.5781787504</v>
      </c>
      <c r="M11" s="63">
        <f t="shared" si="3"/>
        <v>8755941.6834880244</v>
      </c>
      <c r="N11" s="110">
        <f t="shared" si="1"/>
        <v>2918647.2278293413</v>
      </c>
      <c r="O11" s="100"/>
      <c r="P11" s="100">
        <f t="shared" si="10"/>
        <v>0</v>
      </c>
      <c r="Q11" s="100"/>
      <c r="R11" s="100">
        <f t="shared" si="5"/>
        <v>0</v>
      </c>
      <c r="S11" s="100"/>
      <c r="T11" s="100">
        <f t="shared" si="11"/>
        <v>0</v>
      </c>
      <c r="U11" s="100"/>
      <c r="V11" s="100"/>
      <c r="W11" s="100"/>
      <c r="X11" s="100">
        <f t="shared" si="6"/>
        <v>0</v>
      </c>
      <c r="Y11" s="100"/>
      <c r="Z11" s="100"/>
      <c r="AA11" s="100"/>
      <c r="AB11" s="100"/>
      <c r="AC11" s="100"/>
      <c r="AD11" s="100"/>
      <c r="AE11" s="112"/>
    </row>
    <row r="12" spans="1:31" s="53" customFormat="1" x14ac:dyDescent="0.25">
      <c r="C12" s="53" t="s">
        <v>4</v>
      </c>
      <c r="F12" s="53">
        <v>6.08</v>
      </c>
      <c r="H12" s="10" t="s">
        <v>9</v>
      </c>
      <c r="I12" s="72">
        <f>'Dec 2021'!G24</f>
        <v>0</v>
      </c>
      <c r="J12" s="72">
        <f>GETPIVOTDATA("Amt in loc.cur.",'Receivables 31.12.2021'!$A$3,"Account",110537,"Customer","MILLENIUM OIL AND GAS","Venture","JV","Category","Revenue","sub-category","Crude Handling","Action party","Orupabo, Amoni ","Debts Class","Not Overdue")</f>
        <v>0</v>
      </c>
      <c r="K12" s="63">
        <f>GETPIVOTDATA("Amt in loc.cur.",'Receivables 31.12.2021'!$A$3,"Account",110537,"Customer","MILLENIUM OIL AND GAS","Venture","JV","Category","Revenue","sub-category","Crude Handling","Action party","Orupabo, Amoni ","Debts Class","Overdue")</f>
        <v>867393.21000000008</v>
      </c>
      <c r="L12" s="63">
        <f t="shared" si="2"/>
        <v>867393.21000000008</v>
      </c>
      <c r="M12" s="63">
        <f t="shared" si="3"/>
        <v>815349.61739999999</v>
      </c>
      <c r="N12" s="110">
        <f t="shared" si="1"/>
        <v>271783.2058</v>
      </c>
      <c r="O12" s="100"/>
      <c r="P12" s="100">
        <f t="shared" si="10"/>
        <v>0</v>
      </c>
      <c r="Q12" s="100"/>
      <c r="R12" s="100">
        <f t="shared" si="5"/>
        <v>0</v>
      </c>
      <c r="S12" s="100"/>
      <c r="T12" s="100">
        <f t="shared" si="11"/>
        <v>0</v>
      </c>
      <c r="U12" s="100"/>
      <c r="V12" s="100"/>
      <c r="W12" s="100"/>
      <c r="X12" s="100">
        <f t="shared" si="6"/>
        <v>0</v>
      </c>
      <c r="Y12" s="100"/>
      <c r="Z12" s="100"/>
      <c r="AA12" s="100"/>
      <c r="AB12" s="100"/>
      <c r="AC12" s="100"/>
      <c r="AD12" s="100"/>
      <c r="AE12" s="112"/>
    </row>
    <row r="13" spans="1:31" s="53" customFormat="1" x14ac:dyDescent="0.25">
      <c r="G13" s="53">
        <v>110258</v>
      </c>
      <c r="H13" s="10" t="s">
        <v>27</v>
      </c>
      <c r="I13" s="72"/>
      <c r="J13" s="72">
        <f>GETPIVOTDATA("Amt in loc.cur.",'Receivables 31.12.2021'!$A$3,"Account",110021,"Customer","Chevron Nigeria Ltd","Venture","JV","Category","Revenue","sub-category","Crude Handling","Action party","Orupabo, Amoni ","Debts Class","Not Overdue")</f>
        <v>0</v>
      </c>
      <c r="K13" s="63">
        <f>GETPIVOTDATA("Amt in loc.cur.",'Receivables 31.12.2021'!$A$3,"Account",110021,"Customer","Chevron Nigeria Ltd","Venture","JV","Category","Revenue","sub-category","Crude Handling","Action party","Orupabo, Amoni ","Debts Class","Overdue")</f>
        <v>1359137.57</v>
      </c>
      <c r="L13" s="63">
        <f t="shared" si="2"/>
        <v>1359137.57</v>
      </c>
      <c r="M13" s="63">
        <f t="shared" si="3"/>
        <v>1277589.3158</v>
      </c>
      <c r="N13" s="110">
        <f t="shared" si="1"/>
        <v>425863.10526666668</v>
      </c>
      <c r="O13" s="100"/>
      <c r="P13" s="100">
        <f t="shared" si="10"/>
        <v>0</v>
      </c>
      <c r="Q13" s="100"/>
      <c r="R13" s="100">
        <f t="shared" si="5"/>
        <v>0</v>
      </c>
      <c r="S13" s="100"/>
      <c r="T13" s="100">
        <f t="shared" si="11"/>
        <v>0</v>
      </c>
      <c r="U13" s="100"/>
      <c r="V13" s="100"/>
      <c r="W13" s="100"/>
      <c r="X13" s="100">
        <f t="shared" si="6"/>
        <v>0</v>
      </c>
      <c r="Y13" s="100"/>
      <c r="Z13" s="100"/>
      <c r="AA13" s="100"/>
      <c r="AB13" s="100"/>
      <c r="AC13" s="100"/>
      <c r="AD13" s="100"/>
      <c r="AE13" s="112"/>
    </row>
    <row r="14" spans="1:31" s="53" customFormat="1" x14ac:dyDescent="0.25">
      <c r="G14" s="53">
        <v>110261</v>
      </c>
      <c r="H14" s="10" t="s">
        <v>29</v>
      </c>
      <c r="I14" s="72">
        <f>'Dec 2021'!G9</f>
        <v>133105.98418986204</v>
      </c>
      <c r="J14" s="72">
        <f>GETPIVOTDATA("Amt in loc.cur.",'Receivables 31.12.2021'!$A$3,"Account",110042,"Customer","Nigerian Agip Oil Company Ltd","Venture","JV","Category","Revenue","sub-category","Crude Handling","Action party","Orupabo, Amoni ","Debts Class","Not Overdue")</f>
        <v>0</v>
      </c>
      <c r="K14" s="63">
        <f>GETPIVOTDATA("Amt in loc.cur.",'Receivables 31.12.2021'!$A$3,"Account",110042,"Customer","Nigerian Agip Oil Company Ltd","Venture","JV","Category","Revenue","sub-category","Crude Handling","Action party","Orupabo, Amoni ","Debts Class","Overdue")</f>
        <v>592821.67999999993</v>
      </c>
      <c r="L14" s="63">
        <f t="shared" si="2"/>
        <v>725927.66418986197</v>
      </c>
      <c r="M14" s="63">
        <f t="shared" si="3"/>
        <v>682372.00433847017</v>
      </c>
      <c r="N14" s="110">
        <f t="shared" si="1"/>
        <v>227457.33477949005</v>
      </c>
      <c r="O14" s="100"/>
      <c r="P14" s="100">
        <f t="shared" si="10"/>
        <v>0</v>
      </c>
      <c r="Q14" s="100"/>
      <c r="R14" s="100">
        <f t="shared" si="5"/>
        <v>0</v>
      </c>
      <c r="S14" s="100"/>
      <c r="T14" s="100">
        <f t="shared" si="11"/>
        <v>0</v>
      </c>
      <c r="U14" s="100"/>
      <c r="V14" s="100"/>
      <c r="W14" s="100"/>
      <c r="X14" s="100">
        <f t="shared" si="6"/>
        <v>0</v>
      </c>
      <c r="Y14" s="100"/>
      <c r="Z14" s="100"/>
      <c r="AA14" s="100"/>
      <c r="AB14" s="100"/>
      <c r="AC14" s="100"/>
      <c r="AD14" s="100"/>
      <c r="AE14" s="112"/>
    </row>
    <row r="15" spans="1:31" s="53" customFormat="1" x14ac:dyDescent="0.25">
      <c r="H15" s="73" t="s">
        <v>125</v>
      </c>
      <c r="I15" s="72">
        <f>'Dec 2021'!G25</f>
        <v>3272512.2242199238</v>
      </c>
      <c r="J15" s="72">
        <f>GETPIVOTDATA("Amt in loc.cur.",'Receivables 31.12.2021'!$A$3,"Account",110687,"Customer","HEIRS HOLDINGS OIL AND GAS LIMITED","Venture","JV","Category","Revenue","sub-category","Crude Handling","Action party","Orupabo, Amoni ","Debts Class","Not Overdue")</f>
        <v>4307140.22</v>
      </c>
      <c r="K15" s="63">
        <f>GETPIVOTDATA("Amt in loc.cur.",'Receivables 31.12.2021'!$A$3,"Account",110687,"Customer","HEIRS HOLDINGS OIL AND GAS LIMITED","Venture","JV","Category","Revenue","sub-category","Crude Handling","Action party","Orupabo, Amoni ","Debts Class","Overdue")</f>
        <v>4738182.0999999996</v>
      </c>
      <c r="L15" s="63">
        <f t="shared" si="2"/>
        <v>12317834.544219924</v>
      </c>
      <c r="M15" s="62"/>
      <c r="N15" s="110">
        <f t="shared" si="1"/>
        <v>0</v>
      </c>
      <c r="O15" s="100"/>
      <c r="P15" s="100">
        <f t="shared" si="10"/>
        <v>0</v>
      </c>
      <c r="Q15" s="100">
        <f>731494168.94/414.5035</f>
        <v>1764747.8705004905</v>
      </c>
      <c r="R15" s="100">
        <f t="shared" si="5"/>
        <v>529424.36115014716</v>
      </c>
      <c r="S15" s="100">
        <v>5908694.1619334798</v>
      </c>
      <c r="T15" s="100">
        <f t="shared" si="11"/>
        <v>1772608.2485800439</v>
      </c>
      <c r="U15" s="113">
        <f>505884425.09/414.535</f>
        <v>1220366.0127371631</v>
      </c>
      <c r="V15" s="100">
        <f t="shared" ref="V15" si="12">U15*0.3</f>
        <v>366109.80382114893</v>
      </c>
      <c r="W15" s="102"/>
      <c r="X15" s="100">
        <f t="shared" si="6"/>
        <v>0</v>
      </c>
      <c r="Y15" s="100">
        <v>1845696.89</v>
      </c>
      <c r="Z15" s="100">
        <f>Y15*0.3</f>
        <v>553709.06699999992</v>
      </c>
      <c r="AA15" s="100"/>
      <c r="AB15" s="100">
        <f>AA15*0.3</f>
        <v>0</v>
      </c>
      <c r="AC15" s="100"/>
      <c r="AD15" s="100">
        <f>AC15*0.3</f>
        <v>0</v>
      </c>
      <c r="AE15" s="114"/>
    </row>
    <row r="16" spans="1:31" s="53" customFormat="1" x14ac:dyDescent="0.25">
      <c r="I16" s="115"/>
      <c r="J16" s="115"/>
      <c r="K16" s="62"/>
      <c r="L16" s="63">
        <f t="shared" si="2"/>
        <v>0</v>
      </c>
      <c r="M16" s="62"/>
      <c r="N16" s="110">
        <f t="shared" si="1"/>
        <v>0</v>
      </c>
      <c r="O16" s="100"/>
      <c r="P16" s="100">
        <f t="shared" si="10"/>
        <v>0</v>
      </c>
      <c r="Q16" s="100"/>
      <c r="R16" s="100">
        <f t="shared" si="5"/>
        <v>0</v>
      </c>
      <c r="S16" s="100"/>
      <c r="T16" s="100">
        <f t="shared" si="11"/>
        <v>0</v>
      </c>
      <c r="U16" s="100"/>
      <c r="V16" s="100"/>
      <c r="W16" s="100"/>
      <c r="X16" s="100">
        <f t="shared" si="6"/>
        <v>0</v>
      </c>
      <c r="Y16" s="100"/>
      <c r="Z16" s="100"/>
      <c r="AA16" s="100"/>
      <c r="AB16" s="100"/>
      <c r="AC16" s="100"/>
      <c r="AD16" s="100"/>
      <c r="AE16" s="116"/>
    </row>
    <row r="17" spans="3:31" s="53" customFormat="1" x14ac:dyDescent="0.25">
      <c r="H17" s="11" t="s">
        <v>33</v>
      </c>
      <c r="I17" s="72"/>
      <c r="J17" s="72"/>
      <c r="K17" s="63"/>
      <c r="L17" s="63">
        <f t="shared" si="2"/>
        <v>0</v>
      </c>
      <c r="M17" s="63"/>
      <c r="N17" s="110">
        <f t="shared" si="1"/>
        <v>0</v>
      </c>
      <c r="O17" s="100"/>
      <c r="P17" s="100">
        <f t="shared" si="10"/>
        <v>0</v>
      </c>
      <c r="Q17" s="100"/>
      <c r="R17" s="100">
        <f t="shared" si="5"/>
        <v>0</v>
      </c>
      <c r="S17" s="100"/>
      <c r="T17" s="100">
        <f t="shared" si="11"/>
        <v>0</v>
      </c>
      <c r="U17" s="100"/>
      <c r="V17" s="100"/>
      <c r="W17" s="100"/>
      <c r="X17" s="100">
        <f t="shared" si="6"/>
        <v>0</v>
      </c>
      <c r="Y17" s="100"/>
      <c r="Z17" s="100"/>
      <c r="AA17" s="100"/>
      <c r="AB17" s="100"/>
      <c r="AC17" s="100"/>
      <c r="AD17" s="100"/>
      <c r="AE17" s="112"/>
    </row>
    <row r="18" spans="3:31" s="53" customFormat="1" x14ac:dyDescent="0.25">
      <c r="G18" s="53">
        <v>110259</v>
      </c>
      <c r="H18" s="10" t="s">
        <v>107</v>
      </c>
      <c r="I18" s="72">
        <f>'Dec 2021'!G5</f>
        <v>110460.27513869906</v>
      </c>
      <c r="J18" s="72">
        <f>GETPIVOTDATA("Amt in loc.cur.",'Receivables 31.12.2021'!$A$3,"Account",110022,"Customer","Pan Ocean Oil Corp. (Nigeria) Ltd","Venture","JV","Category","Revenue","sub-category","Crude Handling","Action party","Orupabo, Amoni ","Debts Class","Not Overdue")</f>
        <v>167146.91999999998</v>
      </c>
      <c r="K18" s="63">
        <f>GETPIVOTDATA("Amt in loc.cur.",'Receivables 31.12.2021'!$A$3,"Account",110022,"Customer","Pan Ocean Oil Corp. (Nigeria) Ltd","Venture","JV","Category","Revenue","sub-category","Crude Handling","Action party","Orupabo, Amoni ","Debts Class","Overdue")</f>
        <v>3919331.2900000005</v>
      </c>
      <c r="L18" s="63">
        <f t="shared" si="2"/>
        <v>4196938.4851386994</v>
      </c>
      <c r="M18" s="63">
        <f t="shared" ref="M18:M30" si="13">94%*L18</f>
        <v>3945122.1760303774</v>
      </c>
      <c r="N18" s="110">
        <f t="shared" si="1"/>
        <v>1315040.7253434591</v>
      </c>
      <c r="O18" s="100"/>
      <c r="P18" s="100">
        <f t="shared" si="10"/>
        <v>0</v>
      </c>
      <c r="Q18" s="100"/>
      <c r="R18" s="100">
        <f t="shared" si="5"/>
        <v>0</v>
      </c>
      <c r="S18" s="100"/>
      <c r="T18" s="100">
        <f t="shared" si="11"/>
        <v>0</v>
      </c>
      <c r="U18" s="100"/>
      <c r="V18" s="100"/>
      <c r="W18" s="100"/>
      <c r="X18" s="100">
        <f t="shared" si="6"/>
        <v>0</v>
      </c>
      <c r="Y18" s="100"/>
      <c r="Z18" s="100"/>
      <c r="AA18" s="100"/>
      <c r="AB18" s="100"/>
      <c r="AC18" s="100"/>
      <c r="AD18" s="100"/>
      <c r="AE18" s="112"/>
    </row>
    <row r="19" spans="3:31" s="53" customFormat="1" ht="16.5" customHeight="1" x14ac:dyDescent="0.25">
      <c r="G19" s="53">
        <v>110467</v>
      </c>
      <c r="H19" s="10" t="s">
        <v>0</v>
      </c>
      <c r="I19" s="72">
        <f>'Dec 2021'!G10</f>
        <v>2344969.6189536783</v>
      </c>
      <c r="J19" s="72">
        <f>GETPIVOTDATA("Amt in loc.cur.",'Receivables 31.12.2021'!$A$3,"Account",110117,"Customer","SEPLAT PETROLEUM DEVELOPMENT COMPANY LTD","Venture","JV","Category","Revenue","sub-category","Crude Handling","Action party","Orupabo, Amoni ","Debts Class","Not Overdue")</f>
        <v>513648.50000000035</v>
      </c>
      <c r="K19" s="63">
        <f>GETPIVOTDATA("Amt in loc.cur.",'Receivables 31.12.2021'!$A$3,"Account",110117,"Customer","SEPLAT PETROLEUM DEVELOPMENT COMPANY LTD","Venture","JV","Category","Revenue","sub-category","Crude Handling","Action party","Orupabo, Amoni ","Debts Class","Overdue")</f>
        <v>-1373948.8799999997</v>
      </c>
      <c r="L19" s="63">
        <f t="shared" si="2"/>
        <v>1484669.2389536789</v>
      </c>
      <c r="M19" s="63">
        <f t="shared" si="13"/>
        <v>1395589.084616458</v>
      </c>
      <c r="N19" s="110">
        <f t="shared" si="1"/>
        <v>465196.36153881933</v>
      </c>
      <c r="O19" s="100">
        <f>1425453.2+1425453.2+(486236139.27/411.1329)</f>
        <v>4033580.2732657976</v>
      </c>
      <c r="P19" s="100">
        <f t="shared" si="10"/>
        <v>1344526.7577552658</v>
      </c>
      <c r="Q19" s="100"/>
      <c r="R19" s="100">
        <f t="shared" si="5"/>
        <v>0</v>
      </c>
      <c r="S19" s="100"/>
      <c r="T19" s="100">
        <f t="shared" si="11"/>
        <v>0</v>
      </c>
      <c r="U19" s="100"/>
      <c r="V19" s="100"/>
      <c r="W19" s="100"/>
      <c r="X19" s="100">
        <f t="shared" si="6"/>
        <v>0</v>
      </c>
      <c r="Y19" s="100"/>
      <c r="Z19" s="100"/>
      <c r="AA19" s="100"/>
      <c r="AB19" s="100"/>
      <c r="AC19" s="100"/>
      <c r="AD19" s="100"/>
      <c r="AE19" s="109"/>
    </row>
    <row r="20" spans="3:31" s="53" customFormat="1" x14ac:dyDescent="0.25">
      <c r="G20" s="53">
        <v>110521</v>
      </c>
      <c r="H20" s="10" t="s">
        <v>12</v>
      </c>
      <c r="I20" s="72">
        <f>'Dec 2021'!G22</f>
        <v>404180.82542241627</v>
      </c>
      <c r="J20" s="72">
        <f>GETPIVOTDATA("Amt in loc.cur.",'Receivables 31.12.2021'!$A$3,"Account",110257,"Customer","NPDC ABURA","Venture","JV","Category","Revenue","sub-category","Crude Handling","Action party","Orupabo, Amoni ","Debts Class","Not Overdue")</f>
        <v>704650.04</v>
      </c>
      <c r="K20" s="63">
        <f>GETPIVOTDATA("Amt in loc.cur.",'Receivables 31.12.2021'!$A$3,"Account",110257,"Customer","NPDC ABURA","Venture","JV","Category","Revenue","sub-category","Crude Handling","Action party","Orupabo, Amoni ","Debts Class","Overdue")</f>
        <v>654359.17999999993</v>
      </c>
      <c r="L20" s="63">
        <f t="shared" si="2"/>
        <v>1763190.0454224162</v>
      </c>
      <c r="M20" s="63">
        <f t="shared" si="13"/>
        <v>1657398.6426970712</v>
      </c>
      <c r="N20" s="110">
        <f t="shared" si="1"/>
        <v>552466.2142323571</v>
      </c>
      <c r="O20" s="100">
        <v>273332.86</v>
      </c>
      <c r="P20" s="100">
        <f t="shared" si="10"/>
        <v>91110.953333333324</v>
      </c>
      <c r="Q20" s="100"/>
      <c r="R20" s="100">
        <f t="shared" ref="R20:R33" si="14">Q20*0.3</f>
        <v>0</v>
      </c>
      <c r="S20" s="100"/>
      <c r="T20" s="100">
        <f t="shared" si="11"/>
        <v>0</v>
      </c>
      <c r="U20" s="100"/>
      <c r="V20" s="100"/>
      <c r="W20" s="100"/>
      <c r="X20" s="100">
        <f t="shared" si="6"/>
        <v>0</v>
      </c>
      <c r="Y20" s="100"/>
      <c r="Z20" s="100"/>
      <c r="AA20" s="100"/>
      <c r="AB20" s="100"/>
      <c r="AC20" s="100"/>
      <c r="AD20" s="100"/>
      <c r="AE20" s="112"/>
    </row>
    <row r="21" spans="3:31" s="53" customFormat="1" x14ac:dyDescent="0.25">
      <c r="G21" s="53">
        <v>110537</v>
      </c>
      <c r="H21" s="10" t="s">
        <v>11</v>
      </c>
      <c r="I21" s="72">
        <f>'Dec 2021'!G11</f>
        <v>604861.04235677782</v>
      </c>
      <c r="J21" s="72">
        <f>GETPIVOTDATA("Amt in loc.cur.",'Receivables 31.12.2021'!$A$3,"Account",110258,"Customer","NPDC/FHN OML26","Venture","JV","Category","Revenue","sub-category","Crude Handling","Action party","Orupabo, Amoni ","Debts Class","Not Overdue")</f>
        <v>955195.47</v>
      </c>
      <c r="K21" s="63">
        <f>GETPIVOTDATA("Amt in loc.cur.",'Receivables 31.12.2021'!$A$3,"Account",110258,"Customer","NPDC/FHN OML26","Venture","JV","Category","Revenue","sub-category","Crude Handling","Action party","Orupabo, Amoni ","Debts Class","Overdue")</f>
        <v>1773560.6500000001</v>
      </c>
      <c r="L21" s="63">
        <f t="shared" si="2"/>
        <v>3333617.162356778</v>
      </c>
      <c r="M21" s="63">
        <f t="shared" si="13"/>
        <v>3133600.1326153711</v>
      </c>
      <c r="N21" s="110">
        <f t="shared" si="1"/>
        <v>1044533.377538457</v>
      </c>
      <c r="O21" s="100">
        <v>241611.37</v>
      </c>
      <c r="P21" s="100">
        <f t="shared" si="10"/>
        <v>80537.123333333337</v>
      </c>
      <c r="Q21" s="100"/>
      <c r="R21" s="100">
        <f t="shared" si="14"/>
        <v>0</v>
      </c>
      <c r="S21" s="100"/>
      <c r="T21" s="100">
        <f t="shared" si="11"/>
        <v>0</v>
      </c>
      <c r="U21" s="100"/>
      <c r="V21" s="100"/>
      <c r="W21" s="100"/>
      <c r="X21" s="100">
        <f t="shared" si="6"/>
        <v>0</v>
      </c>
      <c r="Y21" s="100"/>
      <c r="Z21" s="100"/>
      <c r="AA21" s="100"/>
      <c r="AB21" s="100"/>
      <c r="AC21" s="100"/>
      <c r="AD21" s="100"/>
      <c r="AE21" s="112"/>
    </row>
    <row r="22" spans="3:31" s="53" customFormat="1" x14ac:dyDescent="0.25">
      <c r="G22" s="54">
        <v>110117</v>
      </c>
      <c r="H22" s="10" t="s">
        <v>4</v>
      </c>
      <c r="I22" s="72">
        <f>'Dec 2021'!G12</f>
        <v>478506.51626176049</v>
      </c>
      <c r="J22" s="72">
        <f>GETPIVOTDATA("Amt in loc.cur.",'Receivables 31.12.2021'!$A$3,"Account",110259,"Customer","NPDC/NECONDE OML 42","Venture","JV","Category","Revenue","sub-category","Crude Handling","Action party","Orupabo, Amoni ","Debts Class","Not Overdue")</f>
        <v>1329813.17</v>
      </c>
      <c r="K22" s="63">
        <f>GETPIVOTDATA("Amt in loc.cur.",'Receivables 31.12.2021'!$A$3,"Account",110259,"Customer","NPDC/NECONDE OML 42","Venture","JV","Category","Revenue","sub-category","Crude Handling","Action party","Orupabo, Amoni ","Debts Class","Overdue")</f>
        <v>2085996.4</v>
      </c>
      <c r="L22" s="63">
        <f t="shared" si="2"/>
        <v>3894316.0862617604</v>
      </c>
      <c r="M22" s="63">
        <f t="shared" si="13"/>
        <v>3660657.1210860545</v>
      </c>
      <c r="N22" s="110">
        <f t="shared" si="1"/>
        <v>1220219.0403620182</v>
      </c>
      <c r="O22" s="100">
        <v>184228.43</v>
      </c>
      <c r="P22" s="100">
        <f t="shared" si="10"/>
        <v>61409.476666666662</v>
      </c>
      <c r="Q22" s="100"/>
      <c r="R22" s="100">
        <f t="shared" si="14"/>
        <v>0</v>
      </c>
      <c r="S22" s="100"/>
      <c r="T22" s="100">
        <f t="shared" si="11"/>
        <v>0</v>
      </c>
      <c r="U22" s="100"/>
      <c r="V22" s="100"/>
      <c r="W22" s="100"/>
      <c r="X22" s="100">
        <f t="shared" si="6"/>
        <v>0</v>
      </c>
      <c r="Y22" s="100"/>
      <c r="Z22" s="100"/>
      <c r="AA22" s="100"/>
      <c r="AB22" s="100"/>
      <c r="AC22" s="100"/>
      <c r="AD22" s="100"/>
      <c r="AE22" s="109"/>
    </row>
    <row r="23" spans="3:31" s="53" customFormat="1" x14ac:dyDescent="0.25">
      <c r="H23" s="10" t="s">
        <v>7</v>
      </c>
      <c r="I23" s="72">
        <f>'Dec 2021'!G14</f>
        <v>6245852.2558929063</v>
      </c>
      <c r="J23" s="72">
        <f>GETPIVOTDATA("Amt in loc.cur.",'Receivables 31.12.2021'!$A$3,"Account",110260,"Customer","NPDC/HERITAGE/SHORELINE OML 30","Venture","JV","Category","Revenue","sub-category","Crude Handling","Action party","Orupabo, Amoni ","Debts Class","Not Overdue")</f>
        <v>12502386.23</v>
      </c>
      <c r="K23" s="63">
        <f>GETPIVOTDATA("Amt in loc.cur.",'Receivables 31.12.2021'!$A$3,"Account",110260,"Customer","NPDC/HERITAGE/SHORELINE OML 30","Venture","JV","Category","Revenue","sub-category","Crude Handling","Action party","Orupabo, Amoni ","Debts Class","Overdue")</f>
        <v>2621535.2300000023</v>
      </c>
      <c r="L23" s="63">
        <f t="shared" si="2"/>
        <v>21369773.715892911</v>
      </c>
      <c r="M23" s="63">
        <f t="shared" si="13"/>
        <v>20087587.292939335</v>
      </c>
      <c r="N23" s="110">
        <f t="shared" si="1"/>
        <v>6695862.4309797781</v>
      </c>
      <c r="O23" s="100">
        <v>4391728.88</v>
      </c>
      <c r="P23" s="100">
        <f t="shared" si="10"/>
        <v>1463909.6266666667</v>
      </c>
      <c r="Q23" s="100"/>
      <c r="R23" s="100">
        <f t="shared" si="14"/>
        <v>0</v>
      </c>
      <c r="S23" s="100"/>
      <c r="T23" s="100">
        <f t="shared" si="11"/>
        <v>0</v>
      </c>
      <c r="U23" s="100"/>
      <c r="V23" s="100"/>
      <c r="W23" s="100"/>
      <c r="X23" s="100">
        <f t="shared" si="6"/>
        <v>0</v>
      </c>
      <c r="Y23" s="100"/>
      <c r="Z23" s="100"/>
      <c r="AA23" s="100"/>
      <c r="AB23" s="100"/>
      <c r="AC23" s="100"/>
      <c r="AD23" s="100"/>
      <c r="AE23" s="109"/>
    </row>
    <row r="24" spans="3:31" s="53" customFormat="1" x14ac:dyDescent="0.25">
      <c r="H24" s="10" t="s">
        <v>6</v>
      </c>
      <c r="I24" s="72">
        <f>'Dec 2021'!G15</f>
        <v>1523832.3882810862</v>
      </c>
      <c r="J24" s="72">
        <f>GETPIVOTDATA("Amt in loc.cur.",'Receivables 31.12.2021'!$A$3,"Account",110261,"Customer","NPDC/ND WESTERN OML 34","Venture","JV","Category","Revenue","sub-category","Crude Handling","Action party","Orupabo, Amoni ","Debts Class","Not Overdue")</f>
        <v>2607964.29</v>
      </c>
      <c r="K24" s="63">
        <f>GETPIVOTDATA("Amt in loc.cur.",'Receivables 31.12.2021'!$A$3,"Account",110261,"Customer","NPDC/ND WESTERN OML 34","Venture","JV","Category","Revenue","sub-category","Crude Handling","Action party","Orupabo, Amoni ","Debts Class","Overdue")</f>
        <v>3396654.3499999996</v>
      </c>
      <c r="L24" s="63">
        <f t="shared" si="2"/>
        <v>7528451.0282810861</v>
      </c>
      <c r="M24" s="63">
        <f t="shared" si="13"/>
        <v>7076743.9665842205</v>
      </c>
      <c r="N24" s="110">
        <f t="shared" si="1"/>
        <v>2358914.6555280737</v>
      </c>
      <c r="O24" s="100">
        <v>981360.29</v>
      </c>
      <c r="P24" s="100">
        <f t="shared" si="10"/>
        <v>327120.09666666668</v>
      </c>
      <c r="Q24" s="100"/>
      <c r="R24" s="100">
        <f t="shared" si="14"/>
        <v>0</v>
      </c>
      <c r="S24" s="100"/>
      <c r="T24" s="100">
        <f t="shared" si="11"/>
        <v>0</v>
      </c>
      <c r="U24" s="100"/>
      <c r="V24" s="100"/>
      <c r="W24" s="100"/>
      <c r="X24" s="100">
        <f t="shared" si="6"/>
        <v>0</v>
      </c>
      <c r="Y24" s="100"/>
      <c r="Z24" s="100"/>
      <c r="AA24" s="100"/>
      <c r="AB24" s="100"/>
      <c r="AC24" s="100"/>
      <c r="AD24" s="100"/>
      <c r="AE24" s="112"/>
    </row>
    <row r="25" spans="3:31" s="53" customFormat="1" x14ac:dyDescent="0.25">
      <c r="H25" s="10" t="s">
        <v>5</v>
      </c>
      <c r="I25" s="72">
        <f>'Dec 2021'!G13</f>
        <v>1577254.6119634807</v>
      </c>
      <c r="J25" s="72">
        <f>GETPIVOTDATA("Amt in loc.cur.",'Receivables 31.12.2021'!$A$3,"Account",110262,"Customer","NPDC/ELCREST OML 40","Venture","JV","Category","Revenue","sub-category","Crude Handling","Action party","Orupabo, Amoni ","Debts Class","Not Overdue")</f>
        <v>4327412.16</v>
      </c>
      <c r="K25" s="63">
        <f>GETPIVOTDATA("Amt in loc.cur.",'Receivables 31.12.2021'!$A$3,"Account",110262,"Customer","NPDC/ELCREST OML 40","Venture","JV","Category","Revenue","sub-category","Crude Handling","Action party","Orupabo, Amoni ","Debts Class","Overdue")</f>
        <v>1835281.1099999999</v>
      </c>
      <c r="L25" s="63">
        <f t="shared" si="2"/>
        <v>7739947.8819634803</v>
      </c>
      <c r="M25" s="63">
        <f t="shared" si="13"/>
        <v>7275551.0090456707</v>
      </c>
      <c r="N25" s="110">
        <f t="shared" si="1"/>
        <v>2425183.6696818904</v>
      </c>
      <c r="O25" s="100">
        <v>716033.2</v>
      </c>
      <c r="P25" s="100">
        <f t="shared" si="10"/>
        <v>238677.73333333331</v>
      </c>
      <c r="Q25" s="100"/>
      <c r="R25" s="100">
        <f t="shared" si="14"/>
        <v>0</v>
      </c>
      <c r="S25" s="100"/>
      <c r="T25" s="100">
        <f t="shared" si="11"/>
        <v>0</v>
      </c>
      <c r="U25" s="100"/>
      <c r="V25" s="100"/>
      <c r="W25" s="100"/>
      <c r="X25" s="100">
        <f t="shared" si="6"/>
        <v>0</v>
      </c>
      <c r="Y25" s="100"/>
      <c r="Z25" s="100"/>
      <c r="AA25" s="100"/>
      <c r="AB25" s="100"/>
      <c r="AC25" s="100"/>
      <c r="AD25" s="100"/>
      <c r="AE25" s="112"/>
    </row>
    <row r="26" spans="3:31" s="53" customFormat="1" x14ac:dyDescent="0.25">
      <c r="C26" s="53" t="s">
        <v>8</v>
      </c>
      <c r="F26" s="53">
        <v>3.0070000000000001</v>
      </c>
      <c r="H26" s="10" t="s">
        <v>2</v>
      </c>
      <c r="I26" s="72">
        <f>'Dec 2021'!G18</f>
        <v>678939.75603266316</v>
      </c>
      <c r="J26" s="72">
        <f>GETPIVOTDATA("Amt in loc.cur.",'Receivables 31.12.2021'!$A$3,"Account",110442,"Customer","MIDWESTERN OIL &amp; GAS COMPANY LTD","Venture","JV","Category","Revenue","sub-category","Crude Handling","Action party","Orupabo, Amoni ","Debts Class","Not Overdue")</f>
        <v>1049006.6599999999</v>
      </c>
      <c r="K26" s="63">
        <f>GETPIVOTDATA("Amt in loc.cur.",'Receivables 31.12.2021'!$A$3,"Account",110442,"Customer","MIDWESTERN OIL &amp; GAS COMPANY LTD","Venture","JV","Category","Revenue","sub-category","Crude Handling","Action party","Orupabo, Amoni ","Debts Class","Overdue")</f>
        <v>6901.1699999996927</v>
      </c>
      <c r="L26" s="63">
        <f t="shared" si="2"/>
        <v>1734847.5860326628</v>
      </c>
      <c r="M26" s="63">
        <f t="shared" si="13"/>
        <v>1630756.730870703</v>
      </c>
      <c r="N26" s="110">
        <f t="shared" si="1"/>
        <v>543585.576956901</v>
      </c>
      <c r="O26" s="100">
        <f>597898.65+(207253223.66/411.1329)</f>
        <v>1102001.3955112447</v>
      </c>
      <c r="P26" s="100">
        <f t="shared" si="10"/>
        <v>367333.7985037482</v>
      </c>
      <c r="Q26" s="62"/>
      <c r="R26" s="100">
        <f t="shared" si="14"/>
        <v>0</v>
      </c>
      <c r="S26" s="100"/>
      <c r="T26" s="100">
        <f t="shared" si="11"/>
        <v>0</v>
      </c>
      <c r="U26" s="100"/>
      <c r="V26" s="100"/>
      <c r="W26" s="100"/>
      <c r="X26" s="100">
        <f t="shared" si="6"/>
        <v>0</v>
      </c>
      <c r="Y26" s="100">
        <f>(62564548.06/416.149)+386995.66</f>
        <v>537337.3598719209</v>
      </c>
      <c r="Z26" s="100">
        <f>0.3*Y26</f>
        <v>161201.20796157626</v>
      </c>
      <c r="AA26" s="100"/>
      <c r="AB26" s="100">
        <f>0.3*AA26</f>
        <v>0</v>
      </c>
      <c r="AC26" s="100"/>
      <c r="AD26" s="100">
        <f>0.3*AC26</f>
        <v>0</v>
      </c>
      <c r="AE26" s="109"/>
    </row>
    <row r="27" spans="3:31" s="53" customFormat="1" x14ac:dyDescent="0.25">
      <c r="C27" s="53" t="s">
        <v>7</v>
      </c>
      <c r="F27" s="53">
        <v>18.556999999999999</v>
      </c>
      <c r="H27" s="10" t="s">
        <v>10</v>
      </c>
      <c r="I27" s="72">
        <f>'Dec 2021'!G6</f>
        <v>434615.68888101901</v>
      </c>
      <c r="J27" s="72">
        <f>GETPIVOTDATA("Amt in loc.cur.",'Receivables 31.12.2021'!$A$3,"Account",110467,"Customer","NPDC OREDO","Venture","JV","Category","Revenue","sub-category","Crude Handling","Action party","Orupabo, Amoni ","Debts Class","Not Overdue")</f>
        <v>1242841.52</v>
      </c>
      <c r="K27" s="63">
        <f>GETPIVOTDATA("Amt in loc.cur.",'Receivables 31.12.2021'!$A$3,"Account",110467,"Customer","NPDC OREDO","Venture","JV","Category","Revenue","sub-category","Crude Handling","Action party","Orupabo, Amoni ","Debts Class","Overdue")</f>
        <v>788533.85</v>
      </c>
      <c r="L27" s="63">
        <f t="shared" si="2"/>
        <v>2465991.0588810192</v>
      </c>
      <c r="M27" s="63">
        <f t="shared" si="13"/>
        <v>2318031.5953481579</v>
      </c>
      <c r="N27" s="110">
        <f t="shared" si="1"/>
        <v>772677.19844938593</v>
      </c>
      <c r="O27" s="100">
        <v>230439.99</v>
      </c>
      <c r="P27" s="100">
        <f>O27/3</f>
        <v>76813.33</v>
      </c>
      <c r="Q27" s="100"/>
      <c r="R27" s="100">
        <f t="shared" si="14"/>
        <v>0</v>
      </c>
      <c r="S27" s="100"/>
      <c r="T27" s="100">
        <f t="shared" si="11"/>
        <v>0</v>
      </c>
      <c r="U27" s="100"/>
      <c r="V27" s="100"/>
      <c r="W27" s="100"/>
      <c r="X27" s="100">
        <f t="shared" si="6"/>
        <v>0</v>
      </c>
      <c r="Y27" s="100"/>
      <c r="Z27" s="100"/>
      <c r="AA27" s="100"/>
      <c r="AB27" s="100"/>
      <c r="AC27" s="100"/>
      <c r="AD27" s="100"/>
      <c r="AE27" s="112"/>
    </row>
    <row r="28" spans="3:31" s="53" customFormat="1" x14ac:dyDescent="0.25">
      <c r="C28" s="53" t="s">
        <v>5</v>
      </c>
      <c r="E28" s="53">
        <v>3.1</v>
      </c>
      <c r="F28" s="53">
        <v>8.5969999999999995</v>
      </c>
      <c r="H28" s="10" t="s">
        <v>1</v>
      </c>
      <c r="I28" s="72">
        <f>'Dec 2021'!G23</f>
        <v>41726.595757426687</v>
      </c>
      <c r="J28" s="72">
        <f>GETPIVOTDATA("Amt in loc.cur.",'Receivables 31.12.2021'!$A$3,"Account",110521,"Customer","EXCEL E&amp;P LIMITED","Venture","JV","Category","Revenue","sub-category","Crude Handling","Action party","Orupabo, Amoni ","Debts Class","Not Overdue")</f>
        <v>35058.050000000003</v>
      </c>
      <c r="K28" s="63">
        <f>GETPIVOTDATA("Amt in loc.cur.",'Receivables 31.12.2021'!$A$3,"Account",110521,"Customer","EXCEL E&amp;P LIMITED","Venture","JV","Category","Revenue","sub-category","Crude Handling","Action party","Orupabo, Amoni ","Debts Class","Overdue")</f>
        <v>38395.630000000005</v>
      </c>
      <c r="L28" s="63">
        <f t="shared" si="2"/>
        <v>115180.27575742669</v>
      </c>
      <c r="M28" s="63">
        <f t="shared" si="13"/>
        <v>108269.45921198108</v>
      </c>
      <c r="N28" s="110">
        <f t="shared" si="1"/>
        <v>36089.81973732703</v>
      </c>
      <c r="O28" s="100"/>
      <c r="P28" s="100">
        <f t="shared" si="10"/>
        <v>0</v>
      </c>
      <c r="Q28" s="100"/>
      <c r="R28" s="100">
        <f t="shared" si="14"/>
        <v>0</v>
      </c>
      <c r="S28" s="100"/>
      <c r="T28" s="100"/>
      <c r="U28" s="100">
        <v>70521.326000000001</v>
      </c>
      <c r="V28" s="100">
        <f>U28*0.3</f>
        <v>21156.397799999999</v>
      </c>
      <c r="W28" s="100">
        <v>103221.30103947798</v>
      </c>
      <c r="X28" s="100">
        <f t="shared" si="6"/>
        <v>30966.390311843395</v>
      </c>
      <c r="Y28" s="100">
        <v>207978.25</v>
      </c>
      <c r="Z28" s="100">
        <f>0.3*Y28</f>
        <v>62393.474999999999</v>
      </c>
      <c r="AA28" s="100">
        <v>49316.741384925277</v>
      </c>
      <c r="AB28" s="100">
        <f>0.3*AA28</f>
        <v>14795.022415477582</v>
      </c>
      <c r="AC28" s="100"/>
      <c r="AD28" s="100">
        <f>0.3*AC28</f>
        <v>0</v>
      </c>
      <c r="AE28" s="109"/>
    </row>
    <row r="29" spans="3:31" s="53" customFormat="1" x14ac:dyDescent="0.25">
      <c r="C29" s="53" t="s">
        <v>3</v>
      </c>
      <c r="F29" s="53">
        <v>0</v>
      </c>
      <c r="H29" s="10" t="s">
        <v>30</v>
      </c>
      <c r="I29" s="72"/>
      <c r="J29" s="72">
        <f>GETPIVOTDATA("Amt in loc.cur.",'Receivables 31.12.2021'!$A$3,"Account",110647,"Customer","PAN OCEAN OIL CORP   OML 147","Venture","JV","Category","Revenue","sub-category","Crude Handling","Action party","Orupabo, Amoni ","Debts Class","Not Overdue")</f>
        <v>188303.15</v>
      </c>
      <c r="K29" s="63">
        <f>GETPIVOTDATA("Amt in loc.cur.",'Receivables 31.12.2021'!$A$3,"Account",110647,"Customer","PAN OCEAN OIL CORP   OML 147","Venture","JV","Category","Revenue","sub-category","Crude Handling","Action party","Orupabo, Amoni ","Debts Class","Overdue")</f>
        <v>5880078.8799999999</v>
      </c>
      <c r="L29" s="63">
        <f t="shared" si="2"/>
        <v>6068382.0300000003</v>
      </c>
      <c r="M29" s="63">
        <f t="shared" si="13"/>
        <v>5704279.1081999997</v>
      </c>
      <c r="N29" s="110">
        <f t="shared" si="1"/>
        <v>1901426.3694</v>
      </c>
      <c r="O29" s="100">
        <f>3531614.23+(838639036.97/411.1329)</f>
        <v>5571438.9119215878</v>
      </c>
      <c r="P29" s="100">
        <f t="shared" si="10"/>
        <v>1857146.3039738627</v>
      </c>
      <c r="Q29" s="100">
        <f>165478745.84/414.5035</f>
        <v>399221.58881649975</v>
      </c>
      <c r="R29" s="100">
        <f>Q29*0.3</f>
        <v>119766.47664494991</v>
      </c>
      <c r="S29" s="100"/>
      <c r="T29" s="100">
        <f t="shared" si="11"/>
        <v>0</v>
      </c>
      <c r="U29" s="100"/>
      <c r="V29" s="100"/>
      <c r="W29" s="100"/>
      <c r="X29" s="100">
        <f t="shared" si="6"/>
        <v>0</v>
      </c>
      <c r="Y29" s="100"/>
      <c r="Z29" s="100"/>
      <c r="AA29" s="100"/>
      <c r="AB29" s="100"/>
      <c r="AC29" s="100"/>
      <c r="AD29" s="100"/>
      <c r="AE29" s="112"/>
    </row>
    <row r="30" spans="3:31" s="53" customFormat="1" x14ac:dyDescent="0.25">
      <c r="G30" s="53">
        <v>110257</v>
      </c>
      <c r="H30" s="10" t="s">
        <v>126</v>
      </c>
      <c r="I30" s="72"/>
      <c r="J30" s="72">
        <f>I30/1000000</f>
        <v>0</v>
      </c>
      <c r="K30" s="63">
        <f>GETPIVOTDATA("Amt in loc.cur.",'Receivables 31.12.2021'!$A$3,"Account",110006,"Customer","Nigerian Petroleum Development Co","Venture","JV","Category","Revenue","sub-category","Crude Handling","Action party","Orupabo, Amoni ","Debts Class","Overdue")</f>
        <v>835598.45</v>
      </c>
      <c r="L30" s="63">
        <f t="shared" si="2"/>
        <v>835598.45</v>
      </c>
      <c r="M30" s="63">
        <f t="shared" si="13"/>
        <v>785462.54299999995</v>
      </c>
      <c r="N30" s="110">
        <f t="shared" si="1"/>
        <v>261820.84766666664</v>
      </c>
      <c r="O30" s="100"/>
      <c r="P30" s="100">
        <f t="shared" si="10"/>
        <v>0</v>
      </c>
      <c r="Q30" s="100"/>
      <c r="R30" s="100">
        <f t="shared" si="14"/>
        <v>0</v>
      </c>
      <c r="S30" s="100"/>
      <c r="T30" s="100">
        <f t="shared" si="11"/>
        <v>0</v>
      </c>
      <c r="U30" s="100"/>
      <c r="V30" s="100"/>
      <c r="W30" s="100"/>
      <c r="X30" s="100">
        <f t="shared" si="6"/>
        <v>0</v>
      </c>
      <c r="Y30" s="100"/>
      <c r="Z30" s="100"/>
      <c r="AA30" s="100"/>
      <c r="AB30" s="100"/>
      <c r="AC30" s="100"/>
      <c r="AD30" s="100"/>
      <c r="AE30" s="112"/>
    </row>
    <row r="31" spans="3:31" s="53" customFormat="1" ht="22.5" x14ac:dyDescent="0.25">
      <c r="C31" s="55" t="s">
        <v>2</v>
      </c>
      <c r="D31" s="56"/>
      <c r="E31" s="57">
        <v>1.2</v>
      </c>
      <c r="F31" s="58">
        <v>2.637</v>
      </c>
      <c r="G31" s="59"/>
      <c r="H31" s="11" t="s">
        <v>31</v>
      </c>
      <c r="I31" s="117">
        <f t="shared" ref="I31:M31" si="15">SUM(I1:I30)</f>
        <v>26795867.740175582</v>
      </c>
      <c r="J31" s="117">
        <f t="shared" si="15"/>
        <v>34336682.890000001</v>
      </c>
      <c r="K31" s="110">
        <f t="shared" si="15"/>
        <v>85296515.359999999</v>
      </c>
      <c r="L31" s="110">
        <f t="shared" si="15"/>
        <v>146429065.9901756</v>
      </c>
      <c r="M31" s="110">
        <f t="shared" si="15"/>
        <v>126064557.55919835</v>
      </c>
      <c r="N31" s="110">
        <f>M31/3</f>
        <v>42021519.186399452</v>
      </c>
      <c r="O31" s="100">
        <f>N31/3</f>
        <v>14007173.06213315</v>
      </c>
      <c r="P31" s="101">
        <f>SUM(P5:P30)</f>
        <v>6608867.8523938041</v>
      </c>
      <c r="Q31" s="101">
        <f>Q5+Q15+Q29</f>
        <v>2872748.5893169902</v>
      </c>
      <c r="R31" s="101">
        <f>Q31*0.3</f>
        <v>861824.57679509709</v>
      </c>
      <c r="S31" s="101"/>
      <c r="T31" s="101">
        <f>SUM(T4:T30)</f>
        <v>3081459.9935800442</v>
      </c>
      <c r="U31" s="101"/>
      <c r="V31" s="101">
        <f>SUM(V4:V30)</f>
        <v>811473.25462114892</v>
      </c>
      <c r="W31" s="101"/>
      <c r="X31" s="101">
        <f t="shared" ref="X31:AD31" si="16">SUM(X4:X30)</f>
        <v>490454.04413907148</v>
      </c>
      <c r="Y31" s="101">
        <f t="shared" si="16"/>
        <v>4072451.6909031626</v>
      </c>
      <c r="Z31" s="101">
        <f t="shared" si="16"/>
        <v>1221735.5072709487</v>
      </c>
      <c r="AA31" s="101">
        <f t="shared" si="16"/>
        <v>392261.53138492524</v>
      </c>
      <c r="AB31" s="101">
        <f t="shared" si="16"/>
        <v>117678.45941547757</v>
      </c>
      <c r="AC31" s="101">
        <f t="shared" si="16"/>
        <v>492415.68969608773</v>
      </c>
      <c r="AD31" s="101">
        <f t="shared" si="16"/>
        <v>147724.70690882631</v>
      </c>
      <c r="AE31" s="112"/>
    </row>
    <row r="32" spans="3:31" ht="22.5" x14ac:dyDescent="0.25">
      <c r="C32" s="4" t="s">
        <v>1</v>
      </c>
      <c r="D32" s="6"/>
      <c r="E32" s="5">
        <v>2.0682385574412536E-2</v>
      </c>
      <c r="F32" s="1">
        <v>0.29600000000000004</v>
      </c>
      <c r="G32" s="9"/>
      <c r="L32" s="118"/>
      <c r="M32" s="118"/>
      <c r="N32" s="118"/>
      <c r="R32" s="100">
        <f t="shared" si="14"/>
        <v>0</v>
      </c>
      <c r="S32" s="102"/>
      <c r="T32" s="102"/>
      <c r="U32" s="102"/>
      <c r="V32" s="102"/>
      <c r="W32" s="102"/>
      <c r="X32" s="100">
        <f t="shared" si="6"/>
        <v>0</v>
      </c>
      <c r="Y32" s="102"/>
      <c r="Z32" s="102"/>
      <c r="AA32" s="102"/>
      <c r="AB32" s="102"/>
      <c r="AC32" s="102"/>
      <c r="AD32" s="102"/>
    </row>
    <row r="33" spans="3:30" ht="22.5" x14ac:dyDescent="0.25">
      <c r="C33" s="4" t="s">
        <v>0</v>
      </c>
      <c r="D33" s="3"/>
      <c r="E33" s="2"/>
      <c r="F33" s="1">
        <v>16.687000000000001</v>
      </c>
      <c r="G33" s="9"/>
      <c r="L33" s="118"/>
      <c r="M33" s="118"/>
      <c r="N33" s="118"/>
      <c r="R33" s="100">
        <f t="shared" si="14"/>
        <v>0</v>
      </c>
      <c r="S33" s="102"/>
      <c r="T33" s="102"/>
      <c r="U33" s="102"/>
      <c r="V33" s="102"/>
      <c r="W33" s="102"/>
      <c r="X33" s="100">
        <f t="shared" si="6"/>
        <v>0</v>
      </c>
      <c r="Y33" s="102"/>
      <c r="Z33" s="102"/>
      <c r="AA33" s="102"/>
      <c r="AB33" s="102"/>
      <c r="AC33" s="102"/>
      <c r="AD33" s="10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31.12.2020</vt:lpstr>
      <vt:lpstr>Dec 2021</vt:lpstr>
      <vt:lpstr>Receivables 31.12.2021</vt:lpstr>
      <vt:lpstr>2022 Receipts to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Nwaghodoh, Ginikanwa F SNCPFA-FT/P</dc:creator>
  <cp:lastModifiedBy>SPDC</cp:lastModifiedBy>
  <dcterms:created xsi:type="dcterms:W3CDTF">2020-03-05T11:20:55Z</dcterms:created>
  <dcterms:modified xsi:type="dcterms:W3CDTF">2022-04-14T12:43:56Z</dcterms:modified>
</cp:coreProperties>
</file>