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brams.Agbramu\Desktop\NPDC\"/>
    </mc:Choice>
  </mc:AlternateContent>
  <xr:revisionPtr revIDLastSave="0" documentId="8_{34CC4152-7B18-485A-832D-158AE9A9D62C}" xr6:coauthVersionLast="44" xr6:coauthVersionMax="44" xr10:uidLastSave="{00000000-0000-0000-0000-000000000000}"/>
  <bookViews>
    <workbookView xWindow="-120" yWindow="-120" windowWidth="25440" windowHeight="15390" xr2:uid="{97039013-6EDE-488A-A37C-65FE0B5E1F7B}"/>
  </bookViews>
  <sheets>
    <sheet name="2018 Total Cost" sheetId="5" r:id="rId1"/>
    <sheet name="2019 Total Cost " sheetId="11" r:id="rId2"/>
    <sheet name="2020 Total Cost" sheetId="13" r:id="rId3"/>
    <sheet name="Electric Power export to LACT" sheetId="15" r:id="rId4"/>
    <sheet name="HV Trans Upgrade" sheetId="7" r:id="rId5"/>
    <sheet name="Flight Request" sheetId="1" r:id="rId6"/>
    <sheet name="AGO Supply" sheetId="2" r:id="rId7"/>
    <sheet name="Miscellaneous" sheetId="8" r:id="rId8"/>
    <sheet name="Logistics" sheetId="4" r:id="rId9"/>
  </sheets>
  <definedNames>
    <definedName name="_Hlk504400974" localSheetId="0">'2018 Total Cost'!#REF!</definedName>
    <definedName name="_Hlk504400974" localSheetId="1">'2019 Total Cost '!$O$4</definedName>
    <definedName name="OpenAt" localSheetId="0">'2018 Total Cost'!#REF!</definedName>
    <definedName name="OpenAt" localSheetId="1">'2019 Total Cost '!$P$14</definedName>
    <definedName name="_xlnm.Print_Area" localSheetId="5">'Flight Request'!$A$1:$G$361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1" l="1"/>
  <c r="D40" i="13"/>
  <c r="E40" i="13"/>
  <c r="O40" i="13" s="1"/>
  <c r="F40" i="13"/>
  <c r="G40" i="13"/>
  <c r="H40" i="13"/>
  <c r="I40" i="13"/>
  <c r="J40" i="13"/>
  <c r="K40" i="13"/>
  <c r="L40" i="13"/>
  <c r="M40" i="13"/>
  <c r="N40" i="13"/>
  <c r="C40" i="13"/>
  <c r="D42" i="11"/>
  <c r="E42" i="11"/>
  <c r="F42" i="11"/>
  <c r="G42" i="11"/>
  <c r="H42" i="11"/>
  <c r="I42" i="11"/>
  <c r="J42" i="11"/>
  <c r="K42" i="11"/>
  <c r="L42" i="11"/>
  <c r="M42" i="11"/>
  <c r="N42" i="11"/>
  <c r="D46" i="5"/>
  <c r="E46" i="5"/>
  <c r="F46" i="5"/>
  <c r="G46" i="5"/>
  <c r="H46" i="5"/>
  <c r="I46" i="5"/>
  <c r="J46" i="5"/>
  <c r="K46" i="5"/>
  <c r="L46" i="5"/>
  <c r="M46" i="5"/>
  <c r="N46" i="5"/>
  <c r="C46" i="5"/>
  <c r="O43" i="5"/>
  <c r="O40" i="5"/>
  <c r="O39" i="5"/>
  <c r="O38" i="5"/>
  <c r="O37" i="5"/>
  <c r="O36" i="5"/>
  <c r="N9" i="15"/>
  <c r="M9" i="15"/>
  <c r="L9" i="15"/>
  <c r="K9" i="15"/>
  <c r="J9" i="15"/>
  <c r="I9" i="15"/>
  <c r="H9" i="15"/>
  <c r="G9" i="15"/>
  <c r="F9" i="15"/>
  <c r="E9" i="15"/>
  <c r="D9" i="15"/>
  <c r="C9" i="15"/>
  <c r="O9" i="15" s="1"/>
  <c r="O8" i="15"/>
  <c r="N7" i="15"/>
  <c r="M7" i="15"/>
  <c r="L7" i="15"/>
  <c r="K7" i="15"/>
  <c r="J7" i="15"/>
  <c r="I7" i="15"/>
  <c r="H7" i="15"/>
  <c r="G7" i="15"/>
  <c r="F7" i="15"/>
  <c r="E7" i="15"/>
  <c r="D7" i="15"/>
  <c r="C7" i="15"/>
  <c r="O7" i="15" s="1"/>
  <c r="O6" i="15"/>
  <c r="N5" i="15"/>
  <c r="M5" i="15"/>
  <c r="L5" i="15"/>
  <c r="K5" i="15"/>
  <c r="J5" i="15"/>
  <c r="I5" i="15"/>
  <c r="H5" i="15"/>
  <c r="G5" i="15"/>
  <c r="F5" i="15"/>
  <c r="E5" i="15"/>
  <c r="D5" i="15"/>
  <c r="C5" i="15"/>
  <c r="O5" i="15" s="1"/>
  <c r="O4" i="15"/>
  <c r="O49" i="5"/>
  <c r="L17" i="5" l="1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E9" i="2"/>
  <c r="D24" i="2"/>
  <c r="D19" i="2"/>
  <c r="L19" i="5" l="1"/>
  <c r="K19" i="5"/>
  <c r="O44" i="11"/>
  <c r="O30" i="11"/>
  <c r="O29" i="11"/>
  <c r="O28" i="11"/>
  <c r="O27" i="11"/>
  <c r="O26" i="11"/>
  <c r="J301" i="1" l="1"/>
  <c r="L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3" i="13"/>
  <c r="L16" i="13"/>
  <c r="L4" i="13"/>
  <c r="L5" i="13"/>
  <c r="L6" i="13"/>
  <c r="L7" i="13"/>
  <c r="L8" i="13"/>
  <c r="L9" i="13"/>
  <c r="L10" i="13"/>
  <c r="L11" i="13"/>
  <c r="L12" i="13"/>
  <c r="L13" i="13"/>
  <c r="L14" i="13"/>
  <c r="L15" i="13"/>
  <c r="K8" i="13"/>
  <c r="K9" i="13"/>
  <c r="K10" i="13"/>
  <c r="K11" i="13"/>
  <c r="L18" i="13" l="1"/>
  <c r="K18" i="11"/>
  <c r="L18" i="11"/>
  <c r="K12" i="13"/>
  <c r="K13" i="13"/>
  <c r="K14" i="13"/>
  <c r="K15" i="13"/>
  <c r="K7" i="13"/>
  <c r="O28" i="13"/>
  <c r="O29" i="13"/>
  <c r="O30" i="13"/>
  <c r="O31" i="13"/>
  <c r="O27" i="13"/>
  <c r="O26" i="13"/>
  <c r="J349" i="1"/>
  <c r="O42" i="13" l="1"/>
  <c r="O37" i="13"/>
  <c r="O34" i="13"/>
  <c r="O23" i="13"/>
  <c r="K6" i="13"/>
  <c r="K5" i="13"/>
  <c r="K4" i="13"/>
  <c r="K3" i="13"/>
  <c r="K18" i="13" l="1"/>
  <c r="O42" i="11"/>
  <c r="O39" i="11"/>
  <c r="O36" i="11"/>
  <c r="O33" i="11"/>
  <c r="O24" i="11"/>
  <c r="O23" i="11"/>
  <c r="O22" i="5" l="1"/>
  <c r="O23" i="5"/>
  <c r="O28" i="5" l="1"/>
  <c r="F79" i="1"/>
  <c r="O46" i="5"/>
  <c r="O31" i="5"/>
  <c r="O33" i="5"/>
  <c r="D2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tc={0B4C0463-91FF-4AD8-BE69-A8A762C56AD0}</author>
    <author>tc={80408D20-1CE7-40A7-93E2-074EF7346111}</author>
    <author>tc={D9D415FA-A2CB-4A73-BB01-A8CA7A6B948A}</author>
    <author>tc={DFC3C891-691A-4644-807A-30AC5E26B5A1}</author>
  </authors>
  <commentList>
    <comment ref="F28" authorId="0" shapeId="0" xr:uid="{0B4C0463-91FF-4AD8-BE69-A8A762C56AD0}">
      <text>
        <t>[Threaded comment]
Your version of Excel allows you to read this threaded comment; however, any edits to it will get removed if the file is opened in a newer version of Excel. Learn more: https://go.microsoft.com/fwlink/?linkid=870924
Comment:
    April is 13 persons</t>
      </text>
    </comment>
    <comment ref="J33" authorId="1" shapeId="0" xr:uid="{80408D20-1CE7-40A7-93E2-074EF7346111}">
      <text>
        <t>[Threaded comment]
Your version of Excel allows you to read this threaded comment; however, any edits to it will get removed if the file is opened in a newer version of Excel. Learn more: https://go.microsoft.com/fwlink/?linkid=870924
Comment:
    20000 liters of AGO to LACT</t>
      </text>
    </comment>
    <comment ref="F38" authorId="2" shapeId="0" xr:uid="{D9D415FA-A2CB-4A73-BB01-A8CA7A6B948A}">
      <text>
        <t>[Threaded comment]
Your version of Excel allows you to read this threaded comment; however, any edits to it will get removed if the file is opened in a newer version of Excel. Learn more: https://go.microsoft.com/fwlink/?linkid=870924
Comment:
    Team os 13persons Arrived site 30th April and left 8th May.</t>
      </text>
    </comment>
    <comment ref="G38" authorId="3" shapeId="0" xr:uid="{DFC3C891-691A-4644-807A-30AC5E26B5A1}">
      <text>
        <t>[Threaded comment]
Your version of Excel allows you to read this threaded comment; however, any edits to it will get removed if the file is opened in a newer version of Excel. Learn more: https://go.microsoft.com/fwlink/?linkid=870924
Comment:
    Team os 13persons Arrived site 30th April and left 8th May. Came again 24th May  and left site 7th June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tc={070C8221-9AA0-41F2-BAD9-359D201310D0}</author>
    <author>tc={5971CE3A-F3B6-4976-B119-EA8F5047E6F6}</author>
    <author>tc={E94B69F6-1294-4008-9E0C-85DFEEF0BA4E}</author>
    <author>tc={F4A698A0-79F8-4BD8-9014-7F5FE6694835}</author>
    <author>tc={BD3909F3-B151-49FA-A044-4FAF29804A85}</author>
    <author>tc={1895349E-3416-48C0-87C5-EA1ECC5B4531}</author>
    <author>tc={1ECCA31E-2976-4EA5-9EDB-0F19C3D48F3D}</author>
    <author>tc={109A39E2-0205-4E1E-8C7F-7A70309E24BB}</author>
    <author>tc={38901FDE-1176-4E68-98E6-301D9BAB897B}</author>
  </authors>
  <commentList>
    <comment ref="F23" authorId="0" shapeId="0" xr:uid="{070C8221-9AA0-41F2-BAD9-359D201310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C33" authorId="1" shapeId="0" xr:uid="{5971CE3A-F3B6-4976-B119-EA8F5047E6F6}">
      <text>
        <t>[Threaded comment]
Your version of Excel allows you to read this threaded comment; however, any edits to it will get removed if the file is opened in a newer version of Excel. Learn more: https://go.microsoft.com/fwlink/?linkid=870924
Comment:
    1320 litres of AGO</t>
      </text>
    </comment>
    <comment ref="D33" authorId="2" shapeId="0" xr:uid="{E94B69F6-1294-4008-9E0C-85DFEEF0BA4E}">
      <text>
        <t>[Threaded comment]
Your version of Excel allows you to read this threaded comment; however, any edits to it will get removed if the file is opened in a newer version of Excel. Learn more: https://go.microsoft.com/fwlink/?linkid=870924
Comment:
    1760 litres of AGO</t>
      </text>
    </comment>
    <comment ref="E33" authorId="3" shapeId="0" xr:uid="{F4A698A0-79F8-4BD8-9014-7F5FE6694835}">
      <text>
        <t>[Threaded comment]
Your version of Excel allows you to read this threaded comment; however, any edits to it will get removed if the file is opened in a newer version of Excel. Learn more: https://go.microsoft.com/fwlink/?linkid=870924
Comment:
    440 litres of AGO</t>
      </text>
    </comment>
    <comment ref="F33" authorId="4" shapeId="0" xr:uid="{BD3909F3-B151-49FA-A044-4FAF29804A85}">
      <text>
        <t>[Threaded comment]
Your version of Excel allows you to read this threaded comment; however, any edits to it will get removed if the file is opened in a newer version of Excel. Learn more: https://go.microsoft.com/fwlink/?linkid=870924
Comment:
    660 litres of AGO</t>
      </text>
    </comment>
    <comment ref="G33" authorId="5" shapeId="0" xr:uid="{1895349E-3416-48C0-87C5-EA1ECC5B4531}">
      <text>
        <t>[Threaded comment]
Your version of Excel allows you to read this threaded comment; however, any edits to it will get removed if the file is opened in a newer version of Excel. Learn more: https://go.microsoft.com/fwlink/?linkid=870924
Comment:
    22280 litres of AGO</t>
      </text>
    </comment>
    <comment ref="H33" authorId="6" shapeId="0" xr:uid="{1ECCA31E-2976-4EA5-9EDB-0F19C3D48F3D}">
      <text>
        <t>[Threaded comment]
Your version of Excel allows you to read this threaded comment; however, any edits to it will get removed if the file is opened in a newer version of Excel. Learn more: https://go.microsoft.com/fwlink/?linkid=870924
Comment:
    22280 litres of AGO</t>
      </text>
    </comment>
    <comment ref="C36" authorId="7" shapeId="0" xr:uid="{109A39E2-0205-4E1E-8C7F-7A70309E24BB}">
      <text>
        <t>[Threaded comment]
Your version of Excel allows you to read this threaded comment; however, any edits to it will get removed if the file is opened in a newer version of Excel. Learn more: https://go.microsoft.com/fwlink/?linkid=870924
Comment:
    water tanker for water draw.</t>
      </text>
    </comment>
    <comment ref="E36" authorId="8" shapeId="0" xr:uid="{38901FDE-1176-4E68-98E6-301D9BAB897B}">
      <text>
        <t>[Threaded comment]
Your version of Excel allows you to read this threaded comment; however, any edits to it will get removed if the file is opened in a newer version of Excel. Learn more: https://go.microsoft.com/fwlink/?linkid=870924
Comment:
    Vacuum truck to LACT to evacuated effluent on 12/03/18</t>
      </text>
    </comment>
  </commentList>
</comments>
</file>

<file path=xl/sharedStrings.xml><?xml version="1.0" encoding="utf-8"?>
<sst xmlns="http://schemas.openxmlformats.org/spreadsheetml/2006/main" count="726" uniqueCount="319">
  <si>
    <t>S/N</t>
  </si>
  <si>
    <t>Description</t>
  </si>
  <si>
    <t>No. of Persons</t>
  </si>
  <si>
    <t>Date</t>
  </si>
  <si>
    <t>24/04/2019</t>
  </si>
  <si>
    <t>Remarks</t>
  </si>
  <si>
    <t xml:space="preserve">Special Flight Request </t>
  </si>
  <si>
    <t xml:space="preserve">Flight Request </t>
  </si>
  <si>
    <t>Oweilade Ekadi</t>
  </si>
  <si>
    <t>ELVIS ANOKURU</t>
  </si>
  <si>
    <t>PAUL EKONYE</t>
  </si>
  <si>
    <t>OKE BARRY OLAWALE</t>
  </si>
  <si>
    <t>UGBARUGBA O. SOLOMON</t>
  </si>
  <si>
    <t>Tamunosaki Malcolm</t>
  </si>
  <si>
    <t>Agbih Jefferey</t>
  </si>
  <si>
    <t>Michael Erhire</t>
  </si>
  <si>
    <t>24/08/2019</t>
  </si>
  <si>
    <t>Ugbarugba Solomon</t>
  </si>
  <si>
    <t>Tamunosaki Malcolm</t>
  </si>
  <si>
    <t>Agbih Jefferey</t>
  </si>
  <si>
    <t>Michael Erhire</t>
  </si>
  <si>
    <t>Oweilade Ekadi</t>
  </si>
  <si>
    <t>Elvis Anoruru</t>
  </si>
  <si>
    <t>Paul Ekonye</t>
  </si>
  <si>
    <t>Oke Barry Olawale</t>
  </si>
  <si>
    <t>23/07/2019</t>
  </si>
  <si>
    <t xml:space="preserve">Oweilade Ekadi </t>
  </si>
  <si>
    <t xml:space="preserve">ELVIS ANOKURU </t>
  </si>
  <si>
    <t xml:space="preserve">PAUL EKONYE </t>
  </si>
  <si>
    <t xml:space="preserve">OKE BARRY OLAWALE </t>
  </si>
  <si>
    <t xml:space="preserve">UGBARUGBA O. SOLOMON </t>
  </si>
  <si>
    <t xml:space="preserve">Tamunosaki Malcolm </t>
  </si>
  <si>
    <t xml:space="preserve">Agbih Jefferey </t>
  </si>
  <si>
    <t xml:space="preserve">Michael Erhire </t>
  </si>
  <si>
    <t>Ugbarugba o. Solomon</t>
  </si>
  <si>
    <t>D ROEBEN</t>
  </si>
  <si>
    <t>29/05/2019</t>
  </si>
  <si>
    <t>Peter Akana</t>
  </si>
  <si>
    <t>Olise Moses</t>
  </si>
  <si>
    <t>D. ROEBEN</t>
  </si>
  <si>
    <t xml:space="preserve">Collins Ejenavbo Ovakporoye </t>
  </si>
  <si>
    <t>19/06/2019</t>
  </si>
  <si>
    <t>Ugbarugba o. Solomon.</t>
  </si>
  <si>
    <t>24/05/2019</t>
  </si>
  <si>
    <t>Mr. Victor Ibang (Seplat)</t>
  </si>
  <si>
    <t>Mr. Matthew Udak (SNRL)</t>
  </si>
  <si>
    <t xml:space="preserve"> Mr. Igoniwari Green (NPDC)</t>
  </si>
  <si>
    <t>Mbonu Chigbo (Emerson)</t>
  </si>
  <si>
    <t>Olise Moses (HEOSL)</t>
  </si>
  <si>
    <t>Shehu, Sirajo (DPR)</t>
  </si>
  <si>
    <t>Tele, F. Moses (DPR)</t>
  </si>
  <si>
    <t>Abdullahi A.S. (DPR</t>
  </si>
  <si>
    <t>Adriaan Swanepoel (Intertek) TPI</t>
  </si>
  <si>
    <t>31/01/2019</t>
  </si>
  <si>
    <t>Adriaan Swanepoel -Intertek</t>
  </si>
  <si>
    <t>Chigbo Mbonu- Emerson </t>
  </si>
  <si>
    <t>Hussaini Suleiman- NPDC</t>
  </si>
  <si>
    <t>Lawrence Wakama- DPR</t>
  </si>
  <si>
    <t xml:space="preserve">Moses Olise </t>
  </si>
  <si>
    <t>Accommodation</t>
  </si>
  <si>
    <t>Yes</t>
  </si>
  <si>
    <t>Emerson Engineer</t>
  </si>
  <si>
    <t>20/08/2019</t>
  </si>
  <si>
    <t>Tamunisaki Malcolm</t>
  </si>
  <si>
    <t>21/08/2019</t>
  </si>
  <si>
    <t>Request</t>
  </si>
  <si>
    <t>Quantity</t>
  </si>
  <si>
    <t>Status</t>
  </si>
  <si>
    <t>Cost Breakdown</t>
  </si>
  <si>
    <t>1no. Ramp barge @ NGN 32,572.94 + USD 302.94 per day X 4 days                            = NGN 130,291.76 + USD 1,211.76</t>
  </si>
  <si>
    <t>1no. Diesel Tanker (third party, 30,000 capacity) @ NGN 28,200 per day X 4 days = NGN 112,800</t>
  </si>
  <si>
    <t>1no. Tug Boat @ NGN 70,327.98 + USD 654.08 per day X 4 days                                  = NGN 281,311.92 + USD 2,616.32</t>
  </si>
  <si>
    <t>Cost of 21,000 ltrs AGO @ NGN 229.14 per litre                                                                  = NGN 4,811,940</t>
  </si>
  <si>
    <t>3,500 ltrs AGO for the Tug boat @ NGN 229.14 per ltr                                                      = NGN 801,990</t>
  </si>
  <si>
    <t xml:space="preserve">5,600 ltrs AGO for the military escort boats @ NGN229.14 per ltr                                = NGN 1,283,184 </t>
  </si>
  <si>
    <t>Daily Allowance for 2nos MPVs @ NGN 200,000 per day X 4 days                               = NGN 800,000</t>
  </si>
  <si>
    <t>Ayabowei OKPOFAA</t>
  </si>
  <si>
    <t>Hussaini SULEIMAN</t>
  </si>
  <si>
    <t>Anthony Maduka OKONKWO</t>
  </si>
  <si>
    <t>Paul SUNDAY</t>
  </si>
  <si>
    <t>Chigbo MBONU</t>
  </si>
  <si>
    <t>Peter AKANA</t>
  </si>
  <si>
    <t>Return Flight</t>
  </si>
  <si>
    <t>15/1/2019</t>
  </si>
  <si>
    <t>Christian Okafor - Intertek</t>
  </si>
  <si>
    <t>Byron Elkington - Intertek</t>
  </si>
  <si>
    <t>Alabo Clement - Thust</t>
  </si>
  <si>
    <t>Harris Bekinbo – Thust</t>
  </si>
  <si>
    <t>Lawrence Wakama - DPR</t>
  </si>
  <si>
    <t>Awari Bright – DPR</t>
  </si>
  <si>
    <t>TK Braide – DPR (HUET Waiver required)</t>
  </si>
  <si>
    <t>Hussaini Suleiman – NPDC (HUET Waiver required)</t>
  </si>
  <si>
    <t>Anthony Okonkwo – NPDC (HUET Waiver required)</t>
  </si>
  <si>
    <t>Moses Olise – Heritage (HUET Waiver required)</t>
  </si>
  <si>
    <t>David Omale – Shoreline (HUET Waiver required)</t>
  </si>
  <si>
    <t>Ikenna Obi – Shoreline</t>
  </si>
  <si>
    <t>30/04/2018</t>
  </si>
  <si>
    <t>HARRIS T DIEKIRI</t>
  </si>
  <si>
    <t>DIRISU KESS A</t>
  </si>
  <si>
    <t>DAVID JONES</t>
  </si>
  <si>
    <t>ADRIAAN SWANEPOEL</t>
  </si>
  <si>
    <t>SIBONGELENI S. SIBISI</t>
  </si>
  <si>
    <t>LAWRENCE WAKAMA  </t>
  </si>
  <si>
    <t>AWARI BRIGHT</t>
  </si>
  <si>
    <t>HUSSAINI SULEIMAN</t>
  </si>
  <si>
    <t>24/05/2018</t>
  </si>
  <si>
    <t>Godpower Abbey</t>
  </si>
  <si>
    <t>Okechukwu Ezennabuenyi.</t>
  </si>
  <si>
    <t>Names of Passengers</t>
  </si>
  <si>
    <t>1 Person</t>
  </si>
  <si>
    <t>Spha Sibis - Intertek</t>
  </si>
  <si>
    <t>Adriaan Swanepoel - Intertek</t>
  </si>
  <si>
    <t>EQUIPMENT REQUIRED</t>
  </si>
  <si>
    <t>NUMBER OF DAYS</t>
  </si>
  <si>
    <t>REMARKS</t>
  </si>
  <si>
    <t xml:space="preserve">DATE </t>
  </si>
  <si>
    <t xml:space="preserve">vacuum Truck </t>
  </si>
  <si>
    <t>Serviced rendered</t>
  </si>
  <si>
    <t>Hilux Truck</t>
  </si>
  <si>
    <t>May 2018 Request</t>
  </si>
  <si>
    <t>Request for 21,000 Lts of AGO for NPDC Operationa at LACT UNIT</t>
  </si>
  <si>
    <t>Success Luke</t>
  </si>
  <si>
    <t> Babtunde Yekini</t>
  </si>
  <si>
    <t>Luke Success</t>
  </si>
  <si>
    <t>17/09/2020</t>
  </si>
  <si>
    <t>Barry Olawale</t>
  </si>
  <si>
    <t>18/09/2020</t>
  </si>
  <si>
    <t>Babatude Mustapha Yekini</t>
  </si>
  <si>
    <t> Luke Success</t>
  </si>
  <si>
    <t>15/10/2019</t>
  </si>
  <si>
    <t>Micheal Erhire</t>
  </si>
  <si>
    <t>Luck Success</t>
  </si>
  <si>
    <t>Babatude Mustaha Yekini</t>
  </si>
  <si>
    <t>16/10/2019</t>
  </si>
  <si>
    <t>29/10/2019</t>
  </si>
  <si>
    <t>Yekini Babatunde</t>
  </si>
  <si>
    <t>Warrior Tamunosaki M Malcom</t>
  </si>
  <si>
    <t>30/10/2019</t>
  </si>
  <si>
    <t>Elvis Anokwuru</t>
  </si>
  <si>
    <t>Jeffrey Agbih</t>
  </si>
  <si>
    <t>Solomon Ugbarugba</t>
  </si>
  <si>
    <t>26/11/2019</t>
  </si>
  <si>
    <t>27/11/2019</t>
  </si>
  <si>
    <t>Tamunosaki M Malcom</t>
  </si>
  <si>
    <t>Oke Barry</t>
  </si>
  <si>
    <t xml:space="preserve">Paul Ekonye, </t>
  </si>
  <si>
    <t>24/12/2019</t>
  </si>
  <si>
    <t>25/12/2019</t>
  </si>
  <si>
    <t>Efeturi Ohwo</t>
  </si>
  <si>
    <t>January 2019 Request</t>
  </si>
  <si>
    <t>February 2019 Request</t>
  </si>
  <si>
    <t>April 2019 Request</t>
  </si>
  <si>
    <t>May 2019 Request</t>
  </si>
  <si>
    <t>June 2019 Request</t>
  </si>
  <si>
    <t>July 2019 Request</t>
  </si>
  <si>
    <t>August 2019 Request</t>
  </si>
  <si>
    <t>September 2019 Request</t>
  </si>
  <si>
    <t>October 2019 Request</t>
  </si>
  <si>
    <t>November 2019 Request</t>
  </si>
  <si>
    <t>December 2019 Request</t>
  </si>
  <si>
    <t>20/1/2020</t>
  </si>
  <si>
    <t>One Heritage Staff</t>
  </si>
  <si>
    <t>Flight Request</t>
  </si>
  <si>
    <t>17/02/2020</t>
  </si>
  <si>
    <t>25/02/2020</t>
  </si>
  <si>
    <t>Chigbo Mbonu  </t>
  </si>
  <si>
    <t>Ejenavbo Collins  </t>
  </si>
  <si>
    <t>Akana Peter  </t>
  </si>
  <si>
    <t>Yekini Babatunde M.</t>
  </si>
  <si>
    <t xml:space="preserve">Paul Ekonye </t>
  </si>
  <si>
    <t>Solomon Ugbarugba </t>
  </si>
  <si>
    <t>Oweilade Ekadi </t>
  </si>
  <si>
    <t>18/02/2020</t>
  </si>
  <si>
    <r>
      <t>Tamunosaki M Malcom </t>
    </r>
    <r>
      <rPr>
        <sz val="12"/>
        <color rgb="FF000000"/>
        <rFont val="Calibri"/>
        <family val="2"/>
        <scheme val="minor"/>
      </rPr>
      <t xml:space="preserve"> </t>
    </r>
  </si>
  <si>
    <t>19/02/2020</t>
  </si>
  <si>
    <t xml:space="preserve">Oke Barry Olawale </t>
  </si>
  <si>
    <t>Tamunosaki M Malcom </t>
  </si>
  <si>
    <t>David Omale (SNRL)</t>
  </si>
  <si>
    <t>Mr. Igoniwari Green (NPDC)</t>
  </si>
  <si>
    <t>Peter Akana (Emerson)</t>
  </si>
  <si>
    <t>Kingsley Ekechi</t>
  </si>
  <si>
    <t>Ejenevbo Collins (HEOSL)</t>
  </si>
  <si>
    <t>March 2020 Request</t>
  </si>
  <si>
    <t>February 2020 Request</t>
  </si>
  <si>
    <t>January 2020 Request</t>
  </si>
  <si>
    <t>April 2020 Request</t>
  </si>
  <si>
    <t>Jeffrey Agbih   </t>
  </si>
  <si>
    <t>Tamunosaki M Malcom</t>
  </si>
  <si>
    <t>Michael Erhire </t>
  </si>
  <si>
    <t>Luke Success .</t>
  </si>
  <si>
    <t>Paul Ekonye,</t>
  </si>
  <si>
    <t>Oke Barry Olawale </t>
  </si>
  <si>
    <t>Yekini Babatunde M</t>
  </si>
  <si>
    <t>Hiace Bus</t>
  </si>
  <si>
    <t>ENTRIES FOR YEAR 2020</t>
  </si>
  <si>
    <t>ENTRIES FOR YEAR 2019</t>
  </si>
  <si>
    <t>ENTRIES FOR YEAR 2018</t>
  </si>
  <si>
    <t>April 2018 Request</t>
  </si>
  <si>
    <t>FRM LACT UNIT</t>
  </si>
  <si>
    <t>25/01/2019</t>
  </si>
  <si>
    <t>28/01/2019</t>
  </si>
  <si>
    <t>14/02/2019</t>
  </si>
  <si>
    <t>22/03/2019</t>
  </si>
  <si>
    <t>25/2/2020</t>
  </si>
  <si>
    <t>Grand Total                                      = NGN 8,221,517.68+ USD 3,828.08</t>
  </si>
  <si>
    <t>MONTHLY CONSUMPTION</t>
  </si>
  <si>
    <t>TOTAL</t>
  </si>
  <si>
    <t>FLIGHTS (USD)</t>
  </si>
  <si>
    <t>USD</t>
  </si>
  <si>
    <t>MEALS and H/KEEPING (NGN)</t>
  </si>
  <si>
    <t>Item</t>
  </si>
  <si>
    <t>No. of Personnel for flight Trips/Power Supply</t>
  </si>
  <si>
    <t>Per Trip/Per personnel  (NGN)</t>
  </si>
  <si>
    <t>Per Trip/Per personnel  (USD)</t>
  </si>
  <si>
    <t>Monthly Power Rate(USD)</t>
  </si>
  <si>
    <t>Total for Power (USD)</t>
  </si>
  <si>
    <t>NPDC HERITAGE FRM LACT UNIT MONTLY CHARGE BACK</t>
  </si>
  <si>
    <t>June 2018 Request</t>
  </si>
  <si>
    <t>Lawrence Wakama</t>
  </si>
  <si>
    <t xml:space="preserve"> Awari Bright </t>
  </si>
  <si>
    <t xml:space="preserve"> Peter Akana- Emerson</t>
  </si>
  <si>
    <t xml:space="preserve">Nwazomoh Uzodinma </t>
  </si>
  <si>
    <t xml:space="preserve"> Moses Olise- Heritage</t>
  </si>
  <si>
    <t xml:space="preserve"> Hussaini Suleiman </t>
  </si>
  <si>
    <t>21/06/2018</t>
  </si>
  <si>
    <t xml:space="preserve">Andrew Grimes </t>
  </si>
  <si>
    <t>Moses Olise</t>
  </si>
  <si>
    <t>Sibongeleni S Sibisi</t>
  </si>
  <si>
    <t>Adriaan Swanepoel</t>
  </si>
  <si>
    <t xml:space="preserve">Lawrence Wakama </t>
  </si>
  <si>
    <t>Awari Bright</t>
  </si>
  <si>
    <t>August 2018 Request</t>
  </si>
  <si>
    <t>29/08/2018</t>
  </si>
  <si>
    <t>September  2018 Request</t>
  </si>
  <si>
    <t>October  2018 Request</t>
  </si>
  <si>
    <t>Chigbo Mbonu</t>
  </si>
  <si>
    <t>November  2018 Request</t>
  </si>
  <si>
    <t>30/10/2018</t>
  </si>
  <si>
    <t>December  2018 Request</t>
  </si>
  <si>
    <t>5/11/2018                                      &amp; 19/11/2018</t>
  </si>
  <si>
    <t>AGO</t>
  </si>
  <si>
    <t>ACCOMMODATION (NGN)</t>
  </si>
  <si>
    <t>LOGISTICS</t>
  </si>
  <si>
    <t xml:space="preserve">Imudia Victor </t>
  </si>
  <si>
    <t>Collins Edgenevbo</t>
  </si>
  <si>
    <t>HV Transmission Upgrade</t>
  </si>
  <si>
    <t>Cost of Material and Installation (NGN)</t>
  </si>
  <si>
    <t>Cost of Material and Installation (USD)</t>
  </si>
  <si>
    <t>Return Flight Rate for Yokri is $600 per seat  and N126,000</t>
  </si>
  <si>
    <t>Breakfast @ N1,016.60</t>
  </si>
  <si>
    <t>Lunch @ N1,472.58</t>
  </si>
  <si>
    <t>Dinner @ N1,472.58</t>
  </si>
  <si>
    <t>Shared Vehicle Transportation Services and Government Security Agency Logistics Services Support</t>
  </si>
  <si>
    <t>Naira</t>
  </si>
  <si>
    <t>Civilian Transportation (Hiace bus) per day</t>
  </si>
  <si>
    <t>Escort Pickup Van (Hilux) per day</t>
  </si>
  <si>
    <t>Daily Feeding for 8 JTF @ N3,450 each</t>
  </si>
  <si>
    <t>Allowance for 8 armed men @ N2,000 each</t>
  </si>
  <si>
    <t>Northbank High Voltage Transmission system upgrade to LACT unit</t>
  </si>
  <si>
    <t>Total (NGN)</t>
  </si>
  <si>
    <t>Total (USD)</t>
  </si>
  <si>
    <t>Vacuum truck</t>
  </si>
  <si>
    <t>Barge/tug boat for Vacuum truck</t>
  </si>
  <si>
    <t>ITEM DESCRIPTION</t>
  </si>
  <si>
    <t>QTY</t>
  </si>
  <si>
    <t xml:space="preserve">DATE 
SUPPLIED </t>
  </si>
  <si>
    <t>River Boom</t>
  </si>
  <si>
    <t>31/08/2018</t>
  </si>
  <si>
    <t>GeePee tank</t>
  </si>
  <si>
    <t>Absorbent Roll</t>
  </si>
  <si>
    <t>DATE 
RETURNED</t>
  </si>
  <si>
    <t>Dura mat</t>
  </si>
  <si>
    <t>Fire Extinguisher</t>
  </si>
  <si>
    <t>AGO SUPLLIED WITH TUG BOAT TO FRM LACT UNIT</t>
  </si>
  <si>
    <t>17/03/2020</t>
  </si>
  <si>
    <t>February Total</t>
  </si>
  <si>
    <t>Breakfast</t>
  </si>
  <si>
    <t>Lunch</t>
  </si>
  <si>
    <t>Dinner</t>
  </si>
  <si>
    <t>Housekeeping</t>
  </si>
  <si>
    <t>Water</t>
  </si>
  <si>
    <t>ELECTRICITY (kwh)</t>
  </si>
  <si>
    <t>Electricity Supply (kWh)</t>
  </si>
  <si>
    <t>Total for 2020 as at Feb. 2020</t>
  </si>
  <si>
    <t>FLIGHTS (Number)</t>
  </si>
  <si>
    <t>MEALS and H/KEEPING (Number)</t>
  </si>
  <si>
    <t>AGO (LITRE)</t>
  </si>
  <si>
    <t>2019 Total</t>
  </si>
  <si>
    <t>FLIGHTS (NUM)</t>
  </si>
  <si>
    <t>Total for 2019</t>
  </si>
  <si>
    <t>JAN 2018 - JAN 2020 EXPORTED  ELECTRICITY( MWH) TO FRM LACT 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</si>
  <si>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</si>
  <si>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</si>
  <si>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</si>
  <si>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</si>
  <si>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</si>
  <si>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</si>
  <si>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</si>
  <si>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</si>
  <si>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</si>
  <si>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</si>
  <si>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</si>
  <si>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</si>
  <si>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</si>
  <si>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Estimation Methodology</t>
  </si>
  <si>
    <t>OVERALL EXPORT</t>
  </si>
  <si>
    <t>Calibrated meters installed at the point of power generation (MWHr)</t>
  </si>
  <si>
    <t>EXPORT TO LACT</t>
  </si>
  <si>
    <t>Left site on 7/06/2018</t>
  </si>
  <si>
    <r>
      <t xml:space="preserve">left site  on </t>
    </r>
    <r>
      <rPr>
        <sz val="11"/>
        <color rgb="FFFF0000"/>
        <rFont val="Calibri"/>
        <family val="2"/>
        <scheme val="minor"/>
      </rPr>
      <t>8/05/2018</t>
    </r>
  </si>
  <si>
    <t>LEFT SITE 03/07/2018</t>
  </si>
  <si>
    <t>left site 03/09/2018</t>
  </si>
  <si>
    <t>4 days</t>
  </si>
  <si>
    <t>2 days</t>
  </si>
  <si>
    <t>5 days</t>
  </si>
  <si>
    <t>Jan 10th to Jan 16th</t>
  </si>
  <si>
    <t>ACCOMMODATION (NUM)</t>
  </si>
  <si>
    <t>LOGISTICS/ESCORT (num)</t>
  </si>
  <si>
    <t>Total for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</si>
</sst>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utura Medium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F497D"/>
      <name val="Calibri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indexed="0"/>
      <name val="Arial"/>
      <family val="2"/>
    </font>
    <font>
      <sz val="9"/>
      <color indexed="8"/>
      <name val="Arial"/>
      <family val="2"/>
    </font>
    <font>
      <b/>
      <sz val="12"/>
      <color theme="1"/>
      <name val="Garamond"/>
      <family val="1"/>
    </font>
    <font>
      <sz val="12"/>
      <color rgb="FF000000"/>
      <name val="Garamond"/>
      <family val="1"/>
    </font>
    <font>
      <b/>
      <sz val="12"/>
      <color rgb="FF000000"/>
      <name val="Garamond"/>
      <family val="1"/>
    </font>
    <font>
      <sz val="12"/>
      <name val="Calibri"/>
      <family val="2"/>
      <scheme val="minor"/>
    </font>
    <font>
      <b/>
      <sz val="16"/>
      <color rgb="FF000000"/>
      <name val="Garamond"/>
      <family val="1"/>
    </font>
    <font>
      <sz val="11"/>
      <color rgb="FFFF0000"/>
      <name val="Calibri"/>
      <family val="2"/>
      <scheme val="minor"/>
    </font>
    <font>
      <b/>
      <sz val="12"/>
      <color theme="1"/>
      <name val="Futura Medium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Futura Medium"/>
    </font>
    <font>
      <sz val="11"/>
      <name val="Futura Medium"/>
    </font>
    <font>
      <b/>
      <sz val="11"/>
      <color theme="1"/>
      <name val="Futura Medium"/>
    </font>
    <font>
      <sz val="12"/>
      <name val="Futura Medium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</font>
    <font>
      <b/>
      <sz val="11"/>
      <color rgb="FFC00000"/>
      <name val="Futura Medium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auto="1"/>
      </right>
      <top style="medium">
        <color auto="1"/>
      </top>
      <bottom style="dashed">
        <color indexed="64"/>
      </bottom>
      <diagonal/>
    </border>
    <border>
      <left/>
      <right style="medium">
        <color auto="1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0" fillId="0" borderId="0" applyFont="0" applyFill="0" applyBorder="0" applyAlignment="0" applyProtection="0"/>
    <xf numFmtId="0" fontId="21" fillId="0" borderId="0"/>
    <xf numFmtId="0" fontId="30" fillId="0" borderId="0"/>
    <xf numFmtId="0" fontId="30" fillId="0" borderId="0"/>
  </cellStyleXfs>
  <cellXfs count="327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top"/>
    </xf>
    <xf numFmtId="0" fontId="0" fillId="0" borderId="7" xfId="0" applyBorder="1"/>
    <xf numFmtId="0" fontId="0" fillId="0" borderId="1" xfId="0" applyBorder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5"/>
    </xf>
    <xf numFmtId="0" fontId="6" fillId="0" borderId="0" xfId="0" applyFont="1"/>
    <xf numFmtId="14" fontId="0" fillId="0" borderId="3" xfId="0" applyNumberFormat="1" applyBorder="1"/>
    <xf numFmtId="0" fontId="0" fillId="0" borderId="6" xfId="0" applyBorder="1"/>
    <xf numFmtId="0" fontId="0" fillId="0" borderId="8" xfId="0" applyBorder="1"/>
    <xf numFmtId="14" fontId="0" fillId="0" borderId="3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0" xfId="0" applyBorder="1"/>
    <xf numFmtId="0" fontId="2" fillId="0" borderId="1" xfId="0" applyFont="1" applyBorder="1" applyAlignment="1">
      <alignment horizontal="left" vertical="top" wrapText="1"/>
    </xf>
    <xf numFmtId="0" fontId="0" fillId="0" borderId="7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5"/>
    </xf>
    <xf numFmtId="0" fontId="0" fillId="0" borderId="7" xfId="0" applyBorder="1" applyAlignment="1">
      <alignment horizontal="center" vertical="center"/>
    </xf>
    <xf numFmtId="0" fontId="0" fillId="3" borderId="1" xfId="0" applyFill="1" applyBorder="1"/>
    <xf numFmtId="14" fontId="0" fillId="0" borderId="10" xfId="0" applyNumberFormat="1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/>
    <xf numFmtId="0" fontId="1" fillId="0" borderId="1" xfId="0" applyFont="1" applyBorder="1" applyAlignment="1">
      <alignment vertical="top"/>
    </xf>
    <xf numFmtId="14" fontId="0" fillId="0" borderId="3" xfId="0" applyNumberFormat="1" applyBorder="1" applyAlignment="1">
      <alignment vertical="top"/>
    </xf>
    <xf numFmtId="15" fontId="9" fillId="0" borderId="1" xfId="0" applyNumberFormat="1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16" xfId="0" applyNumberFormat="1" applyFont="1" applyBorder="1"/>
    <xf numFmtId="17" fontId="6" fillId="0" borderId="1" xfId="0" applyNumberFormat="1" applyFont="1" applyBorder="1"/>
    <xf numFmtId="0" fontId="6" fillId="0" borderId="0" xfId="0" applyFont="1" applyAlignment="1">
      <alignment horizontal="center"/>
    </xf>
    <xf numFmtId="0" fontId="11" fillId="0" borderId="0" xfId="0" applyFont="1"/>
    <xf numFmtId="4" fontId="11" fillId="0" borderId="1" xfId="0" applyNumberFormat="1" applyFont="1" applyBorder="1"/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1" fillId="0" borderId="1" xfId="0" applyFont="1" applyBorder="1"/>
    <xf numFmtId="0" fontId="11" fillId="0" borderId="3" xfId="0" applyFont="1" applyBorder="1"/>
    <xf numFmtId="43" fontId="11" fillId="0" borderId="1" xfId="1" applyFont="1" applyBorder="1"/>
    <xf numFmtId="43" fontId="6" fillId="0" borderId="0" xfId="1" applyFont="1" applyBorder="1"/>
    <xf numFmtId="43" fontId="11" fillId="0" borderId="0" xfId="1" applyFont="1" applyBorder="1"/>
    <xf numFmtId="0" fontId="11" fillId="0" borderId="0" xfId="0" applyFont="1" applyBorder="1"/>
    <xf numFmtId="0" fontId="6" fillId="0" borderId="0" xfId="0" applyFont="1" applyBorder="1"/>
    <xf numFmtId="4" fontId="11" fillId="0" borderId="3" xfId="0" applyNumberFormat="1" applyFont="1" applyBorder="1"/>
    <xf numFmtId="4" fontId="6" fillId="0" borderId="0" xfId="0" applyNumberFormat="1" applyFont="1"/>
    <xf numFmtId="0" fontId="0" fillId="0" borderId="4" xfId="0" applyBorder="1"/>
    <xf numFmtId="0" fontId="1" fillId="0" borderId="0" xfId="0" applyFont="1" applyBorder="1"/>
    <xf numFmtId="4" fontId="8" fillId="0" borderId="1" xfId="0" applyNumberFormat="1" applyFont="1" applyBorder="1"/>
    <xf numFmtId="4" fontId="8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/>
    <xf numFmtId="0" fontId="19" fillId="0" borderId="3" xfId="0" applyFont="1" applyBorder="1" applyAlignment="1">
      <alignment vertical="center"/>
    </xf>
    <xf numFmtId="0" fontId="19" fillId="0" borderId="0" xfId="0" applyFont="1"/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5" xfId="0" applyBorder="1" applyAlignment="1">
      <alignment vertical="top"/>
    </xf>
    <xf numFmtId="0" fontId="0" fillId="0" borderId="2" xfId="0" applyBorder="1" applyAlignment="1">
      <alignment vertical="top"/>
    </xf>
    <xf numFmtId="0" fontId="20" fillId="0" borderId="0" xfId="0" applyFont="1"/>
    <xf numFmtId="0" fontId="19" fillId="0" borderId="1" xfId="0" applyFont="1" applyBorder="1" applyAlignment="1">
      <alignment vertical="center"/>
    </xf>
    <xf numFmtId="0" fontId="19" fillId="0" borderId="1" xfId="0" applyFont="1" applyBorder="1"/>
    <xf numFmtId="0" fontId="19" fillId="0" borderId="6" xfId="0" applyFont="1" applyBorder="1" applyAlignment="1">
      <alignment vertical="center"/>
    </xf>
    <xf numFmtId="1" fontId="22" fillId="0" borderId="2" xfId="2" applyNumberFormat="1" applyFont="1" applyBorder="1" applyAlignment="1">
      <alignment horizontal="center"/>
    </xf>
    <xf numFmtId="1" fontId="22" fillId="0" borderId="2" xfId="2" applyNumberFormat="1" applyFont="1" applyBorder="1" applyAlignment="1">
      <alignment horizontal="right"/>
    </xf>
    <xf numFmtId="0" fontId="11" fillId="4" borderId="1" xfId="0" applyFont="1" applyFill="1" applyBorder="1"/>
    <xf numFmtId="43" fontId="6" fillId="0" borderId="0" xfId="1" applyFont="1"/>
    <xf numFmtId="0" fontId="1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/>
    </xf>
    <xf numFmtId="4" fontId="11" fillId="0" borderId="0" xfId="0" applyNumberFormat="1" applyFont="1" applyBorder="1"/>
    <xf numFmtId="0" fontId="18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43" fontId="11" fillId="0" borderId="1" xfId="1" applyFont="1" applyBorder="1" applyAlignment="1">
      <alignment horizontal="left" wrapText="1"/>
    </xf>
    <xf numFmtId="43" fontId="0" fillId="0" borderId="1" xfId="0" applyNumberFormat="1" applyBorder="1"/>
    <xf numFmtId="43" fontId="10" fillId="0" borderId="1" xfId="1" applyFont="1" applyBorder="1" applyAlignment="1">
      <alignment horizontal="left" wrapText="1"/>
    </xf>
    <xf numFmtId="0" fontId="11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4" fontId="24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23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43" fontId="1" fillId="0" borderId="1" xfId="1" applyFont="1" applyBorder="1" applyAlignment="1">
      <alignment horizontal="center" vertical="center" wrapText="1"/>
    </xf>
    <xf numFmtId="14" fontId="0" fillId="0" borderId="1" xfId="0" applyNumberFormat="1" applyBorder="1" applyAlignment="1"/>
    <xf numFmtId="0" fontId="24" fillId="0" borderId="1" xfId="0" applyFont="1" applyBorder="1" applyAlignment="1">
      <alignment horizontal="left" vertical="center"/>
    </xf>
    <xf numFmtId="0" fontId="11" fillId="0" borderId="15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24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wrapText="1"/>
    </xf>
    <xf numFmtId="0" fontId="25" fillId="0" borderId="1" xfId="0" applyFont="1" applyBorder="1" applyAlignment="1">
      <alignment vertical="center"/>
    </xf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/>
    <xf numFmtId="17" fontId="0" fillId="0" borderId="1" xfId="0" applyNumberFormat="1" applyBorder="1" applyAlignment="1"/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4" fontId="8" fillId="0" borderId="0" xfId="0" applyNumberFormat="1" applyFont="1"/>
    <xf numFmtId="0" fontId="13" fillId="2" borderId="1" xfId="0" applyFont="1" applyFill="1" applyBorder="1"/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3" fillId="0" borderId="1" xfId="0" applyFont="1" applyFill="1" applyBorder="1"/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1" xfId="0" applyFont="1" applyFill="1" applyBorder="1"/>
    <xf numFmtId="0" fontId="14" fillId="0" borderId="1" xfId="0" applyFont="1" applyFill="1" applyBorder="1"/>
    <xf numFmtId="0" fontId="26" fillId="4" borderId="1" xfId="0" applyFont="1" applyFill="1" applyBorder="1"/>
    <xf numFmtId="0" fontId="26" fillId="0" borderId="1" xfId="0" applyFont="1" applyBorder="1"/>
    <xf numFmtId="0" fontId="27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4" fontId="15" fillId="0" borderId="0" xfId="0" applyNumberFormat="1" applyFont="1" applyBorder="1"/>
    <xf numFmtId="43" fontId="15" fillId="0" borderId="0" xfId="0" applyNumberFormat="1" applyFont="1" applyBorder="1"/>
    <xf numFmtId="0" fontId="15" fillId="0" borderId="0" xfId="0" applyFont="1"/>
    <xf numFmtId="0" fontId="27" fillId="0" borderId="0" xfId="0" applyFont="1" applyBorder="1" applyAlignment="1">
      <alignment vertical="center"/>
    </xf>
    <xf numFmtId="0" fontId="11" fillId="5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/>
    <xf numFmtId="0" fontId="17" fillId="0" borderId="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7" xfId="0" applyNumberFormat="1" applyBorder="1" applyAlignment="1">
      <alignment horizontal="left" vertical="top"/>
    </xf>
    <xf numFmtId="164" fontId="0" fillId="0" borderId="2" xfId="0" applyNumberFormat="1" applyBorder="1" applyAlignment="1">
      <alignment horizontal="left" vertical="top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 vertical="top"/>
    </xf>
    <xf numFmtId="14" fontId="0" fillId="0" borderId="7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17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7" xfId="0" applyNumberFormat="1" applyBorder="1" applyAlignment="1">
      <alignment horizontal="center" vertical="top"/>
    </xf>
    <xf numFmtId="14" fontId="0" fillId="0" borderId="4" xfId="0" applyNumberForma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7" fontId="1" fillId="0" borderId="10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top"/>
    </xf>
    <xf numFmtId="15" fontId="9" fillId="0" borderId="7" xfId="0" applyNumberFormat="1" applyFont="1" applyBorder="1" applyAlignment="1">
      <alignment horizontal="center" vertical="center" wrapText="1"/>
    </xf>
    <xf numFmtId="15" fontId="9" fillId="0" borderId="4" xfId="0" applyNumberFormat="1" applyFon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19" fillId="0" borderId="21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1" fontId="22" fillId="0" borderId="21" xfId="2" applyNumberFormat="1" applyFont="1" applyBorder="1" applyAlignment="1">
      <alignment horizontal="center"/>
    </xf>
    <xf numFmtId="1" fontId="22" fillId="0" borderId="4" xfId="2" applyNumberFormat="1" applyFont="1" applyBorder="1" applyAlignment="1">
      <alignment horizontal="center"/>
    </xf>
    <xf numFmtId="1" fontId="22" fillId="0" borderId="20" xfId="2" applyNumberFormat="1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11" fillId="5" borderId="7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/>
    <xf numFmtId="17" fontId="0" fillId="6" borderId="1" xfId="0" applyNumberFormat="1" applyFill="1" applyBorder="1" applyAlignment="1"/>
    <xf numFmtId="0" fontId="0" fillId="6" borderId="1" xfId="0" applyFill="1" applyBorder="1" applyAlignment="1">
      <alignment wrapText="1"/>
    </xf>
    <xf numFmtId="3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Border="1"/>
    <xf numFmtId="0" fontId="1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4" fontId="11" fillId="0" borderId="1" xfId="0" applyNumberFormat="1" applyFont="1" applyFill="1" applyBorder="1"/>
    <xf numFmtId="0" fontId="29" fillId="0" borderId="1" xfId="0" applyFont="1" applyBorder="1"/>
    <xf numFmtId="0" fontId="1" fillId="0" borderId="0" xfId="0" applyFont="1" applyAlignment="1">
      <alignment horizontal="center"/>
    </xf>
    <xf numFmtId="3" fontId="31" fillId="0" borderId="1" xfId="3" applyNumberFormat="1" applyFont="1" applyBorder="1" applyAlignment="1">
      <alignment horizontal="center" wrapText="1"/>
    </xf>
    <xf numFmtId="3" fontId="31" fillId="0" borderId="1" xfId="3" applyNumberFormat="1" applyFont="1" applyBorder="1" applyAlignment="1">
      <alignment wrapText="1"/>
    </xf>
    <xf numFmtId="3" fontId="32" fillId="0" borderId="26" xfId="3" applyNumberFormat="1" applyFont="1" applyBorder="1" applyAlignment="1">
      <alignment horizontal="center"/>
    </xf>
    <xf numFmtId="0" fontId="31" fillId="0" borderId="27" xfId="3" applyFont="1" applyBorder="1" applyAlignment="1">
      <alignment wrapText="1"/>
    </xf>
    <xf numFmtId="0" fontId="33" fillId="0" borderId="1" xfId="3" applyFont="1" applyBorder="1" applyAlignment="1">
      <alignment horizontal="center" wrapText="1"/>
    </xf>
    <xf numFmtId="0" fontId="31" fillId="0" borderId="1" xfId="3" applyFont="1" applyBorder="1" applyAlignment="1">
      <alignment horizontal="center" wrapText="1"/>
    </xf>
    <xf numFmtId="0" fontId="34" fillId="0" borderId="1" xfId="0" applyFont="1" applyBorder="1"/>
    <xf numFmtId="0" fontId="34" fillId="0" borderId="1" xfId="0" applyFont="1" applyBorder="1" applyAlignment="1">
      <alignment horizontal="left"/>
    </xf>
    <xf numFmtId="0" fontId="35" fillId="2" borderId="1" xfId="4" applyFont="1" applyFill="1" applyBorder="1" applyAlignment="1">
      <alignment horizontal="center"/>
    </xf>
    <xf numFmtId="0" fontId="36" fillId="0" borderId="1" xfId="0" applyFont="1" applyBorder="1"/>
    <xf numFmtId="0" fontId="37" fillId="2" borderId="1" xfId="3" applyFont="1" applyFill="1" applyBorder="1" applyAlignment="1">
      <alignment horizontal="center"/>
    </xf>
    <xf numFmtId="0" fontId="37" fillId="2" borderId="1" xfId="4" applyFont="1" applyFill="1" applyBorder="1" applyAlignment="1">
      <alignment horizontal="center"/>
    </xf>
    <xf numFmtId="3" fontId="37" fillId="0" borderId="1" xfId="3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8" fillId="7" borderId="1" xfId="4" applyFont="1" applyFill="1" applyBorder="1" applyAlignment="1">
      <alignment horizontal="center" vertical="center"/>
    </xf>
    <xf numFmtId="0" fontId="39" fillId="0" borderId="28" xfId="3" applyFont="1" applyBorder="1" applyAlignment="1">
      <alignment wrapText="1"/>
    </xf>
    <xf numFmtId="0" fontId="40" fillId="0" borderId="1" xfId="3" applyFont="1" applyBorder="1" applyAlignment="1">
      <alignment horizontal="center" wrapText="1"/>
    </xf>
    <xf numFmtId="3" fontId="40" fillId="0" borderId="1" xfId="3" applyNumberFormat="1" applyFont="1" applyBorder="1" applyAlignment="1">
      <alignment horizontal="center" vertical="center" wrapText="1"/>
    </xf>
    <xf numFmtId="0" fontId="40" fillId="0" borderId="1" xfId="0" applyFont="1" applyBorder="1"/>
    <xf numFmtId="0" fontId="40" fillId="7" borderId="1" xfId="4" applyFont="1" applyFill="1" applyBorder="1" applyAlignment="1">
      <alignment horizontal="center" vertical="center"/>
    </xf>
    <xf numFmtId="0" fontId="41" fillId="0" borderId="0" xfId="0" applyFont="1"/>
    <xf numFmtId="0" fontId="33" fillId="0" borderId="1" xfId="3" applyFont="1" applyBorder="1" applyAlignment="1">
      <alignment horizontal="center" vertical="center" wrapText="1"/>
    </xf>
    <xf numFmtId="0" fontId="39" fillId="0" borderId="1" xfId="3" applyFont="1" applyBorder="1" applyAlignment="1">
      <alignment horizontal="center" vertical="center" wrapText="1"/>
    </xf>
    <xf numFmtId="0" fontId="2" fillId="0" borderId="1" xfId="0" applyFont="1" applyBorder="1"/>
    <xf numFmtId="3" fontId="39" fillId="4" borderId="1" xfId="3" applyNumberFormat="1" applyFont="1" applyFill="1" applyBorder="1" applyAlignment="1">
      <alignment horizontal="center" wrapText="1"/>
    </xf>
    <xf numFmtId="0" fontId="42" fillId="0" borderId="1" xfId="0" applyFont="1" applyBorder="1"/>
    <xf numFmtId="0" fontId="40" fillId="0" borderId="1" xfId="3" applyFont="1" applyBorder="1" applyAlignment="1">
      <alignment horizontal="center" vertical="center" wrapText="1"/>
    </xf>
    <xf numFmtId="0" fontId="41" fillId="8" borderId="29" xfId="0" applyFont="1" applyFill="1" applyBorder="1"/>
    <xf numFmtId="0" fontId="41" fillId="0" borderId="29" xfId="0" applyFont="1" applyBorder="1"/>
    <xf numFmtId="2" fontId="41" fillId="0" borderId="29" xfId="0" applyNumberFormat="1" applyFont="1" applyBorder="1" applyAlignment="1">
      <alignment horizontal="right"/>
    </xf>
    <xf numFmtId="0" fontId="41" fillId="0" borderId="30" xfId="0" applyFont="1" applyBorder="1"/>
    <xf numFmtId="0" fontId="41" fillId="0" borderId="31" xfId="0" applyFont="1" applyBorder="1"/>
    <xf numFmtId="0" fontId="9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4" fontId="8" fillId="6" borderId="1" xfId="0" applyNumberFormat="1" applyFont="1" applyFill="1" applyBorder="1"/>
    <xf numFmtId="0" fontId="7" fillId="0" borderId="32" xfId="0" applyFont="1" applyBorder="1" applyAlignment="1">
      <alignment vertical="center" wrapText="1"/>
    </xf>
    <xf numFmtId="0" fontId="8" fillId="0" borderId="0" xfId="0" applyFont="1" applyFill="1" applyAlignment="1">
      <alignment horizontal="center"/>
    </xf>
    <xf numFmtId="4" fontId="8" fillId="9" borderId="1" xfId="0" applyNumberFormat="1" applyFont="1" applyFill="1" applyBorder="1"/>
    <xf numFmtId="4" fontId="26" fillId="0" borderId="1" xfId="0" applyNumberFormat="1" applyFont="1" applyFill="1" applyBorder="1"/>
    <xf numFmtId="4" fontId="26" fillId="0" borderId="1" xfId="0" applyNumberFormat="1" applyFont="1" applyBorder="1"/>
    <xf numFmtId="4" fontId="8" fillId="4" borderId="1" xfId="0" applyNumberFormat="1" applyFont="1" applyFill="1" applyBorder="1"/>
    <xf numFmtId="4" fontId="8" fillId="4" borderId="1" xfId="0" applyNumberFormat="1" applyFont="1" applyFill="1" applyBorder="1" applyAlignment="1">
      <alignment horizontal="right"/>
    </xf>
    <xf numFmtId="0" fontId="0" fillId="4" borderId="1" xfId="0" applyFill="1" applyBorder="1"/>
    <xf numFmtId="0" fontId="26" fillId="2" borderId="1" xfId="0" applyFont="1" applyFill="1" applyBorder="1"/>
    <xf numFmtId="4" fontId="26" fillId="0" borderId="1" xfId="0" applyNumberFormat="1" applyFont="1" applyBorder="1" applyAlignment="1">
      <alignment horizontal="right"/>
    </xf>
    <xf numFmtId="0" fontId="11" fillId="5" borderId="2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10" xfId="4" xr:uid="{28041188-71C4-4503-886C-0D1C8B452467}"/>
    <cellStyle name="Normal 2" xfId="2" xr:uid="{5E886297-4BDF-4E65-9EA2-C5FC6B17A489}"/>
    <cellStyle name="Normal 3" xfId="3" xr:uid="{1F88514B-2209-4041-81E5-898C809639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302260</xdr:colOff>
      <xdr:row>35</xdr:row>
      <xdr:rowOff>123190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790361-2A88-4CBC-9D05-D192AA9A0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88660" cy="6790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gbramu, Atiku A SPDC-UPO/G/UWF" id="{9D594D71-A79F-4EE1-A5D0-2C35D534214D}" userId="S::Agbrams.Agbramu@Shell.com::6d016b93-e47e-4eda-af76-2caafe4c7466" providerId="AD"/>
  <person displayName="Chidebelu, Clement C SPDC-UPC/G/UWF" id="{CA9FE468-C81C-4F76-9805-B62EEA4DE0E6}" userId="S::Clement.Chidebelu@Shell.com::53c7cc53-b689-4077-9cfe-790a7eae9f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8" dT="2020-03-07T14:03:13.85" personId="{9D594D71-A79F-4EE1-A5D0-2C35D534214D}" id="{0B4C0463-91FF-4AD8-BE69-A8A762C56AD0}">
    <text>April is 13 persons</text>
  </threadedComment>
  <threadedComment ref="J33" dT="2020-03-23T16:56:25.20" personId="{CA9FE468-C81C-4F76-9805-B62EEA4DE0E6}" id="{80408D20-1CE7-40A7-93E2-074EF7346111}">
    <text>20000 liters of AGO to LACT</text>
  </threadedComment>
  <threadedComment ref="F38" dT="2020-03-29T13:56:26.53" personId="{9D594D71-A79F-4EE1-A5D0-2C35D534214D}" id="{D9D415FA-A2CB-4A73-BB01-A8CA7A6B948A}">
    <text>Team os 13persons Arrived site 30th April and left 8th May.</text>
  </threadedComment>
  <threadedComment ref="G38" dT="2020-03-29T14:02:19.59" personId="{9D594D71-A79F-4EE1-A5D0-2C35D534214D}" id="{DFC3C891-691A-4644-807A-30AC5E26B5A1}">
    <text>Team os 13persons Arrived site 30th April and left 8th May. Came again 24th May  and left site 7th June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3" dT="2020-03-07T14:03:13.85" personId="{9D594D71-A79F-4EE1-A5D0-2C35D534214D}" id="{070C8221-9AA0-41F2-BAD9-359D201310D0}">
    <text/>
  </threadedComment>
  <threadedComment ref="C33" dT="2020-03-22T19:06:07.66" personId="{CA9FE468-C81C-4F76-9805-B62EEA4DE0E6}" id="{5971CE3A-F3B6-4976-B119-EA8F5047E6F6}">
    <text>1320 litres of AGO</text>
  </threadedComment>
  <threadedComment ref="D33" dT="2020-03-22T19:06:42.26" personId="{CA9FE468-C81C-4F76-9805-B62EEA4DE0E6}" id="{E94B69F6-1294-4008-9E0C-85DFEEF0BA4E}">
    <text>1760 litres of AGO</text>
  </threadedComment>
  <threadedComment ref="E33" dT="2020-03-22T19:07:27.30" personId="{CA9FE468-C81C-4F76-9805-B62EEA4DE0E6}" id="{F4A698A0-79F8-4BD8-9014-7F5FE6694835}">
    <text>440 litres of AGO</text>
  </threadedComment>
  <threadedComment ref="F33" dT="2020-03-22T19:08:30.36" personId="{CA9FE468-C81C-4F76-9805-B62EEA4DE0E6}" id="{BD3909F3-B151-49FA-A044-4FAF29804A85}">
    <text>660 litres of AGO</text>
  </threadedComment>
  <threadedComment ref="G33" dT="2020-03-22T19:10:34.11" personId="{CA9FE468-C81C-4F76-9805-B62EEA4DE0E6}" id="{1895349E-3416-48C0-87C5-EA1ECC5B4531}">
    <text>22280 litres of AGO</text>
  </threadedComment>
  <threadedComment ref="H33" dT="2020-03-22T19:10:34.11" personId="{CA9FE468-C81C-4F76-9805-B62EEA4DE0E6}" id="{1ECCA31E-2976-4EA5-9EDB-0F19C3D48F3D}">
    <text>22280 litres of AGO</text>
  </threadedComment>
  <threadedComment ref="C36" dT="2020-03-23T17:58:07.62" personId="{CA9FE468-C81C-4F76-9805-B62EEA4DE0E6}" id="{109A39E2-0205-4E1E-8C7F-7A70309E24BB}">
    <text>water tanker for water draw.</text>
  </threadedComment>
  <threadedComment ref="E36" dT="2020-03-23T17:02:31.74" personId="{CA9FE468-C81C-4F76-9805-B62EEA4DE0E6}" id="{38901FDE-1176-4E68-98E6-301D9BAB897B}">
    <text>Vacuum truck to LACT to evacuated effluent on 12/03/18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AEEC-30C3-4B3F-B03B-D685A88253E2}">
  <dimension ref="A1:P49"/>
  <sheetViews>
    <sheetView tabSelected="1" topLeftCell="A3" workbookViewId="0">
      <selection activeCell="G13" sqref="G13"/>
    </sheetView>
  </sheetViews>
  <sheetFormatPr defaultRowHeight="15" x14ac:dyDescent="0.25"/>
  <cols>
    <col min="2" max="2" width="13" customWidth="1"/>
    <col min="3" max="3" width="14.85546875" customWidth="1"/>
    <col min="4" max="4" width="15.42578125" customWidth="1"/>
    <col min="5" max="5" width="16" customWidth="1"/>
    <col min="6" max="10" width="14.85546875" customWidth="1"/>
    <col min="11" max="11" width="22.28515625" customWidth="1"/>
    <col min="12" max="12" width="18" customWidth="1"/>
    <col min="13" max="14" width="14.85546875" customWidth="1"/>
    <col min="15" max="15" width="15.28515625" customWidth="1"/>
  </cols>
  <sheetData>
    <row r="1" spans="1:16" ht="26.25" customHeight="1" x14ac:dyDescent="0.35">
      <c r="A1" s="163" t="s">
        <v>216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4"/>
    </row>
    <row r="2" spans="1:16" s="67" customFormat="1" ht="79.5" customHeight="1" x14ac:dyDescent="0.25">
      <c r="A2" s="65" t="s">
        <v>210</v>
      </c>
      <c r="B2" s="165" t="s">
        <v>1</v>
      </c>
      <c r="C2" s="166"/>
      <c r="D2" s="166"/>
      <c r="E2" s="166"/>
      <c r="F2" s="167"/>
      <c r="G2" s="66" t="s">
        <v>211</v>
      </c>
      <c r="H2" s="66" t="s">
        <v>212</v>
      </c>
      <c r="I2" s="66" t="s">
        <v>213</v>
      </c>
      <c r="J2" s="66" t="s">
        <v>214</v>
      </c>
      <c r="K2" s="66" t="s">
        <v>259</v>
      </c>
      <c r="L2" s="66" t="s">
        <v>260</v>
      </c>
      <c r="M2" s="66" t="s">
        <v>215</v>
      </c>
      <c r="O2" s="101"/>
      <c r="P2" s="102"/>
    </row>
    <row r="3" spans="1:16" s="67" customFormat="1" ht="26.25" customHeight="1" x14ac:dyDescent="0.25">
      <c r="A3" s="65">
        <v>1</v>
      </c>
      <c r="B3" s="155" t="s">
        <v>258</v>
      </c>
      <c r="C3" s="156"/>
      <c r="D3" s="156"/>
      <c r="E3" s="156"/>
      <c r="F3" s="157"/>
      <c r="G3" s="263"/>
      <c r="H3" s="66"/>
      <c r="I3" s="66"/>
      <c r="J3" s="66"/>
      <c r="K3" s="105">
        <v>28189731.23</v>
      </c>
      <c r="L3" s="105">
        <v>44026.42</v>
      </c>
      <c r="M3" s="66"/>
      <c r="O3" s="101"/>
      <c r="P3" s="102"/>
    </row>
    <row r="4" spans="1:16" ht="24" customHeight="1" x14ac:dyDescent="0.3">
      <c r="A4" s="68">
        <v>1</v>
      </c>
      <c r="B4" s="155" t="s">
        <v>248</v>
      </c>
      <c r="C4" s="156"/>
      <c r="D4" s="156"/>
      <c r="E4" s="156"/>
      <c r="F4" s="157"/>
      <c r="G4" s="150">
        <v>48</v>
      </c>
      <c r="H4" s="70">
        <v>126000</v>
      </c>
      <c r="I4" s="70">
        <v>600</v>
      </c>
      <c r="J4" s="70"/>
      <c r="K4" s="54">
        <f>G4*H4</f>
        <v>6048000</v>
      </c>
      <c r="L4" s="52">
        <f>G4*I4</f>
        <v>28800</v>
      </c>
      <c r="M4" s="52"/>
      <c r="O4" s="103"/>
      <c r="P4" s="104"/>
    </row>
    <row r="5" spans="1:16" ht="18.75" x14ac:dyDescent="0.3">
      <c r="A5" s="68">
        <v>2</v>
      </c>
      <c r="B5" s="168" t="s">
        <v>249</v>
      </c>
      <c r="C5" s="169"/>
      <c r="D5" s="169"/>
      <c r="E5" s="169"/>
      <c r="F5" s="170"/>
      <c r="G5" s="150">
        <v>162</v>
      </c>
      <c r="H5" s="49">
        <v>1016.6</v>
      </c>
      <c r="I5" s="49"/>
      <c r="J5" s="49"/>
      <c r="K5" s="54">
        <f t="shared" ref="K5:K16" si="0">G5*H5</f>
        <v>164689.20000000001</v>
      </c>
      <c r="L5" s="52">
        <f t="shared" ref="L5:L17" si="1">G5*I5</f>
        <v>0</v>
      </c>
      <c r="M5" s="52"/>
      <c r="O5" s="104"/>
      <c r="P5" s="104"/>
    </row>
    <row r="6" spans="1:16" ht="18.75" x14ac:dyDescent="0.3">
      <c r="A6" s="68">
        <v>3</v>
      </c>
      <c r="B6" s="168" t="s">
        <v>250</v>
      </c>
      <c r="C6" s="169"/>
      <c r="D6" s="169"/>
      <c r="E6" s="169"/>
      <c r="F6" s="170"/>
      <c r="G6" s="150">
        <v>508</v>
      </c>
      <c r="H6" s="49">
        <v>1472.58</v>
      </c>
      <c r="I6" s="49"/>
      <c r="J6" s="49"/>
      <c r="K6" s="54">
        <f t="shared" si="0"/>
        <v>748070.64</v>
      </c>
      <c r="L6" s="52">
        <f t="shared" si="1"/>
        <v>0</v>
      </c>
      <c r="M6" s="52"/>
      <c r="O6" s="104"/>
      <c r="P6" s="104"/>
    </row>
    <row r="7" spans="1:16" ht="18.75" x14ac:dyDescent="0.3">
      <c r="A7" s="68">
        <v>4</v>
      </c>
      <c r="B7" s="158" t="s">
        <v>251</v>
      </c>
      <c r="C7" s="159"/>
      <c r="D7" s="159"/>
      <c r="E7" s="159"/>
      <c r="F7" s="160"/>
      <c r="G7" s="250">
        <v>438</v>
      </c>
      <c r="H7" s="49">
        <v>1472.58</v>
      </c>
      <c r="I7" s="49"/>
      <c r="J7" s="49"/>
      <c r="K7" s="54">
        <f t="shared" si="0"/>
        <v>644990.03999999992</v>
      </c>
      <c r="L7" s="52">
        <f t="shared" si="1"/>
        <v>0</v>
      </c>
      <c r="M7" s="52"/>
      <c r="O7" s="104"/>
      <c r="P7" s="104"/>
    </row>
    <row r="8" spans="1:16" ht="18.75" x14ac:dyDescent="0.3">
      <c r="A8" s="68">
        <v>5</v>
      </c>
      <c r="B8" s="133" t="s">
        <v>280</v>
      </c>
      <c r="C8" s="134"/>
      <c r="D8" s="134"/>
      <c r="E8" s="134"/>
      <c r="F8" s="135"/>
      <c r="G8" s="250">
        <v>1303</v>
      </c>
      <c r="H8" s="49">
        <v>89.7</v>
      </c>
      <c r="I8" s="49"/>
      <c r="J8" s="49"/>
      <c r="K8" s="54">
        <f t="shared" si="0"/>
        <v>116879.1</v>
      </c>
      <c r="L8" s="52">
        <f t="shared" si="1"/>
        <v>0</v>
      </c>
      <c r="M8" s="52"/>
      <c r="O8" s="104"/>
      <c r="P8" s="104"/>
    </row>
    <row r="9" spans="1:16" ht="18.75" x14ac:dyDescent="0.3">
      <c r="A9" s="68">
        <v>6</v>
      </c>
      <c r="B9" s="133" t="s">
        <v>59</v>
      </c>
      <c r="C9" s="134"/>
      <c r="D9" s="134"/>
      <c r="E9" s="134"/>
      <c r="F9" s="135"/>
      <c r="G9" s="250">
        <v>438</v>
      </c>
      <c r="H9" s="320">
        <v>8000</v>
      </c>
      <c r="I9" s="49"/>
      <c r="J9" s="49"/>
      <c r="K9" s="54">
        <f t="shared" si="0"/>
        <v>3504000</v>
      </c>
      <c r="L9" s="52">
        <f t="shared" si="1"/>
        <v>0</v>
      </c>
      <c r="M9" s="52"/>
      <c r="O9" s="104"/>
      <c r="P9" s="104"/>
    </row>
    <row r="10" spans="1:16" ht="18.75" x14ac:dyDescent="0.3">
      <c r="A10" s="68">
        <v>7</v>
      </c>
      <c r="B10" s="133" t="s">
        <v>282</v>
      </c>
      <c r="C10" s="134"/>
      <c r="D10" s="134"/>
      <c r="E10" s="134"/>
      <c r="F10" s="135"/>
      <c r="G10" s="250">
        <v>376.58</v>
      </c>
      <c r="H10" s="49">
        <v>21.11</v>
      </c>
      <c r="I10" s="49">
        <v>7.0000000000000007E-2</v>
      </c>
      <c r="J10" s="49"/>
      <c r="K10" s="54">
        <f t="shared" si="0"/>
        <v>7949.6037999999999</v>
      </c>
      <c r="L10" s="52">
        <f t="shared" si="1"/>
        <v>26.360600000000002</v>
      </c>
      <c r="M10" s="52"/>
      <c r="O10" s="104"/>
      <c r="P10" s="104"/>
    </row>
    <row r="11" spans="1:16" ht="18.75" x14ac:dyDescent="0.3">
      <c r="A11" s="68">
        <v>8</v>
      </c>
      <c r="B11" s="133" t="s">
        <v>240</v>
      </c>
      <c r="C11" s="134"/>
      <c r="D11" s="134"/>
      <c r="E11" s="134"/>
      <c r="F11" s="135"/>
      <c r="G11" s="250">
        <v>20000</v>
      </c>
      <c r="H11" s="49">
        <v>264.7</v>
      </c>
      <c r="I11" s="49"/>
      <c r="J11" s="49"/>
      <c r="K11" s="54">
        <f t="shared" si="0"/>
        <v>5294000</v>
      </c>
      <c r="L11" s="52">
        <f t="shared" si="1"/>
        <v>0</v>
      </c>
      <c r="M11" s="52"/>
      <c r="O11" s="104"/>
      <c r="P11" s="104"/>
    </row>
    <row r="12" spans="1:16" ht="18.75" x14ac:dyDescent="0.3">
      <c r="A12" s="68">
        <v>9</v>
      </c>
      <c r="B12" s="98" t="s">
        <v>252</v>
      </c>
      <c r="C12" s="2"/>
      <c r="D12" s="2"/>
      <c r="E12" s="112" t="s">
        <v>253</v>
      </c>
      <c r="F12" s="112" t="s">
        <v>208</v>
      </c>
      <c r="G12" s="150"/>
      <c r="H12" s="49"/>
      <c r="I12" s="49"/>
      <c r="J12" s="49"/>
      <c r="K12" s="54">
        <f t="shared" si="0"/>
        <v>0</v>
      </c>
      <c r="L12" s="52">
        <f t="shared" si="1"/>
        <v>0</v>
      </c>
      <c r="M12" s="52"/>
      <c r="O12" s="104"/>
      <c r="P12" s="104"/>
    </row>
    <row r="13" spans="1:16" ht="18.75" x14ac:dyDescent="0.3">
      <c r="A13" s="68">
        <v>10</v>
      </c>
      <c r="B13" s="99" t="s">
        <v>254</v>
      </c>
      <c r="C13" s="2"/>
      <c r="D13" s="2"/>
      <c r="E13" s="100"/>
      <c r="F13" s="99"/>
      <c r="G13" s="150">
        <v>128</v>
      </c>
      <c r="H13" s="49">
        <v>19828.61</v>
      </c>
      <c r="I13" s="49"/>
      <c r="J13" s="49"/>
      <c r="K13" s="54">
        <f t="shared" si="0"/>
        <v>2538062.08</v>
      </c>
      <c r="L13" s="52">
        <f t="shared" si="1"/>
        <v>0</v>
      </c>
      <c r="M13" s="52"/>
      <c r="O13" s="104"/>
      <c r="P13" s="104"/>
    </row>
    <row r="14" spans="1:16" ht="18.75" x14ac:dyDescent="0.3">
      <c r="A14" s="68">
        <v>11</v>
      </c>
      <c r="B14" s="99" t="s">
        <v>255</v>
      </c>
      <c r="C14" s="2"/>
      <c r="D14" s="2"/>
      <c r="E14" s="99"/>
      <c r="F14" s="99"/>
      <c r="G14" s="150">
        <v>128</v>
      </c>
      <c r="H14" s="49">
        <v>15000</v>
      </c>
      <c r="I14" s="49"/>
      <c r="J14" s="49"/>
      <c r="K14" s="54">
        <f t="shared" si="0"/>
        <v>1920000</v>
      </c>
      <c r="L14" s="52">
        <f t="shared" si="1"/>
        <v>0</v>
      </c>
      <c r="M14" s="52"/>
      <c r="O14" s="104"/>
      <c r="P14" s="104"/>
    </row>
    <row r="15" spans="1:16" ht="18.75" x14ac:dyDescent="0.3">
      <c r="A15" s="68">
        <v>12</v>
      </c>
      <c r="B15" s="99" t="s">
        <v>256</v>
      </c>
      <c r="C15" s="2"/>
      <c r="D15" s="2"/>
      <c r="E15" s="99"/>
      <c r="F15" s="99"/>
      <c r="G15" s="150">
        <v>128</v>
      </c>
      <c r="H15" s="49">
        <v>27600</v>
      </c>
      <c r="I15" s="49"/>
      <c r="J15" s="49"/>
      <c r="K15" s="54">
        <f t="shared" si="0"/>
        <v>3532800</v>
      </c>
      <c r="L15" s="52">
        <f t="shared" si="1"/>
        <v>0</v>
      </c>
      <c r="M15" s="52"/>
      <c r="O15" s="104"/>
      <c r="P15" s="104"/>
    </row>
    <row r="16" spans="1:16" ht="18.75" x14ac:dyDescent="0.3">
      <c r="A16" s="68">
        <v>13</v>
      </c>
      <c r="B16" s="99" t="s">
        <v>257</v>
      </c>
      <c r="C16" s="2"/>
      <c r="D16" s="2"/>
      <c r="E16" s="99"/>
      <c r="F16" s="99"/>
      <c r="G16" s="150">
        <v>128</v>
      </c>
      <c r="H16" s="49">
        <v>16000</v>
      </c>
      <c r="I16" s="49"/>
      <c r="J16" s="49"/>
      <c r="K16" s="54">
        <f t="shared" si="0"/>
        <v>2048000</v>
      </c>
      <c r="L16" s="52">
        <f t="shared" si="1"/>
        <v>0</v>
      </c>
      <c r="M16" s="52"/>
      <c r="O16" s="104"/>
      <c r="P16" s="104"/>
    </row>
    <row r="17" spans="1:16" ht="15" customHeight="1" x14ac:dyDescent="0.3">
      <c r="A17" s="68">
        <v>14</v>
      </c>
      <c r="B17" s="107" t="s">
        <v>261</v>
      </c>
      <c r="C17" s="108"/>
      <c r="D17" s="108"/>
      <c r="E17" s="108"/>
      <c r="F17" s="109"/>
      <c r="G17" s="326">
        <v>2</v>
      </c>
      <c r="H17" s="52"/>
      <c r="I17" s="52">
        <v>1550.7</v>
      </c>
      <c r="J17" s="49">
        <v>1550.58</v>
      </c>
      <c r="K17" s="54"/>
      <c r="L17" s="52">
        <f t="shared" si="1"/>
        <v>3101.4</v>
      </c>
      <c r="M17" s="52"/>
      <c r="O17" s="104"/>
      <c r="P17" s="104"/>
    </row>
    <row r="18" spans="1:16" ht="15" customHeight="1" x14ac:dyDescent="0.3">
      <c r="A18" s="68">
        <v>15</v>
      </c>
      <c r="B18" s="110" t="s">
        <v>262</v>
      </c>
      <c r="C18" s="111"/>
      <c r="D18" s="111"/>
      <c r="E18" s="111"/>
      <c r="F18" s="111"/>
      <c r="G18" s="261"/>
      <c r="H18" s="57"/>
      <c r="I18" s="57"/>
      <c r="J18" s="90"/>
      <c r="K18" s="56"/>
      <c r="L18" s="57"/>
      <c r="M18" s="57"/>
      <c r="O18" s="104"/>
      <c r="P18" s="104"/>
    </row>
    <row r="19" spans="1:16" s="148" customFormat="1" ht="21" customHeight="1" x14ac:dyDescent="0.35">
      <c r="A19" s="142" t="s">
        <v>318</v>
      </c>
      <c r="B19" s="143"/>
      <c r="C19" s="143"/>
      <c r="D19" s="143"/>
      <c r="E19" s="143"/>
      <c r="F19" s="143"/>
      <c r="G19" s="262"/>
      <c r="H19" s="145"/>
      <c r="I19" s="145"/>
      <c r="J19" s="146"/>
      <c r="K19" s="147">
        <f>SUM(K3:K18)</f>
        <v>54757171.893800005</v>
      </c>
      <c r="L19" s="147">
        <f>SUM(L3:L18)</f>
        <v>75954.180599999992</v>
      </c>
      <c r="M19" s="145"/>
      <c r="O19" s="149"/>
      <c r="P19" s="149"/>
    </row>
    <row r="20" spans="1:16" ht="26.25" customHeight="1" x14ac:dyDescent="0.3">
      <c r="A20" s="87"/>
      <c r="B20" s="88"/>
      <c r="C20" s="88"/>
      <c r="D20" s="88"/>
      <c r="E20" s="88"/>
      <c r="F20" s="88"/>
      <c r="G20" s="89"/>
      <c r="H20" s="57"/>
      <c r="I20" s="57"/>
      <c r="J20" s="90"/>
      <c r="K20" s="56"/>
      <c r="L20" s="57"/>
      <c r="M20" s="57"/>
    </row>
    <row r="21" spans="1:16" ht="26.25" customHeight="1" x14ac:dyDescent="0.3">
      <c r="A21" s="91" t="s">
        <v>245</v>
      </c>
      <c r="B21" s="92"/>
      <c r="C21" s="92"/>
      <c r="D21" s="92"/>
      <c r="E21" s="92"/>
      <c r="F21" s="92"/>
      <c r="G21" s="69"/>
      <c r="H21" s="52"/>
      <c r="I21" s="52"/>
      <c r="J21" s="49"/>
      <c r="K21" s="54"/>
      <c r="L21" s="52"/>
      <c r="M21" s="52"/>
      <c r="N21" s="2"/>
      <c r="O21" s="2" t="s">
        <v>206</v>
      </c>
    </row>
    <row r="22" spans="1:16" ht="26.25" customHeight="1" x14ac:dyDescent="0.3">
      <c r="A22" s="91" t="s">
        <v>246</v>
      </c>
      <c r="B22" s="92"/>
      <c r="C22" s="92"/>
      <c r="D22" s="92"/>
      <c r="E22" s="95">
        <v>28189731.23</v>
      </c>
      <c r="F22" s="92"/>
      <c r="G22" s="69"/>
      <c r="H22" s="52"/>
      <c r="I22" s="52"/>
      <c r="J22" s="49"/>
      <c r="K22" s="52"/>
      <c r="L22" s="52"/>
      <c r="M22" s="52"/>
      <c r="N22" s="2"/>
      <c r="O22" s="94">
        <f>SUM(D22:N22)</f>
        <v>28189731.23</v>
      </c>
    </row>
    <row r="23" spans="1:16" ht="26.25" customHeight="1" x14ac:dyDescent="0.3">
      <c r="A23" s="91" t="s">
        <v>247</v>
      </c>
      <c r="B23" s="92"/>
      <c r="D23" s="92"/>
      <c r="E23" s="93">
        <v>44026.42</v>
      </c>
      <c r="F23" s="92"/>
      <c r="G23" s="69"/>
      <c r="H23" s="52"/>
      <c r="I23" s="52"/>
      <c r="J23" s="49"/>
      <c r="K23" s="52"/>
      <c r="L23" s="52"/>
      <c r="M23" s="52"/>
      <c r="N23" s="2"/>
      <c r="O23" s="94">
        <f>SUM(D23:N23)</f>
        <v>44026.42</v>
      </c>
    </row>
    <row r="24" spans="1:16" ht="26.25" customHeight="1" x14ac:dyDescent="0.25"/>
    <row r="25" spans="1:16" ht="26.25" customHeight="1" x14ac:dyDescent="0.25"/>
    <row r="27" spans="1:16" s="48" customFormat="1" ht="24.75" customHeight="1" x14ac:dyDescent="0.25">
      <c r="A27" s="151" t="s">
        <v>205</v>
      </c>
      <c r="B27" s="152"/>
      <c r="C27" s="46">
        <v>43101</v>
      </c>
      <c r="D27" s="46">
        <v>43132</v>
      </c>
      <c r="E27" s="46">
        <v>43160</v>
      </c>
      <c r="F27" s="46">
        <v>43191</v>
      </c>
      <c r="G27" s="46">
        <v>43221</v>
      </c>
      <c r="H27" s="46">
        <v>43252</v>
      </c>
      <c r="I27" s="46">
        <v>43282</v>
      </c>
      <c r="J27" s="46">
        <v>43313</v>
      </c>
      <c r="K27" s="46">
        <v>43344</v>
      </c>
      <c r="L27" s="46">
        <v>43374</v>
      </c>
      <c r="M27" s="46">
        <v>43405</v>
      </c>
      <c r="N27" s="46">
        <v>43435</v>
      </c>
      <c r="O27" s="47" t="s">
        <v>206</v>
      </c>
    </row>
    <row r="28" spans="1:16" ht="24.75" customHeight="1" x14ac:dyDescent="0.25">
      <c r="A28" s="50" t="s">
        <v>207</v>
      </c>
      <c r="B28" s="51"/>
      <c r="C28" s="138">
        <v>6</v>
      </c>
      <c r="D28" s="85"/>
      <c r="E28" s="85"/>
      <c r="F28" s="52">
        <v>13</v>
      </c>
      <c r="G28" s="52">
        <v>8</v>
      </c>
      <c r="H28" s="52">
        <v>10</v>
      </c>
      <c r="I28" s="52">
        <v>0</v>
      </c>
      <c r="J28" s="52">
        <v>5</v>
      </c>
      <c r="K28" s="52">
        <v>2</v>
      </c>
      <c r="L28" s="52">
        <v>1</v>
      </c>
      <c r="M28" s="52">
        <v>2</v>
      </c>
      <c r="N28" s="52">
        <v>1</v>
      </c>
      <c r="O28" s="86">
        <f>SUM(C28:N28)</f>
        <v>48</v>
      </c>
    </row>
    <row r="29" spans="1:16" ht="15.75" x14ac:dyDescent="0.25">
      <c r="A29" s="161"/>
      <c r="B29" s="162"/>
      <c r="C29" s="52"/>
      <c r="D29" s="52"/>
      <c r="E29" s="52"/>
      <c r="F29" s="52"/>
      <c r="G29" s="53"/>
      <c r="H29" s="52"/>
      <c r="I29" s="58"/>
      <c r="J29" s="57"/>
      <c r="K29" s="57"/>
      <c r="L29" s="57"/>
      <c r="M29" s="57"/>
      <c r="N29" s="57"/>
    </row>
    <row r="30" spans="1:16" s="48" customFormat="1" ht="24.75" customHeight="1" x14ac:dyDescent="0.25">
      <c r="A30" s="151" t="s">
        <v>205</v>
      </c>
      <c r="B30" s="152"/>
      <c r="C30" s="46">
        <v>43101</v>
      </c>
      <c r="D30" s="46">
        <v>43132</v>
      </c>
      <c r="E30" s="46">
        <v>43160</v>
      </c>
      <c r="F30" s="46">
        <v>43191</v>
      </c>
      <c r="G30" s="46">
        <v>43221</v>
      </c>
      <c r="H30" s="46">
        <v>43252</v>
      </c>
      <c r="I30" s="46">
        <v>43282</v>
      </c>
      <c r="J30" s="46">
        <v>43313</v>
      </c>
      <c r="K30" s="46">
        <v>43344</v>
      </c>
      <c r="L30" s="46">
        <v>43739</v>
      </c>
      <c r="M30" s="46">
        <v>43770</v>
      </c>
      <c r="N30" s="46">
        <v>43800</v>
      </c>
    </row>
    <row r="31" spans="1:16" ht="26.25" customHeight="1" x14ac:dyDescent="0.25">
      <c r="A31" s="153" t="s">
        <v>209</v>
      </c>
      <c r="B31" s="154"/>
      <c r="C31" s="123">
        <v>141711.4</v>
      </c>
      <c r="D31" s="63">
        <v>0</v>
      </c>
      <c r="E31" s="63">
        <v>0</v>
      </c>
      <c r="F31" s="64">
        <v>0</v>
      </c>
      <c r="G31" s="63">
        <v>0</v>
      </c>
      <c r="H31" s="63">
        <v>0</v>
      </c>
      <c r="I31" s="64">
        <v>284161.76</v>
      </c>
      <c r="J31" s="63">
        <v>170321.48</v>
      </c>
      <c r="K31" s="63">
        <v>282971.86</v>
      </c>
      <c r="L31" s="63">
        <v>33539.879999999997</v>
      </c>
      <c r="M31" s="63">
        <v>41174.620000000003</v>
      </c>
      <c r="N31" s="63">
        <v>32309.07</v>
      </c>
      <c r="O31" s="60">
        <f>SUM(C31:N31)</f>
        <v>986190.07</v>
      </c>
    </row>
    <row r="32" spans="1:16" s="48" customFormat="1" ht="24.75" customHeight="1" x14ac:dyDescent="0.25">
      <c r="A32" s="151" t="s">
        <v>205</v>
      </c>
      <c r="B32" s="152"/>
      <c r="C32" s="46">
        <v>43101</v>
      </c>
      <c r="D32" s="46">
        <v>43132</v>
      </c>
      <c r="E32" s="46">
        <v>43160</v>
      </c>
      <c r="F32" s="46">
        <v>43191</v>
      </c>
      <c r="G32" s="46">
        <v>43221</v>
      </c>
      <c r="H32" s="46">
        <v>43252</v>
      </c>
      <c r="I32" s="46">
        <v>43282</v>
      </c>
      <c r="J32" s="46">
        <v>43313</v>
      </c>
      <c r="K32" s="46">
        <v>43344</v>
      </c>
      <c r="L32" s="46">
        <v>43374</v>
      </c>
      <c r="M32" s="46">
        <v>43405</v>
      </c>
      <c r="N32" s="46">
        <v>43435</v>
      </c>
    </row>
    <row r="33" spans="1:15" ht="28.5" customHeight="1" x14ac:dyDescent="0.25">
      <c r="A33" s="153" t="s">
        <v>240</v>
      </c>
      <c r="B33" s="154"/>
      <c r="C33" s="49"/>
      <c r="D33" s="49"/>
      <c r="E33" s="49"/>
      <c r="F33" s="49"/>
      <c r="G33" s="59"/>
      <c r="H33" s="49"/>
      <c r="I33" s="49"/>
      <c r="J33" s="49">
        <v>20000</v>
      </c>
      <c r="K33" s="49"/>
      <c r="L33" s="49"/>
      <c r="M33" s="49"/>
      <c r="N33" s="49"/>
      <c r="O33" s="60">
        <f>SUM(C33:N33)</f>
        <v>20000</v>
      </c>
    </row>
    <row r="34" spans="1:15" x14ac:dyDescent="0.25">
      <c r="H34" s="61"/>
      <c r="I34" s="62"/>
      <c r="J34" s="17"/>
      <c r="K34" s="17"/>
      <c r="L34" s="17"/>
      <c r="M34" s="17"/>
      <c r="N34" s="17"/>
    </row>
    <row r="35" spans="1:15" s="48" customFormat="1" ht="24.75" customHeight="1" x14ac:dyDescent="0.25">
      <c r="A35" s="151" t="s">
        <v>205</v>
      </c>
      <c r="B35" s="152"/>
      <c r="C35" s="46">
        <v>43101</v>
      </c>
      <c r="D35" s="46">
        <v>43132</v>
      </c>
      <c r="E35" s="46">
        <v>43160</v>
      </c>
      <c r="F35" s="46">
        <v>43191</v>
      </c>
      <c r="G35" s="46">
        <v>43221</v>
      </c>
      <c r="H35" s="46">
        <v>43252</v>
      </c>
      <c r="I35" s="46">
        <v>43282</v>
      </c>
      <c r="J35" s="46">
        <v>43313</v>
      </c>
      <c r="K35" s="46">
        <v>43344</v>
      </c>
      <c r="L35" s="46">
        <v>43374</v>
      </c>
      <c r="M35" s="46">
        <v>43405</v>
      </c>
      <c r="N35" s="46">
        <v>43435</v>
      </c>
    </row>
    <row r="36" spans="1:15" ht="26.25" customHeight="1" x14ac:dyDescent="0.25">
      <c r="A36" s="153" t="s">
        <v>285</v>
      </c>
      <c r="B36" s="154"/>
      <c r="C36" s="63"/>
      <c r="D36" s="63"/>
      <c r="E36" s="63"/>
      <c r="F36" s="64"/>
      <c r="G36" s="63"/>
      <c r="H36" s="63"/>
      <c r="I36" s="64"/>
      <c r="J36" s="2"/>
      <c r="K36" s="63"/>
      <c r="L36" s="63"/>
      <c r="M36" s="63"/>
      <c r="N36" s="63"/>
      <c r="O36" s="60">
        <f>SUM(C36:N36)</f>
        <v>0</v>
      </c>
    </row>
    <row r="37" spans="1:15" ht="26.25" customHeight="1" x14ac:dyDescent="0.25">
      <c r="A37" s="131"/>
      <c r="B37" s="132" t="s">
        <v>276</v>
      </c>
      <c r="C37" s="63">
        <v>36</v>
      </c>
      <c r="D37" s="318"/>
      <c r="E37" s="318"/>
      <c r="F37" s="64"/>
      <c r="G37" s="63"/>
      <c r="H37" s="63"/>
      <c r="I37" s="64">
        <v>13</v>
      </c>
      <c r="J37" s="2">
        <v>32</v>
      </c>
      <c r="K37" s="63">
        <v>61</v>
      </c>
      <c r="L37" s="63">
        <v>3</v>
      </c>
      <c r="M37" s="63">
        <v>10</v>
      </c>
      <c r="N37" s="63">
        <v>7</v>
      </c>
      <c r="O37" s="60">
        <f>SUM(C37:N37)</f>
        <v>162</v>
      </c>
    </row>
    <row r="38" spans="1:15" ht="26.25" customHeight="1" x14ac:dyDescent="0.25">
      <c r="A38" s="131"/>
      <c r="B38" s="132" t="s">
        <v>277</v>
      </c>
      <c r="C38" s="63">
        <v>36</v>
      </c>
      <c r="D38" s="318"/>
      <c r="E38" s="318"/>
      <c r="F38" s="64">
        <v>13</v>
      </c>
      <c r="G38" s="63">
        <v>165</v>
      </c>
      <c r="H38" s="63">
        <v>42</v>
      </c>
      <c r="I38" s="64">
        <v>117</v>
      </c>
      <c r="J38" s="2">
        <v>40</v>
      </c>
      <c r="K38" s="63">
        <v>69</v>
      </c>
      <c r="L38" s="63">
        <v>9</v>
      </c>
      <c r="M38" s="63">
        <v>9</v>
      </c>
      <c r="N38" s="63">
        <v>8</v>
      </c>
      <c r="O38" s="60">
        <f t="shared" ref="O38:O40" si="2">SUM(C38:N38)</f>
        <v>508</v>
      </c>
    </row>
    <row r="39" spans="1:15" ht="26.25" customHeight="1" x14ac:dyDescent="0.25">
      <c r="A39" s="131"/>
      <c r="B39" s="132" t="s">
        <v>278</v>
      </c>
      <c r="C39" s="63">
        <v>36</v>
      </c>
      <c r="D39" s="318"/>
      <c r="E39" s="318"/>
      <c r="F39" s="64">
        <v>13</v>
      </c>
      <c r="G39" s="63">
        <v>165</v>
      </c>
      <c r="H39" s="63">
        <v>42</v>
      </c>
      <c r="I39" s="64">
        <v>54</v>
      </c>
      <c r="J39" s="2">
        <v>41</v>
      </c>
      <c r="K39" s="63">
        <v>62</v>
      </c>
      <c r="L39" s="63">
        <v>9</v>
      </c>
      <c r="M39" s="63">
        <v>9</v>
      </c>
      <c r="N39" s="63">
        <v>7</v>
      </c>
      <c r="O39" s="60">
        <f t="shared" si="2"/>
        <v>438</v>
      </c>
    </row>
    <row r="40" spans="1:15" ht="26.25" customHeight="1" x14ac:dyDescent="0.25">
      <c r="A40" s="131"/>
      <c r="B40" s="132" t="s">
        <v>280</v>
      </c>
      <c r="C40" s="63">
        <v>108</v>
      </c>
      <c r="D40" s="318"/>
      <c r="E40" s="318"/>
      <c r="F40" s="64">
        <v>26</v>
      </c>
      <c r="G40" s="63">
        <v>165</v>
      </c>
      <c r="H40" s="63">
        <v>42</v>
      </c>
      <c r="I40" s="64">
        <v>210</v>
      </c>
      <c r="J40" s="2">
        <v>226</v>
      </c>
      <c r="K40" s="63">
        <v>384</v>
      </c>
      <c r="L40" s="63">
        <v>42</v>
      </c>
      <c r="M40" s="63">
        <v>56</v>
      </c>
      <c r="N40" s="63">
        <v>44</v>
      </c>
      <c r="O40" s="60">
        <f t="shared" si="2"/>
        <v>1303</v>
      </c>
    </row>
    <row r="41" spans="1:15" x14ac:dyDescent="0.25">
      <c r="H41" s="61"/>
      <c r="I41" s="62"/>
      <c r="J41" s="17"/>
      <c r="K41" s="17"/>
      <c r="L41" s="17"/>
      <c r="M41" s="17"/>
      <c r="N41" s="17"/>
    </row>
    <row r="42" spans="1:15" s="48" customFormat="1" ht="24.75" customHeight="1" x14ac:dyDescent="0.25">
      <c r="A42" s="151" t="s">
        <v>205</v>
      </c>
      <c r="B42" s="152"/>
      <c r="C42" s="46">
        <v>43101</v>
      </c>
      <c r="D42" s="46">
        <v>43132</v>
      </c>
      <c r="E42" s="46">
        <v>43160</v>
      </c>
      <c r="F42" s="46">
        <v>43191</v>
      </c>
      <c r="G42" s="46">
        <v>43221</v>
      </c>
      <c r="H42" s="46">
        <v>43252</v>
      </c>
      <c r="I42" s="46">
        <v>43282</v>
      </c>
      <c r="J42" s="46">
        <v>43313</v>
      </c>
      <c r="K42" s="46">
        <v>43344</v>
      </c>
      <c r="L42" s="46">
        <v>43374</v>
      </c>
      <c r="M42" s="46">
        <v>43405</v>
      </c>
      <c r="N42" s="46">
        <v>43435</v>
      </c>
    </row>
    <row r="43" spans="1:15" ht="26.25" customHeight="1" x14ac:dyDescent="0.25">
      <c r="A43" s="153" t="s">
        <v>317</v>
      </c>
      <c r="B43" s="154"/>
      <c r="C43" s="317">
        <v>6</v>
      </c>
      <c r="D43" s="315"/>
      <c r="E43" s="315"/>
      <c r="F43" s="64">
        <v>9</v>
      </c>
      <c r="G43" s="63">
        <v>13</v>
      </c>
      <c r="H43" s="63">
        <v>12</v>
      </c>
      <c r="I43" s="64">
        <v>31</v>
      </c>
      <c r="J43" s="63">
        <v>22</v>
      </c>
      <c r="K43" s="63">
        <v>16</v>
      </c>
      <c r="L43" s="63"/>
      <c r="M43" s="63">
        <v>11</v>
      </c>
      <c r="N43" s="63">
        <v>8</v>
      </c>
      <c r="O43" s="60">
        <f>SUM(C43:N43)</f>
        <v>128</v>
      </c>
    </row>
    <row r="45" spans="1:15" s="48" customFormat="1" ht="24.75" customHeight="1" x14ac:dyDescent="0.25">
      <c r="A45" s="151" t="s">
        <v>205</v>
      </c>
      <c r="B45" s="152"/>
      <c r="C45" s="46">
        <v>43101</v>
      </c>
      <c r="D45" s="46">
        <v>43132</v>
      </c>
      <c r="E45" s="46">
        <v>43160</v>
      </c>
      <c r="F45" s="46">
        <v>43191</v>
      </c>
      <c r="G45" s="46">
        <v>43221</v>
      </c>
      <c r="H45" s="46">
        <v>43252</v>
      </c>
      <c r="I45" s="46">
        <v>43282</v>
      </c>
      <c r="J45" s="46">
        <v>43313</v>
      </c>
      <c r="K45" s="46">
        <v>43344</v>
      </c>
      <c r="L45" s="46">
        <v>43374</v>
      </c>
      <c r="M45" s="46">
        <v>43405</v>
      </c>
      <c r="N45" s="46">
        <v>43435</v>
      </c>
    </row>
    <row r="46" spans="1:15" ht="26.25" customHeight="1" x14ac:dyDescent="0.25">
      <c r="A46" s="153" t="s">
        <v>316</v>
      </c>
      <c r="B46" s="154"/>
      <c r="C46" s="63">
        <f>C39</f>
        <v>36</v>
      </c>
      <c r="D46" s="63">
        <f t="shared" ref="D46:N46" si="3">D39</f>
        <v>0</v>
      </c>
      <c r="E46" s="63">
        <f t="shared" si="3"/>
        <v>0</v>
      </c>
      <c r="F46" s="63">
        <f t="shared" si="3"/>
        <v>13</v>
      </c>
      <c r="G46" s="63">
        <f t="shared" si="3"/>
        <v>165</v>
      </c>
      <c r="H46" s="63">
        <f t="shared" si="3"/>
        <v>42</v>
      </c>
      <c r="I46" s="63">
        <f t="shared" si="3"/>
        <v>54</v>
      </c>
      <c r="J46" s="63">
        <f t="shared" si="3"/>
        <v>41</v>
      </c>
      <c r="K46" s="63">
        <f t="shared" si="3"/>
        <v>62</v>
      </c>
      <c r="L46" s="63">
        <f t="shared" si="3"/>
        <v>9</v>
      </c>
      <c r="M46" s="63">
        <f t="shared" si="3"/>
        <v>9</v>
      </c>
      <c r="N46" s="63">
        <f t="shared" si="3"/>
        <v>7</v>
      </c>
      <c r="O46" s="60">
        <f>SUM(C46:N46)</f>
        <v>438</v>
      </c>
    </row>
    <row r="48" spans="1:15" s="48" customFormat="1" ht="24.75" customHeight="1" x14ac:dyDescent="0.25">
      <c r="A48" s="151" t="s">
        <v>205</v>
      </c>
      <c r="B48" s="152"/>
      <c r="C48" s="46">
        <v>43831</v>
      </c>
      <c r="D48" s="46">
        <v>43862</v>
      </c>
      <c r="E48" s="46">
        <v>43891</v>
      </c>
      <c r="F48" s="46">
        <v>43922</v>
      </c>
      <c r="G48" s="46">
        <v>43952</v>
      </c>
      <c r="H48" s="46">
        <v>43983</v>
      </c>
      <c r="I48" s="46">
        <v>44013</v>
      </c>
      <c r="J48" s="46">
        <v>44044</v>
      </c>
      <c r="K48" s="46">
        <v>44075</v>
      </c>
      <c r="L48" s="46">
        <v>44105</v>
      </c>
      <c r="M48" s="46">
        <v>44136</v>
      </c>
      <c r="N48" s="46">
        <v>44166</v>
      </c>
    </row>
    <row r="49" spans="1:15" ht="26.25" customHeight="1" x14ac:dyDescent="0.25">
      <c r="A49" s="153" t="s">
        <v>281</v>
      </c>
      <c r="B49" s="154"/>
      <c r="C49" s="124">
        <v>37.619999999999997</v>
      </c>
      <c r="D49" s="124">
        <v>30.6432</v>
      </c>
      <c r="E49" s="124">
        <v>36.081000000000003</v>
      </c>
      <c r="F49" s="124">
        <v>31.977000000000004</v>
      </c>
      <c r="G49" s="124">
        <v>33.744</v>
      </c>
      <c r="H49" s="124">
        <v>25.080000000000002</v>
      </c>
      <c r="I49" s="64">
        <v>29.64</v>
      </c>
      <c r="J49" s="63">
        <v>27.740000000000002</v>
      </c>
      <c r="K49" s="63">
        <v>34.200000000000003</v>
      </c>
      <c r="L49" s="63">
        <v>33.25</v>
      </c>
      <c r="M49" s="63">
        <v>27.797000000000004</v>
      </c>
      <c r="N49" s="63">
        <v>28.803999999999998</v>
      </c>
      <c r="O49" s="60">
        <f>SUM(C49:N49)</f>
        <v>376.57620000000003</v>
      </c>
    </row>
  </sheetData>
  <mergeCells count="21">
    <mergeCell ref="A48:B48"/>
    <mergeCell ref="A49:B49"/>
    <mergeCell ref="A35:B35"/>
    <mergeCell ref="A36:B36"/>
    <mergeCell ref="A45:B45"/>
    <mergeCell ref="A46:B46"/>
    <mergeCell ref="A42:B42"/>
    <mergeCell ref="A43:B43"/>
    <mergeCell ref="A1:N1"/>
    <mergeCell ref="B2:F2"/>
    <mergeCell ref="B4:F4"/>
    <mergeCell ref="B5:F5"/>
    <mergeCell ref="B6:F6"/>
    <mergeCell ref="B7:F7"/>
    <mergeCell ref="A32:B32"/>
    <mergeCell ref="A33:B33"/>
    <mergeCell ref="B3:F3"/>
    <mergeCell ref="A27:B27"/>
    <mergeCell ref="A29:B29"/>
    <mergeCell ref="A30:B30"/>
    <mergeCell ref="A31:B3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765E-5420-4E1D-B9DE-4DEF198E7D13}">
  <dimension ref="A1:P44"/>
  <sheetViews>
    <sheetView workbookViewId="0">
      <selection activeCell="G18" sqref="G18"/>
    </sheetView>
  </sheetViews>
  <sheetFormatPr defaultRowHeight="15" x14ac:dyDescent="0.25"/>
  <cols>
    <col min="2" max="2" width="13" customWidth="1"/>
    <col min="3" max="3" width="14.85546875" customWidth="1"/>
    <col min="4" max="4" width="15.42578125" customWidth="1"/>
    <col min="5" max="5" width="16" customWidth="1"/>
    <col min="6" max="10" width="14.85546875" customWidth="1"/>
    <col min="11" max="11" width="21.7109375" customWidth="1"/>
    <col min="12" max="12" width="20" customWidth="1"/>
    <col min="13" max="14" width="14.85546875" customWidth="1"/>
    <col min="15" max="15" width="15.28515625" customWidth="1"/>
  </cols>
  <sheetData>
    <row r="1" spans="1:16" ht="26.25" customHeight="1" x14ac:dyDescent="0.35">
      <c r="A1" s="163" t="s">
        <v>216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4"/>
    </row>
    <row r="2" spans="1:16" s="67" customFormat="1" ht="79.5" customHeight="1" x14ac:dyDescent="0.25">
      <c r="A2" s="65" t="s">
        <v>210</v>
      </c>
      <c r="B2" s="165" t="s">
        <v>1</v>
      </c>
      <c r="C2" s="166"/>
      <c r="D2" s="166"/>
      <c r="E2" s="166"/>
      <c r="F2" s="167"/>
      <c r="G2" s="66" t="s">
        <v>211</v>
      </c>
      <c r="H2" s="66" t="s">
        <v>212</v>
      </c>
      <c r="I2" s="66" t="s">
        <v>213</v>
      </c>
      <c r="J2" s="66" t="s">
        <v>214</v>
      </c>
      <c r="K2" s="66" t="s">
        <v>259</v>
      </c>
      <c r="L2" s="66" t="s">
        <v>260</v>
      </c>
      <c r="M2" s="66" t="s">
        <v>215</v>
      </c>
      <c r="O2" s="101"/>
      <c r="P2" s="102"/>
    </row>
    <row r="3" spans="1:16" ht="29.25" customHeight="1" x14ac:dyDescent="0.3">
      <c r="A3" s="68">
        <v>1</v>
      </c>
      <c r="B3" s="155" t="s">
        <v>248</v>
      </c>
      <c r="C3" s="156"/>
      <c r="D3" s="156"/>
      <c r="E3" s="156"/>
      <c r="F3" s="157"/>
      <c r="G3" s="150">
        <v>188</v>
      </c>
      <c r="H3" s="70">
        <v>126000</v>
      </c>
      <c r="I3" s="70">
        <v>600</v>
      </c>
      <c r="J3" s="70"/>
      <c r="K3" s="54">
        <f>G3*H3</f>
        <v>23688000</v>
      </c>
      <c r="L3" s="52">
        <f>G3*I3</f>
        <v>112800</v>
      </c>
      <c r="M3" s="52"/>
      <c r="O3" s="103"/>
      <c r="P3" s="104"/>
    </row>
    <row r="4" spans="1:16" ht="18.75" x14ac:dyDescent="0.3">
      <c r="A4" s="68">
        <v>2</v>
      </c>
      <c r="B4" s="168" t="s">
        <v>249</v>
      </c>
      <c r="C4" s="169"/>
      <c r="D4" s="169"/>
      <c r="E4" s="169"/>
      <c r="F4" s="170"/>
      <c r="G4" s="150">
        <v>100</v>
      </c>
      <c r="H4" s="49">
        <v>1016.6</v>
      </c>
      <c r="I4" s="49"/>
      <c r="J4" s="49"/>
      <c r="K4" s="54">
        <f t="shared" ref="K4:K15" si="0">G4*H4</f>
        <v>101660</v>
      </c>
      <c r="L4" s="52">
        <f t="shared" ref="L4:L16" si="1">G4*I4</f>
        <v>0</v>
      </c>
      <c r="M4" s="52"/>
      <c r="O4" s="104"/>
      <c r="P4" s="104"/>
    </row>
    <row r="5" spans="1:16" ht="18.75" x14ac:dyDescent="0.3">
      <c r="A5" s="68">
        <v>3</v>
      </c>
      <c r="B5" s="168" t="s">
        <v>250</v>
      </c>
      <c r="C5" s="169"/>
      <c r="D5" s="169"/>
      <c r="E5" s="169"/>
      <c r="F5" s="170"/>
      <c r="G5" s="150">
        <v>139</v>
      </c>
      <c r="H5" s="49">
        <v>1472.58</v>
      </c>
      <c r="I5" s="49"/>
      <c r="J5" s="49"/>
      <c r="K5" s="54">
        <f t="shared" si="0"/>
        <v>204688.62</v>
      </c>
      <c r="L5" s="52">
        <f t="shared" si="1"/>
        <v>0</v>
      </c>
      <c r="M5" s="52"/>
      <c r="O5" s="104"/>
      <c r="P5" s="104"/>
    </row>
    <row r="6" spans="1:16" ht="18.75" x14ac:dyDescent="0.3">
      <c r="A6" s="68">
        <v>4</v>
      </c>
      <c r="B6" s="158" t="s">
        <v>251</v>
      </c>
      <c r="C6" s="159"/>
      <c r="D6" s="159"/>
      <c r="E6" s="159"/>
      <c r="F6" s="160"/>
      <c r="G6" s="250">
        <v>121</v>
      </c>
      <c r="H6" s="49">
        <v>1472.58</v>
      </c>
      <c r="I6" s="49"/>
      <c r="J6" s="49"/>
      <c r="K6" s="54">
        <f t="shared" si="0"/>
        <v>178182.18</v>
      </c>
      <c r="L6" s="52">
        <f t="shared" si="1"/>
        <v>0</v>
      </c>
      <c r="M6" s="52"/>
      <c r="O6" s="104"/>
      <c r="P6" s="104"/>
    </row>
    <row r="7" spans="1:16" ht="18.75" x14ac:dyDescent="0.3">
      <c r="A7" s="68">
        <v>5</v>
      </c>
      <c r="B7" s="127" t="s">
        <v>280</v>
      </c>
      <c r="C7" s="128"/>
      <c r="D7" s="128"/>
      <c r="E7" s="128"/>
      <c r="F7" s="129"/>
      <c r="G7" s="250">
        <v>716</v>
      </c>
      <c r="H7" s="49">
        <v>89.7</v>
      </c>
      <c r="I7" s="49"/>
      <c r="J7" s="49"/>
      <c r="K7" s="54">
        <f t="shared" si="0"/>
        <v>64225.200000000004</v>
      </c>
      <c r="L7" s="52">
        <f t="shared" si="1"/>
        <v>0</v>
      </c>
      <c r="M7" s="52"/>
      <c r="O7" s="104"/>
      <c r="P7" s="104"/>
    </row>
    <row r="8" spans="1:16" ht="18.75" x14ac:dyDescent="0.3">
      <c r="A8" s="68">
        <v>6</v>
      </c>
      <c r="B8" s="127" t="s">
        <v>59</v>
      </c>
      <c r="C8" s="128"/>
      <c r="D8" s="128"/>
      <c r="E8" s="128"/>
      <c r="F8" s="129"/>
      <c r="G8" s="250">
        <v>121</v>
      </c>
      <c r="H8" s="49">
        <v>8000</v>
      </c>
      <c r="I8" s="49"/>
      <c r="J8" s="49"/>
      <c r="K8" s="54">
        <f t="shared" si="0"/>
        <v>968000</v>
      </c>
      <c r="L8" s="52">
        <f t="shared" si="1"/>
        <v>0</v>
      </c>
      <c r="M8" s="52"/>
      <c r="O8" s="104"/>
      <c r="P8" s="104"/>
    </row>
    <row r="9" spans="1:16" ht="18.75" x14ac:dyDescent="0.3">
      <c r="A9" s="68">
        <v>7</v>
      </c>
      <c r="B9" s="127" t="s">
        <v>282</v>
      </c>
      <c r="C9" s="128"/>
      <c r="D9" s="128"/>
      <c r="E9" s="128"/>
      <c r="F9" s="129"/>
      <c r="G9" s="250">
        <v>356.04</v>
      </c>
      <c r="H9" s="49">
        <v>21.11</v>
      </c>
      <c r="I9" s="49">
        <v>7.0000000000000007E-2</v>
      </c>
      <c r="J9" s="49"/>
      <c r="K9" s="54">
        <f t="shared" si="0"/>
        <v>7516.0043999999998</v>
      </c>
      <c r="L9" s="52">
        <f t="shared" si="1"/>
        <v>24.922800000000002</v>
      </c>
      <c r="M9" s="52"/>
      <c r="O9" s="104"/>
      <c r="P9" s="104"/>
    </row>
    <row r="10" spans="1:16" ht="18.75" x14ac:dyDescent="0.3">
      <c r="A10" s="68">
        <v>8</v>
      </c>
      <c r="B10" s="127" t="s">
        <v>240</v>
      </c>
      <c r="C10" s="128"/>
      <c r="D10" s="128"/>
      <c r="E10" s="128"/>
      <c r="F10" s="129"/>
      <c r="G10" s="250">
        <v>48740</v>
      </c>
      <c r="H10" s="49">
        <v>264.7</v>
      </c>
      <c r="I10" s="49"/>
      <c r="J10" s="49"/>
      <c r="K10" s="54">
        <f t="shared" si="0"/>
        <v>12901478</v>
      </c>
      <c r="L10" s="52">
        <f t="shared" si="1"/>
        <v>0</v>
      </c>
      <c r="M10" s="52"/>
      <c r="O10" s="104"/>
      <c r="P10" s="104"/>
    </row>
    <row r="11" spans="1:16" ht="18.75" x14ac:dyDescent="0.3">
      <c r="A11" s="68">
        <v>9</v>
      </c>
      <c r="B11" s="98" t="s">
        <v>252</v>
      </c>
      <c r="C11" s="2"/>
      <c r="D11" s="2"/>
      <c r="E11" s="112" t="s">
        <v>253</v>
      </c>
      <c r="F11" s="112" t="s">
        <v>208</v>
      </c>
      <c r="G11" s="69"/>
      <c r="H11" s="49"/>
      <c r="I11" s="49"/>
      <c r="J11" s="49"/>
      <c r="K11" s="54">
        <f t="shared" si="0"/>
        <v>0</v>
      </c>
      <c r="L11" s="52">
        <f t="shared" si="1"/>
        <v>0</v>
      </c>
      <c r="M11" s="52"/>
      <c r="O11" s="104"/>
      <c r="P11" s="104"/>
    </row>
    <row r="12" spans="1:16" ht="18.75" x14ac:dyDescent="0.3">
      <c r="A12" s="68">
        <v>10</v>
      </c>
      <c r="B12" s="99" t="s">
        <v>254</v>
      </c>
      <c r="C12" s="2"/>
      <c r="D12" s="2"/>
      <c r="E12" s="100"/>
      <c r="F12" s="99"/>
      <c r="G12" s="150">
        <v>55</v>
      </c>
      <c r="H12" s="49">
        <v>19828.61</v>
      </c>
      <c r="I12" s="49"/>
      <c r="J12" s="49"/>
      <c r="K12" s="54">
        <f t="shared" si="0"/>
        <v>1090573.55</v>
      </c>
      <c r="L12" s="52">
        <f t="shared" si="1"/>
        <v>0</v>
      </c>
      <c r="M12" s="52"/>
      <c r="O12" s="104"/>
      <c r="P12" s="104"/>
    </row>
    <row r="13" spans="1:16" ht="18.75" x14ac:dyDescent="0.3">
      <c r="A13" s="68">
        <v>11</v>
      </c>
      <c r="B13" s="99" t="s">
        <v>255</v>
      </c>
      <c r="C13" s="2"/>
      <c r="D13" s="2"/>
      <c r="E13" s="99"/>
      <c r="F13" s="99"/>
      <c r="G13" s="150">
        <v>55</v>
      </c>
      <c r="H13" s="49">
        <v>15000</v>
      </c>
      <c r="I13" s="49"/>
      <c r="J13" s="49"/>
      <c r="K13" s="54">
        <f t="shared" si="0"/>
        <v>825000</v>
      </c>
      <c r="L13" s="52">
        <f t="shared" si="1"/>
        <v>0</v>
      </c>
      <c r="M13" s="52"/>
      <c r="O13" s="104"/>
      <c r="P13" s="104"/>
    </row>
    <row r="14" spans="1:16" ht="18.75" x14ac:dyDescent="0.3">
      <c r="A14" s="68">
        <v>12</v>
      </c>
      <c r="B14" s="99" t="s">
        <v>256</v>
      </c>
      <c r="C14" s="2"/>
      <c r="D14" s="2"/>
      <c r="E14" s="99"/>
      <c r="F14" s="99"/>
      <c r="G14" s="150">
        <v>55</v>
      </c>
      <c r="H14" s="49">
        <v>27600</v>
      </c>
      <c r="I14" s="49"/>
      <c r="J14" s="49"/>
      <c r="K14" s="54">
        <f t="shared" si="0"/>
        <v>1518000</v>
      </c>
      <c r="L14" s="52">
        <f t="shared" si="1"/>
        <v>0</v>
      </c>
      <c r="M14" s="52"/>
      <c r="O14" s="104"/>
      <c r="P14" s="104"/>
    </row>
    <row r="15" spans="1:16" ht="18.75" x14ac:dyDescent="0.3">
      <c r="A15" s="68">
        <v>13</v>
      </c>
      <c r="B15" s="99" t="s">
        <v>257</v>
      </c>
      <c r="C15" s="2"/>
      <c r="D15" s="2"/>
      <c r="E15" s="99"/>
      <c r="F15" s="99"/>
      <c r="G15" s="150">
        <v>55</v>
      </c>
      <c r="H15" s="49">
        <v>16000</v>
      </c>
      <c r="I15" s="49"/>
      <c r="J15" s="49"/>
      <c r="K15" s="54">
        <f t="shared" si="0"/>
        <v>880000</v>
      </c>
      <c r="L15" s="52">
        <f t="shared" si="1"/>
        <v>0</v>
      </c>
      <c r="M15" s="52"/>
      <c r="O15" s="104"/>
      <c r="P15" s="104"/>
    </row>
    <row r="16" spans="1:16" ht="15" customHeight="1" x14ac:dyDescent="0.3">
      <c r="A16" s="68">
        <v>14</v>
      </c>
      <c r="B16" s="107" t="s">
        <v>261</v>
      </c>
      <c r="C16" s="108"/>
      <c r="D16" s="108"/>
      <c r="E16" s="108"/>
      <c r="F16" s="109"/>
      <c r="G16" s="97">
        <v>1</v>
      </c>
      <c r="H16" s="52"/>
      <c r="I16" s="52">
        <v>1550.7</v>
      </c>
      <c r="J16" s="49">
        <v>1550.58</v>
      </c>
      <c r="K16" s="54"/>
      <c r="L16" s="52">
        <f t="shared" si="1"/>
        <v>1550.7</v>
      </c>
      <c r="M16" s="52"/>
      <c r="O16" s="104"/>
      <c r="P16" s="104"/>
    </row>
    <row r="17" spans="1:16" ht="15" customHeight="1" x14ac:dyDescent="0.3">
      <c r="A17" s="68">
        <v>15</v>
      </c>
      <c r="B17" s="110" t="s">
        <v>262</v>
      </c>
      <c r="C17" s="111"/>
      <c r="D17" s="111"/>
      <c r="E17" s="111"/>
      <c r="F17" s="111"/>
      <c r="G17" s="89"/>
      <c r="H17" s="57"/>
      <c r="I17" s="57"/>
      <c r="J17" s="90"/>
      <c r="K17" s="56"/>
      <c r="L17" s="57"/>
      <c r="M17" s="57"/>
      <c r="O17" s="104"/>
      <c r="P17" s="104"/>
    </row>
    <row r="18" spans="1:16" s="148" customFormat="1" ht="21" customHeight="1" x14ac:dyDescent="0.35">
      <c r="A18" s="142" t="s">
        <v>289</v>
      </c>
      <c r="B18" s="143"/>
      <c r="C18" s="143"/>
      <c r="D18" s="143"/>
      <c r="E18" s="143"/>
      <c r="F18" s="143"/>
      <c r="G18" s="144"/>
      <c r="H18" s="145"/>
      <c r="I18" s="145"/>
      <c r="J18" s="146"/>
      <c r="K18" s="147">
        <f>SUM(K3:K17)</f>
        <v>42427323.554399997</v>
      </c>
      <c r="L18" s="147">
        <f>SUM(L3:L17)</f>
        <v>114375.6228</v>
      </c>
      <c r="M18" s="145"/>
      <c r="O18" s="149"/>
      <c r="P18" s="149"/>
    </row>
    <row r="19" spans="1:16" ht="26.25" customHeight="1" x14ac:dyDescent="0.25"/>
    <row r="20" spans="1:16" ht="26.25" customHeight="1" x14ac:dyDescent="0.25"/>
    <row r="22" spans="1:16" s="48" customFormat="1" ht="24.75" customHeight="1" x14ac:dyDescent="0.25">
      <c r="A22" s="151" t="s">
        <v>205</v>
      </c>
      <c r="B22" s="152"/>
      <c r="C22" s="46">
        <v>43466</v>
      </c>
      <c r="D22" s="46">
        <v>43497</v>
      </c>
      <c r="E22" s="46">
        <v>43525</v>
      </c>
      <c r="F22" s="46">
        <v>43556</v>
      </c>
      <c r="G22" s="46">
        <v>43586</v>
      </c>
      <c r="H22" s="46">
        <v>43617</v>
      </c>
      <c r="I22" s="46">
        <v>43647</v>
      </c>
      <c r="J22" s="46">
        <v>43678</v>
      </c>
      <c r="K22" s="46">
        <v>43709</v>
      </c>
      <c r="L22" s="46">
        <v>43739</v>
      </c>
      <c r="M22" s="46">
        <v>43770</v>
      </c>
      <c r="N22" s="46">
        <v>43800</v>
      </c>
      <c r="O22" s="47" t="s">
        <v>206</v>
      </c>
    </row>
    <row r="23" spans="1:16" ht="24.75" customHeight="1" x14ac:dyDescent="0.25">
      <c r="A23" s="113" t="s">
        <v>288</v>
      </c>
      <c r="B23" s="114"/>
      <c r="C23" s="138">
        <v>11</v>
      </c>
      <c r="D23" s="138">
        <v>1</v>
      </c>
      <c r="E23" s="138">
        <v>0</v>
      </c>
      <c r="F23" s="52">
        <v>2</v>
      </c>
      <c r="G23" s="52">
        <v>35</v>
      </c>
      <c r="H23" s="52">
        <v>10</v>
      </c>
      <c r="I23" s="52">
        <v>19</v>
      </c>
      <c r="J23" s="52">
        <v>24</v>
      </c>
      <c r="K23" s="52">
        <v>20</v>
      </c>
      <c r="L23" s="52">
        <v>30</v>
      </c>
      <c r="M23" s="52">
        <v>16</v>
      </c>
      <c r="N23" s="52">
        <v>20</v>
      </c>
      <c r="O23" s="86">
        <f>SUM(C23:N23)</f>
        <v>188</v>
      </c>
    </row>
    <row r="24" spans="1:16" ht="15.75" x14ac:dyDescent="0.25">
      <c r="A24" s="161"/>
      <c r="B24" s="162"/>
      <c r="C24" s="130"/>
      <c r="D24" s="139"/>
      <c r="E24" s="139"/>
      <c r="F24" s="52"/>
      <c r="G24" s="53"/>
      <c r="H24" s="54"/>
      <c r="I24" s="55"/>
      <c r="J24" s="56"/>
      <c r="K24" s="57"/>
      <c r="L24" s="57"/>
      <c r="M24" s="57"/>
      <c r="N24" s="57"/>
      <c r="O24" s="86">
        <f>SUM(C24:N24)</f>
        <v>0</v>
      </c>
    </row>
    <row r="25" spans="1:16" s="48" customFormat="1" ht="24.75" customHeight="1" x14ac:dyDescent="0.25">
      <c r="A25" s="151" t="s">
        <v>205</v>
      </c>
      <c r="B25" s="152"/>
      <c r="C25" s="46">
        <v>43466</v>
      </c>
      <c r="D25" s="46">
        <v>43497</v>
      </c>
      <c r="E25" s="46">
        <v>43525</v>
      </c>
      <c r="F25" s="46">
        <v>43556</v>
      </c>
      <c r="G25" s="46">
        <v>43586</v>
      </c>
      <c r="H25" s="46">
        <v>43617</v>
      </c>
      <c r="I25" s="46">
        <v>43647</v>
      </c>
      <c r="J25" s="46">
        <v>43678</v>
      </c>
      <c r="K25" s="46">
        <v>43709</v>
      </c>
      <c r="L25" s="46">
        <v>43739</v>
      </c>
      <c r="M25" s="46">
        <v>43770</v>
      </c>
      <c r="N25" s="46">
        <v>43800</v>
      </c>
    </row>
    <row r="26" spans="1:16" ht="26.25" customHeight="1" x14ac:dyDescent="0.25">
      <c r="A26" s="153" t="s">
        <v>285</v>
      </c>
      <c r="B26" s="154"/>
      <c r="C26" s="63"/>
      <c r="D26" s="63"/>
      <c r="E26" s="63"/>
      <c r="F26" s="64"/>
      <c r="G26" s="63"/>
      <c r="H26" s="63"/>
      <c r="I26" s="64"/>
      <c r="J26" s="2"/>
      <c r="K26" s="63"/>
      <c r="L26" s="63"/>
      <c r="M26" s="63"/>
      <c r="N26" s="63"/>
      <c r="O26" s="60">
        <f>SUM(C26:N26)</f>
        <v>0</v>
      </c>
    </row>
    <row r="27" spans="1:16" ht="26.25" customHeight="1" x14ac:dyDescent="0.25">
      <c r="A27" s="131"/>
      <c r="B27" s="132" t="s">
        <v>276</v>
      </c>
      <c r="C27" s="63"/>
      <c r="D27" s="63">
        <v>21</v>
      </c>
      <c r="E27" s="63"/>
      <c r="F27" s="64"/>
      <c r="G27" s="63">
        <v>25</v>
      </c>
      <c r="H27" s="63"/>
      <c r="I27" s="64">
        <v>11</v>
      </c>
      <c r="J27" s="2"/>
      <c r="K27" s="63">
        <v>23</v>
      </c>
      <c r="L27" s="63">
        <v>15</v>
      </c>
      <c r="M27" s="63">
        <v>5</v>
      </c>
      <c r="N27" s="63"/>
      <c r="O27" s="60">
        <f>SUM(C27:N27)</f>
        <v>100</v>
      </c>
    </row>
    <row r="28" spans="1:16" ht="26.25" customHeight="1" x14ac:dyDescent="0.25">
      <c r="A28" s="131"/>
      <c r="B28" s="132" t="s">
        <v>277</v>
      </c>
      <c r="C28" s="63"/>
      <c r="D28" s="63">
        <v>27</v>
      </c>
      <c r="E28" s="63"/>
      <c r="F28" s="64"/>
      <c r="G28" s="63">
        <v>45</v>
      </c>
      <c r="H28" s="63">
        <v>12</v>
      </c>
      <c r="I28" s="64">
        <v>13</v>
      </c>
      <c r="J28" s="2"/>
      <c r="K28" s="63">
        <v>27</v>
      </c>
      <c r="L28" s="63">
        <v>14</v>
      </c>
      <c r="M28" s="63">
        <v>1</v>
      </c>
      <c r="N28" s="63"/>
      <c r="O28" s="60">
        <f t="shared" ref="O28:O30" si="2">SUM(C28:N28)</f>
        <v>139</v>
      </c>
    </row>
    <row r="29" spans="1:16" ht="26.25" customHeight="1" x14ac:dyDescent="0.25">
      <c r="A29" s="131"/>
      <c r="B29" s="132" t="s">
        <v>278</v>
      </c>
      <c r="C29" s="63"/>
      <c r="D29" s="63">
        <v>26</v>
      </c>
      <c r="E29" s="63"/>
      <c r="F29" s="64"/>
      <c r="G29" s="63">
        <v>35</v>
      </c>
      <c r="H29" s="63"/>
      <c r="I29" s="64">
        <v>11</v>
      </c>
      <c r="J29" s="2"/>
      <c r="K29" s="63">
        <v>21</v>
      </c>
      <c r="L29" s="63">
        <v>21</v>
      </c>
      <c r="M29" s="63">
        <v>7</v>
      </c>
      <c r="N29" s="63"/>
      <c r="O29" s="60">
        <f t="shared" si="2"/>
        <v>121</v>
      </c>
    </row>
    <row r="30" spans="1:16" ht="26.25" customHeight="1" x14ac:dyDescent="0.25">
      <c r="A30" s="131"/>
      <c r="B30" s="132" t="s">
        <v>280</v>
      </c>
      <c r="C30" s="63"/>
      <c r="D30" s="63">
        <v>148</v>
      </c>
      <c r="E30" s="63"/>
      <c r="F30" s="64"/>
      <c r="G30" s="63">
        <v>210</v>
      </c>
      <c r="H30" s="63">
        <v>24</v>
      </c>
      <c r="I30" s="64">
        <v>70</v>
      </c>
      <c r="J30" s="2"/>
      <c r="K30" s="63">
        <v>142</v>
      </c>
      <c r="L30" s="63">
        <v>96</v>
      </c>
      <c r="M30" s="63">
        <v>26</v>
      </c>
      <c r="N30" s="63"/>
      <c r="O30" s="60">
        <f t="shared" si="2"/>
        <v>716</v>
      </c>
    </row>
    <row r="31" spans="1:16" ht="15.75" x14ac:dyDescent="0.25">
      <c r="A31" s="161"/>
      <c r="B31" s="162"/>
      <c r="C31" s="52"/>
      <c r="D31" s="52"/>
      <c r="E31" s="52"/>
      <c r="F31" s="52"/>
      <c r="G31" s="53"/>
      <c r="H31" s="52"/>
      <c r="I31" s="58"/>
      <c r="J31" s="57"/>
      <c r="K31" s="57"/>
      <c r="L31" s="57"/>
      <c r="M31" s="57"/>
      <c r="N31" s="57"/>
    </row>
    <row r="32" spans="1:16" s="48" customFormat="1" ht="24.75" customHeight="1" x14ac:dyDescent="0.25">
      <c r="A32" s="151" t="s">
        <v>205</v>
      </c>
      <c r="B32" s="152"/>
      <c r="C32" s="46">
        <v>43466</v>
      </c>
      <c r="D32" s="46">
        <v>43497</v>
      </c>
      <c r="E32" s="46">
        <v>43525</v>
      </c>
      <c r="F32" s="46">
        <v>43556</v>
      </c>
      <c r="G32" s="46">
        <v>43586</v>
      </c>
      <c r="H32" s="46">
        <v>43617</v>
      </c>
      <c r="I32" s="46">
        <v>43647</v>
      </c>
      <c r="J32" s="46">
        <v>43678</v>
      </c>
      <c r="K32" s="46">
        <v>43709</v>
      </c>
      <c r="L32" s="46">
        <v>43739</v>
      </c>
      <c r="M32" s="46">
        <v>43770</v>
      </c>
      <c r="N32" s="46">
        <v>43800</v>
      </c>
    </row>
    <row r="33" spans="1:15" ht="28.5" customHeight="1" x14ac:dyDescent="0.25">
      <c r="A33" s="264" t="s">
        <v>286</v>
      </c>
      <c r="B33" s="265"/>
      <c r="C33" s="266">
        <v>1320</v>
      </c>
      <c r="D33" s="266">
        <v>1760</v>
      </c>
      <c r="E33" s="266">
        <v>440</v>
      </c>
      <c r="F33" s="266">
        <v>660</v>
      </c>
      <c r="G33" s="266">
        <v>22280</v>
      </c>
      <c r="H33" s="266">
        <v>22280</v>
      </c>
      <c r="I33" s="266"/>
      <c r="J33" s="49"/>
      <c r="K33" s="49"/>
      <c r="L33" s="49"/>
      <c r="M33" s="49"/>
      <c r="N33" s="49"/>
      <c r="O33" s="60">
        <f>SUM(C33:N33)</f>
        <v>48740</v>
      </c>
    </row>
    <row r="34" spans="1:15" x14ac:dyDescent="0.25">
      <c r="H34" s="61"/>
      <c r="I34" s="62"/>
      <c r="J34" s="17"/>
      <c r="K34" s="17"/>
      <c r="L34" s="17"/>
      <c r="M34" s="17"/>
      <c r="N34" s="17"/>
    </row>
    <row r="35" spans="1:15" s="48" customFormat="1" ht="24.75" customHeight="1" x14ac:dyDescent="0.25">
      <c r="A35" s="151" t="s">
        <v>205</v>
      </c>
      <c r="B35" s="152"/>
      <c r="C35" s="46">
        <v>43466</v>
      </c>
      <c r="D35" s="46">
        <v>43497</v>
      </c>
      <c r="E35" s="46">
        <v>43525</v>
      </c>
      <c r="F35" s="46">
        <v>43556</v>
      </c>
      <c r="G35" s="46">
        <v>43586</v>
      </c>
      <c r="H35" s="46">
        <v>43617</v>
      </c>
      <c r="I35" s="46">
        <v>43647</v>
      </c>
      <c r="J35" s="46">
        <v>43678</v>
      </c>
      <c r="K35" s="46">
        <v>43709</v>
      </c>
      <c r="L35" s="46">
        <v>43739</v>
      </c>
      <c r="M35" s="46">
        <v>43770</v>
      </c>
      <c r="N35" s="46">
        <v>43800</v>
      </c>
    </row>
    <row r="36" spans="1:15" ht="26.25" customHeight="1" x14ac:dyDescent="0.25">
      <c r="A36" s="153" t="s">
        <v>242</v>
      </c>
      <c r="B36" s="154"/>
      <c r="C36" s="63"/>
      <c r="D36" s="63"/>
      <c r="E36" s="63"/>
      <c r="F36" s="64"/>
      <c r="G36" s="63"/>
      <c r="H36" s="63"/>
      <c r="I36" s="64"/>
      <c r="J36" s="63"/>
      <c r="K36" s="63"/>
      <c r="L36" s="63"/>
      <c r="M36" s="63"/>
      <c r="N36" s="63"/>
      <c r="O36" s="60">
        <f>SUM(C36:N36)</f>
        <v>0</v>
      </c>
    </row>
    <row r="37" spans="1:15" x14ac:dyDescent="0.25">
      <c r="H37" s="61"/>
      <c r="I37" s="62"/>
      <c r="J37" s="17"/>
      <c r="K37" s="17"/>
      <c r="L37" s="17"/>
      <c r="M37" s="17"/>
      <c r="N37" s="17"/>
    </row>
    <row r="38" spans="1:15" s="48" customFormat="1" ht="24.75" customHeight="1" x14ac:dyDescent="0.25">
      <c r="A38" s="151" t="s">
        <v>205</v>
      </c>
      <c r="B38" s="152"/>
      <c r="C38" s="46">
        <v>43466</v>
      </c>
      <c r="D38" s="46">
        <v>43497</v>
      </c>
      <c r="E38" s="46">
        <v>43525</v>
      </c>
      <c r="F38" s="46">
        <v>43556</v>
      </c>
      <c r="G38" s="46">
        <v>43586</v>
      </c>
      <c r="H38" s="46">
        <v>43617</v>
      </c>
      <c r="I38" s="46">
        <v>43647</v>
      </c>
      <c r="J38" s="46">
        <v>43678</v>
      </c>
      <c r="K38" s="46">
        <v>43709</v>
      </c>
      <c r="L38" s="46">
        <v>43739</v>
      </c>
      <c r="M38" s="46">
        <v>43770</v>
      </c>
      <c r="N38" s="46">
        <v>43800</v>
      </c>
    </row>
    <row r="39" spans="1:15" ht="26.25" customHeight="1" x14ac:dyDescent="0.25">
      <c r="A39" s="153" t="s">
        <v>317</v>
      </c>
      <c r="B39" s="154"/>
      <c r="C39" s="63"/>
      <c r="D39" s="63">
        <v>11</v>
      </c>
      <c r="E39" s="63"/>
      <c r="F39" s="64"/>
      <c r="G39" s="63">
        <v>7</v>
      </c>
      <c r="H39">
        <v>1</v>
      </c>
      <c r="I39">
        <v>6</v>
      </c>
      <c r="K39">
        <v>10</v>
      </c>
      <c r="L39">
        <v>13</v>
      </c>
      <c r="M39">
        <v>7</v>
      </c>
      <c r="N39" s="63"/>
      <c r="O39" s="60">
        <f>SUM(C39:N39)</f>
        <v>55</v>
      </c>
    </row>
    <row r="41" spans="1:15" s="48" customFormat="1" ht="24.75" customHeight="1" x14ac:dyDescent="0.25">
      <c r="A41" s="151" t="s">
        <v>205</v>
      </c>
      <c r="B41" s="152"/>
      <c r="C41" s="46">
        <v>43466</v>
      </c>
      <c r="D41" s="46">
        <v>43497</v>
      </c>
      <c r="E41" s="46">
        <v>43525</v>
      </c>
      <c r="F41" s="46">
        <v>43556</v>
      </c>
      <c r="G41" s="46">
        <v>43586</v>
      </c>
      <c r="H41" s="46">
        <v>43617</v>
      </c>
      <c r="I41" s="46">
        <v>43647</v>
      </c>
      <c r="J41" s="46">
        <v>43678</v>
      </c>
      <c r="K41" s="46">
        <v>43709</v>
      </c>
      <c r="L41" s="46">
        <v>43739</v>
      </c>
      <c r="M41" s="46">
        <v>43770</v>
      </c>
      <c r="N41" s="46">
        <v>43800</v>
      </c>
    </row>
    <row r="42" spans="1:15" ht="26.25" customHeight="1" x14ac:dyDescent="0.25">
      <c r="A42" s="153" t="s">
        <v>241</v>
      </c>
      <c r="B42" s="154"/>
      <c r="C42" s="319">
        <f>C29</f>
        <v>0</v>
      </c>
      <c r="D42" s="319">
        <f t="shared" ref="D42:N42" si="3">D29</f>
        <v>26</v>
      </c>
      <c r="E42" s="319">
        <f t="shared" si="3"/>
        <v>0</v>
      </c>
      <c r="F42" s="319">
        <f t="shared" si="3"/>
        <v>0</v>
      </c>
      <c r="G42" s="319">
        <f t="shared" si="3"/>
        <v>35</v>
      </c>
      <c r="H42" s="319">
        <f t="shared" si="3"/>
        <v>0</v>
      </c>
      <c r="I42" s="319">
        <f t="shared" si="3"/>
        <v>11</v>
      </c>
      <c r="J42" s="319">
        <f t="shared" si="3"/>
        <v>0</v>
      </c>
      <c r="K42" s="319">
        <f t="shared" si="3"/>
        <v>21</v>
      </c>
      <c r="L42" s="319">
        <f t="shared" si="3"/>
        <v>21</v>
      </c>
      <c r="M42" s="319">
        <f t="shared" si="3"/>
        <v>7</v>
      </c>
      <c r="N42" s="319">
        <f t="shared" si="3"/>
        <v>0</v>
      </c>
      <c r="O42" s="60">
        <f>SUM(C42:N42)</f>
        <v>121</v>
      </c>
    </row>
    <row r="43" spans="1:15" s="48" customFormat="1" ht="24.75" customHeight="1" x14ac:dyDescent="0.25">
      <c r="A43" s="151" t="s">
        <v>205</v>
      </c>
      <c r="B43" s="152"/>
      <c r="C43" s="46">
        <v>43831</v>
      </c>
      <c r="D43" s="46">
        <v>43862</v>
      </c>
      <c r="E43" s="46">
        <v>43891</v>
      </c>
      <c r="F43" s="46">
        <v>43922</v>
      </c>
      <c r="G43" s="46">
        <v>43952</v>
      </c>
      <c r="H43" s="46">
        <v>43983</v>
      </c>
      <c r="I43" s="46">
        <v>44013</v>
      </c>
      <c r="J43" s="46">
        <v>44044</v>
      </c>
      <c r="K43" s="46">
        <v>44075</v>
      </c>
      <c r="L43" s="46">
        <v>44105</v>
      </c>
      <c r="M43" s="46">
        <v>44136</v>
      </c>
      <c r="N43" s="46">
        <v>44166</v>
      </c>
    </row>
    <row r="44" spans="1:15" ht="26.25" customHeight="1" x14ac:dyDescent="0.25">
      <c r="A44" s="153" t="s">
        <v>281</v>
      </c>
      <c r="B44" s="154"/>
      <c r="C44" s="124">
        <v>29.867999999999999</v>
      </c>
      <c r="D44" s="124">
        <v>27.876799999999999</v>
      </c>
      <c r="E44" s="124">
        <v>30.97</v>
      </c>
      <c r="F44" s="124">
        <v>32.68</v>
      </c>
      <c r="G44" s="124">
        <v>31.92</v>
      </c>
      <c r="H44" s="124">
        <v>33.25</v>
      </c>
      <c r="I44" s="64">
        <v>32.11</v>
      </c>
      <c r="J44" s="63">
        <v>29.830000000000002</v>
      </c>
      <c r="K44" s="63">
        <v>22.8</v>
      </c>
      <c r="L44" s="63">
        <v>18.05</v>
      </c>
      <c r="M44" s="63">
        <v>33.82</v>
      </c>
      <c r="N44" s="63">
        <v>32.869999999999997</v>
      </c>
      <c r="O44" s="60">
        <f>SUM(C44:N44)</f>
        <v>356.04480000000001</v>
      </c>
    </row>
  </sheetData>
  <mergeCells count="21">
    <mergeCell ref="A43:B43"/>
    <mergeCell ref="A44:B44"/>
    <mergeCell ref="A33:B33"/>
    <mergeCell ref="A1:N1"/>
    <mergeCell ref="B2:F2"/>
    <mergeCell ref="B3:F3"/>
    <mergeCell ref="B4:F4"/>
    <mergeCell ref="B5:F5"/>
    <mergeCell ref="B6:F6"/>
    <mergeCell ref="A22:B22"/>
    <mergeCell ref="A24:B24"/>
    <mergeCell ref="A31:B31"/>
    <mergeCell ref="A32:B32"/>
    <mergeCell ref="A25:B25"/>
    <mergeCell ref="A26:B26"/>
    <mergeCell ref="A41:B41"/>
    <mergeCell ref="A42:B42"/>
    <mergeCell ref="A35:B35"/>
    <mergeCell ref="A36:B36"/>
    <mergeCell ref="A38:B38"/>
    <mergeCell ref="A39:B3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F6F-BA86-4C0F-A09A-3EC638655CFE}">
  <dimension ref="A1:P42"/>
  <sheetViews>
    <sheetView workbookViewId="0">
      <selection activeCell="P16" sqref="P1:P1048576"/>
    </sheetView>
  </sheetViews>
  <sheetFormatPr defaultRowHeight="15" x14ac:dyDescent="0.25"/>
  <cols>
    <col min="2" max="2" width="21.42578125" customWidth="1"/>
    <col min="3" max="4" width="14" customWidth="1"/>
    <col min="5" max="5" width="15.5703125" customWidth="1"/>
    <col min="6" max="6" width="12.5703125" customWidth="1"/>
    <col min="7" max="7" width="13.42578125" customWidth="1"/>
    <col min="8" max="8" width="13.140625" customWidth="1"/>
    <col min="9" max="9" width="14.140625" customWidth="1"/>
    <col min="10" max="10" width="13.140625" customWidth="1"/>
    <col min="11" max="11" width="26.42578125" customWidth="1"/>
    <col min="12" max="12" width="21.140625" customWidth="1"/>
    <col min="13" max="13" width="13.5703125" customWidth="1"/>
    <col min="15" max="15" width="15.42578125" customWidth="1"/>
  </cols>
  <sheetData>
    <row r="1" spans="1:16" ht="26.25" customHeight="1" x14ac:dyDescent="0.35">
      <c r="A1" s="163" t="s">
        <v>216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4"/>
    </row>
    <row r="2" spans="1:16" s="67" customFormat="1" ht="79.5" customHeight="1" x14ac:dyDescent="0.25">
      <c r="A2" s="65" t="s">
        <v>210</v>
      </c>
      <c r="B2" s="165" t="s">
        <v>1</v>
      </c>
      <c r="C2" s="166"/>
      <c r="D2" s="166"/>
      <c r="E2" s="166"/>
      <c r="F2" s="167"/>
      <c r="G2" s="66" t="s">
        <v>211</v>
      </c>
      <c r="H2" s="66" t="s">
        <v>212</v>
      </c>
      <c r="I2" s="66" t="s">
        <v>213</v>
      </c>
      <c r="J2" s="66" t="s">
        <v>214</v>
      </c>
      <c r="K2" s="66" t="s">
        <v>259</v>
      </c>
      <c r="L2" s="66" t="s">
        <v>260</v>
      </c>
      <c r="M2" s="66" t="s">
        <v>215</v>
      </c>
      <c r="O2" s="101"/>
      <c r="P2" s="102"/>
    </row>
    <row r="3" spans="1:16" ht="29.25" customHeight="1" x14ac:dyDescent="0.3">
      <c r="A3" s="68">
        <v>1</v>
      </c>
      <c r="B3" s="155" t="s">
        <v>248</v>
      </c>
      <c r="C3" s="156"/>
      <c r="D3" s="156"/>
      <c r="E3" s="156"/>
      <c r="F3" s="157"/>
      <c r="G3" s="69">
        <v>45</v>
      </c>
      <c r="H3" s="70">
        <v>126000</v>
      </c>
      <c r="I3" s="70">
        <v>600</v>
      </c>
      <c r="J3" s="70"/>
      <c r="K3" s="54">
        <f>G3*H3</f>
        <v>5670000</v>
      </c>
      <c r="L3" s="52">
        <f>G3*I3</f>
        <v>27000</v>
      </c>
      <c r="M3" s="52"/>
      <c r="O3" s="103"/>
      <c r="P3" s="104"/>
    </row>
    <row r="4" spans="1:16" ht="18.75" x14ac:dyDescent="0.3">
      <c r="A4" s="68">
        <v>2</v>
      </c>
      <c r="B4" s="168" t="s">
        <v>249</v>
      </c>
      <c r="C4" s="169"/>
      <c r="D4" s="169"/>
      <c r="E4" s="169"/>
      <c r="F4" s="170"/>
      <c r="G4" s="69">
        <v>39</v>
      </c>
      <c r="H4" s="49">
        <v>1016.6</v>
      </c>
      <c r="I4" s="49"/>
      <c r="J4" s="49"/>
      <c r="K4" s="54">
        <f t="shared" ref="K4:K15" si="0">G4*H4</f>
        <v>39647.4</v>
      </c>
      <c r="L4" s="52">
        <f t="shared" ref="L4:L16" si="1">G4*I4</f>
        <v>0</v>
      </c>
      <c r="M4" s="52"/>
      <c r="O4" s="104"/>
      <c r="P4" s="104"/>
    </row>
    <row r="5" spans="1:16" ht="18.75" x14ac:dyDescent="0.3">
      <c r="A5" s="68">
        <v>3</v>
      </c>
      <c r="B5" s="168" t="s">
        <v>250</v>
      </c>
      <c r="C5" s="169"/>
      <c r="D5" s="169"/>
      <c r="E5" s="169"/>
      <c r="F5" s="170"/>
      <c r="G5" s="69">
        <v>102</v>
      </c>
      <c r="H5" s="49">
        <v>1472.58</v>
      </c>
      <c r="I5" s="49"/>
      <c r="J5" s="49"/>
      <c r="K5" s="54">
        <f t="shared" si="0"/>
        <v>150203.16</v>
      </c>
      <c r="L5" s="52">
        <f t="shared" si="1"/>
        <v>0</v>
      </c>
      <c r="M5" s="52"/>
      <c r="O5" s="104"/>
      <c r="P5" s="104"/>
    </row>
    <row r="6" spans="1:16" ht="18.75" x14ac:dyDescent="0.3">
      <c r="A6" s="68">
        <v>4</v>
      </c>
      <c r="B6" s="158" t="s">
        <v>251</v>
      </c>
      <c r="C6" s="159"/>
      <c r="D6" s="159"/>
      <c r="E6" s="159"/>
      <c r="F6" s="160"/>
      <c r="G6" s="96">
        <v>36</v>
      </c>
      <c r="H6" s="49">
        <v>1472.58</v>
      </c>
      <c r="I6" s="49"/>
      <c r="J6" s="49"/>
      <c r="K6" s="54">
        <f t="shared" si="0"/>
        <v>53012.88</v>
      </c>
      <c r="L6" s="52">
        <f t="shared" si="1"/>
        <v>0</v>
      </c>
      <c r="M6" s="52"/>
      <c r="O6" s="104"/>
      <c r="P6" s="104"/>
    </row>
    <row r="7" spans="1:16" ht="18.75" x14ac:dyDescent="0.3">
      <c r="A7" s="68">
        <v>5</v>
      </c>
      <c r="B7" s="127" t="s">
        <v>280</v>
      </c>
      <c r="C7" s="128"/>
      <c r="D7" s="128"/>
      <c r="E7" s="128"/>
      <c r="F7" s="129"/>
      <c r="G7" s="96">
        <v>354</v>
      </c>
      <c r="H7" s="49">
        <v>89.7</v>
      </c>
      <c r="I7" s="49"/>
      <c r="J7" s="49"/>
      <c r="K7" s="54">
        <f t="shared" si="0"/>
        <v>31753.8</v>
      </c>
      <c r="L7" s="52">
        <f t="shared" si="1"/>
        <v>0</v>
      </c>
      <c r="M7" s="52"/>
      <c r="O7" s="104"/>
      <c r="P7" s="104"/>
    </row>
    <row r="8" spans="1:16" ht="18.75" x14ac:dyDescent="0.3">
      <c r="A8" s="68">
        <v>6</v>
      </c>
      <c r="B8" s="127" t="s">
        <v>59</v>
      </c>
      <c r="C8" s="128"/>
      <c r="D8" s="128"/>
      <c r="E8" s="128"/>
      <c r="F8" s="129"/>
      <c r="G8" s="96">
        <v>36</v>
      </c>
      <c r="H8" s="49">
        <v>8000</v>
      </c>
      <c r="I8" s="49"/>
      <c r="J8" s="49"/>
      <c r="K8" s="54">
        <f t="shared" si="0"/>
        <v>288000</v>
      </c>
      <c r="L8" s="52">
        <f t="shared" si="1"/>
        <v>0</v>
      </c>
      <c r="M8" s="52"/>
      <c r="O8" s="104"/>
      <c r="P8" s="104"/>
    </row>
    <row r="9" spans="1:16" ht="18.75" x14ac:dyDescent="0.3">
      <c r="A9" s="68">
        <v>7</v>
      </c>
      <c r="B9" s="127" t="s">
        <v>282</v>
      </c>
      <c r="C9" s="128"/>
      <c r="D9" s="128"/>
      <c r="E9" s="128"/>
      <c r="F9" s="129"/>
      <c r="G9" s="96">
        <v>57.74</v>
      </c>
      <c r="H9" s="49">
        <v>21.11</v>
      </c>
      <c r="I9" s="49">
        <v>7.0000000000000007E-2</v>
      </c>
      <c r="J9" s="49"/>
      <c r="K9" s="54">
        <f t="shared" si="0"/>
        <v>1218.8914</v>
      </c>
      <c r="L9" s="52">
        <f t="shared" si="1"/>
        <v>4.0418000000000003</v>
      </c>
      <c r="M9" s="52"/>
      <c r="O9" s="104"/>
      <c r="P9" s="104"/>
    </row>
    <row r="10" spans="1:16" ht="18.75" x14ac:dyDescent="0.3">
      <c r="A10" s="68">
        <v>8</v>
      </c>
      <c r="B10" s="120" t="s">
        <v>240</v>
      </c>
      <c r="C10" s="121"/>
      <c r="D10" s="121"/>
      <c r="E10" s="121"/>
      <c r="F10" s="122"/>
      <c r="G10" s="96">
        <v>16000</v>
      </c>
      <c r="H10" s="49">
        <v>264.7</v>
      </c>
      <c r="I10" s="49"/>
      <c r="J10" s="49"/>
      <c r="K10" s="54">
        <f t="shared" si="0"/>
        <v>4235200</v>
      </c>
      <c r="L10" s="52">
        <f t="shared" si="1"/>
        <v>0</v>
      </c>
      <c r="M10" s="52"/>
      <c r="O10" s="104"/>
      <c r="P10" s="104"/>
    </row>
    <row r="11" spans="1:16" ht="18.75" x14ac:dyDescent="0.3">
      <c r="A11" s="68">
        <v>9</v>
      </c>
      <c r="B11" s="98" t="s">
        <v>252</v>
      </c>
      <c r="C11" s="2"/>
      <c r="D11" s="2"/>
      <c r="E11" s="112" t="s">
        <v>253</v>
      </c>
      <c r="F11" s="112" t="s">
        <v>208</v>
      </c>
      <c r="G11" s="69"/>
      <c r="H11" s="49"/>
      <c r="I11" s="49"/>
      <c r="J11" s="49"/>
      <c r="K11" s="54">
        <f t="shared" si="0"/>
        <v>0</v>
      </c>
      <c r="L11" s="52">
        <f t="shared" si="1"/>
        <v>0</v>
      </c>
      <c r="M11" s="52"/>
      <c r="O11" s="104"/>
      <c r="P11" s="104"/>
    </row>
    <row r="12" spans="1:16" ht="18.75" x14ac:dyDescent="0.3">
      <c r="A12" s="68">
        <v>10</v>
      </c>
      <c r="B12" s="99" t="s">
        <v>254</v>
      </c>
      <c r="C12" s="2"/>
      <c r="D12" s="2"/>
      <c r="E12" s="100"/>
      <c r="F12" s="99"/>
      <c r="G12" s="69">
        <v>16</v>
      </c>
      <c r="H12" s="49">
        <v>19828.61</v>
      </c>
      <c r="I12" s="49"/>
      <c r="J12" s="49"/>
      <c r="K12" s="54">
        <f t="shared" si="0"/>
        <v>317257.76</v>
      </c>
      <c r="L12" s="52">
        <f t="shared" si="1"/>
        <v>0</v>
      </c>
      <c r="M12" s="52"/>
      <c r="O12" s="104"/>
      <c r="P12" s="104"/>
    </row>
    <row r="13" spans="1:16" ht="18.75" x14ac:dyDescent="0.3">
      <c r="A13" s="68">
        <v>11</v>
      </c>
      <c r="B13" s="99" t="s">
        <v>255</v>
      </c>
      <c r="C13" s="2"/>
      <c r="D13" s="2"/>
      <c r="E13" s="99"/>
      <c r="F13" s="99"/>
      <c r="G13" s="69">
        <v>16</v>
      </c>
      <c r="H13" s="49">
        <v>15000</v>
      </c>
      <c r="I13" s="49"/>
      <c r="J13" s="49"/>
      <c r="K13" s="54">
        <f t="shared" si="0"/>
        <v>240000</v>
      </c>
      <c r="L13" s="52">
        <f t="shared" si="1"/>
        <v>0</v>
      </c>
      <c r="M13" s="52"/>
      <c r="O13" s="104"/>
      <c r="P13" s="104"/>
    </row>
    <row r="14" spans="1:16" ht="18.75" x14ac:dyDescent="0.3">
      <c r="A14" s="68">
        <v>12</v>
      </c>
      <c r="B14" s="99" t="s">
        <v>256</v>
      </c>
      <c r="C14" s="2"/>
      <c r="D14" s="2"/>
      <c r="E14" s="99"/>
      <c r="F14" s="99"/>
      <c r="G14" s="69">
        <v>16</v>
      </c>
      <c r="H14" s="49">
        <v>27600</v>
      </c>
      <c r="I14" s="49"/>
      <c r="J14" s="49"/>
      <c r="K14" s="54">
        <f t="shared" si="0"/>
        <v>441600</v>
      </c>
      <c r="L14" s="52">
        <f t="shared" si="1"/>
        <v>0</v>
      </c>
      <c r="M14" s="52"/>
      <c r="O14" s="104"/>
      <c r="P14" s="104"/>
    </row>
    <row r="15" spans="1:16" ht="18.75" x14ac:dyDescent="0.3">
      <c r="A15" s="68">
        <v>13</v>
      </c>
      <c r="B15" s="99" t="s">
        <v>257</v>
      </c>
      <c r="C15" s="2"/>
      <c r="D15" s="2"/>
      <c r="E15" s="99"/>
      <c r="F15" s="99"/>
      <c r="G15" s="69">
        <v>16</v>
      </c>
      <c r="H15" s="49">
        <v>16000</v>
      </c>
      <c r="I15" s="49"/>
      <c r="J15" s="49"/>
      <c r="K15" s="54">
        <f t="shared" si="0"/>
        <v>256000</v>
      </c>
      <c r="L15" s="52">
        <f t="shared" si="1"/>
        <v>0</v>
      </c>
      <c r="M15" s="52"/>
      <c r="O15" s="104"/>
      <c r="P15" s="104"/>
    </row>
    <row r="16" spans="1:16" ht="15" customHeight="1" x14ac:dyDescent="0.3">
      <c r="A16" s="68">
        <v>14</v>
      </c>
      <c r="B16" s="107" t="s">
        <v>261</v>
      </c>
      <c r="C16" s="108"/>
      <c r="D16" s="108"/>
      <c r="E16" s="108"/>
      <c r="F16" s="109"/>
      <c r="G16" s="97">
        <v>1</v>
      </c>
      <c r="H16" s="52"/>
      <c r="I16" s="52">
        <v>1550.7</v>
      </c>
      <c r="J16" s="49">
        <v>1550.58</v>
      </c>
      <c r="K16" s="54"/>
      <c r="L16" s="52">
        <f t="shared" si="1"/>
        <v>1550.7</v>
      </c>
      <c r="M16" s="52"/>
      <c r="O16" s="104"/>
      <c r="P16" s="104"/>
    </row>
    <row r="17" spans="1:16" ht="15" customHeight="1" x14ac:dyDescent="0.3">
      <c r="A17" s="68">
        <v>15</v>
      </c>
      <c r="B17" s="110" t="s">
        <v>262</v>
      </c>
      <c r="C17" s="111"/>
      <c r="D17" s="111"/>
      <c r="E17" s="111"/>
      <c r="F17" s="111"/>
      <c r="G17" s="89"/>
      <c r="H17" s="57"/>
      <c r="I17" s="57"/>
      <c r="J17" s="90"/>
      <c r="K17" s="56"/>
      <c r="L17" s="57"/>
      <c r="M17" s="57"/>
      <c r="O17" s="104"/>
      <c r="P17" s="104"/>
    </row>
    <row r="18" spans="1:16" s="148" customFormat="1" ht="21" customHeight="1" x14ac:dyDescent="0.35">
      <c r="A18" s="142" t="s">
        <v>283</v>
      </c>
      <c r="B18" s="143"/>
      <c r="C18" s="143"/>
      <c r="D18" s="143"/>
      <c r="E18" s="143"/>
      <c r="F18" s="143"/>
      <c r="G18" s="144"/>
      <c r="H18" s="145"/>
      <c r="I18" s="145"/>
      <c r="J18" s="146"/>
      <c r="K18" s="147">
        <f>SUM(K3:K17)</f>
        <v>11723893.8914</v>
      </c>
      <c r="L18" s="147">
        <f>SUM(L3:L17)</f>
        <v>28554.7418</v>
      </c>
      <c r="M18" s="145"/>
      <c r="O18" s="149"/>
      <c r="P18" s="149"/>
    </row>
    <row r="19" spans="1:16" ht="15" customHeight="1" x14ac:dyDescent="0.25">
      <c r="A19" s="110"/>
      <c r="B19" s="111"/>
      <c r="C19" s="111"/>
      <c r="D19" s="111"/>
      <c r="E19" s="111"/>
      <c r="F19" s="111"/>
      <c r="G19" s="89"/>
      <c r="H19" s="57"/>
      <c r="I19" s="57"/>
      <c r="J19" s="90"/>
      <c r="K19" s="56"/>
      <c r="L19" s="57"/>
      <c r="M19" s="57"/>
      <c r="O19" s="104"/>
      <c r="P19" s="104"/>
    </row>
    <row r="20" spans="1:16" ht="26.25" customHeight="1" x14ac:dyDescent="0.25"/>
    <row r="22" spans="1:16" s="48" customFormat="1" ht="24.75" customHeight="1" x14ac:dyDescent="0.25">
      <c r="A22" s="151" t="s">
        <v>205</v>
      </c>
      <c r="B22" s="152"/>
      <c r="C22" s="46">
        <v>43831</v>
      </c>
      <c r="D22" s="46">
        <v>43862</v>
      </c>
      <c r="E22" s="46">
        <v>43891</v>
      </c>
      <c r="F22" s="46">
        <v>43922</v>
      </c>
      <c r="G22" s="46">
        <v>43952</v>
      </c>
      <c r="H22" s="46">
        <v>43983</v>
      </c>
      <c r="I22" s="46">
        <v>44013</v>
      </c>
      <c r="J22" s="46">
        <v>44044</v>
      </c>
      <c r="K22" s="46">
        <v>44075</v>
      </c>
      <c r="L22" s="46">
        <v>44105</v>
      </c>
      <c r="M22" s="46">
        <v>44136</v>
      </c>
      <c r="N22" s="46">
        <v>44166</v>
      </c>
      <c r="O22" s="47" t="s">
        <v>206</v>
      </c>
    </row>
    <row r="23" spans="1:16" ht="24.75" customHeight="1" x14ac:dyDescent="0.25">
      <c r="A23" s="118" t="s">
        <v>284</v>
      </c>
      <c r="B23" s="119"/>
      <c r="C23" s="140">
        <v>6</v>
      </c>
      <c r="D23" s="140">
        <v>34</v>
      </c>
      <c r="E23" s="140">
        <v>5</v>
      </c>
      <c r="F23" s="141"/>
      <c r="G23" s="141"/>
      <c r="H23" s="141"/>
      <c r="I23" s="52"/>
      <c r="J23" s="52"/>
      <c r="K23" s="52"/>
      <c r="L23" s="52"/>
      <c r="M23" s="52"/>
      <c r="N23" s="52"/>
      <c r="O23" s="86">
        <f>SUM(C23:N23)</f>
        <v>45</v>
      </c>
    </row>
    <row r="24" spans="1:16" ht="15.75" x14ac:dyDescent="0.25">
      <c r="A24" s="161"/>
      <c r="B24" s="162"/>
      <c r="C24" s="52"/>
      <c r="D24" s="52"/>
      <c r="E24" s="52"/>
      <c r="F24" s="52"/>
      <c r="G24" s="53"/>
      <c r="H24" s="52"/>
      <c r="I24" s="58"/>
      <c r="J24" s="57"/>
      <c r="K24" s="57"/>
      <c r="L24" s="57"/>
      <c r="M24" s="57"/>
      <c r="N24" s="57"/>
    </row>
    <row r="25" spans="1:16" s="48" customFormat="1" ht="24.75" customHeight="1" x14ac:dyDescent="0.25">
      <c r="A25" s="151" t="s">
        <v>205</v>
      </c>
      <c r="B25" s="152"/>
      <c r="C25" s="46">
        <v>43831</v>
      </c>
      <c r="D25" s="46">
        <v>43862</v>
      </c>
      <c r="E25" s="46">
        <v>43891</v>
      </c>
      <c r="F25" s="46">
        <v>43922</v>
      </c>
      <c r="G25" s="46">
        <v>43952</v>
      </c>
      <c r="H25" s="46">
        <v>43983</v>
      </c>
      <c r="I25" s="46">
        <v>44013</v>
      </c>
      <c r="J25" s="46">
        <v>44044</v>
      </c>
      <c r="K25" s="46">
        <v>44075</v>
      </c>
      <c r="L25" s="46">
        <v>44105</v>
      </c>
      <c r="M25" s="46">
        <v>44136</v>
      </c>
      <c r="N25" s="46">
        <v>44166</v>
      </c>
    </row>
    <row r="26" spans="1:16" ht="26.25" customHeight="1" x14ac:dyDescent="0.25">
      <c r="A26" s="153" t="s">
        <v>285</v>
      </c>
      <c r="B26" s="154"/>
      <c r="C26" s="63"/>
      <c r="D26" s="63"/>
      <c r="E26" s="321"/>
      <c r="F26" s="322"/>
      <c r="G26" s="321"/>
      <c r="H26" s="321"/>
      <c r="I26" s="322"/>
      <c r="J26" s="323"/>
      <c r="K26" s="321"/>
      <c r="L26" s="321"/>
      <c r="M26" s="321"/>
      <c r="N26" s="321"/>
      <c r="O26" s="60">
        <f>SUM(C26:N26)</f>
        <v>0</v>
      </c>
    </row>
    <row r="27" spans="1:16" ht="26.25" customHeight="1" x14ac:dyDescent="0.25">
      <c r="A27" s="125"/>
      <c r="B27" s="126" t="s">
        <v>276</v>
      </c>
      <c r="C27" s="63">
        <v>3</v>
      </c>
      <c r="D27" s="63">
        <v>36</v>
      </c>
      <c r="E27" s="321"/>
      <c r="F27" s="322"/>
      <c r="G27" s="321"/>
      <c r="H27" s="321"/>
      <c r="I27" s="322"/>
      <c r="J27" s="323"/>
      <c r="K27" s="321"/>
      <c r="L27" s="321"/>
      <c r="M27" s="321"/>
      <c r="N27" s="321"/>
      <c r="O27" s="60">
        <f>SUM(C27:N27)</f>
        <v>39</v>
      </c>
    </row>
    <row r="28" spans="1:16" ht="26.25" customHeight="1" x14ac:dyDescent="0.25">
      <c r="A28" s="125"/>
      <c r="B28" s="126" t="s">
        <v>277</v>
      </c>
      <c r="C28" s="63">
        <v>5</v>
      </c>
      <c r="D28" s="63">
        <v>97</v>
      </c>
      <c r="E28" s="321"/>
      <c r="F28" s="322"/>
      <c r="G28" s="321"/>
      <c r="H28" s="321"/>
      <c r="I28" s="322"/>
      <c r="J28" s="323"/>
      <c r="K28" s="321"/>
      <c r="L28" s="321"/>
      <c r="M28" s="321"/>
      <c r="N28" s="321"/>
      <c r="O28" s="60">
        <f t="shared" ref="O28:O31" si="2">SUM(C28:N28)</f>
        <v>102</v>
      </c>
    </row>
    <row r="29" spans="1:16" ht="26.25" customHeight="1" x14ac:dyDescent="0.25">
      <c r="A29" s="125"/>
      <c r="B29" s="126" t="s">
        <v>278</v>
      </c>
      <c r="C29" s="63">
        <v>3</v>
      </c>
      <c r="D29" s="63">
        <v>33</v>
      </c>
      <c r="E29" s="321"/>
      <c r="F29" s="322"/>
      <c r="G29" s="321"/>
      <c r="H29" s="321"/>
      <c r="I29" s="322"/>
      <c r="J29" s="323"/>
      <c r="K29" s="321"/>
      <c r="L29" s="321"/>
      <c r="M29" s="321"/>
      <c r="N29" s="321"/>
      <c r="O29" s="60">
        <f t="shared" si="2"/>
        <v>36</v>
      </c>
    </row>
    <row r="30" spans="1:16" ht="26.25" customHeight="1" x14ac:dyDescent="0.25">
      <c r="A30" s="125"/>
      <c r="B30" s="126" t="s">
        <v>280</v>
      </c>
      <c r="C30" s="63">
        <v>22</v>
      </c>
      <c r="D30" s="63">
        <v>332</v>
      </c>
      <c r="E30" s="321"/>
      <c r="F30" s="322"/>
      <c r="G30" s="321"/>
      <c r="H30" s="321"/>
      <c r="I30" s="322"/>
      <c r="J30" s="323"/>
      <c r="K30" s="321"/>
      <c r="L30" s="321"/>
      <c r="M30" s="321"/>
      <c r="N30" s="321"/>
      <c r="O30" s="60">
        <f t="shared" si="2"/>
        <v>354</v>
      </c>
    </row>
    <row r="31" spans="1:16" ht="26.25" customHeight="1" x14ac:dyDescent="0.25">
      <c r="A31" s="125"/>
      <c r="B31" s="126" t="s">
        <v>279</v>
      </c>
      <c r="C31" s="63">
        <v>3</v>
      </c>
      <c r="D31" s="63">
        <v>33</v>
      </c>
      <c r="E31" s="321"/>
      <c r="F31" s="322"/>
      <c r="G31" s="321"/>
      <c r="H31" s="321"/>
      <c r="I31" s="322"/>
      <c r="J31" s="323"/>
      <c r="K31" s="321"/>
      <c r="L31" s="321"/>
      <c r="M31" s="321"/>
      <c r="N31" s="321"/>
      <c r="O31" s="60">
        <f t="shared" si="2"/>
        <v>36</v>
      </c>
    </row>
    <row r="32" spans="1:16" ht="18" customHeight="1" x14ac:dyDescent="0.25">
      <c r="A32" s="125"/>
      <c r="C32" s="63"/>
      <c r="D32" s="63"/>
      <c r="E32" s="321"/>
      <c r="F32" s="322"/>
      <c r="G32" s="321"/>
      <c r="H32" s="321"/>
      <c r="I32" s="322"/>
      <c r="J32" s="323"/>
      <c r="K32" s="321"/>
      <c r="L32" s="321"/>
      <c r="M32" s="321"/>
      <c r="N32" s="321"/>
      <c r="O32" s="60"/>
    </row>
    <row r="33" spans="1:15" s="48" customFormat="1" ht="24.75" customHeight="1" x14ac:dyDescent="0.25">
      <c r="A33" s="151" t="s">
        <v>205</v>
      </c>
      <c r="B33" s="152"/>
      <c r="C33" s="46">
        <v>43831</v>
      </c>
      <c r="D33" s="46">
        <v>43862</v>
      </c>
      <c r="E33" s="46">
        <v>43891</v>
      </c>
      <c r="F33" s="46">
        <v>43922</v>
      </c>
      <c r="G33" s="46">
        <v>43952</v>
      </c>
      <c r="H33" s="46">
        <v>43983</v>
      </c>
      <c r="I33" s="46">
        <v>44013</v>
      </c>
      <c r="J33" s="46">
        <v>44044</v>
      </c>
      <c r="K33" s="46">
        <v>44075</v>
      </c>
      <c r="L33" s="46">
        <v>44105</v>
      </c>
      <c r="M33" s="46">
        <v>44136</v>
      </c>
      <c r="N33" s="46">
        <v>44166</v>
      </c>
    </row>
    <row r="34" spans="1:15" ht="28.5" customHeight="1" x14ac:dyDescent="0.25">
      <c r="A34" s="153" t="s">
        <v>240</v>
      </c>
      <c r="B34" s="154"/>
      <c r="C34" s="49"/>
      <c r="D34" s="49">
        <v>6000</v>
      </c>
      <c r="E34" s="49">
        <v>10000</v>
      </c>
      <c r="F34" s="49"/>
      <c r="G34" s="49"/>
      <c r="H34" s="49"/>
      <c r="I34" s="49"/>
      <c r="J34" s="49"/>
      <c r="K34" s="49"/>
      <c r="L34" s="49"/>
      <c r="M34" s="49"/>
      <c r="N34" s="49"/>
      <c r="O34" s="60">
        <f>SUM(C34:N34)</f>
        <v>16000</v>
      </c>
    </row>
    <row r="35" spans="1:15" x14ac:dyDescent="0.25">
      <c r="H35" s="61"/>
      <c r="I35" s="62"/>
      <c r="J35" s="17"/>
      <c r="K35" s="17"/>
      <c r="L35" s="17"/>
      <c r="M35" s="17"/>
      <c r="N35" s="17"/>
    </row>
    <row r="36" spans="1:15" s="48" customFormat="1" ht="24.75" customHeight="1" x14ac:dyDescent="0.25">
      <c r="A36" s="151" t="s">
        <v>205</v>
      </c>
      <c r="B36" s="152"/>
      <c r="C36" s="46">
        <v>43831</v>
      </c>
      <c r="D36" s="46">
        <v>43862</v>
      </c>
      <c r="E36" s="46">
        <v>43891</v>
      </c>
      <c r="F36" s="46">
        <v>43922</v>
      </c>
      <c r="G36" s="46">
        <v>43952</v>
      </c>
      <c r="H36" s="46">
        <v>43983</v>
      </c>
      <c r="I36" s="46">
        <v>44013</v>
      </c>
      <c r="J36" s="46">
        <v>44044</v>
      </c>
      <c r="K36" s="46">
        <v>44075</v>
      </c>
      <c r="L36" s="46">
        <v>44105</v>
      </c>
      <c r="M36" s="46">
        <v>44136</v>
      </c>
      <c r="N36" s="46">
        <v>44166</v>
      </c>
    </row>
    <row r="37" spans="1:15" ht="26.25" customHeight="1" x14ac:dyDescent="0.25">
      <c r="A37" s="153" t="s">
        <v>317</v>
      </c>
      <c r="B37" s="154"/>
      <c r="C37" s="63">
        <v>3</v>
      </c>
      <c r="D37" s="63">
        <v>13</v>
      </c>
      <c r="E37" s="321"/>
      <c r="F37" s="322"/>
      <c r="G37" s="321"/>
      <c r="H37" s="321"/>
      <c r="I37" s="322"/>
      <c r="J37" s="321"/>
      <c r="K37" s="321"/>
      <c r="L37" s="321"/>
      <c r="M37" s="321"/>
      <c r="N37" s="321"/>
      <c r="O37" s="60">
        <f>SUM(C37:N37)</f>
        <v>16</v>
      </c>
    </row>
    <row r="39" spans="1:15" s="48" customFormat="1" ht="24.75" customHeight="1" x14ac:dyDescent="0.25">
      <c r="A39" s="151" t="s">
        <v>205</v>
      </c>
      <c r="B39" s="152"/>
      <c r="C39" s="46">
        <v>43466</v>
      </c>
      <c r="D39" s="46">
        <v>43497</v>
      </c>
      <c r="E39" s="46">
        <v>43525</v>
      </c>
      <c r="F39" s="46">
        <v>43556</v>
      </c>
      <c r="G39" s="46">
        <v>43586</v>
      </c>
      <c r="H39" s="46">
        <v>43617</v>
      </c>
      <c r="I39" s="46">
        <v>43647</v>
      </c>
      <c r="J39" s="46">
        <v>43678</v>
      </c>
      <c r="K39" s="46">
        <v>43709</v>
      </c>
      <c r="L39" s="46">
        <v>43739</v>
      </c>
      <c r="M39" s="46">
        <v>43770</v>
      </c>
      <c r="N39" s="46">
        <v>43800</v>
      </c>
    </row>
    <row r="40" spans="1:15" ht="26.25" customHeight="1" x14ac:dyDescent="0.25">
      <c r="A40" s="153" t="s">
        <v>241</v>
      </c>
      <c r="B40" s="154"/>
      <c r="C40" s="319">
        <f>C29</f>
        <v>3</v>
      </c>
      <c r="D40" s="319">
        <f t="shared" ref="D40:N40" si="3">D29</f>
        <v>33</v>
      </c>
      <c r="E40" s="319">
        <f t="shared" si="3"/>
        <v>0</v>
      </c>
      <c r="F40" s="319">
        <f t="shared" si="3"/>
        <v>0</v>
      </c>
      <c r="G40" s="319">
        <f t="shared" si="3"/>
        <v>0</v>
      </c>
      <c r="H40" s="319">
        <f t="shared" si="3"/>
        <v>0</v>
      </c>
      <c r="I40" s="319">
        <f t="shared" si="3"/>
        <v>0</v>
      </c>
      <c r="J40" s="319">
        <f t="shared" si="3"/>
        <v>0</v>
      </c>
      <c r="K40" s="319">
        <f t="shared" si="3"/>
        <v>0</v>
      </c>
      <c r="L40" s="319">
        <f t="shared" si="3"/>
        <v>0</v>
      </c>
      <c r="M40" s="319">
        <f t="shared" si="3"/>
        <v>0</v>
      </c>
      <c r="N40" s="319">
        <f t="shared" si="3"/>
        <v>0</v>
      </c>
      <c r="O40" s="60">
        <f>SUM(C40:N40)</f>
        <v>36</v>
      </c>
    </row>
    <row r="41" spans="1:15" s="48" customFormat="1" ht="24.75" customHeight="1" x14ac:dyDescent="0.25">
      <c r="A41" s="151" t="s">
        <v>205</v>
      </c>
      <c r="B41" s="152"/>
      <c r="C41" s="46">
        <v>43831</v>
      </c>
      <c r="D41" s="46">
        <v>43862</v>
      </c>
      <c r="E41" s="46">
        <v>43891</v>
      </c>
      <c r="F41" s="46">
        <v>43922</v>
      </c>
      <c r="G41" s="46">
        <v>43952</v>
      </c>
      <c r="H41" s="46">
        <v>43983</v>
      </c>
      <c r="I41" s="46">
        <v>44013</v>
      </c>
      <c r="J41" s="46">
        <v>44044</v>
      </c>
      <c r="K41" s="46">
        <v>44075</v>
      </c>
      <c r="L41" s="46">
        <v>44105</v>
      </c>
      <c r="M41" s="46">
        <v>44136</v>
      </c>
      <c r="N41" s="46">
        <v>44166</v>
      </c>
    </row>
    <row r="42" spans="1:15" ht="26.25" customHeight="1" x14ac:dyDescent="0.25">
      <c r="A42" s="153" t="s">
        <v>281</v>
      </c>
      <c r="B42" s="154"/>
      <c r="C42" s="324">
        <v>29.867999999999999</v>
      </c>
      <c r="D42" s="324">
        <v>27.876799999999999</v>
      </c>
      <c r="E42" s="324">
        <v>0</v>
      </c>
      <c r="F42" s="324">
        <v>0</v>
      </c>
      <c r="G42" s="324">
        <v>0</v>
      </c>
      <c r="H42" s="324">
        <v>0</v>
      </c>
      <c r="I42" s="325">
        <v>0</v>
      </c>
      <c r="J42" s="320">
        <v>0</v>
      </c>
      <c r="K42" s="320">
        <v>0</v>
      </c>
      <c r="L42" s="63">
        <v>0</v>
      </c>
      <c r="M42" s="63">
        <v>0</v>
      </c>
      <c r="N42" s="63">
        <v>0</v>
      </c>
      <c r="O42" s="60">
        <f>SUM(C42:N42)</f>
        <v>57.744799999999998</v>
      </c>
    </row>
  </sheetData>
  <mergeCells count="18">
    <mergeCell ref="B6:F6"/>
    <mergeCell ref="A22:B22"/>
    <mergeCell ref="A24:B24"/>
    <mergeCell ref="A33:B33"/>
    <mergeCell ref="A25:B25"/>
    <mergeCell ref="A26:B26"/>
    <mergeCell ref="A1:N1"/>
    <mergeCell ref="B2:F2"/>
    <mergeCell ref="B3:F3"/>
    <mergeCell ref="B4:F4"/>
    <mergeCell ref="B5:F5"/>
    <mergeCell ref="A41:B41"/>
    <mergeCell ref="A42:B42"/>
    <mergeCell ref="A36:B36"/>
    <mergeCell ref="A37:B37"/>
    <mergeCell ref="A34:B34"/>
    <mergeCell ref="A39:B39"/>
    <mergeCell ref="A40:B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D1C5-5E69-46BB-9AFD-778EF2053C28}">
  <dimension ref="A2:T14"/>
  <sheetViews>
    <sheetView workbookViewId="0">
      <selection activeCell="H15" sqref="H15"/>
    </sheetView>
  </sheetViews>
  <sheetFormatPr defaultRowHeight="15" x14ac:dyDescent="0.25"/>
  <cols>
    <col min="4" max="4" width="16" customWidth="1"/>
    <col min="7" max="7" width="9.42578125" bestFit="1" customWidth="1"/>
    <col min="8" max="8" width="10.42578125" bestFit="1" customWidth="1"/>
    <col min="9" max="9" width="20.7109375" customWidth="1"/>
    <col min="10" max="12" width="9.5703125" bestFit="1" customWidth="1"/>
    <col min="13" max="13" width="9.42578125" bestFit="1" customWidth="1"/>
    <col min="15" max="15" width="13.7109375" customWidth="1"/>
    <col min="16" max="16" width="14.28515625" customWidth="1"/>
  </cols>
  <sheetData>
    <row r="2" spans="1:20" ht="15.75" thickBot="1" x14ac:dyDescent="0.3">
      <c r="B2" s="268" t="s">
        <v>290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</row>
    <row r="3" spans="1:20" ht="23.25" x14ac:dyDescent="0.25">
      <c r="B3" s="269"/>
      <c r="C3" s="269" t="s">
        <v>291</v>
      </c>
      <c r="D3" s="270" t="s">
        <v>292</v>
      </c>
      <c r="E3" s="269" t="s">
        <v>293</v>
      </c>
      <c r="F3" s="269" t="s">
        <v>294</v>
      </c>
      <c r="G3" s="269" t="s">
        <v>295</v>
      </c>
      <c r="H3" s="269" t="s">
        <v>296</v>
      </c>
      <c r="I3" s="269" t="s">
        <v>297</v>
      </c>
      <c r="J3" s="269" t="s">
        <v>298</v>
      </c>
      <c r="K3" s="269" t="s">
        <v>299</v>
      </c>
      <c r="L3" s="269" t="s">
        <v>300</v>
      </c>
      <c r="M3" s="269" t="s">
        <v>301</v>
      </c>
      <c r="N3" s="269" t="s">
        <v>302</v>
      </c>
      <c r="O3" s="271" t="s">
        <v>303</v>
      </c>
      <c r="P3" s="272" t="s">
        <v>304</v>
      </c>
    </row>
    <row r="4" spans="1:20" ht="46.5" x14ac:dyDescent="0.3">
      <c r="A4" s="273">
        <v>2018</v>
      </c>
      <c r="B4" s="274" t="s">
        <v>305</v>
      </c>
      <c r="C4" s="275">
        <v>198</v>
      </c>
      <c r="D4" s="276">
        <v>161.28</v>
      </c>
      <c r="E4" s="276">
        <v>189.9</v>
      </c>
      <c r="F4" s="275">
        <v>168.3</v>
      </c>
      <c r="G4" s="275">
        <v>177.6</v>
      </c>
      <c r="H4" s="277">
        <v>132</v>
      </c>
      <c r="I4" s="278">
        <v>156</v>
      </c>
      <c r="J4" s="279">
        <v>146</v>
      </c>
      <c r="K4" s="280">
        <v>180</v>
      </c>
      <c r="L4" s="281">
        <v>175</v>
      </c>
      <c r="M4" s="282">
        <v>146.30000000000001</v>
      </c>
      <c r="N4" s="282">
        <v>151.6</v>
      </c>
      <c r="O4" s="283">
        <f t="shared" ref="O4:O9" si="0">SUM(C4:N4)</f>
        <v>1981.9799999999998</v>
      </c>
      <c r="P4" s="284" t="s">
        <v>306</v>
      </c>
    </row>
    <row r="5" spans="1:20" ht="45.75" x14ac:dyDescent="0.25">
      <c r="A5" s="285">
        <v>2018</v>
      </c>
      <c r="B5" s="286" t="s">
        <v>307</v>
      </c>
      <c r="C5" s="287">
        <f>C4*0.19</f>
        <v>37.619999999999997</v>
      </c>
      <c r="D5" s="287">
        <f t="shared" ref="D5:N5" si="1">D4*0.19</f>
        <v>30.6432</v>
      </c>
      <c r="E5" s="287">
        <f t="shared" si="1"/>
        <v>36.081000000000003</v>
      </c>
      <c r="F5" s="287">
        <f t="shared" si="1"/>
        <v>31.977000000000004</v>
      </c>
      <c r="G5" s="287">
        <f t="shared" si="1"/>
        <v>33.744</v>
      </c>
      <c r="H5" s="287">
        <f t="shared" si="1"/>
        <v>25.080000000000002</v>
      </c>
      <c r="I5" s="287">
        <f t="shared" si="1"/>
        <v>29.64</v>
      </c>
      <c r="J5" s="287">
        <f t="shared" si="1"/>
        <v>27.740000000000002</v>
      </c>
      <c r="K5" s="287">
        <f t="shared" si="1"/>
        <v>34.200000000000003</v>
      </c>
      <c r="L5" s="287">
        <f t="shared" si="1"/>
        <v>33.25</v>
      </c>
      <c r="M5" s="287">
        <f t="shared" si="1"/>
        <v>27.797000000000004</v>
      </c>
      <c r="N5" s="287">
        <f t="shared" si="1"/>
        <v>28.803999999999998</v>
      </c>
      <c r="O5" s="288">
        <f t="shared" si="0"/>
        <v>376.57620000000003</v>
      </c>
      <c r="P5" s="284" t="s">
        <v>306</v>
      </c>
      <c r="T5" s="289"/>
    </row>
    <row r="6" spans="1:20" ht="45.75" x14ac:dyDescent="0.25">
      <c r="A6" s="290">
        <v>2019</v>
      </c>
      <c r="B6" s="291" t="s">
        <v>305</v>
      </c>
      <c r="C6" s="292">
        <v>157.19999999999999</v>
      </c>
      <c r="D6" s="2">
        <v>146.72</v>
      </c>
      <c r="E6" s="293">
        <v>163</v>
      </c>
      <c r="F6" s="278">
        <v>172</v>
      </c>
      <c r="G6" s="278">
        <v>168</v>
      </c>
      <c r="H6" s="278">
        <v>175</v>
      </c>
      <c r="I6" s="278">
        <v>169</v>
      </c>
      <c r="J6" s="293">
        <v>157</v>
      </c>
      <c r="K6" s="293">
        <v>120</v>
      </c>
      <c r="L6" s="294">
        <v>95</v>
      </c>
      <c r="M6" s="275">
        <v>178</v>
      </c>
      <c r="N6" s="293">
        <v>173</v>
      </c>
      <c r="O6" s="283">
        <f t="shared" si="0"/>
        <v>1873.92</v>
      </c>
      <c r="P6" s="284" t="s">
        <v>306</v>
      </c>
    </row>
    <row r="7" spans="1:20" ht="45.75" x14ac:dyDescent="0.25">
      <c r="A7" s="290">
        <v>2019</v>
      </c>
      <c r="B7" s="295" t="s">
        <v>307</v>
      </c>
      <c r="C7" s="267">
        <f>C6*0.19</f>
        <v>29.867999999999999</v>
      </c>
      <c r="D7" s="267">
        <f t="shared" ref="D7:N7" si="2">D6*0.19</f>
        <v>27.876799999999999</v>
      </c>
      <c r="E7" s="267">
        <f t="shared" si="2"/>
        <v>30.97</v>
      </c>
      <c r="F7" s="267">
        <f t="shared" si="2"/>
        <v>32.68</v>
      </c>
      <c r="G7" s="267">
        <f t="shared" si="2"/>
        <v>31.92</v>
      </c>
      <c r="H7" s="267">
        <f t="shared" si="2"/>
        <v>33.25</v>
      </c>
      <c r="I7" s="267">
        <f t="shared" si="2"/>
        <v>32.11</v>
      </c>
      <c r="J7" s="267">
        <f t="shared" si="2"/>
        <v>29.830000000000002</v>
      </c>
      <c r="K7" s="267">
        <f t="shared" si="2"/>
        <v>22.8</v>
      </c>
      <c r="L7" s="267">
        <f t="shared" si="2"/>
        <v>18.05</v>
      </c>
      <c r="M7" s="267">
        <f t="shared" si="2"/>
        <v>33.82</v>
      </c>
      <c r="N7" s="267">
        <f t="shared" si="2"/>
        <v>32.869999999999997</v>
      </c>
      <c r="O7" s="288">
        <f t="shared" si="0"/>
        <v>356.04480000000001</v>
      </c>
      <c r="P7" s="284" t="s">
        <v>306</v>
      </c>
    </row>
    <row r="8" spans="1:20" ht="45.75" x14ac:dyDescent="0.25">
      <c r="A8" s="290">
        <v>2020</v>
      </c>
      <c r="B8" s="291" t="s">
        <v>305</v>
      </c>
      <c r="C8" s="292">
        <v>157.19999999999999</v>
      </c>
      <c r="D8" s="2">
        <v>146.72</v>
      </c>
      <c r="E8" s="293"/>
      <c r="F8" s="278"/>
      <c r="G8" s="278"/>
      <c r="H8" s="278"/>
      <c r="I8" s="278"/>
      <c r="J8" s="293"/>
      <c r="K8" s="293"/>
      <c r="L8" s="294"/>
      <c r="M8" s="275"/>
      <c r="N8" s="293"/>
      <c r="O8" s="283">
        <f t="shared" si="0"/>
        <v>303.91999999999996</v>
      </c>
      <c r="P8" s="284" t="s">
        <v>306</v>
      </c>
    </row>
    <row r="9" spans="1:20" ht="45.75" x14ac:dyDescent="0.25">
      <c r="A9" s="290">
        <v>2020</v>
      </c>
      <c r="B9" s="295" t="s">
        <v>307</v>
      </c>
      <c r="C9" s="267">
        <f>C8*0.19</f>
        <v>29.867999999999999</v>
      </c>
      <c r="D9" s="267">
        <f t="shared" ref="D9:N9" si="3">D8*0.19</f>
        <v>27.876799999999999</v>
      </c>
      <c r="E9" s="292">
        <f t="shared" si="3"/>
        <v>0</v>
      </c>
      <c r="F9" s="292">
        <f t="shared" si="3"/>
        <v>0</v>
      </c>
      <c r="G9" s="292">
        <f t="shared" si="3"/>
        <v>0</v>
      </c>
      <c r="H9" s="292">
        <f t="shared" si="3"/>
        <v>0</v>
      </c>
      <c r="I9" s="292">
        <f t="shared" si="3"/>
        <v>0</v>
      </c>
      <c r="J9" s="292">
        <f t="shared" si="3"/>
        <v>0</v>
      </c>
      <c r="K9" s="292">
        <f t="shared" si="3"/>
        <v>0</v>
      </c>
      <c r="L9" s="292">
        <f t="shared" si="3"/>
        <v>0</v>
      </c>
      <c r="M9" s="292">
        <f t="shared" si="3"/>
        <v>0</v>
      </c>
      <c r="N9" s="292">
        <f t="shared" si="3"/>
        <v>0</v>
      </c>
      <c r="O9" s="283">
        <f t="shared" si="0"/>
        <v>57.744799999999998</v>
      </c>
      <c r="P9" s="284" t="s">
        <v>306</v>
      </c>
    </row>
    <row r="10" spans="1:20" x14ac:dyDescent="0.25">
      <c r="E10" s="296"/>
      <c r="F10" s="296"/>
      <c r="G10" s="296"/>
      <c r="H10" s="297"/>
      <c r="I10" s="297"/>
      <c r="J10" s="298"/>
      <c r="K10" s="299"/>
      <c r="L10" s="299"/>
      <c r="M10" s="300"/>
      <c r="N10" s="297"/>
      <c r="O10" s="297"/>
      <c r="P10" s="301"/>
    </row>
    <row r="13" spans="1:20" x14ac:dyDescent="0.25">
      <c r="L13" s="297"/>
    </row>
    <row r="14" spans="1:20" x14ac:dyDescent="0.25">
      <c r="L14" s="297"/>
    </row>
  </sheetData>
  <mergeCells count="1">
    <mergeCell ref="B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EB0E-8139-4E5D-B453-0D15AC2D16EE}">
  <dimension ref="A1"/>
  <sheetViews>
    <sheetView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9C2A-A40E-446C-B048-6A58D7D7DFDE}">
  <dimension ref="A1:J391"/>
  <sheetViews>
    <sheetView zoomScaleNormal="100" workbookViewId="0">
      <selection activeCell="F4" sqref="F4:F11"/>
    </sheetView>
  </sheetViews>
  <sheetFormatPr defaultRowHeight="15" x14ac:dyDescent="0.25"/>
  <cols>
    <col min="2" max="2" width="12.42578125" customWidth="1"/>
    <col min="3" max="3" width="22.5703125" customWidth="1"/>
    <col min="4" max="4" width="46.7109375" customWidth="1"/>
    <col min="5" max="5" width="19.140625" customWidth="1"/>
    <col min="6" max="6" width="13.7109375" customWidth="1"/>
    <col min="7" max="7" width="15.5703125" style="115" customWidth="1"/>
    <col min="9" max="9" width="25.28515625" customWidth="1"/>
  </cols>
  <sheetData>
    <row r="1" spans="1:7" x14ac:dyDescent="0.25">
      <c r="A1" s="174" t="s">
        <v>196</v>
      </c>
      <c r="B1" s="174"/>
      <c r="C1" s="174"/>
      <c r="D1" s="174"/>
      <c r="E1" s="174"/>
      <c r="F1" s="174"/>
      <c r="G1" s="174"/>
    </row>
    <row r="2" spans="1:7" x14ac:dyDescent="0.25">
      <c r="A2" s="221" t="s">
        <v>197</v>
      </c>
      <c r="B2" s="222"/>
      <c r="C2" s="222"/>
      <c r="D2" s="222"/>
      <c r="E2" s="222"/>
      <c r="F2" s="222"/>
      <c r="G2" s="223"/>
    </row>
    <row r="3" spans="1:7" x14ac:dyDescent="0.25">
      <c r="A3" s="15" t="s">
        <v>0</v>
      </c>
      <c r="B3" s="15" t="s">
        <v>3</v>
      </c>
      <c r="C3" s="15" t="s">
        <v>1</v>
      </c>
      <c r="D3" s="15" t="s">
        <v>108</v>
      </c>
      <c r="E3" s="15" t="s">
        <v>82</v>
      </c>
      <c r="F3" s="15" t="s">
        <v>2</v>
      </c>
      <c r="G3" s="302" t="s">
        <v>59</v>
      </c>
    </row>
    <row r="4" spans="1:7" ht="14.1" customHeight="1" thickBot="1" x14ac:dyDescent="0.3">
      <c r="A4" s="195">
        <v>1</v>
      </c>
      <c r="B4" s="186" t="s">
        <v>105</v>
      </c>
      <c r="C4" s="173" t="s">
        <v>7</v>
      </c>
      <c r="D4" s="316" t="s">
        <v>76</v>
      </c>
      <c r="E4" s="176" t="s">
        <v>60</v>
      </c>
      <c r="F4" s="176">
        <v>6</v>
      </c>
      <c r="G4" s="181" t="s">
        <v>315</v>
      </c>
    </row>
    <row r="5" spans="1:7" ht="15.75" thickBot="1" x14ac:dyDescent="0.3">
      <c r="A5" s="195"/>
      <c r="B5" s="186"/>
      <c r="C5" s="173"/>
      <c r="D5" s="316" t="s">
        <v>77</v>
      </c>
      <c r="E5" s="177"/>
      <c r="F5" s="177"/>
      <c r="G5" s="303"/>
    </row>
    <row r="6" spans="1:7" ht="15.75" thickBot="1" x14ac:dyDescent="0.3">
      <c r="A6" s="195"/>
      <c r="B6" s="186"/>
      <c r="C6" s="173"/>
      <c r="D6" s="316" t="s">
        <v>78</v>
      </c>
      <c r="E6" s="177"/>
      <c r="F6" s="177"/>
      <c r="G6" s="303"/>
    </row>
    <row r="7" spans="1:7" ht="15.75" thickBot="1" x14ac:dyDescent="0.3">
      <c r="A7" s="195"/>
      <c r="B7" s="186"/>
      <c r="C7" s="173"/>
      <c r="D7" s="316" t="s">
        <v>79</v>
      </c>
      <c r="E7" s="177"/>
      <c r="F7" s="177"/>
      <c r="G7" s="303"/>
    </row>
    <row r="8" spans="1:7" ht="15.75" thickBot="1" x14ac:dyDescent="0.3">
      <c r="A8" s="195"/>
      <c r="B8" s="186"/>
      <c r="C8" s="173"/>
      <c r="D8" s="316" t="s">
        <v>80</v>
      </c>
      <c r="E8" s="177"/>
      <c r="F8" s="177"/>
      <c r="G8" s="303"/>
    </row>
    <row r="9" spans="1:7" ht="15.75" thickBot="1" x14ac:dyDescent="0.3">
      <c r="A9" s="195"/>
      <c r="B9" s="186"/>
      <c r="C9" s="173"/>
      <c r="D9" s="316" t="s">
        <v>81</v>
      </c>
      <c r="E9" s="177"/>
      <c r="F9" s="177"/>
      <c r="G9" s="303"/>
    </row>
    <row r="10" spans="1:7" x14ac:dyDescent="0.25">
      <c r="A10" s="195"/>
      <c r="B10" s="186"/>
      <c r="C10" s="173"/>
      <c r="D10" s="12"/>
      <c r="E10" s="177"/>
      <c r="F10" s="177"/>
      <c r="G10" s="303"/>
    </row>
    <row r="11" spans="1:7" x14ac:dyDescent="0.25">
      <c r="A11" s="195"/>
      <c r="B11" s="186"/>
      <c r="C11" s="173"/>
      <c r="D11" s="12"/>
      <c r="E11" s="178"/>
      <c r="F11" s="178"/>
      <c r="G11" s="182"/>
    </row>
    <row r="12" spans="1:7" x14ac:dyDescent="0.25">
      <c r="A12" s="195">
        <v>2</v>
      </c>
      <c r="B12" s="186" t="s">
        <v>96</v>
      </c>
      <c r="C12" s="173" t="s">
        <v>7</v>
      </c>
      <c r="D12" s="12" t="s">
        <v>84</v>
      </c>
      <c r="E12" s="176" t="s">
        <v>60</v>
      </c>
      <c r="F12" s="176">
        <v>13</v>
      </c>
      <c r="G12" s="208" t="s">
        <v>309</v>
      </c>
    </row>
    <row r="13" spans="1:7" x14ac:dyDescent="0.25">
      <c r="A13" s="195"/>
      <c r="B13" s="186"/>
      <c r="C13" s="173"/>
      <c r="D13" s="12" t="s">
        <v>111</v>
      </c>
      <c r="E13" s="177"/>
      <c r="F13" s="177"/>
      <c r="G13" s="208"/>
    </row>
    <row r="14" spans="1:7" x14ac:dyDescent="0.25">
      <c r="A14" s="195"/>
      <c r="B14" s="186"/>
      <c r="C14" s="173"/>
      <c r="D14" s="12" t="s">
        <v>85</v>
      </c>
      <c r="E14" s="177"/>
      <c r="F14" s="177"/>
      <c r="G14" s="208"/>
    </row>
    <row r="15" spans="1:7" x14ac:dyDescent="0.25">
      <c r="A15" s="195"/>
      <c r="B15" s="186"/>
      <c r="C15" s="173"/>
      <c r="D15" s="12" t="s">
        <v>86</v>
      </c>
      <c r="E15" s="177"/>
      <c r="F15" s="177"/>
      <c r="G15" s="208"/>
    </row>
    <row r="16" spans="1:7" x14ac:dyDescent="0.25">
      <c r="A16" s="195"/>
      <c r="B16" s="186"/>
      <c r="C16" s="173"/>
      <c r="D16" s="12" t="s">
        <v>87</v>
      </c>
      <c r="E16" s="177"/>
      <c r="F16" s="177"/>
      <c r="G16" s="208"/>
    </row>
    <row r="17" spans="1:7" x14ac:dyDescent="0.25">
      <c r="A17" s="195"/>
      <c r="B17" s="186"/>
      <c r="C17" s="173"/>
      <c r="D17" s="12" t="s">
        <v>88</v>
      </c>
      <c r="E17" s="177"/>
      <c r="F17" s="177"/>
      <c r="G17" s="208"/>
    </row>
    <row r="18" spans="1:7" x14ac:dyDescent="0.25">
      <c r="A18" s="195"/>
      <c r="B18" s="186"/>
      <c r="C18" s="173"/>
      <c r="D18" s="12" t="s">
        <v>89</v>
      </c>
      <c r="E18" s="177"/>
      <c r="F18" s="177"/>
      <c r="G18" s="208"/>
    </row>
    <row r="19" spans="1:7" x14ac:dyDescent="0.25">
      <c r="A19" s="195"/>
      <c r="B19" s="186"/>
      <c r="C19" s="173"/>
      <c r="D19" s="12" t="s">
        <v>90</v>
      </c>
      <c r="E19" s="177"/>
      <c r="F19" s="177"/>
      <c r="G19" s="208"/>
    </row>
    <row r="20" spans="1:7" x14ac:dyDescent="0.25">
      <c r="A20" s="195"/>
      <c r="B20" s="186"/>
      <c r="C20" s="173"/>
      <c r="D20" s="12" t="s">
        <v>91</v>
      </c>
      <c r="E20" s="177"/>
      <c r="F20" s="177"/>
      <c r="G20" s="208"/>
    </row>
    <row r="21" spans="1:7" x14ac:dyDescent="0.25">
      <c r="A21" s="195"/>
      <c r="B21" s="186"/>
      <c r="C21" s="173"/>
      <c r="D21" s="12" t="s">
        <v>92</v>
      </c>
      <c r="E21" s="177"/>
      <c r="F21" s="177"/>
      <c r="G21" s="208"/>
    </row>
    <row r="22" spans="1:7" x14ac:dyDescent="0.25">
      <c r="A22" s="195"/>
      <c r="B22" s="186"/>
      <c r="C22" s="173"/>
      <c r="D22" s="12" t="s">
        <v>93</v>
      </c>
      <c r="E22" s="177"/>
      <c r="F22" s="177"/>
      <c r="G22" s="208"/>
    </row>
    <row r="23" spans="1:7" x14ac:dyDescent="0.25">
      <c r="A23" s="195"/>
      <c r="B23" s="186"/>
      <c r="C23" s="173"/>
      <c r="D23" s="12" t="s">
        <v>94</v>
      </c>
      <c r="E23" s="177"/>
      <c r="F23" s="177"/>
      <c r="G23" s="208"/>
    </row>
    <row r="24" spans="1:7" x14ac:dyDescent="0.25">
      <c r="A24" s="195"/>
      <c r="B24" s="197"/>
      <c r="C24" s="173"/>
      <c r="D24" s="13" t="s">
        <v>95</v>
      </c>
      <c r="E24" s="178"/>
      <c r="F24" s="178"/>
      <c r="G24" s="181"/>
    </row>
    <row r="25" spans="1:7" x14ac:dyDescent="0.25">
      <c r="A25" s="227" t="s">
        <v>119</v>
      </c>
      <c r="B25" s="212"/>
      <c r="C25" s="212"/>
      <c r="D25" s="212"/>
      <c r="E25" s="212"/>
      <c r="F25" s="212"/>
      <c r="G25" s="213"/>
    </row>
    <row r="26" spans="1:7" ht="3" customHeight="1" x14ac:dyDescent="0.25">
      <c r="A26" s="228"/>
      <c r="B26" s="229"/>
      <c r="C26" s="229"/>
      <c r="D26" s="229"/>
      <c r="E26" s="229"/>
      <c r="F26" s="229"/>
      <c r="G26" s="230"/>
    </row>
    <row r="27" spans="1:7" hidden="1" x14ac:dyDescent="0.25">
      <c r="A27" s="228"/>
      <c r="B27" s="229"/>
      <c r="C27" s="229"/>
      <c r="D27" s="229"/>
      <c r="E27" s="229"/>
      <c r="F27" s="229"/>
      <c r="G27" s="230"/>
    </row>
    <row r="28" spans="1:7" hidden="1" x14ac:dyDescent="0.25">
      <c r="A28" s="228"/>
      <c r="B28" s="229"/>
      <c r="C28" s="229"/>
      <c r="D28" s="229"/>
      <c r="E28" s="229"/>
      <c r="F28" s="229"/>
      <c r="G28" s="230"/>
    </row>
    <row r="29" spans="1:7" hidden="1" x14ac:dyDescent="0.25">
      <c r="A29" s="228"/>
      <c r="B29" s="229"/>
      <c r="C29" s="229"/>
      <c r="D29" s="229"/>
      <c r="E29" s="229"/>
      <c r="F29" s="229"/>
      <c r="G29" s="230"/>
    </row>
    <row r="30" spans="1:7" hidden="1" x14ac:dyDescent="0.25">
      <c r="A30" s="228"/>
      <c r="B30" s="229"/>
      <c r="C30" s="229"/>
      <c r="D30" s="229"/>
      <c r="E30" s="229"/>
      <c r="F30" s="229"/>
      <c r="G30" s="230"/>
    </row>
    <row r="31" spans="1:7" hidden="1" x14ac:dyDescent="0.25">
      <c r="A31" s="228"/>
      <c r="B31" s="229"/>
      <c r="C31" s="229"/>
      <c r="D31" s="229"/>
      <c r="E31" s="229"/>
      <c r="F31" s="229"/>
      <c r="G31" s="230"/>
    </row>
    <row r="32" spans="1:7" ht="14.1" customHeight="1" x14ac:dyDescent="0.25">
      <c r="A32" s="195">
        <v>2</v>
      </c>
      <c r="B32" s="186" t="s">
        <v>105</v>
      </c>
      <c r="C32" s="173" t="s">
        <v>7</v>
      </c>
      <c r="D32" s="12" t="s">
        <v>97</v>
      </c>
      <c r="E32" s="176" t="s">
        <v>60</v>
      </c>
      <c r="F32" s="176">
        <v>8</v>
      </c>
      <c r="G32" s="181" t="s">
        <v>308</v>
      </c>
    </row>
    <row r="33" spans="1:7" x14ac:dyDescent="0.25">
      <c r="A33" s="195"/>
      <c r="B33" s="186"/>
      <c r="C33" s="173"/>
      <c r="D33" s="12" t="s">
        <v>98</v>
      </c>
      <c r="E33" s="177"/>
      <c r="F33" s="177"/>
      <c r="G33" s="303"/>
    </row>
    <row r="34" spans="1:7" x14ac:dyDescent="0.25">
      <c r="A34" s="195"/>
      <c r="B34" s="186"/>
      <c r="C34" s="173"/>
      <c r="D34" s="12" t="s">
        <v>99</v>
      </c>
      <c r="E34" s="177"/>
      <c r="F34" s="177"/>
      <c r="G34" s="303"/>
    </row>
    <row r="35" spans="1:7" x14ac:dyDescent="0.25">
      <c r="A35" s="195"/>
      <c r="B35" s="186"/>
      <c r="C35" s="173"/>
      <c r="D35" s="12" t="s">
        <v>100</v>
      </c>
      <c r="E35" s="177"/>
      <c r="F35" s="177"/>
      <c r="G35" s="303"/>
    </row>
    <row r="36" spans="1:7" x14ac:dyDescent="0.25">
      <c r="A36" s="195"/>
      <c r="B36" s="186"/>
      <c r="C36" s="173"/>
      <c r="D36" s="12" t="s">
        <v>101</v>
      </c>
      <c r="E36" s="177"/>
      <c r="F36" s="177"/>
      <c r="G36" s="303"/>
    </row>
    <row r="37" spans="1:7" x14ac:dyDescent="0.25">
      <c r="A37" s="195"/>
      <c r="B37" s="186"/>
      <c r="C37" s="173"/>
      <c r="D37" s="12" t="s">
        <v>102</v>
      </c>
      <c r="E37" s="177"/>
      <c r="F37" s="177"/>
      <c r="G37" s="303"/>
    </row>
    <row r="38" spans="1:7" x14ac:dyDescent="0.25">
      <c r="A38" s="195"/>
      <c r="B38" s="186"/>
      <c r="C38" s="173"/>
      <c r="D38" s="12" t="s">
        <v>103</v>
      </c>
      <c r="E38" s="177"/>
      <c r="F38" s="177"/>
      <c r="G38" s="303"/>
    </row>
    <row r="39" spans="1:7" x14ac:dyDescent="0.25">
      <c r="A39" s="195"/>
      <c r="B39" s="186"/>
      <c r="C39" s="173"/>
      <c r="D39" s="12" t="s">
        <v>104</v>
      </c>
      <c r="E39" s="178"/>
      <c r="F39" s="178"/>
      <c r="G39" s="182"/>
    </row>
    <row r="40" spans="1:7" x14ac:dyDescent="0.25">
      <c r="A40" s="227" t="s">
        <v>217</v>
      </c>
      <c r="B40" s="212"/>
      <c r="C40" s="212"/>
      <c r="D40" s="212"/>
      <c r="E40" s="212"/>
      <c r="F40" s="212"/>
      <c r="G40" s="213"/>
    </row>
    <row r="41" spans="1:7" ht="3" customHeight="1" x14ac:dyDescent="0.25">
      <c r="A41" s="228"/>
      <c r="B41" s="229"/>
      <c r="C41" s="229"/>
      <c r="D41" s="229"/>
      <c r="E41" s="229"/>
      <c r="F41" s="229"/>
      <c r="G41" s="230"/>
    </row>
    <row r="42" spans="1:7" hidden="1" x14ac:dyDescent="0.25">
      <c r="A42" s="228"/>
      <c r="B42" s="229"/>
      <c r="C42" s="229"/>
      <c r="D42" s="229"/>
      <c r="E42" s="229"/>
      <c r="F42" s="229"/>
      <c r="G42" s="230"/>
    </row>
    <row r="43" spans="1:7" hidden="1" x14ac:dyDescent="0.25">
      <c r="A43" s="228"/>
      <c r="B43" s="229"/>
      <c r="C43" s="229"/>
      <c r="D43" s="229"/>
      <c r="E43" s="229"/>
      <c r="F43" s="229"/>
      <c r="G43" s="230"/>
    </row>
    <row r="44" spans="1:7" hidden="1" x14ac:dyDescent="0.25">
      <c r="A44" s="228"/>
      <c r="B44" s="229"/>
      <c r="C44" s="229"/>
      <c r="D44" s="229"/>
      <c r="E44" s="229"/>
      <c r="F44" s="229"/>
      <c r="G44" s="230"/>
    </row>
    <row r="45" spans="1:7" hidden="1" x14ac:dyDescent="0.25">
      <c r="A45" s="228"/>
      <c r="B45" s="229"/>
      <c r="C45" s="229"/>
      <c r="D45" s="229"/>
      <c r="E45" s="229"/>
      <c r="F45" s="229"/>
      <c r="G45" s="230"/>
    </row>
    <row r="46" spans="1:7" hidden="1" x14ac:dyDescent="0.25">
      <c r="A46" s="228"/>
      <c r="B46" s="229"/>
      <c r="C46" s="229"/>
      <c r="D46" s="229"/>
      <c r="E46" s="229"/>
      <c r="F46" s="229"/>
      <c r="G46" s="230"/>
    </row>
    <row r="47" spans="1:7" ht="14.1" customHeight="1" x14ac:dyDescent="0.25">
      <c r="A47" s="190">
        <v>2</v>
      </c>
      <c r="B47" s="209" t="s">
        <v>224</v>
      </c>
      <c r="C47" s="209" t="s">
        <v>7</v>
      </c>
      <c r="D47" s="71" t="s">
        <v>218</v>
      </c>
      <c r="E47" s="176" t="s">
        <v>60</v>
      </c>
      <c r="F47" s="176">
        <v>7</v>
      </c>
      <c r="G47" s="181" t="s">
        <v>310</v>
      </c>
    </row>
    <row r="48" spans="1:7" x14ac:dyDescent="0.25">
      <c r="A48" s="204"/>
      <c r="B48" s="248"/>
      <c r="C48" s="248"/>
      <c r="D48" s="71" t="s">
        <v>219</v>
      </c>
      <c r="E48" s="177"/>
      <c r="F48" s="177"/>
      <c r="G48" s="303"/>
    </row>
    <row r="49" spans="1:7" x14ac:dyDescent="0.25">
      <c r="A49" s="204"/>
      <c r="B49" s="248"/>
      <c r="C49" s="248"/>
      <c r="D49" s="71" t="s">
        <v>220</v>
      </c>
      <c r="E49" s="177"/>
      <c r="F49" s="177"/>
      <c r="G49" s="303"/>
    </row>
    <row r="50" spans="1:7" x14ac:dyDescent="0.25">
      <c r="A50" s="204"/>
      <c r="B50" s="248"/>
      <c r="C50" s="248"/>
      <c r="D50" s="71" t="s">
        <v>223</v>
      </c>
      <c r="E50" s="177"/>
      <c r="F50" s="177"/>
      <c r="G50" s="303"/>
    </row>
    <row r="51" spans="1:7" x14ac:dyDescent="0.25">
      <c r="A51" s="204"/>
      <c r="B51" s="248"/>
      <c r="C51" s="248"/>
      <c r="D51" s="72" t="s">
        <v>221</v>
      </c>
      <c r="E51" s="177"/>
      <c r="F51" s="177"/>
      <c r="G51" s="303"/>
    </row>
    <row r="52" spans="1:7" ht="33" customHeight="1" x14ac:dyDescent="0.25">
      <c r="A52" s="204"/>
      <c r="B52" s="248"/>
      <c r="C52" s="248"/>
      <c r="D52" s="71" t="s">
        <v>222</v>
      </c>
      <c r="E52" s="177"/>
      <c r="F52" s="177"/>
      <c r="G52" s="303"/>
    </row>
    <row r="53" spans="1:7" ht="14.1" customHeight="1" x14ac:dyDescent="0.25">
      <c r="A53" s="204"/>
      <c r="B53" s="248"/>
      <c r="C53" s="248"/>
      <c r="D53" t="s">
        <v>225</v>
      </c>
      <c r="E53" s="177"/>
      <c r="F53" s="177"/>
      <c r="G53" s="303"/>
    </row>
    <row r="54" spans="1:7" x14ac:dyDescent="0.25">
      <c r="A54" s="204"/>
      <c r="B54" s="248"/>
      <c r="C54" s="248"/>
      <c r="E54" s="177"/>
      <c r="F54" s="177"/>
      <c r="G54" s="303"/>
    </row>
    <row r="55" spans="1:7" x14ac:dyDescent="0.25">
      <c r="A55" s="204"/>
      <c r="B55" s="248"/>
      <c r="C55" s="248"/>
      <c r="D55" s="314"/>
      <c r="E55" s="177"/>
      <c r="F55" s="177"/>
      <c r="G55" s="303"/>
    </row>
    <row r="56" spans="1:7" ht="15.75" thickBot="1" x14ac:dyDescent="0.3">
      <c r="A56" s="205"/>
      <c r="B56" s="249"/>
      <c r="C56" s="249"/>
      <c r="E56" s="203"/>
      <c r="F56" s="203"/>
      <c r="G56" s="304"/>
    </row>
    <row r="57" spans="1:7" ht="15.75" thickBot="1" x14ac:dyDescent="0.3">
      <c r="A57" s="198" t="s">
        <v>231</v>
      </c>
      <c r="B57" s="199"/>
      <c r="C57" s="199"/>
      <c r="D57" s="199"/>
      <c r="E57" s="199"/>
      <c r="F57" s="199"/>
      <c r="G57" s="200"/>
    </row>
    <row r="58" spans="1:7" ht="15" hidden="1" customHeight="1" x14ac:dyDescent="0.25">
      <c r="A58" s="76"/>
      <c r="B58" s="77"/>
      <c r="C58" s="78"/>
      <c r="D58" s="72"/>
      <c r="E58" s="75"/>
      <c r="F58" s="75"/>
      <c r="G58" s="305"/>
    </row>
    <row r="59" spans="1:7" ht="15" hidden="1" customHeight="1" x14ac:dyDescent="0.25">
      <c r="A59" s="73"/>
      <c r="B59" s="74"/>
      <c r="C59" s="1"/>
      <c r="D59" s="72"/>
      <c r="E59" s="75"/>
      <c r="F59" s="75"/>
      <c r="G59" s="305"/>
    </row>
    <row r="60" spans="1:7" ht="15" hidden="1" customHeight="1" x14ac:dyDescent="0.25">
      <c r="A60" s="73"/>
      <c r="B60" s="74"/>
      <c r="C60" s="1"/>
      <c r="D60" s="72"/>
      <c r="E60" s="75"/>
      <c r="F60" s="75"/>
      <c r="G60" s="305"/>
    </row>
    <row r="61" spans="1:7" ht="15" hidden="1" customHeight="1" x14ac:dyDescent="0.25">
      <c r="A61" s="73"/>
      <c r="B61" s="74"/>
      <c r="C61" s="1"/>
      <c r="D61" s="72"/>
      <c r="E61" s="75"/>
      <c r="F61" s="75"/>
      <c r="G61" s="305"/>
    </row>
    <row r="62" spans="1:7" ht="15" hidden="1" customHeight="1" x14ac:dyDescent="0.25">
      <c r="A62" s="73"/>
      <c r="B62" s="74"/>
      <c r="C62" s="1"/>
      <c r="D62" s="72"/>
      <c r="E62" s="75"/>
      <c r="F62" s="75"/>
      <c r="G62" s="305"/>
    </row>
    <row r="63" spans="1:7" ht="14.1" customHeight="1" x14ac:dyDescent="0.25">
      <c r="A63" s="209"/>
      <c r="B63" s="209" t="s">
        <v>232</v>
      </c>
      <c r="C63" s="209" t="s">
        <v>7</v>
      </c>
      <c r="D63" t="s">
        <v>227</v>
      </c>
      <c r="E63" s="177" t="s">
        <v>60</v>
      </c>
      <c r="F63" s="177">
        <v>5</v>
      </c>
      <c r="G63" s="303" t="s">
        <v>311</v>
      </c>
    </row>
    <row r="64" spans="1:7" x14ac:dyDescent="0.25">
      <c r="A64" s="248"/>
      <c r="B64" s="248"/>
      <c r="C64" s="248"/>
      <c r="D64" t="s">
        <v>228</v>
      </c>
      <c r="E64" s="177"/>
      <c r="F64" s="177"/>
      <c r="G64" s="303"/>
    </row>
    <row r="65" spans="1:7" x14ac:dyDescent="0.25">
      <c r="A65" s="248"/>
      <c r="B65" s="248"/>
      <c r="C65" s="248"/>
      <c r="D65" t="s">
        <v>229</v>
      </c>
      <c r="E65" s="177"/>
      <c r="F65" s="177"/>
      <c r="G65" s="303"/>
    </row>
    <row r="66" spans="1:7" x14ac:dyDescent="0.25">
      <c r="A66" s="248"/>
      <c r="B66" s="248"/>
      <c r="C66" s="248"/>
      <c r="D66" t="s">
        <v>230</v>
      </c>
      <c r="E66" s="177"/>
      <c r="F66" s="177"/>
      <c r="G66" s="303"/>
    </row>
    <row r="67" spans="1:7" ht="15.75" thickBot="1" x14ac:dyDescent="0.3">
      <c r="A67" s="249"/>
      <c r="B67" s="249"/>
      <c r="C67" s="249"/>
      <c r="D67" t="s">
        <v>226</v>
      </c>
      <c r="E67" s="203"/>
      <c r="F67" s="203"/>
      <c r="G67" s="304"/>
    </row>
    <row r="68" spans="1:7" ht="15.75" thickBot="1" x14ac:dyDescent="0.3">
      <c r="A68" s="198" t="s">
        <v>233</v>
      </c>
      <c r="B68" s="199"/>
      <c r="C68" s="199"/>
      <c r="D68" s="199"/>
      <c r="E68" s="199"/>
      <c r="F68" s="199"/>
      <c r="G68" s="200"/>
    </row>
    <row r="69" spans="1:7" x14ac:dyDescent="0.25">
      <c r="A69" s="231"/>
      <c r="B69" s="232">
        <v>43382</v>
      </c>
      <c r="C69" s="201" t="s">
        <v>7</v>
      </c>
      <c r="D69" s="79" t="s">
        <v>230</v>
      </c>
      <c r="E69" s="75"/>
      <c r="F69" s="247">
        <v>2</v>
      </c>
      <c r="G69" s="305" t="s">
        <v>312</v>
      </c>
    </row>
    <row r="70" spans="1:7" ht="15.75" thickBot="1" x14ac:dyDescent="0.3">
      <c r="A70" s="191"/>
      <c r="B70" s="210"/>
      <c r="C70" s="202"/>
      <c r="D70" s="79" t="s">
        <v>226</v>
      </c>
      <c r="E70" s="75"/>
      <c r="F70" s="203"/>
      <c r="G70" s="305"/>
    </row>
    <row r="71" spans="1:7" ht="15.75" thickBot="1" x14ac:dyDescent="0.3">
      <c r="A71" s="198" t="s">
        <v>234</v>
      </c>
      <c r="B71" s="199"/>
      <c r="C71" s="199"/>
      <c r="D71" s="199"/>
      <c r="E71" s="199"/>
      <c r="F71" s="199"/>
      <c r="G71" s="200"/>
    </row>
    <row r="72" spans="1:7" ht="15.75" thickBot="1" x14ac:dyDescent="0.3">
      <c r="A72" s="76"/>
      <c r="B72" s="77" t="s">
        <v>237</v>
      </c>
      <c r="C72" s="78" t="s">
        <v>7</v>
      </c>
      <c r="D72" s="80" t="s">
        <v>235</v>
      </c>
      <c r="E72" s="81" t="s">
        <v>60</v>
      </c>
      <c r="F72" s="83">
        <v>1</v>
      </c>
      <c r="G72" s="305" t="s">
        <v>313</v>
      </c>
    </row>
    <row r="73" spans="1:7" ht="15.75" thickBot="1" x14ac:dyDescent="0.3">
      <c r="A73" s="198" t="s">
        <v>236</v>
      </c>
      <c r="B73" s="199"/>
      <c r="C73" s="199"/>
      <c r="D73" s="199"/>
      <c r="E73" s="199"/>
      <c r="F73" s="199"/>
      <c r="G73" s="200"/>
    </row>
    <row r="74" spans="1:7" x14ac:dyDescent="0.25">
      <c r="A74" s="231"/>
      <c r="B74" s="235" t="s">
        <v>239</v>
      </c>
      <c r="C74" s="238" t="s">
        <v>7</v>
      </c>
      <c r="D74" s="82"/>
      <c r="E74" s="241" t="s">
        <v>60</v>
      </c>
      <c r="F74" s="244">
        <v>2</v>
      </c>
      <c r="G74" s="306" t="s">
        <v>314</v>
      </c>
    </row>
    <row r="75" spans="1:7" x14ac:dyDescent="0.25">
      <c r="A75" s="204"/>
      <c r="B75" s="236"/>
      <c r="C75" s="239"/>
      <c r="D75" s="80" t="s">
        <v>235</v>
      </c>
      <c r="E75" s="242"/>
      <c r="F75" s="245"/>
      <c r="G75" s="303"/>
    </row>
    <row r="76" spans="1:7" ht="15.75" thickBot="1" x14ac:dyDescent="0.3">
      <c r="A76" s="205"/>
      <c r="B76" s="237"/>
      <c r="C76" s="240"/>
      <c r="D76" s="80" t="s">
        <v>235</v>
      </c>
      <c r="E76" s="243"/>
      <c r="F76" s="246"/>
      <c r="G76" s="304"/>
    </row>
    <row r="77" spans="1:7" ht="15.75" thickBot="1" x14ac:dyDescent="0.3">
      <c r="A77" s="198" t="s">
        <v>238</v>
      </c>
      <c r="B77" s="199"/>
      <c r="C77" s="199"/>
      <c r="D77" s="199"/>
      <c r="E77" s="199"/>
      <c r="F77" s="199"/>
      <c r="G77" s="200"/>
    </row>
    <row r="78" spans="1:7" x14ac:dyDescent="0.25">
      <c r="A78" s="73"/>
      <c r="B78" s="38">
        <v>43293</v>
      </c>
      <c r="C78" s="78" t="s">
        <v>7</v>
      </c>
      <c r="D78" s="80" t="s">
        <v>235</v>
      </c>
      <c r="E78" s="81" t="s">
        <v>60</v>
      </c>
      <c r="F78" s="84">
        <v>1</v>
      </c>
      <c r="G78" s="305" t="s">
        <v>60</v>
      </c>
    </row>
    <row r="79" spans="1:7" ht="35.25" customHeight="1" x14ac:dyDescent="0.25">
      <c r="A79" s="73"/>
      <c r="B79" s="38"/>
      <c r="C79" s="78"/>
      <c r="D79" s="80"/>
      <c r="E79" s="81"/>
      <c r="F79" s="84">
        <f>SUM(F78+F74+F72+F69+F63+F53+F47+F32+F12)</f>
        <v>39</v>
      </c>
      <c r="G79" s="305"/>
    </row>
    <row r="80" spans="1:7" x14ac:dyDescent="0.25">
      <c r="A80" s="174" t="s">
        <v>195</v>
      </c>
      <c r="B80" s="174"/>
      <c r="C80" s="174"/>
      <c r="D80" s="174"/>
      <c r="E80" s="174"/>
      <c r="F80" s="174"/>
      <c r="G80" s="174"/>
    </row>
    <row r="81" spans="1:9" x14ac:dyDescent="0.25">
      <c r="A81" s="224" t="s">
        <v>149</v>
      </c>
      <c r="B81" s="225"/>
      <c r="C81" s="225"/>
      <c r="D81" s="225"/>
      <c r="E81" s="225"/>
      <c r="F81" s="225"/>
      <c r="G81" s="226"/>
    </row>
    <row r="82" spans="1:9" x14ac:dyDescent="0.25">
      <c r="A82" s="195">
        <v>3</v>
      </c>
      <c r="B82" s="196">
        <v>43739</v>
      </c>
      <c r="C82" s="173" t="s">
        <v>7</v>
      </c>
      <c r="D82" s="12" t="s">
        <v>77</v>
      </c>
      <c r="E82" s="233" t="s">
        <v>60</v>
      </c>
      <c r="F82" s="176">
        <v>5</v>
      </c>
      <c r="G82" s="208" t="s">
        <v>60</v>
      </c>
    </row>
    <row r="83" spans="1:9" x14ac:dyDescent="0.25">
      <c r="A83" s="195"/>
      <c r="B83" s="196"/>
      <c r="C83" s="173"/>
      <c r="D83" s="12" t="s">
        <v>78</v>
      </c>
      <c r="E83" s="234"/>
      <c r="F83" s="177"/>
      <c r="G83" s="208"/>
    </row>
    <row r="84" spans="1:9" x14ac:dyDescent="0.25">
      <c r="A84" s="195"/>
      <c r="B84" s="196"/>
      <c r="C84" s="173"/>
      <c r="D84" s="12" t="s">
        <v>79</v>
      </c>
      <c r="E84" s="234"/>
      <c r="F84" s="177"/>
      <c r="G84" s="208"/>
    </row>
    <row r="85" spans="1:9" x14ac:dyDescent="0.25">
      <c r="A85" s="195"/>
      <c r="B85" s="196"/>
      <c r="C85" s="173"/>
      <c r="D85" s="12" t="s">
        <v>80</v>
      </c>
      <c r="E85" s="234"/>
      <c r="F85" s="177"/>
      <c r="G85" s="208"/>
    </row>
    <row r="86" spans="1:9" x14ac:dyDescent="0.25">
      <c r="A86" s="195"/>
      <c r="B86" s="196"/>
      <c r="C86" s="173"/>
      <c r="D86" s="12" t="s">
        <v>81</v>
      </c>
      <c r="E86" s="234"/>
      <c r="F86" s="178"/>
      <c r="G86" s="208"/>
    </row>
    <row r="87" spans="1:9" x14ac:dyDescent="0.25">
      <c r="A87" s="33">
        <v>4</v>
      </c>
      <c r="B87" s="11" t="s">
        <v>83</v>
      </c>
      <c r="C87" s="3" t="s">
        <v>7</v>
      </c>
      <c r="D87" s="12" t="s">
        <v>76</v>
      </c>
      <c r="E87" s="39" t="s">
        <v>60</v>
      </c>
      <c r="F87" s="20">
        <v>1</v>
      </c>
      <c r="G87" s="137" t="s">
        <v>60</v>
      </c>
    </row>
    <row r="88" spans="1:9" x14ac:dyDescent="0.25">
      <c r="A88" s="176">
        <v>5</v>
      </c>
      <c r="B88" s="187" t="s">
        <v>53</v>
      </c>
      <c r="C88" s="172" t="s">
        <v>7</v>
      </c>
      <c r="D88" s="12" t="s">
        <v>54</v>
      </c>
      <c r="E88" s="176" t="s">
        <v>60</v>
      </c>
      <c r="F88" s="176">
        <v>5</v>
      </c>
      <c r="G88" s="208" t="s">
        <v>60</v>
      </c>
    </row>
    <row r="89" spans="1:9" x14ac:dyDescent="0.25">
      <c r="A89" s="177"/>
      <c r="B89" s="188"/>
      <c r="C89" s="172"/>
      <c r="D89" s="12" t="s">
        <v>110</v>
      </c>
      <c r="E89" s="177"/>
      <c r="F89" s="177"/>
      <c r="G89" s="208"/>
    </row>
    <row r="90" spans="1:9" x14ac:dyDescent="0.25">
      <c r="A90" s="177"/>
      <c r="B90" s="188"/>
      <c r="C90" s="172"/>
      <c r="D90" s="12" t="s">
        <v>55</v>
      </c>
      <c r="E90" s="177"/>
      <c r="F90" s="177"/>
      <c r="G90" s="208"/>
    </row>
    <row r="91" spans="1:9" x14ac:dyDescent="0.25">
      <c r="A91" s="177"/>
      <c r="B91" s="188"/>
      <c r="C91" s="172"/>
      <c r="D91" s="12" t="s">
        <v>58</v>
      </c>
      <c r="E91" s="177"/>
      <c r="F91" s="177"/>
      <c r="G91" s="208"/>
    </row>
    <row r="92" spans="1:9" ht="14.1" customHeight="1" x14ac:dyDescent="0.25">
      <c r="A92" s="178"/>
      <c r="B92" s="189"/>
      <c r="C92" s="172"/>
      <c r="D92" s="12" t="s">
        <v>56</v>
      </c>
      <c r="E92" s="178"/>
      <c r="F92" s="178"/>
      <c r="G92" s="208"/>
    </row>
    <row r="93" spans="1:9" x14ac:dyDescent="0.25">
      <c r="A93" s="211" t="s">
        <v>150</v>
      </c>
      <c r="B93" s="212"/>
      <c r="C93" s="212"/>
      <c r="D93" s="212"/>
      <c r="E93" s="212"/>
      <c r="F93" s="212"/>
      <c r="G93" s="213"/>
    </row>
    <row r="94" spans="1:9" s="29" customFormat="1" ht="15.6" customHeight="1" x14ac:dyDescent="0.25">
      <c r="A94" s="32">
        <v>6</v>
      </c>
      <c r="B94" s="14">
        <v>43467</v>
      </c>
      <c r="C94" s="20" t="s">
        <v>7</v>
      </c>
      <c r="D94" s="12" t="s">
        <v>57</v>
      </c>
      <c r="E94" s="33" t="s">
        <v>60</v>
      </c>
      <c r="F94" s="20">
        <v>1</v>
      </c>
      <c r="G94" s="136" t="s">
        <v>60</v>
      </c>
      <c r="H94" s="21"/>
      <c r="I94" s="21"/>
    </row>
    <row r="95" spans="1:9" x14ac:dyDescent="0.25">
      <c r="A95" s="19"/>
      <c r="B95" s="28"/>
      <c r="C95" s="26"/>
      <c r="D95" s="16"/>
      <c r="F95" s="26"/>
      <c r="G95" s="307"/>
    </row>
    <row r="96" spans="1:9" x14ac:dyDescent="0.25">
      <c r="A96" s="211" t="s">
        <v>151</v>
      </c>
      <c r="B96" s="212"/>
      <c r="C96" s="212"/>
      <c r="D96" s="212"/>
      <c r="E96" s="212"/>
      <c r="F96" s="212"/>
      <c r="G96" s="213"/>
    </row>
    <row r="97" spans="1:7" x14ac:dyDescent="0.25">
      <c r="A97" s="176">
        <v>7</v>
      </c>
      <c r="B97" s="179" t="s">
        <v>4</v>
      </c>
      <c r="C97" s="181" t="s">
        <v>7</v>
      </c>
      <c r="D97" s="18" t="s">
        <v>106</v>
      </c>
      <c r="E97" s="190" t="s">
        <v>60</v>
      </c>
      <c r="F97" s="176">
        <v>2</v>
      </c>
      <c r="G97" s="181" t="s">
        <v>60</v>
      </c>
    </row>
    <row r="98" spans="1:7" x14ac:dyDescent="0.25">
      <c r="A98" s="178"/>
      <c r="B98" s="180"/>
      <c r="C98" s="182"/>
      <c r="D98" s="18" t="s">
        <v>107</v>
      </c>
      <c r="E98" s="191"/>
      <c r="F98" s="178"/>
      <c r="G98" s="182"/>
    </row>
    <row r="99" spans="1:7" x14ac:dyDescent="0.25">
      <c r="A99" s="211" t="s">
        <v>152</v>
      </c>
      <c r="B99" s="212"/>
      <c r="C99" s="212"/>
      <c r="D99" s="212"/>
      <c r="E99" s="212"/>
      <c r="F99" s="212"/>
      <c r="G99" s="213"/>
    </row>
    <row r="100" spans="1:7" x14ac:dyDescent="0.25">
      <c r="A100" s="176">
        <v>8</v>
      </c>
      <c r="B100" s="171">
        <v>43651</v>
      </c>
      <c r="C100" s="173" t="s">
        <v>7</v>
      </c>
      <c r="D100" s="12" t="s">
        <v>8</v>
      </c>
      <c r="E100" s="176" t="s">
        <v>60</v>
      </c>
      <c r="F100" s="176">
        <v>4</v>
      </c>
      <c r="G100" s="181" t="s">
        <v>60</v>
      </c>
    </row>
    <row r="101" spans="1:7" x14ac:dyDescent="0.25">
      <c r="A101" s="177"/>
      <c r="B101" s="171"/>
      <c r="C101" s="173"/>
      <c r="D101" s="12" t="s">
        <v>9</v>
      </c>
      <c r="E101" s="177"/>
      <c r="F101" s="177"/>
      <c r="G101" s="303"/>
    </row>
    <row r="102" spans="1:7" x14ac:dyDescent="0.25">
      <c r="A102" s="177"/>
      <c r="B102" s="171"/>
      <c r="C102" s="173"/>
      <c r="D102" s="12" t="s">
        <v>10</v>
      </c>
      <c r="E102" s="177"/>
      <c r="F102" s="177"/>
      <c r="G102" s="303"/>
    </row>
    <row r="103" spans="1:7" x14ac:dyDescent="0.25">
      <c r="A103" s="178"/>
      <c r="B103" s="171"/>
      <c r="C103" s="173"/>
      <c r="D103" s="12" t="s">
        <v>11</v>
      </c>
      <c r="E103" s="178"/>
      <c r="F103" s="178"/>
      <c r="G103" s="182"/>
    </row>
    <row r="104" spans="1:7" x14ac:dyDescent="0.25">
      <c r="A104" s="172">
        <v>9</v>
      </c>
      <c r="B104" s="194">
        <v>43743</v>
      </c>
      <c r="C104" s="192" t="s">
        <v>6</v>
      </c>
      <c r="D104" s="12" t="s">
        <v>44</v>
      </c>
      <c r="E104" s="172" t="s">
        <v>60</v>
      </c>
      <c r="F104" s="176">
        <v>13</v>
      </c>
      <c r="G104" s="181" t="s">
        <v>60</v>
      </c>
    </row>
    <row r="105" spans="1:7" x14ac:dyDescent="0.25">
      <c r="A105" s="172"/>
      <c r="B105" s="194"/>
      <c r="C105" s="193"/>
      <c r="D105" s="12" t="s">
        <v>45</v>
      </c>
      <c r="E105" s="172"/>
      <c r="F105" s="177"/>
      <c r="G105" s="303"/>
    </row>
    <row r="106" spans="1:7" x14ac:dyDescent="0.25">
      <c r="A106" s="172"/>
      <c r="B106" s="194"/>
      <c r="C106" s="193"/>
      <c r="D106" s="12" t="s">
        <v>46</v>
      </c>
      <c r="E106" s="172"/>
      <c r="F106" s="177"/>
      <c r="G106" s="303"/>
    </row>
    <row r="107" spans="1:7" x14ac:dyDescent="0.25">
      <c r="A107" s="172"/>
      <c r="B107" s="194"/>
      <c r="C107" s="193"/>
      <c r="D107" s="12" t="s">
        <v>47</v>
      </c>
      <c r="E107" s="172"/>
      <c r="F107" s="177"/>
      <c r="G107" s="303"/>
    </row>
    <row r="108" spans="1:7" x14ac:dyDescent="0.25">
      <c r="A108" s="172"/>
      <c r="B108" s="194"/>
      <c r="C108" s="193"/>
      <c r="D108" s="12" t="s">
        <v>52</v>
      </c>
      <c r="E108" s="172"/>
      <c r="F108" s="177"/>
      <c r="G108" s="303"/>
    </row>
    <row r="109" spans="1:7" x14ac:dyDescent="0.25">
      <c r="A109" s="172"/>
      <c r="B109" s="194"/>
      <c r="C109" s="193"/>
      <c r="D109" s="12" t="s">
        <v>48</v>
      </c>
      <c r="E109" s="172"/>
      <c r="F109" s="177"/>
      <c r="G109" s="303"/>
    </row>
    <row r="110" spans="1:7" x14ac:dyDescent="0.25">
      <c r="A110" s="172"/>
      <c r="B110" s="194"/>
      <c r="C110" s="193"/>
      <c r="D110" s="12" t="s">
        <v>49</v>
      </c>
      <c r="E110" s="172"/>
      <c r="F110" s="177"/>
      <c r="G110" s="303"/>
    </row>
    <row r="111" spans="1:7" x14ac:dyDescent="0.25">
      <c r="A111" s="172"/>
      <c r="B111" s="194"/>
      <c r="C111" s="193"/>
      <c r="D111" s="12" t="s">
        <v>50</v>
      </c>
      <c r="E111" s="172"/>
      <c r="F111" s="177"/>
      <c r="G111" s="303"/>
    </row>
    <row r="112" spans="1:7" x14ac:dyDescent="0.25">
      <c r="A112" s="172"/>
      <c r="B112" s="194"/>
      <c r="C112" s="193"/>
      <c r="D112" s="12" t="s">
        <v>51</v>
      </c>
      <c r="E112" s="172"/>
      <c r="F112" s="177"/>
      <c r="G112" s="303"/>
    </row>
    <row r="113" spans="1:9" x14ac:dyDescent="0.25">
      <c r="A113" s="172"/>
      <c r="B113" s="194"/>
      <c r="C113" s="193"/>
      <c r="D113" s="12" t="s">
        <v>8</v>
      </c>
      <c r="E113" s="172"/>
      <c r="F113" s="177"/>
      <c r="G113" s="303"/>
    </row>
    <row r="114" spans="1:9" x14ac:dyDescent="0.25">
      <c r="A114" s="172"/>
      <c r="B114" s="194"/>
      <c r="C114" s="193"/>
      <c r="D114" s="12" t="s">
        <v>9</v>
      </c>
      <c r="E114" s="172"/>
      <c r="F114" s="177"/>
      <c r="G114" s="303"/>
    </row>
    <row r="115" spans="1:9" x14ac:dyDescent="0.25">
      <c r="A115" s="172"/>
      <c r="B115" s="194"/>
      <c r="C115" s="193"/>
      <c r="D115" s="12" t="s">
        <v>10</v>
      </c>
      <c r="E115" s="172"/>
      <c r="F115" s="177"/>
      <c r="G115" s="303"/>
    </row>
    <row r="116" spans="1:9" x14ac:dyDescent="0.25">
      <c r="A116" s="172"/>
      <c r="B116" s="194"/>
      <c r="C116" s="193"/>
      <c r="D116" s="12" t="s">
        <v>11</v>
      </c>
      <c r="E116" s="172"/>
      <c r="F116" s="178"/>
      <c r="G116" s="182"/>
    </row>
    <row r="117" spans="1:9" x14ac:dyDescent="0.25">
      <c r="A117" s="172">
        <v>23</v>
      </c>
      <c r="B117" s="173" t="s">
        <v>36</v>
      </c>
      <c r="C117" s="173"/>
      <c r="D117" s="12" t="s">
        <v>34</v>
      </c>
      <c r="E117" s="172" t="s">
        <v>60</v>
      </c>
      <c r="F117" s="172">
        <v>11</v>
      </c>
      <c r="G117" s="308"/>
      <c r="H117" s="17"/>
      <c r="I117" s="17"/>
    </row>
    <row r="118" spans="1:9" x14ac:dyDescent="0.25">
      <c r="A118" s="172"/>
      <c r="B118" s="173"/>
      <c r="C118" s="173"/>
      <c r="D118" s="12" t="s">
        <v>13</v>
      </c>
      <c r="E118" s="172"/>
      <c r="F118" s="172"/>
      <c r="G118" s="308"/>
      <c r="H118" s="17"/>
      <c r="I118" s="17"/>
    </row>
    <row r="119" spans="1:9" x14ac:dyDescent="0.25">
      <c r="A119" s="172"/>
      <c r="B119" s="173"/>
      <c r="C119" s="173"/>
      <c r="D119" s="12" t="s">
        <v>14</v>
      </c>
      <c r="E119" s="172"/>
      <c r="F119" s="172"/>
      <c r="G119" s="308"/>
      <c r="H119" s="17"/>
      <c r="I119" s="17"/>
    </row>
    <row r="120" spans="1:9" x14ac:dyDescent="0.25">
      <c r="A120" s="172"/>
      <c r="B120" s="173"/>
      <c r="C120" s="173"/>
      <c r="D120" s="12" t="s">
        <v>15</v>
      </c>
      <c r="E120" s="172"/>
      <c r="F120" s="172"/>
      <c r="G120" s="308"/>
      <c r="H120" s="17"/>
      <c r="I120" s="17"/>
    </row>
    <row r="121" spans="1:9" x14ac:dyDescent="0.25">
      <c r="A121" s="172"/>
      <c r="B121" s="173"/>
      <c r="C121" s="173"/>
      <c r="D121" s="12" t="s">
        <v>35</v>
      </c>
      <c r="E121" s="172"/>
      <c r="F121" s="172"/>
      <c r="G121" s="308"/>
      <c r="H121" s="17"/>
      <c r="I121" s="17"/>
    </row>
    <row r="122" spans="1:9" x14ac:dyDescent="0.25">
      <c r="A122" s="172"/>
      <c r="B122" s="173"/>
      <c r="C122" s="173"/>
      <c r="D122" s="12" t="s">
        <v>8</v>
      </c>
      <c r="E122" s="172"/>
      <c r="F122" s="172"/>
      <c r="G122" s="308"/>
      <c r="H122" s="17"/>
      <c r="I122" s="17"/>
    </row>
    <row r="123" spans="1:9" x14ac:dyDescent="0.25">
      <c r="A123" s="172"/>
      <c r="B123" s="173"/>
      <c r="C123" s="173"/>
      <c r="D123" s="12" t="s">
        <v>9</v>
      </c>
      <c r="E123" s="172"/>
      <c r="F123" s="172"/>
      <c r="G123" s="308"/>
      <c r="H123" s="17"/>
      <c r="I123" s="17"/>
    </row>
    <row r="124" spans="1:9" x14ac:dyDescent="0.25">
      <c r="A124" s="172"/>
      <c r="B124" s="173"/>
      <c r="C124" s="173"/>
      <c r="D124" s="12" t="s">
        <v>10</v>
      </c>
      <c r="E124" s="172"/>
      <c r="F124" s="172"/>
      <c r="G124" s="308"/>
      <c r="H124" s="17"/>
      <c r="I124" s="17"/>
    </row>
    <row r="125" spans="1:9" x14ac:dyDescent="0.25">
      <c r="A125" s="172"/>
      <c r="B125" s="173"/>
      <c r="C125" s="173"/>
      <c r="D125" s="12" t="s">
        <v>11</v>
      </c>
      <c r="E125" s="172"/>
      <c r="F125" s="172"/>
      <c r="G125" s="308"/>
      <c r="H125" s="17"/>
      <c r="I125" s="17"/>
    </row>
    <row r="126" spans="1:9" x14ac:dyDescent="0.25">
      <c r="A126" s="172"/>
      <c r="B126" s="173"/>
      <c r="C126" s="173"/>
      <c r="D126" s="12" t="s">
        <v>39</v>
      </c>
      <c r="E126" s="172"/>
      <c r="F126" s="172"/>
      <c r="G126" s="308"/>
      <c r="H126" s="17"/>
      <c r="I126" s="17"/>
    </row>
    <row r="127" spans="1:9" x14ac:dyDescent="0.25">
      <c r="A127" s="172">
        <v>24</v>
      </c>
      <c r="B127" s="171" t="s">
        <v>43</v>
      </c>
      <c r="C127" s="173"/>
      <c r="D127" s="12" t="s">
        <v>42</v>
      </c>
      <c r="E127" s="207" t="s">
        <v>60</v>
      </c>
      <c r="F127" s="172">
        <v>10</v>
      </c>
      <c r="G127" s="208"/>
      <c r="H127" s="17"/>
      <c r="I127" s="17"/>
    </row>
    <row r="128" spans="1:9" x14ac:dyDescent="0.25">
      <c r="A128" s="172"/>
      <c r="B128" s="171"/>
      <c r="C128" s="173"/>
      <c r="D128" s="12" t="s">
        <v>13</v>
      </c>
      <c r="E128" s="207"/>
      <c r="F128" s="172"/>
      <c r="G128" s="208"/>
      <c r="H128" s="17"/>
      <c r="I128" s="17"/>
    </row>
    <row r="129" spans="1:9" x14ac:dyDescent="0.25">
      <c r="A129" s="172"/>
      <c r="B129" s="171"/>
      <c r="C129" s="173"/>
      <c r="D129" s="12" t="s">
        <v>14</v>
      </c>
      <c r="E129" s="207"/>
      <c r="F129" s="172"/>
      <c r="G129" s="208"/>
      <c r="H129" s="17"/>
      <c r="I129" s="17"/>
    </row>
    <row r="130" spans="1:9" x14ac:dyDescent="0.25">
      <c r="A130" s="172"/>
      <c r="B130" s="171"/>
      <c r="C130" s="173"/>
      <c r="D130" s="12" t="s">
        <v>15</v>
      </c>
      <c r="E130" s="207"/>
      <c r="F130" s="172"/>
      <c r="G130" s="208"/>
      <c r="H130" s="17"/>
      <c r="I130" s="17"/>
    </row>
    <row r="131" spans="1:9" x14ac:dyDescent="0.25">
      <c r="A131" s="172"/>
      <c r="B131" s="171"/>
      <c r="C131" s="173"/>
      <c r="D131" s="12" t="s">
        <v>8</v>
      </c>
      <c r="E131" s="207"/>
      <c r="F131" s="172"/>
      <c r="G131" s="208"/>
      <c r="H131" s="17"/>
      <c r="I131" s="17"/>
    </row>
    <row r="132" spans="1:9" x14ac:dyDescent="0.25">
      <c r="A132" s="172"/>
      <c r="B132" s="171"/>
      <c r="C132" s="173"/>
      <c r="D132" s="12" t="s">
        <v>9</v>
      </c>
      <c r="E132" s="207"/>
      <c r="F132" s="172"/>
      <c r="G132" s="208"/>
      <c r="H132" s="17"/>
      <c r="I132" s="17"/>
    </row>
    <row r="133" spans="1:9" x14ac:dyDescent="0.25">
      <c r="A133" s="172"/>
      <c r="B133" s="171"/>
      <c r="C133" s="173"/>
      <c r="D133" s="12" t="s">
        <v>10</v>
      </c>
      <c r="E133" s="207"/>
      <c r="F133" s="172"/>
      <c r="G133" s="208"/>
      <c r="H133" s="17"/>
      <c r="I133" s="17"/>
    </row>
    <row r="134" spans="1:9" x14ac:dyDescent="0.25">
      <c r="A134" s="172"/>
      <c r="B134" s="171"/>
      <c r="C134" s="173"/>
      <c r="D134" s="12" t="s">
        <v>11</v>
      </c>
      <c r="E134" s="207"/>
      <c r="F134" s="172"/>
      <c r="G134" s="208"/>
      <c r="H134" s="17"/>
      <c r="I134" s="17"/>
    </row>
    <row r="135" spans="1:9" x14ac:dyDescent="0.25">
      <c r="A135" s="172"/>
      <c r="B135" s="171"/>
      <c r="C135" s="173"/>
      <c r="D135" s="12" t="s">
        <v>17</v>
      </c>
      <c r="E135" s="207"/>
      <c r="F135" s="172"/>
      <c r="G135" s="208"/>
      <c r="H135" s="17"/>
      <c r="I135" s="17"/>
    </row>
    <row r="136" spans="1:9" x14ac:dyDescent="0.25">
      <c r="A136" s="172">
        <v>10</v>
      </c>
      <c r="B136" s="186" t="s">
        <v>43</v>
      </c>
      <c r="C136" s="172" t="s">
        <v>7</v>
      </c>
      <c r="D136" s="12" t="s">
        <v>42</v>
      </c>
      <c r="E136" s="176" t="s">
        <v>60</v>
      </c>
      <c r="F136" s="176">
        <v>8</v>
      </c>
      <c r="G136" s="303" t="s">
        <v>60</v>
      </c>
    </row>
    <row r="137" spans="1:9" x14ac:dyDescent="0.25">
      <c r="A137" s="172"/>
      <c r="B137" s="186"/>
      <c r="C137" s="172"/>
      <c r="D137" s="12" t="s">
        <v>13</v>
      </c>
      <c r="E137" s="177"/>
      <c r="F137" s="177"/>
      <c r="G137" s="303"/>
    </row>
    <row r="138" spans="1:9" x14ac:dyDescent="0.25">
      <c r="A138" s="172"/>
      <c r="B138" s="186"/>
      <c r="C138" s="172"/>
      <c r="D138" s="12" t="s">
        <v>14</v>
      </c>
      <c r="E138" s="177"/>
      <c r="F138" s="177"/>
      <c r="G138" s="303"/>
    </row>
    <row r="139" spans="1:9" x14ac:dyDescent="0.25">
      <c r="A139" s="172"/>
      <c r="B139" s="186"/>
      <c r="C139" s="172"/>
      <c r="D139" s="12" t="s">
        <v>15</v>
      </c>
      <c r="E139" s="177"/>
      <c r="F139" s="177"/>
      <c r="G139" s="303"/>
    </row>
    <row r="140" spans="1:9" x14ac:dyDescent="0.25">
      <c r="A140" s="172"/>
      <c r="B140" s="186"/>
      <c r="C140" s="172"/>
      <c r="D140" s="12" t="s">
        <v>8</v>
      </c>
      <c r="E140" s="177"/>
      <c r="F140" s="177"/>
      <c r="G140" s="303"/>
    </row>
    <row r="141" spans="1:9" x14ac:dyDescent="0.25">
      <c r="A141" s="172"/>
      <c r="B141" s="186"/>
      <c r="C141" s="172"/>
      <c r="D141" s="12" t="s">
        <v>9</v>
      </c>
      <c r="E141" s="177"/>
      <c r="F141" s="177"/>
      <c r="G141" s="303"/>
    </row>
    <row r="142" spans="1:9" x14ac:dyDescent="0.25">
      <c r="A142" s="172"/>
      <c r="B142" s="186"/>
      <c r="C142" s="172"/>
      <c r="D142" s="12" t="s">
        <v>10</v>
      </c>
      <c r="E142" s="177"/>
      <c r="F142" s="177"/>
      <c r="G142" s="303"/>
    </row>
    <row r="143" spans="1:9" x14ac:dyDescent="0.25">
      <c r="A143" s="172"/>
      <c r="B143" s="186"/>
      <c r="C143" s="172"/>
      <c r="D143" s="12" t="s">
        <v>11</v>
      </c>
      <c r="E143" s="178"/>
      <c r="F143" s="178"/>
      <c r="G143" s="182"/>
    </row>
    <row r="144" spans="1:9" x14ac:dyDescent="0.25">
      <c r="A144" s="172">
        <v>11</v>
      </c>
      <c r="B144" s="183" t="s">
        <v>36</v>
      </c>
      <c r="C144" s="172" t="s">
        <v>7</v>
      </c>
      <c r="D144" s="12" t="s">
        <v>34</v>
      </c>
      <c r="E144" s="172" t="s">
        <v>60</v>
      </c>
      <c r="F144" s="176">
        <v>10</v>
      </c>
      <c r="G144" s="181" t="s">
        <v>60</v>
      </c>
    </row>
    <row r="145" spans="1:7" x14ac:dyDescent="0.25">
      <c r="A145" s="172"/>
      <c r="B145" s="183"/>
      <c r="C145" s="172"/>
      <c r="D145" s="12" t="s">
        <v>13</v>
      </c>
      <c r="E145" s="172"/>
      <c r="F145" s="177"/>
      <c r="G145" s="303"/>
    </row>
    <row r="146" spans="1:7" x14ac:dyDescent="0.25">
      <c r="A146" s="172"/>
      <c r="B146" s="183"/>
      <c r="C146" s="172"/>
      <c r="D146" s="12" t="s">
        <v>14</v>
      </c>
      <c r="E146" s="172"/>
      <c r="F146" s="177"/>
      <c r="G146" s="303"/>
    </row>
    <row r="147" spans="1:7" x14ac:dyDescent="0.25">
      <c r="A147" s="172"/>
      <c r="B147" s="183"/>
      <c r="C147" s="172"/>
      <c r="D147" s="12" t="s">
        <v>15</v>
      </c>
      <c r="E147" s="172"/>
      <c r="F147" s="177"/>
      <c r="G147" s="303"/>
    </row>
    <row r="148" spans="1:7" x14ac:dyDescent="0.25">
      <c r="A148" s="172"/>
      <c r="B148" s="183"/>
      <c r="C148" s="172"/>
      <c r="D148" s="12" t="s">
        <v>35</v>
      </c>
      <c r="E148" s="172"/>
      <c r="F148" s="177"/>
      <c r="G148" s="303"/>
    </row>
    <row r="149" spans="1:7" x14ac:dyDescent="0.25">
      <c r="A149" s="172"/>
      <c r="B149" s="183"/>
      <c r="C149" s="172"/>
      <c r="D149" s="12" t="s">
        <v>8</v>
      </c>
      <c r="E149" s="172"/>
      <c r="F149" s="177"/>
      <c r="G149" s="303"/>
    </row>
    <row r="150" spans="1:7" x14ac:dyDescent="0.25">
      <c r="A150" s="172"/>
      <c r="B150" s="183"/>
      <c r="C150" s="172"/>
      <c r="D150" s="12" t="s">
        <v>9</v>
      </c>
      <c r="E150" s="172"/>
      <c r="F150" s="177"/>
      <c r="G150" s="303"/>
    </row>
    <row r="151" spans="1:7" x14ac:dyDescent="0.25">
      <c r="A151" s="172"/>
      <c r="B151" s="183"/>
      <c r="C151" s="172"/>
      <c r="D151" s="12" t="s">
        <v>10</v>
      </c>
      <c r="E151" s="172"/>
      <c r="F151" s="177"/>
      <c r="G151" s="303"/>
    </row>
    <row r="152" spans="1:7" x14ac:dyDescent="0.25">
      <c r="A152" s="172"/>
      <c r="B152" s="183"/>
      <c r="C152" s="172"/>
      <c r="D152" s="12" t="s">
        <v>11</v>
      </c>
      <c r="E152" s="172"/>
      <c r="F152" s="177"/>
      <c r="G152" s="303"/>
    </row>
    <row r="153" spans="1:7" x14ac:dyDescent="0.25">
      <c r="A153" s="172"/>
      <c r="B153" s="183"/>
      <c r="C153" s="172"/>
      <c r="D153" s="12" t="s">
        <v>39</v>
      </c>
      <c r="E153" s="172"/>
      <c r="F153" s="178"/>
      <c r="G153" s="182"/>
    </row>
    <row r="154" spans="1:7" x14ac:dyDescent="0.25">
      <c r="A154" s="214" t="s">
        <v>153</v>
      </c>
      <c r="B154" s="215"/>
      <c r="C154" s="215"/>
      <c r="D154" s="215"/>
      <c r="E154" s="215"/>
      <c r="F154" s="215"/>
      <c r="G154" s="216"/>
    </row>
    <row r="155" spans="1:7" x14ac:dyDescent="0.25">
      <c r="A155" s="33">
        <v>12</v>
      </c>
      <c r="B155" s="4">
        <v>43775</v>
      </c>
      <c r="C155" s="20" t="s">
        <v>7</v>
      </c>
      <c r="D155" s="12" t="s">
        <v>40</v>
      </c>
      <c r="E155" s="30" t="s">
        <v>60</v>
      </c>
      <c r="F155" s="20">
        <v>1</v>
      </c>
      <c r="G155" s="136" t="s">
        <v>60</v>
      </c>
    </row>
    <row r="156" spans="1:7" x14ac:dyDescent="0.25">
      <c r="A156" s="176">
        <v>13</v>
      </c>
      <c r="B156" s="194">
        <v>43805</v>
      </c>
      <c r="C156" s="172" t="s">
        <v>7</v>
      </c>
      <c r="D156" s="12" t="s">
        <v>26</v>
      </c>
      <c r="E156" s="172" t="s">
        <v>60</v>
      </c>
      <c r="F156" s="176">
        <v>8</v>
      </c>
      <c r="G156" s="181" t="s">
        <v>60</v>
      </c>
    </row>
    <row r="157" spans="1:7" x14ac:dyDescent="0.25">
      <c r="A157" s="177"/>
      <c r="B157" s="194"/>
      <c r="C157" s="172"/>
      <c r="D157" s="12" t="s">
        <v>27</v>
      </c>
      <c r="E157" s="172"/>
      <c r="F157" s="177"/>
      <c r="G157" s="303"/>
    </row>
    <row r="158" spans="1:7" x14ac:dyDescent="0.25">
      <c r="A158" s="177"/>
      <c r="B158" s="194"/>
      <c r="C158" s="172"/>
      <c r="D158" s="12" t="s">
        <v>28</v>
      </c>
      <c r="E158" s="172"/>
      <c r="F158" s="177"/>
      <c r="G158" s="303"/>
    </row>
    <row r="159" spans="1:7" x14ac:dyDescent="0.25">
      <c r="A159" s="177"/>
      <c r="B159" s="194"/>
      <c r="C159" s="172"/>
      <c r="D159" s="12" t="s">
        <v>29</v>
      </c>
      <c r="E159" s="172"/>
      <c r="F159" s="177"/>
      <c r="G159" s="303"/>
    </row>
    <row r="160" spans="1:7" x14ac:dyDescent="0.25">
      <c r="A160" s="177"/>
      <c r="B160" s="194"/>
      <c r="C160" s="172"/>
      <c r="D160" s="12" t="s">
        <v>30</v>
      </c>
      <c r="E160" s="172"/>
      <c r="F160" s="177"/>
      <c r="G160" s="303"/>
    </row>
    <row r="161" spans="1:7" x14ac:dyDescent="0.25">
      <c r="A161" s="177"/>
      <c r="B161" s="194"/>
      <c r="C161" s="172"/>
      <c r="D161" s="12" t="s">
        <v>31</v>
      </c>
      <c r="E161" s="172"/>
      <c r="F161" s="177"/>
      <c r="G161" s="303"/>
    </row>
    <row r="162" spans="1:7" x14ac:dyDescent="0.25">
      <c r="A162" s="177"/>
      <c r="B162" s="194"/>
      <c r="C162" s="172"/>
      <c r="D162" s="12" t="s">
        <v>32</v>
      </c>
      <c r="E162" s="172"/>
      <c r="F162" s="177"/>
      <c r="G162" s="303"/>
    </row>
    <row r="163" spans="1:7" x14ac:dyDescent="0.25">
      <c r="A163" s="178"/>
      <c r="B163" s="194"/>
      <c r="C163" s="172"/>
      <c r="D163" s="12" t="s">
        <v>33</v>
      </c>
      <c r="E163" s="172"/>
      <c r="F163" s="178"/>
      <c r="G163" s="182"/>
    </row>
    <row r="164" spans="1:7" x14ac:dyDescent="0.25">
      <c r="A164" s="34">
        <v>14</v>
      </c>
      <c r="B164" s="5" t="s">
        <v>41</v>
      </c>
      <c r="C164" s="22" t="s">
        <v>7</v>
      </c>
      <c r="D164" s="12" t="s">
        <v>40</v>
      </c>
      <c r="E164" s="34" t="s">
        <v>60</v>
      </c>
      <c r="F164" s="34">
        <v>1</v>
      </c>
      <c r="G164" s="137" t="s">
        <v>60</v>
      </c>
    </row>
    <row r="165" spans="1:7" x14ac:dyDescent="0.25">
      <c r="A165" s="173" t="s">
        <v>154</v>
      </c>
      <c r="B165" s="173"/>
      <c r="C165" s="173"/>
      <c r="D165" s="173"/>
      <c r="E165" s="173"/>
      <c r="F165" s="173"/>
      <c r="G165" s="173"/>
    </row>
    <row r="166" spans="1:7" x14ac:dyDescent="0.25">
      <c r="A166" s="176">
        <v>15</v>
      </c>
      <c r="B166" s="187">
        <v>43745</v>
      </c>
      <c r="C166" s="172" t="s">
        <v>7</v>
      </c>
      <c r="D166" s="12" t="s">
        <v>21</v>
      </c>
      <c r="E166" s="176" t="s">
        <v>60</v>
      </c>
      <c r="F166" s="176">
        <v>10</v>
      </c>
      <c r="G166" s="181" t="s">
        <v>60</v>
      </c>
    </row>
    <row r="167" spans="1:7" x14ac:dyDescent="0.25">
      <c r="A167" s="177"/>
      <c r="B167" s="188"/>
      <c r="C167" s="172"/>
      <c r="D167" s="12" t="s">
        <v>22</v>
      </c>
      <c r="E167" s="177"/>
      <c r="F167" s="177"/>
      <c r="G167" s="303"/>
    </row>
    <row r="168" spans="1:7" x14ac:dyDescent="0.25">
      <c r="A168" s="177"/>
      <c r="B168" s="188"/>
      <c r="C168" s="172"/>
      <c r="D168" s="12" t="s">
        <v>23</v>
      </c>
      <c r="E168" s="177"/>
      <c r="F168" s="177"/>
      <c r="G168" s="303"/>
    </row>
    <row r="169" spans="1:7" x14ac:dyDescent="0.25">
      <c r="A169" s="177"/>
      <c r="B169" s="188"/>
      <c r="C169" s="172"/>
      <c r="D169" s="12" t="s">
        <v>24</v>
      </c>
      <c r="E169" s="177"/>
      <c r="F169" s="177"/>
      <c r="G169" s="303"/>
    </row>
    <row r="170" spans="1:7" x14ac:dyDescent="0.25">
      <c r="A170" s="177"/>
      <c r="B170" s="188"/>
      <c r="C170" s="172"/>
      <c r="D170" s="12" t="s">
        <v>17</v>
      </c>
      <c r="E170" s="177"/>
      <c r="F170" s="177"/>
      <c r="G170" s="303"/>
    </row>
    <row r="171" spans="1:7" x14ac:dyDescent="0.25">
      <c r="A171" s="177"/>
      <c r="B171" s="188"/>
      <c r="C171" s="172"/>
      <c r="D171" s="12" t="s">
        <v>18</v>
      </c>
      <c r="E171" s="177"/>
      <c r="F171" s="177"/>
      <c r="G171" s="303"/>
    </row>
    <row r="172" spans="1:7" x14ac:dyDescent="0.25">
      <c r="A172" s="177"/>
      <c r="B172" s="188"/>
      <c r="C172" s="172"/>
      <c r="D172" s="12" t="s">
        <v>19</v>
      </c>
      <c r="E172" s="177"/>
      <c r="F172" s="177"/>
      <c r="G172" s="303"/>
    </row>
    <row r="173" spans="1:7" x14ac:dyDescent="0.25">
      <c r="A173" s="177"/>
      <c r="B173" s="188"/>
      <c r="C173" s="172"/>
      <c r="D173" s="12" t="s">
        <v>20</v>
      </c>
      <c r="E173" s="177"/>
      <c r="F173" s="177"/>
      <c r="G173" s="303"/>
    </row>
    <row r="174" spans="1:7" x14ac:dyDescent="0.25">
      <c r="A174" s="177"/>
      <c r="B174" s="188"/>
      <c r="C174" s="172"/>
      <c r="D174" s="12" t="s">
        <v>37</v>
      </c>
      <c r="E174" s="177"/>
      <c r="F174" s="177"/>
      <c r="G174" s="303"/>
    </row>
    <row r="175" spans="1:7" x14ac:dyDescent="0.25">
      <c r="A175" s="178"/>
      <c r="B175" s="189"/>
      <c r="C175" s="172"/>
      <c r="D175" s="12" t="s">
        <v>38</v>
      </c>
      <c r="E175" s="178"/>
      <c r="F175" s="178"/>
      <c r="G175" s="182"/>
    </row>
    <row r="176" spans="1:7" x14ac:dyDescent="0.25">
      <c r="A176" s="33">
        <v>16</v>
      </c>
      <c r="B176" s="4">
        <v>43806</v>
      </c>
      <c r="C176" s="20" t="s">
        <v>7</v>
      </c>
      <c r="D176" s="12" t="s">
        <v>61</v>
      </c>
      <c r="E176" s="30" t="s">
        <v>60</v>
      </c>
      <c r="F176" s="20">
        <v>1</v>
      </c>
      <c r="G176" s="137" t="s">
        <v>60</v>
      </c>
    </row>
    <row r="177" spans="1:7" x14ac:dyDescent="0.25">
      <c r="A177" s="172">
        <v>17</v>
      </c>
      <c r="B177" s="183" t="s">
        <v>25</v>
      </c>
      <c r="C177" s="176" t="s">
        <v>7</v>
      </c>
      <c r="D177" s="12" t="s">
        <v>17</v>
      </c>
      <c r="E177" s="176" t="s">
        <v>60</v>
      </c>
      <c r="F177" s="176">
        <v>8</v>
      </c>
      <c r="G177" s="309"/>
    </row>
    <row r="178" spans="1:7" x14ac:dyDescent="0.25">
      <c r="A178" s="172"/>
      <c r="B178" s="183"/>
      <c r="C178" s="177"/>
      <c r="D178" s="12" t="s">
        <v>18</v>
      </c>
      <c r="E178" s="177"/>
      <c r="F178" s="177"/>
      <c r="G178" s="310"/>
    </row>
    <row r="179" spans="1:7" x14ac:dyDescent="0.25">
      <c r="A179" s="172"/>
      <c r="B179" s="183"/>
      <c r="C179" s="177"/>
      <c r="D179" s="12" t="s">
        <v>19</v>
      </c>
      <c r="E179" s="177"/>
      <c r="F179" s="177"/>
      <c r="G179" s="310"/>
    </row>
    <row r="180" spans="1:7" x14ac:dyDescent="0.25">
      <c r="A180" s="172"/>
      <c r="B180" s="183"/>
      <c r="C180" s="177"/>
      <c r="D180" s="12" t="s">
        <v>20</v>
      </c>
      <c r="E180" s="177"/>
      <c r="F180" s="177"/>
      <c r="G180" s="310"/>
    </row>
    <row r="181" spans="1:7" x14ac:dyDescent="0.25">
      <c r="A181" s="172"/>
      <c r="B181" s="183"/>
      <c r="C181" s="177"/>
      <c r="D181" s="12" t="s">
        <v>21</v>
      </c>
      <c r="E181" s="177"/>
      <c r="F181" s="177"/>
      <c r="G181" s="310"/>
    </row>
    <row r="182" spans="1:7" x14ac:dyDescent="0.25">
      <c r="A182" s="172"/>
      <c r="B182" s="183"/>
      <c r="C182" s="177"/>
      <c r="D182" s="12" t="s">
        <v>22</v>
      </c>
      <c r="E182" s="177"/>
      <c r="F182" s="177"/>
      <c r="G182" s="310"/>
    </row>
    <row r="183" spans="1:7" x14ac:dyDescent="0.25">
      <c r="A183" s="172"/>
      <c r="B183" s="183"/>
      <c r="C183" s="177"/>
      <c r="D183" s="12" t="s">
        <v>23</v>
      </c>
      <c r="E183" s="177"/>
      <c r="F183" s="177"/>
      <c r="G183" s="310"/>
    </row>
    <row r="184" spans="1:7" x14ac:dyDescent="0.25">
      <c r="A184" s="172"/>
      <c r="B184" s="183"/>
      <c r="C184" s="177"/>
      <c r="D184" s="12" t="s">
        <v>24</v>
      </c>
      <c r="E184" s="178"/>
      <c r="F184" s="178"/>
      <c r="G184" s="311"/>
    </row>
    <row r="185" spans="1:7" x14ac:dyDescent="0.25">
      <c r="A185" s="214" t="s">
        <v>155</v>
      </c>
      <c r="B185" s="215"/>
      <c r="C185" s="215"/>
      <c r="D185" s="215"/>
      <c r="E185" s="215"/>
      <c r="F185" s="215"/>
      <c r="G185" s="216"/>
    </row>
    <row r="186" spans="1:7" x14ac:dyDescent="0.25">
      <c r="A186" s="172">
        <v>18</v>
      </c>
      <c r="B186" s="194">
        <v>43746</v>
      </c>
      <c r="C186" s="208" t="s">
        <v>7</v>
      </c>
      <c r="D186" s="12" t="s">
        <v>8</v>
      </c>
      <c r="E186" s="172" t="s">
        <v>60</v>
      </c>
      <c r="F186" s="176">
        <v>8</v>
      </c>
      <c r="G186" s="309"/>
    </row>
    <row r="187" spans="1:7" x14ac:dyDescent="0.25">
      <c r="A187" s="172"/>
      <c r="B187" s="194"/>
      <c r="C187" s="208"/>
      <c r="D187" s="12" t="s">
        <v>9</v>
      </c>
      <c r="E187" s="172"/>
      <c r="F187" s="177"/>
      <c r="G187" s="310"/>
    </row>
    <row r="188" spans="1:7" x14ac:dyDescent="0.25">
      <c r="A188" s="172"/>
      <c r="B188" s="194"/>
      <c r="C188" s="208"/>
      <c r="D188" s="12" t="s">
        <v>10</v>
      </c>
      <c r="E188" s="172"/>
      <c r="F188" s="177"/>
      <c r="G188" s="310"/>
    </row>
    <row r="189" spans="1:7" x14ac:dyDescent="0.25">
      <c r="A189" s="172"/>
      <c r="B189" s="194"/>
      <c r="C189" s="208"/>
      <c r="D189" s="12" t="s">
        <v>11</v>
      </c>
      <c r="E189" s="172"/>
      <c r="F189" s="177"/>
      <c r="G189" s="310"/>
    </row>
    <row r="190" spans="1:7" x14ac:dyDescent="0.25">
      <c r="A190" s="172"/>
      <c r="B190" s="194"/>
      <c r="C190" s="208"/>
      <c r="D190" s="12" t="s">
        <v>12</v>
      </c>
      <c r="E190" s="172"/>
      <c r="F190" s="177"/>
      <c r="G190" s="310"/>
    </row>
    <row r="191" spans="1:7" x14ac:dyDescent="0.25">
      <c r="A191" s="172"/>
      <c r="B191" s="194"/>
      <c r="C191" s="208"/>
      <c r="D191" s="12" t="s">
        <v>13</v>
      </c>
      <c r="E191" s="172"/>
      <c r="F191" s="177"/>
      <c r="G191" s="310"/>
    </row>
    <row r="192" spans="1:7" x14ac:dyDescent="0.25">
      <c r="A192" s="172"/>
      <c r="B192" s="194"/>
      <c r="C192" s="208"/>
      <c r="D192" s="12" t="s">
        <v>14</v>
      </c>
      <c r="E192" s="172"/>
      <c r="F192" s="177"/>
      <c r="G192" s="310"/>
    </row>
    <row r="193" spans="1:9" x14ac:dyDescent="0.25">
      <c r="A193" s="172"/>
      <c r="B193" s="194"/>
      <c r="C193" s="208"/>
      <c r="D193" s="12" t="s">
        <v>15</v>
      </c>
      <c r="E193" s="172"/>
      <c r="F193" s="178"/>
      <c r="G193" s="311"/>
    </row>
    <row r="194" spans="1:9" x14ac:dyDescent="0.25">
      <c r="A194" s="172">
        <v>19</v>
      </c>
      <c r="B194" s="186" t="s">
        <v>62</v>
      </c>
      <c r="C194" s="172" t="s">
        <v>7</v>
      </c>
      <c r="D194" s="12" t="s">
        <v>20</v>
      </c>
      <c r="E194" s="176" t="s">
        <v>60</v>
      </c>
      <c r="F194" s="176">
        <v>4</v>
      </c>
      <c r="G194" s="308"/>
    </row>
    <row r="195" spans="1:9" x14ac:dyDescent="0.25">
      <c r="A195" s="172"/>
      <c r="B195" s="186"/>
      <c r="C195" s="172"/>
      <c r="D195" s="12" t="s">
        <v>63</v>
      </c>
      <c r="E195" s="177"/>
      <c r="F195" s="177"/>
      <c r="G195" s="308"/>
    </row>
    <row r="196" spans="1:9" x14ac:dyDescent="0.25">
      <c r="A196" s="172"/>
      <c r="B196" s="186"/>
      <c r="C196" s="172"/>
      <c r="D196" s="12" t="s">
        <v>24</v>
      </c>
      <c r="E196" s="177"/>
      <c r="F196" s="177"/>
      <c r="G196" s="308"/>
    </row>
    <row r="197" spans="1:9" x14ac:dyDescent="0.25">
      <c r="A197" s="172"/>
      <c r="B197" s="186"/>
      <c r="C197" s="172"/>
      <c r="D197" s="12" t="s">
        <v>23</v>
      </c>
      <c r="E197" s="178"/>
      <c r="F197" s="178"/>
      <c r="G197" s="308"/>
    </row>
    <row r="198" spans="1:9" x14ac:dyDescent="0.25">
      <c r="A198" s="172">
        <v>20</v>
      </c>
      <c r="B198" s="186" t="s">
        <v>64</v>
      </c>
      <c r="C198" s="172" t="s">
        <v>7</v>
      </c>
      <c r="D198" s="12" t="s">
        <v>17</v>
      </c>
      <c r="E198" s="176" t="s">
        <v>60</v>
      </c>
      <c r="F198" s="176">
        <v>4</v>
      </c>
      <c r="G198" s="309"/>
    </row>
    <row r="199" spans="1:9" x14ac:dyDescent="0.25">
      <c r="A199" s="172"/>
      <c r="B199" s="186"/>
      <c r="C199" s="172"/>
      <c r="D199" s="12" t="s">
        <v>19</v>
      </c>
      <c r="E199" s="177"/>
      <c r="F199" s="177"/>
      <c r="G199" s="310"/>
    </row>
    <row r="200" spans="1:9" x14ac:dyDescent="0.25">
      <c r="A200" s="172"/>
      <c r="B200" s="186"/>
      <c r="C200" s="172"/>
      <c r="D200" s="12" t="s">
        <v>21</v>
      </c>
      <c r="E200" s="177"/>
      <c r="F200" s="177"/>
      <c r="G200" s="310"/>
    </row>
    <row r="201" spans="1:9" x14ac:dyDescent="0.25">
      <c r="A201" s="172"/>
      <c r="B201" s="186"/>
      <c r="C201" s="172"/>
      <c r="D201" s="12" t="s">
        <v>22</v>
      </c>
      <c r="E201" s="178"/>
      <c r="F201" s="178"/>
      <c r="G201" s="311"/>
    </row>
    <row r="202" spans="1:9" x14ac:dyDescent="0.25">
      <c r="A202" s="172">
        <v>21</v>
      </c>
      <c r="B202" s="183" t="s">
        <v>16</v>
      </c>
      <c r="C202" s="208" t="s">
        <v>7</v>
      </c>
      <c r="D202" s="12" t="s">
        <v>8</v>
      </c>
      <c r="E202" s="172" t="s">
        <v>60</v>
      </c>
      <c r="F202" s="172">
        <v>8</v>
      </c>
      <c r="G202" s="308"/>
    </row>
    <row r="203" spans="1:9" x14ac:dyDescent="0.25">
      <c r="A203" s="172"/>
      <c r="B203" s="183"/>
      <c r="C203" s="208"/>
      <c r="D203" s="12" t="s">
        <v>9</v>
      </c>
      <c r="E203" s="172"/>
      <c r="F203" s="172"/>
      <c r="G203" s="308"/>
    </row>
    <row r="204" spans="1:9" x14ac:dyDescent="0.25">
      <c r="A204" s="172"/>
      <c r="B204" s="183"/>
      <c r="C204" s="208"/>
      <c r="D204" s="12" t="s">
        <v>10</v>
      </c>
      <c r="E204" s="172"/>
      <c r="F204" s="172"/>
      <c r="G204" s="308"/>
    </row>
    <row r="205" spans="1:9" x14ac:dyDescent="0.25">
      <c r="A205" s="172"/>
      <c r="B205" s="183"/>
      <c r="C205" s="208"/>
      <c r="D205" s="12" t="s">
        <v>11</v>
      </c>
      <c r="E205" s="172"/>
      <c r="F205" s="172"/>
      <c r="G205" s="308"/>
    </row>
    <row r="206" spans="1:9" x14ac:dyDescent="0.25">
      <c r="A206" s="172"/>
      <c r="B206" s="183"/>
      <c r="C206" s="208"/>
      <c r="D206" s="12" t="s">
        <v>12</v>
      </c>
      <c r="E206" s="172"/>
      <c r="F206" s="172"/>
      <c r="G206" s="308"/>
      <c r="H206" s="17"/>
      <c r="I206" s="17"/>
    </row>
    <row r="207" spans="1:9" x14ac:dyDescent="0.25">
      <c r="A207" s="172"/>
      <c r="B207" s="183"/>
      <c r="C207" s="208"/>
      <c r="D207" s="12" t="s">
        <v>13</v>
      </c>
      <c r="E207" s="172"/>
      <c r="F207" s="172"/>
      <c r="G207" s="308"/>
      <c r="H207" s="17"/>
      <c r="I207" s="17"/>
    </row>
    <row r="208" spans="1:9" x14ac:dyDescent="0.25">
      <c r="A208" s="172"/>
      <c r="B208" s="183"/>
      <c r="C208" s="208"/>
      <c r="D208" s="12" t="s">
        <v>14</v>
      </c>
      <c r="E208" s="172"/>
      <c r="F208" s="172"/>
      <c r="G208" s="308"/>
      <c r="H208" s="17"/>
      <c r="I208" s="17"/>
    </row>
    <row r="209" spans="1:9" x14ac:dyDescent="0.25">
      <c r="A209" s="172"/>
      <c r="B209" s="183"/>
      <c r="C209" s="208"/>
      <c r="D209" s="12" t="s">
        <v>15</v>
      </c>
      <c r="E209" s="172"/>
      <c r="F209" s="172"/>
      <c r="G209" s="308"/>
      <c r="H209" s="17"/>
      <c r="I209" s="17"/>
    </row>
    <row r="210" spans="1:9" x14ac:dyDescent="0.25">
      <c r="A210" s="217" t="s">
        <v>156</v>
      </c>
      <c r="B210" s="217"/>
      <c r="C210" s="217"/>
      <c r="D210" s="217"/>
      <c r="E210" s="217"/>
      <c r="F210" s="217"/>
      <c r="G210" s="217"/>
      <c r="H210" s="17"/>
      <c r="I210" s="17"/>
    </row>
    <row r="211" spans="1:9" x14ac:dyDescent="0.25">
      <c r="A211" s="172">
        <v>26</v>
      </c>
      <c r="B211" s="171">
        <v>43533</v>
      </c>
      <c r="C211" s="173"/>
      <c r="D211" s="12" t="s">
        <v>24</v>
      </c>
      <c r="E211" s="172" t="s">
        <v>60</v>
      </c>
      <c r="F211" s="172">
        <v>6</v>
      </c>
      <c r="G211" s="308"/>
      <c r="H211" s="17"/>
      <c r="I211" s="17"/>
    </row>
    <row r="212" spans="1:9" x14ac:dyDescent="0.25">
      <c r="A212" s="172"/>
      <c r="B212" s="171"/>
      <c r="C212" s="173"/>
      <c r="D212" s="12" t="s">
        <v>23</v>
      </c>
      <c r="E212" s="172"/>
      <c r="F212" s="172"/>
      <c r="G212" s="308"/>
      <c r="H212" s="17"/>
      <c r="I212" s="17"/>
    </row>
    <row r="213" spans="1:9" x14ac:dyDescent="0.25">
      <c r="A213" s="172"/>
      <c r="B213" s="171"/>
      <c r="C213" s="173"/>
      <c r="D213" s="12" t="s">
        <v>121</v>
      </c>
      <c r="E213" s="172"/>
      <c r="F213" s="172"/>
      <c r="G213" s="308"/>
      <c r="H213" s="17"/>
      <c r="I213" s="17"/>
    </row>
    <row r="214" spans="1:9" x14ac:dyDescent="0.25">
      <c r="A214" s="172"/>
      <c r="B214" s="171"/>
      <c r="C214" s="173"/>
      <c r="D214" s="12" t="s">
        <v>20</v>
      </c>
      <c r="E214" s="172"/>
      <c r="F214" s="172"/>
      <c r="G214" s="308"/>
      <c r="H214" s="17"/>
      <c r="I214" s="17"/>
    </row>
    <row r="215" spans="1:9" x14ac:dyDescent="0.25">
      <c r="A215" s="172"/>
      <c r="B215" s="171"/>
      <c r="C215" s="173"/>
      <c r="D215" s="12" t="s">
        <v>63</v>
      </c>
      <c r="E215" s="172"/>
      <c r="F215" s="172"/>
      <c r="G215" s="308"/>
      <c r="H215" s="17"/>
      <c r="I215" s="17"/>
    </row>
    <row r="216" spans="1:9" x14ac:dyDescent="0.25">
      <c r="A216" s="172"/>
      <c r="B216" s="171"/>
      <c r="C216" s="173"/>
      <c r="D216" s="12" t="s">
        <v>122</v>
      </c>
      <c r="E216" s="172"/>
      <c r="F216" s="172"/>
      <c r="G216" s="308"/>
      <c r="H216" s="17"/>
      <c r="I216" s="17"/>
    </row>
    <row r="217" spans="1:9" x14ac:dyDescent="0.25">
      <c r="A217" s="172">
        <v>27</v>
      </c>
      <c r="B217" s="171">
        <v>43564</v>
      </c>
      <c r="C217" s="173"/>
      <c r="D217" s="12" t="s">
        <v>21</v>
      </c>
      <c r="E217" s="172" t="s">
        <v>60</v>
      </c>
      <c r="F217" s="172">
        <v>4</v>
      </c>
      <c r="G217" s="312"/>
      <c r="H217" s="17"/>
      <c r="I217" s="17"/>
    </row>
    <row r="218" spans="1:9" x14ac:dyDescent="0.25">
      <c r="A218" s="172"/>
      <c r="B218" s="171"/>
      <c r="C218" s="173"/>
      <c r="D218" s="12" t="s">
        <v>22</v>
      </c>
      <c r="E218" s="172"/>
      <c r="F218" s="172"/>
      <c r="G218" s="312"/>
      <c r="H218" s="17"/>
      <c r="I218" s="17"/>
    </row>
    <row r="219" spans="1:9" x14ac:dyDescent="0.25">
      <c r="A219" s="172"/>
      <c r="B219" s="171"/>
      <c r="C219" s="173"/>
      <c r="D219" s="12" t="s">
        <v>17</v>
      </c>
      <c r="E219" s="172"/>
      <c r="F219" s="172"/>
      <c r="G219" s="312"/>
      <c r="H219" s="17"/>
      <c r="I219" s="17"/>
    </row>
    <row r="220" spans="1:9" x14ac:dyDescent="0.25">
      <c r="A220" s="172"/>
      <c r="B220" s="171"/>
      <c r="C220" s="173"/>
      <c r="D220" s="12" t="s">
        <v>19</v>
      </c>
      <c r="E220" s="172"/>
      <c r="F220" s="172"/>
      <c r="G220" s="312"/>
      <c r="H220" s="17"/>
      <c r="I220" s="17"/>
    </row>
    <row r="221" spans="1:9" x14ac:dyDescent="0.25">
      <c r="A221" s="172">
        <v>32</v>
      </c>
      <c r="B221" s="173" t="s">
        <v>124</v>
      </c>
      <c r="C221" s="206"/>
      <c r="D221" s="12" t="s">
        <v>20</v>
      </c>
      <c r="E221" s="172" t="s">
        <v>60</v>
      </c>
      <c r="F221" s="172">
        <v>6</v>
      </c>
      <c r="G221" s="308"/>
      <c r="H221" s="17"/>
      <c r="I221" s="17"/>
    </row>
    <row r="222" spans="1:9" x14ac:dyDescent="0.25">
      <c r="A222" s="172"/>
      <c r="B222" s="173"/>
      <c r="C222" s="206"/>
      <c r="D222" s="12" t="s">
        <v>63</v>
      </c>
      <c r="E222" s="172"/>
      <c r="F222" s="172"/>
      <c r="G222" s="308"/>
      <c r="H222" s="17"/>
      <c r="I222" s="17"/>
    </row>
    <row r="223" spans="1:9" x14ac:dyDescent="0.25">
      <c r="A223" s="172"/>
      <c r="B223" s="173"/>
      <c r="C223" s="206"/>
      <c r="D223" s="12" t="s">
        <v>122</v>
      </c>
      <c r="E223" s="172"/>
      <c r="F223" s="172"/>
      <c r="G223" s="308"/>
      <c r="H223" s="17"/>
      <c r="I223" s="17"/>
    </row>
    <row r="224" spans="1:9" x14ac:dyDescent="0.25">
      <c r="A224" s="172"/>
      <c r="B224" s="173"/>
      <c r="C224" s="206"/>
      <c r="D224" s="12" t="s">
        <v>125</v>
      </c>
      <c r="E224" s="172"/>
      <c r="F224" s="172"/>
      <c r="G224" s="308"/>
      <c r="H224" s="17"/>
      <c r="I224" s="17"/>
    </row>
    <row r="225" spans="1:9" x14ac:dyDescent="0.25">
      <c r="A225" s="172"/>
      <c r="B225" s="173"/>
      <c r="C225" s="206"/>
      <c r="D225" s="12" t="s">
        <v>23</v>
      </c>
      <c r="E225" s="172"/>
      <c r="F225" s="172"/>
      <c r="G225" s="308"/>
      <c r="H225" s="17"/>
      <c r="I225" s="17"/>
    </row>
    <row r="226" spans="1:9" x14ac:dyDescent="0.25">
      <c r="A226" s="172"/>
      <c r="B226" s="173"/>
      <c r="C226" s="206"/>
      <c r="D226" s="12" t="s">
        <v>121</v>
      </c>
      <c r="E226" s="172"/>
      <c r="F226" s="172"/>
      <c r="G226" s="308"/>
      <c r="H226" s="17"/>
      <c r="I226" s="17"/>
    </row>
    <row r="227" spans="1:9" x14ac:dyDescent="0.25">
      <c r="A227" s="172">
        <v>33</v>
      </c>
      <c r="B227" s="173" t="s">
        <v>126</v>
      </c>
      <c r="C227" s="206"/>
      <c r="D227" s="12" t="s">
        <v>17</v>
      </c>
      <c r="E227" s="172" t="s">
        <v>60</v>
      </c>
      <c r="F227" s="172">
        <v>4</v>
      </c>
      <c r="G227" s="308"/>
      <c r="H227" s="17"/>
      <c r="I227" s="17"/>
    </row>
    <row r="228" spans="1:9" x14ac:dyDescent="0.25">
      <c r="A228" s="172"/>
      <c r="B228" s="173"/>
      <c r="C228" s="206"/>
      <c r="D228" s="12" t="s">
        <v>19</v>
      </c>
      <c r="E228" s="172"/>
      <c r="F228" s="172"/>
      <c r="G228" s="308"/>
      <c r="H228" s="17"/>
      <c r="I228" s="17"/>
    </row>
    <row r="229" spans="1:9" x14ac:dyDescent="0.25">
      <c r="A229" s="172"/>
      <c r="B229" s="173"/>
      <c r="C229" s="206"/>
      <c r="D229" s="12" t="s">
        <v>21</v>
      </c>
      <c r="E229" s="172"/>
      <c r="F229" s="172"/>
      <c r="G229" s="308"/>
      <c r="H229" s="17"/>
      <c r="I229" s="17"/>
    </row>
    <row r="230" spans="1:9" x14ac:dyDescent="0.25">
      <c r="A230" s="172"/>
      <c r="B230" s="209"/>
      <c r="C230" s="184"/>
      <c r="D230" s="12" t="s">
        <v>22</v>
      </c>
      <c r="E230" s="176"/>
      <c r="F230" s="176"/>
      <c r="G230" s="309"/>
      <c r="H230" s="17"/>
      <c r="I230" s="17"/>
    </row>
    <row r="231" spans="1:9" x14ac:dyDescent="0.25">
      <c r="A231" s="206" t="s">
        <v>157</v>
      </c>
      <c r="B231" s="206"/>
      <c r="C231" s="206"/>
      <c r="D231" s="206"/>
      <c r="E231" s="206"/>
      <c r="F231" s="206"/>
      <c r="G231" s="206"/>
      <c r="H231" s="17"/>
      <c r="I231" s="17"/>
    </row>
    <row r="232" spans="1:9" x14ac:dyDescent="0.25">
      <c r="A232" s="172">
        <v>34</v>
      </c>
      <c r="B232" s="210">
        <v>43475</v>
      </c>
      <c r="C232" s="185"/>
      <c r="D232" s="12" t="s">
        <v>125</v>
      </c>
      <c r="E232" s="172" t="s">
        <v>60</v>
      </c>
      <c r="F232" s="172">
        <v>6</v>
      </c>
      <c r="G232" s="308"/>
      <c r="H232" s="17"/>
      <c r="I232" s="17"/>
    </row>
    <row r="233" spans="1:9" x14ac:dyDescent="0.25">
      <c r="A233" s="172"/>
      <c r="B233" s="171"/>
      <c r="C233" s="206"/>
      <c r="D233" s="12" t="s">
        <v>23</v>
      </c>
      <c r="E233" s="172"/>
      <c r="F233" s="172"/>
      <c r="G233" s="308"/>
      <c r="H233" s="17"/>
      <c r="I233" s="17"/>
    </row>
    <row r="234" spans="1:9" x14ac:dyDescent="0.25">
      <c r="A234" s="172"/>
      <c r="B234" s="171"/>
      <c r="C234" s="206"/>
      <c r="D234" s="12" t="s">
        <v>127</v>
      </c>
      <c r="E234" s="172"/>
      <c r="F234" s="172"/>
      <c r="G234" s="308"/>
      <c r="H234" s="17"/>
      <c r="I234" s="17"/>
    </row>
    <row r="235" spans="1:9" x14ac:dyDescent="0.25">
      <c r="A235" s="172"/>
      <c r="B235" s="171"/>
      <c r="C235" s="206"/>
      <c r="D235" s="12" t="s">
        <v>20</v>
      </c>
      <c r="E235" s="172"/>
      <c r="F235" s="172"/>
      <c r="G235" s="308"/>
      <c r="H235" s="17"/>
      <c r="I235" s="17"/>
    </row>
    <row r="236" spans="1:9" x14ac:dyDescent="0.25">
      <c r="A236" s="172"/>
      <c r="B236" s="171"/>
      <c r="C236" s="206"/>
      <c r="D236" s="12" t="s">
        <v>63</v>
      </c>
      <c r="E236" s="172"/>
      <c r="F236" s="172"/>
      <c r="G236" s="308"/>
      <c r="H236" s="17"/>
      <c r="I236" s="17"/>
    </row>
    <row r="237" spans="1:9" x14ac:dyDescent="0.25">
      <c r="A237" s="172"/>
      <c r="B237" s="171"/>
      <c r="C237" s="206"/>
      <c r="D237" s="12" t="s">
        <v>128</v>
      </c>
      <c r="E237" s="172"/>
      <c r="F237" s="172"/>
      <c r="G237" s="308"/>
      <c r="H237" s="17"/>
      <c r="I237" s="17"/>
    </row>
    <row r="238" spans="1:9" x14ac:dyDescent="0.25">
      <c r="A238" s="172">
        <v>35</v>
      </c>
      <c r="B238" s="171">
        <v>43506</v>
      </c>
      <c r="C238" s="206"/>
      <c r="D238" s="12" t="s">
        <v>21</v>
      </c>
      <c r="E238" s="172" t="s">
        <v>60</v>
      </c>
      <c r="F238" s="172">
        <v>4</v>
      </c>
      <c r="G238" s="308"/>
      <c r="H238" s="17"/>
      <c r="I238" s="17"/>
    </row>
    <row r="239" spans="1:9" x14ac:dyDescent="0.25">
      <c r="A239" s="172"/>
      <c r="B239" s="171"/>
      <c r="C239" s="206"/>
      <c r="D239" s="12" t="s">
        <v>22</v>
      </c>
      <c r="E239" s="172"/>
      <c r="F239" s="172"/>
      <c r="G239" s="308"/>
      <c r="H239" s="17"/>
      <c r="I239" s="17"/>
    </row>
    <row r="240" spans="1:9" x14ac:dyDescent="0.25">
      <c r="A240" s="172"/>
      <c r="B240" s="171"/>
      <c r="C240" s="206"/>
      <c r="D240" s="12" t="s">
        <v>17</v>
      </c>
      <c r="E240" s="172"/>
      <c r="F240" s="172"/>
      <c r="G240" s="308"/>
      <c r="H240" s="17"/>
      <c r="I240" s="17"/>
    </row>
    <row r="241" spans="1:9" x14ac:dyDescent="0.25">
      <c r="A241" s="172"/>
      <c r="B241" s="171"/>
      <c r="C241" s="206"/>
      <c r="D241" s="12" t="s">
        <v>19</v>
      </c>
      <c r="E241" s="172"/>
      <c r="F241" s="172"/>
      <c r="G241" s="308"/>
      <c r="H241" s="17"/>
      <c r="I241" s="17"/>
    </row>
    <row r="242" spans="1:9" x14ac:dyDescent="0.25">
      <c r="A242" s="172">
        <v>36</v>
      </c>
      <c r="B242" s="173" t="s">
        <v>129</v>
      </c>
      <c r="C242" s="206"/>
      <c r="D242" s="12" t="s">
        <v>130</v>
      </c>
      <c r="E242" s="172" t="s">
        <v>60</v>
      </c>
      <c r="F242" s="172">
        <v>6</v>
      </c>
      <c r="G242" s="308"/>
      <c r="H242" s="17"/>
      <c r="I242" s="17"/>
    </row>
    <row r="243" spans="1:9" x14ac:dyDescent="0.25">
      <c r="A243" s="172"/>
      <c r="B243" s="173"/>
      <c r="C243" s="206"/>
      <c r="D243" s="12" t="s">
        <v>63</v>
      </c>
      <c r="E243" s="172"/>
      <c r="F243" s="172"/>
      <c r="G243" s="308"/>
      <c r="H243" s="17"/>
      <c r="I243" s="17"/>
    </row>
    <row r="244" spans="1:9" x14ac:dyDescent="0.25">
      <c r="A244" s="172"/>
      <c r="B244" s="173"/>
      <c r="C244" s="206"/>
      <c r="D244" s="12" t="s">
        <v>131</v>
      </c>
      <c r="E244" s="172"/>
      <c r="F244" s="172"/>
      <c r="G244" s="308"/>
      <c r="H244" s="17"/>
      <c r="I244" s="17"/>
    </row>
    <row r="245" spans="1:9" x14ac:dyDescent="0.25">
      <c r="A245" s="172"/>
      <c r="B245" s="173"/>
      <c r="C245" s="206"/>
      <c r="D245" s="12" t="s">
        <v>125</v>
      </c>
      <c r="E245" s="172"/>
      <c r="F245" s="172"/>
      <c r="G245" s="308"/>
      <c r="H245" s="17"/>
      <c r="I245" s="17"/>
    </row>
    <row r="246" spans="1:9" x14ac:dyDescent="0.25">
      <c r="A246" s="172"/>
      <c r="B246" s="173"/>
      <c r="C246" s="206"/>
      <c r="D246" s="12" t="s">
        <v>23</v>
      </c>
      <c r="E246" s="172"/>
      <c r="F246" s="172"/>
      <c r="G246" s="308"/>
      <c r="H246" s="17"/>
      <c r="I246" s="17"/>
    </row>
    <row r="247" spans="1:9" x14ac:dyDescent="0.25">
      <c r="A247" s="172"/>
      <c r="B247" s="173"/>
      <c r="C247" s="206"/>
      <c r="D247" s="12" t="s">
        <v>132</v>
      </c>
      <c r="E247" s="172"/>
      <c r="F247" s="172"/>
      <c r="G247" s="308"/>
      <c r="H247" s="17"/>
      <c r="I247" s="17"/>
    </row>
    <row r="248" spans="1:9" x14ac:dyDescent="0.25">
      <c r="A248" s="172">
        <v>37</v>
      </c>
      <c r="B248" s="173" t="s">
        <v>133</v>
      </c>
      <c r="C248" s="206"/>
      <c r="D248" s="12" t="s">
        <v>17</v>
      </c>
      <c r="E248" s="172" t="s">
        <v>60</v>
      </c>
      <c r="F248" s="172">
        <v>4</v>
      </c>
      <c r="G248" s="308"/>
      <c r="H248" s="17"/>
      <c r="I248" s="17"/>
    </row>
    <row r="249" spans="1:9" x14ac:dyDescent="0.25">
      <c r="A249" s="172"/>
      <c r="B249" s="173"/>
      <c r="C249" s="206"/>
      <c r="D249" s="12" t="s">
        <v>14</v>
      </c>
      <c r="E249" s="172"/>
      <c r="F249" s="172"/>
      <c r="G249" s="308"/>
      <c r="H249" s="17"/>
      <c r="I249" s="17"/>
    </row>
    <row r="250" spans="1:9" x14ac:dyDescent="0.25">
      <c r="A250" s="172"/>
      <c r="B250" s="173"/>
      <c r="C250" s="206"/>
      <c r="D250" s="12" t="s">
        <v>8</v>
      </c>
      <c r="E250" s="172"/>
      <c r="F250" s="172"/>
      <c r="G250" s="308"/>
      <c r="H250" s="17"/>
      <c r="I250" s="17"/>
    </row>
    <row r="251" spans="1:9" x14ac:dyDescent="0.25">
      <c r="A251" s="172"/>
      <c r="B251" s="173"/>
      <c r="C251" s="206"/>
      <c r="D251" s="12" t="s">
        <v>22</v>
      </c>
      <c r="E251" s="172"/>
      <c r="F251" s="172"/>
      <c r="G251" s="308"/>
      <c r="H251" s="17"/>
      <c r="I251" s="17"/>
    </row>
    <row r="252" spans="1:9" x14ac:dyDescent="0.25">
      <c r="A252" s="172">
        <v>38</v>
      </c>
      <c r="B252" s="173" t="s">
        <v>134</v>
      </c>
      <c r="C252" s="206"/>
      <c r="D252" s="12" t="s">
        <v>23</v>
      </c>
      <c r="E252" s="172" t="s">
        <v>60</v>
      </c>
      <c r="F252" s="172">
        <v>6</v>
      </c>
      <c r="G252" s="308"/>
      <c r="H252" s="17"/>
      <c r="I252" s="17"/>
    </row>
    <row r="253" spans="1:9" x14ac:dyDescent="0.25">
      <c r="A253" s="172"/>
      <c r="B253" s="173"/>
      <c r="C253" s="206"/>
      <c r="D253" s="12" t="s">
        <v>24</v>
      </c>
      <c r="E253" s="172"/>
      <c r="F253" s="172"/>
      <c r="G253" s="308"/>
      <c r="H253" s="17"/>
      <c r="I253" s="17"/>
    </row>
    <row r="254" spans="1:9" x14ac:dyDescent="0.25">
      <c r="A254" s="172"/>
      <c r="B254" s="173"/>
      <c r="C254" s="206"/>
      <c r="D254" s="12" t="s">
        <v>135</v>
      </c>
      <c r="E254" s="172"/>
      <c r="F254" s="172"/>
      <c r="G254" s="308"/>
      <c r="H254" s="17"/>
      <c r="I254" s="17"/>
    </row>
    <row r="255" spans="1:9" x14ac:dyDescent="0.25">
      <c r="A255" s="172"/>
      <c r="B255" s="173"/>
      <c r="C255" s="206"/>
      <c r="D255" s="12" t="s">
        <v>136</v>
      </c>
      <c r="E255" s="172"/>
      <c r="F255" s="172"/>
      <c r="G255" s="308"/>
      <c r="H255" s="17"/>
      <c r="I255" s="17"/>
    </row>
    <row r="256" spans="1:9" x14ac:dyDescent="0.25">
      <c r="A256" s="172"/>
      <c r="B256" s="173"/>
      <c r="C256" s="206"/>
      <c r="D256" s="12" t="s">
        <v>130</v>
      </c>
      <c r="E256" s="172"/>
      <c r="F256" s="172"/>
      <c r="G256" s="308"/>
      <c r="H256" s="17"/>
      <c r="I256" s="17"/>
    </row>
    <row r="257" spans="1:9" x14ac:dyDescent="0.25">
      <c r="A257" s="172"/>
      <c r="B257" s="173"/>
      <c r="C257" s="206"/>
      <c r="D257" s="12" t="s">
        <v>123</v>
      </c>
      <c r="E257" s="172"/>
      <c r="F257" s="172"/>
      <c r="G257" s="308"/>
      <c r="H257" s="17"/>
      <c r="I257" s="17"/>
    </row>
    <row r="258" spans="1:9" x14ac:dyDescent="0.25">
      <c r="A258" s="172">
        <v>39</v>
      </c>
      <c r="B258" s="173" t="s">
        <v>137</v>
      </c>
      <c r="C258" s="206"/>
      <c r="D258" s="12" t="s">
        <v>8</v>
      </c>
      <c r="E258" s="172" t="s">
        <v>60</v>
      </c>
      <c r="F258" s="172">
        <v>4</v>
      </c>
      <c r="G258" s="308"/>
      <c r="H258" s="17"/>
      <c r="I258" s="17"/>
    </row>
    <row r="259" spans="1:9" x14ac:dyDescent="0.25">
      <c r="A259" s="172"/>
      <c r="B259" s="173"/>
      <c r="C259" s="206"/>
      <c r="D259" s="12" t="s">
        <v>138</v>
      </c>
      <c r="E259" s="172"/>
      <c r="F259" s="172"/>
      <c r="G259" s="308"/>
      <c r="H259" s="17"/>
      <c r="I259" s="17"/>
    </row>
    <row r="260" spans="1:9" x14ac:dyDescent="0.25">
      <c r="A260" s="172"/>
      <c r="B260" s="173"/>
      <c r="C260" s="206"/>
      <c r="D260" s="12" t="s">
        <v>140</v>
      </c>
      <c r="E260" s="172"/>
      <c r="F260" s="172"/>
      <c r="G260" s="308"/>
      <c r="H260" s="17"/>
      <c r="I260" s="17"/>
    </row>
    <row r="261" spans="1:9" x14ac:dyDescent="0.25">
      <c r="A261" s="172"/>
      <c r="B261" s="209"/>
      <c r="C261" s="184"/>
      <c r="D261" s="12" t="s">
        <v>139</v>
      </c>
      <c r="E261" s="176"/>
      <c r="F261" s="176"/>
      <c r="G261" s="309"/>
      <c r="H261" s="17"/>
      <c r="I261" s="17"/>
    </row>
    <row r="262" spans="1:9" x14ac:dyDescent="0.25">
      <c r="A262" s="218" t="s">
        <v>158</v>
      </c>
      <c r="B262" s="218"/>
      <c r="C262" s="218"/>
      <c r="D262" s="218"/>
      <c r="E262" s="218"/>
      <c r="F262" s="218"/>
      <c r="G262" s="218"/>
      <c r="H262" s="17"/>
      <c r="I262" s="17"/>
    </row>
    <row r="263" spans="1:9" x14ac:dyDescent="0.25">
      <c r="A263" s="172">
        <v>40</v>
      </c>
      <c r="B263" s="210">
        <v>43476</v>
      </c>
      <c r="C263" s="185"/>
      <c r="D263" s="12" t="s">
        <v>38</v>
      </c>
      <c r="E263" s="172" t="s">
        <v>60</v>
      </c>
      <c r="F263" s="172">
        <v>3</v>
      </c>
      <c r="G263" s="308"/>
      <c r="H263" s="17"/>
      <c r="I263" s="17"/>
    </row>
    <row r="264" spans="1:9" x14ac:dyDescent="0.25">
      <c r="A264" s="172"/>
      <c r="B264" s="171"/>
      <c r="C264" s="206"/>
      <c r="D264" s="12" t="s">
        <v>243</v>
      </c>
      <c r="E264" s="172"/>
      <c r="F264" s="172"/>
      <c r="G264" s="308"/>
      <c r="H264" s="17"/>
      <c r="I264" s="17"/>
    </row>
    <row r="265" spans="1:9" x14ac:dyDescent="0.25">
      <c r="A265" s="172"/>
      <c r="B265" s="171"/>
      <c r="C265" s="206"/>
      <c r="D265" s="12" t="s">
        <v>244</v>
      </c>
      <c r="E265" s="172"/>
      <c r="F265" s="172"/>
      <c r="G265" s="308"/>
      <c r="H265" s="17"/>
      <c r="I265" s="17"/>
    </row>
    <row r="266" spans="1:9" x14ac:dyDescent="0.25">
      <c r="A266" s="172"/>
      <c r="B266" s="171"/>
      <c r="C266" s="206"/>
      <c r="D266" s="12"/>
      <c r="E266" s="172"/>
      <c r="F266" s="172"/>
      <c r="G266" s="308"/>
      <c r="H266" s="17"/>
      <c r="I266" s="17"/>
    </row>
    <row r="267" spans="1:9" x14ac:dyDescent="0.25">
      <c r="A267" s="172"/>
      <c r="B267" s="171"/>
      <c r="C267" s="206"/>
      <c r="D267" s="12"/>
      <c r="E267" s="172"/>
      <c r="F267" s="172"/>
      <c r="G267" s="308"/>
      <c r="H267" s="17"/>
      <c r="I267" s="17"/>
    </row>
    <row r="268" spans="1:9" x14ac:dyDescent="0.25">
      <c r="A268" s="172"/>
      <c r="B268" s="171"/>
      <c r="C268" s="206"/>
      <c r="D268" s="12"/>
      <c r="E268" s="172"/>
      <c r="F268" s="172"/>
      <c r="G268" s="308"/>
      <c r="H268" s="17"/>
      <c r="I268" s="17"/>
    </row>
    <row r="269" spans="1:9" x14ac:dyDescent="0.25">
      <c r="A269" s="172">
        <v>40</v>
      </c>
      <c r="B269" s="210">
        <v>43810</v>
      </c>
      <c r="C269" s="185"/>
      <c r="D269" s="12" t="s">
        <v>187</v>
      </c>
      <c r="E269" s="172" t="s">
        <v>60</v>
      </c>
      <c r="F269" s="172">
        <v>6</v>
      </c>
      <c r="G269" s="308"/>
      <c r="H269" s="17"/>
      <c r="I269" s="17"/>
    </row>
    <row r="270" spans="1:9" x14ac:dyDescent="0.25">
      <c r="A270" s="172"/>
      <c r="B270" s="171"/>
      <c r="C270" s="206"/>
      <c r="D270" s="12" t="s">
        <v>188</v>
      </c>
      <c r="E270" s="172"/>
      <c r="F270" s="172"/>
      <c r="G270" s="308"/>
      <c r="H270" s="17"/>
      <c r="I270" s="17"/>
    </row>
    <row r="271" spans="1:9" x14ac:dyDescent="0.25">
      <c r="A271" s="172"/>
      <c r="B271" s="171"/>
      <c r="C271" s="206"/>
      <c r="D271" s="12" t="s">
        <v>189</v>
      </c>
      <c r="E271" s="172"/>
      <c r="F271" s="172"/>
      <c r="G271" s="308"/>
      <c r="H271" s="17"/>
      <c r="I271" s="17"/>
    </row>
    <row r="272" spans="1:9" x14ac:dyDescent="0.25">
      <c r="A272" s="172"/>
      <c r="B272" s="171"/>
      <c r="C272" s="206"/>
      <c r="D272" s="12" t="s">
        <v>190</v>
      </c>
      <c r="E272" s="172"/>
      <c r="F272" s="172"/>
      <c r="G272" s="308"/>
      <c r="H272" s="17"/>
      <c r="I272" s="17"/>
    </row>
    <row r="273" spans="1:9" x14ac:dyDescent="0.25">
      <c r="A273" s="172"/>
      <c r="B273" s="171"/>
      <c r="C273" s="206"/>
      <c r="D273" s="12" t="s">
        <v>191</v>
      </c>
      <c r="E273" s="172"/>
      <c r="F273" s="172"/>
      <c r="G273" s="308"/>
      <c r="H273" s="17"/>
      <c r="I273" s="17"/>
    </row>
    <row r="274" spans="1:9" x14ac:dyDescent="0.25">
      <c r="A274" s="172"/>
      <c r="B274" s="171"/>
      <c r="C274" s="206"/>
      <c r="D274" s="12" t="s">
        <v>192</v>
      </c>
      <c r="E274" s="172"/>
      <c r="F274" s="172"/>
      <c r="G274" s="308"/>
      <c r="H274" s="17"/>
      <c r="I274" s="17"/>
    </row>
    <row r="275" spans="1:9" x14ac:dyDescent="0.25">
      <c r="A275" s="172">
        <v>41</v>
      </c>
      <c r="B275" s="173" t="s">
        <v>141</v>
      </c>
      <c r="C275" s="206"/>
      <c r="D275" s="12" t="s">
        <v>23</v>
      </c>
      <c r="E275" s="172" t="s">
        <v>60</v>
      </c>
      <c r="F275" s="172">
        <v>3</v>
      </c>
      <c r="G275" s="308"/>
      <c r="H275" s="17"/>
      <c r="I275" s="17"/>
    </row>
    <row r="276" spans="1:9" x14ac:dyDescent="0.25">
      <c r="A276" s="172"/>
      <c r="B276" s="173"/>
      <c r="C276" s="206"/>
      <c r="D276" s="12" t="s">
        <v>24</v>
      </c>
      <c r="E276" s="172"/>
      <c r="F276" s="172"/>
      <c r="G276" s="308"/>
      <c r="H276" s="17"/>
      <c r="I276" s="17"/>
    </row>
    <row r="277" spans="1:9" x14ac:dyDescent="0.25">
      <c r="A277" s="172"/>
      <c r="B277" s="173"/>
      <c r="C277" s="206"/>
      <c r="D277" s="12" t="s">
        <v>135</v>
      </c>
      <c r="E277" s="172"/>
      <c r="F277" s="172"/>
      <c r="G277" s="308"/>
      <c r="H277" s="17"/>
      <c r="I277" s="17"/>
    </row>
    <row r="278" spans="1:9" x14ac:dyDescent="0.25">
      <c r="A278" s="172">
        <v>42</v>
      </c>
      <c r="B278" s="173" t="s">
        <v>142</v>
      </c>
      <c r="C278" s="206"/>
      <c r="D278" s="12" t="s">
        <v>8</v>
      </c>
      <c r="E278" s="172" t="s">
        <v>60</v>
      </c>
      <c r="F278" s="172">
        <v>4</v>
      </c>
      <c r="G278" s="308"/>
      <c r="H278" s="17"/>
      <c r="I278" s="17"/>
    </row>
    <row r="279" spans="1:9" x14ac:dyDescent="0.25">
      <c r="A279" s="172"/>
      <c r="B279" s="173"/>
      <c r="C279" s="206"/>
      <c r="D279" s="12" t="s">
        <v>138</v>
      </c>
      <c r="E279" s="172"/>
      <c r="F279" s="172"/>
      <c r="G279" s="308"/>
      <c r="H279" s="17"/>
      <c r="I279" s="17"/>
    </row>
    <row r="280" spans="1:9" x14ac:dyDescent="0.25">
      <c r="A280" s="172"/>
      <c r="B280" s="173"/>
      <c r="C280" s="206"/>
      <c r="D280" s="12" t="s">
        <v>140</v>
      </c>
      <c r="E280" s="172"/>
      <c r="F280" s="172"/>
      <c r="G280" s="308"/>
      <c r="H280" s="17"/>
      <c r="I280" s="17"/>
    </row>
    <row r="281" spans="1:9" x14ac:dyDescent="0.25">
      <c r="A281" s="172"/>
      <c r="B281" s="209"/>
      <c r="C281" s="184"/>
      <c r="D281" s="12" t="s">
        <v>139</v>
      </c>
      <c r="E281" s="176"/>
      <c r="F281" s="176"/>
      <c r="G281" s="309"/>
      <c r="H281" s="17"/>
      <c r="I281" s="17"/>
    </row>
    <row r="282" spans="1:9" x14ac:dyDescent="0.25">
      <c r="A282" s="218" t="s">
        <v>159</v>
      </c>
      <c r="B282" s="218"/>
      <c r="C282" s="218"/>
      <c r="D282" s="218"/>
      <c r="E282" s="218"/>
      <c r="F282" s="218"/>
      <c r="G282" s="218"/>
      <c r="H282" s="17"/>
      <c r="I282" s="17"/>
    </row>
    <row r="283" spans="1:9" x14ac:dyDescent="0.25">
      <c r="A283" s="172">
        <v>43</v>
      </c>
      <c r="B283" s="210">
        <v>43750</v>
      </c>
      <c r="C283" s="185"/>
      <c r="D283" s="12" t="s">
        <v>143</v>
      </c>
      <c r="E283" s="172" t="s">
        <v>60</v>
      </c>
      <c r="F283" s="172">
        <v>6</v>
      </c>
      <c r="G283" s="308"/>
      <c r="H283" s="17"/>
      <c r="I283" s="17"/>
    </row>
    <row r="284" spans="1:9" x14ac:dyDescent="0.25">
      <c r="A284" s="172"/>
      <c r="B284" s="171"/>
      <c r="C284" s="206"/>
      <c r="D284" s="12" t="s">
        <v>15</v>
      </c>
      <c r="E284" s="172"/>
      <c r="F284" s="172"/>
      <c r="G284" s="308"/>
      <c r="H284" s="17"/>
      <c r="I284" s="17"/>
    </row>
    <row r="285" spans="1:9" x14ac:dyDescent="0.25">
      <c r="A285" s="172"/>
      <c r="B285" s="171"/>
      <c r="C285" s="206"/>
      <c r="D285" s="12" t="s">
        <v>123</v>
      </c>
      <c r="E285" s="172"/>
      <c r="F285" s="172"/>
      <c r="G285" s="308"/>
      <c r="H285" s="17"/>
      <c r="I285" s="17"/>
    </row>
    <row r="286" spans="1:9" x14ac:dyDescent="0.25">
      <c r="A286" s="172"/>
      <c r="B286" s="171"/>
      <c r="C286" s="206"/>
      <c r="D286" s="12" t="s">
        <v>145</v>
      </c>
      <c r="E286" s="172"/>
      <c r="F286" s="172"/>
      <c r="G286" s="308"/>
      <c r="H286" s="17"/>
      <c r="I286" s="17"/>
    </row>
    <row r="287" spans="1:9" x14ac:dyDescent="0.25">
      <c r="A287" s="172"/>
      <c r="B287" s="171"/>
      <c r="C287" s="206"/>
      <c r="D287" s="12" t="s">
        <v>144</v>
      </c>
      <c r="E287" s="172"/>
      <c r="F287" s="172"/>
      <c r="G287" s="308"/>
      <c r="H287" s="17"/>
      <c r="I287" s="17"/>
    </row>
    <row r="288" spans="1:9" x14ac:dyDescent="0.25">
      <c r="A288" s="172"/>
      <c r="B288" s="171"/>
      <c r="C288" s="206"/>
      <c r="D288" s="12" t="s">
        <v>135</v>
      </c>
      <c r="E288" s="172"/>
      <c r="F288" s="172"/>
      <c r="G288" s="308"/>
      <c r="H288" s="17"/>
      <c r="I288" s="17"/>
    </row>
    <row r="289" spans="1:10" x14ac:dyDescent="0.25">
      <c r="A289" s="172">
        <v>44</v>
      </c>
      <c r="B289" s="171">
        <v>43781</v>
      </c>
      <c r="C289" s="206"/>
      <c r="D289" s="12" t="s">
        <v>140</v>
      </c>
      <c r="E289" s="172" t="s">
        <v>60</v>
      </c>
      <c r="F289" s="172">
        <v>4</v>
      </c>
      <c r="G289" s="308"/>
      <c r="H289" s="17"/>
      <c r="I289" s="17"/>
    </row>
    <row r="290" spans="1:10" x14ac:dyDescent="0.25">
      <c r="A290" s="172"/>
      <c r="B290" s="171"/>
      <c r="C290" s="206"/>
      <c r="D290" s="12" t="s">
        <v>139</v>
      </c>
      <c r="E290" s="172"/>
      <c r="F290" s="172"/>
      <c r="G290" s="308"/>
      <c r="H290" s="17"/>
      <c r="I290" s="17"/>
    </row>
    <row r="291" spans="1:10" x14ac:dyDescent="0.25">
      <c r="A291" s="172"/>
      <c r="B291" s="171"/>
      <c r="C291" s="206"/>
      <c r="D291" s="12" t="s">
        <v>8</v>
      </c>
      <c r="E291" s="172"/>
      <c r="F291" s="172"/>
      <c r="G291" s="308"/>
      <c r="H291" s="17"/>
      <c r="I291" s="17"/>
    </row>
    <row r="292" spans="1:10" x14ac:dyDescent="0.25">
      <c r="A292" s="172"/>
      <c r="B292" s="171"/>
      <c r="C292" s="206"/>
      <c r="D292" s="12" t="s">
        <v>138</v>
      </c>
      <c r="E292" s="172"/>
      <c r="F292" s="172"/>
      <c r="G292" s="308"/>
      <c r="H292" s="17"/>
      <c r="I292" s="17"/>
    </row>
    <row r="293" spans="1:10" x14ac:dyDescent="0.25">
      <c r="A293" s="172">
        <v>45</v>
      </c>
      <c r="B293" s="173" t="s">
        <v>146</v>
      </c>
      <c r="C293" s="206"/>
      <c r="D293" s="12" t="s">
        <v>23</v>
      </c>
      <c r="E293" s="172" t="s">
        <v>60</v>
      </c>
      <c r="F293" s="172">
        <v>6</v>
      </c>
      <c r="G293" s="308"/>
      <c r="H293" s="17"/>
      <c r="I293" s="17"/>
    </row>
    <row r="294" spans="1:10" x14ac:dyDescent="0.25">
      <c r="A294" s="172"/>
      <c r="B294" s="173"/>
      <c r="C294" s="206"/>
      <c r="D294" s="12" t="s">
        <v>24</v>
      </c>
      <c r="E294" s="172"/>
      <c r="F294" s="172"/>
      <c r="G294" s="308"/>
      <c r="H294" s="17"/>
      <c r="I294" s="17"/>
    </row>
    <row r="295" spans="1:10" x14ac:dyDescent="0.25">
      <c r="A295" s="172"/>
      <c r="B295" s="173"/>
      <c r="C295" s="206"/>
      <c r="D295" s="12" t="s">
        <v>135</v>
      </c>
      <c r="E295" s="172"/>
      <c r="F295" s="172"/>
      <c r="G295" s="308"/>
      <c r="H295" s="17"/>
      <c r="I295" s="17"/>
    </row>
    <row r="296" spans="1:10" x14ac:dyDescent="0.25">
      <c r="A296" s="172"/>
      <c r="B296" s="173"/>
      <c r="C296" s="206"/>
      <c r="D296" s="12" t="s">
        <v>143</v>
      </c>
      <c r="E296" s="172"/>
      <c r="F296" s="172"/>
      <c r="G296" s="308"/>
      <c r="H296" s="17"/>
      <c r="I296" s="17"/>
    </row>
    <row r="297" spans="1:10" x14ac:dyDescent="0.25">
      <c r="A297" s="172"/>
      <c r="B297" s="173"/>
      <c r="C297" s="206"/>
      <c r="D297" s="12" t="s">
        <v>15</v>
      </c>
      <c r="E297" s="172"/>
      <c r="F297" s="172"/>
      <c r="G297" s="308"/>
      <c r="H297" s="17"/>
      <c r="I297" s="17"/>
    </row>
    <row r="298" spans="1:10" x14ac:dyDescent="0.25">
      <c r="A298" s="172"/>
      <c r="B298" s="173"/>
      <c r="C298" s="206"/>
      <c r="D298" s="12" t="s">
        <v>123</v>
      </c>
      <c r="E298" s="172"/>
      <c r="F298" s="172"/>
      <c r="G298" s="308"/>
      <c r="H298" s="17"/>
      <c r="I298" s="17"/>
    </row>
    <row r="299" spans="1:10" s="36" customFormat="1" x14ac:dyDescent="0.25">
      <c r="A299" s="172">
        <v>46</v>
      </c>
      <c r="B299" s="173" t="s">
        <v>147</v>
      </c>
      <c r="C299" s="206"/>
      <c r="D299" s="12" t="s">
        <v>8</v>
      </c>
      <c r="E299" s="172" t="s">
        <v>60</v>
      </c>
      <c r="F299" s="172">
        <v>4</v>
      </c>
      <c r="G299" s="308"/>
      <c r="H299" s="35"/>
      <c r="I299" s="35"/>
    </row>
    <row r="300" spans="1:10" x14ac:dyDescent="0.25">
      <c r="A300" s="172"/>
      <c r="B300" s="173"/>
      <c r="C300" s="206"/>
      <c r="D300" s="12" t="s">
        <v>148</v>
      </c>
      <c r="E300" s="172"/>
      <c r="F300" s="172"/>
      <c r="G300" s="308"/>
      <c r="H300" s="17"/>
      <c r="I300" s="17"/>
    </row>
    <row r="301" spans="1:10" x14ac:dyDescent="0.25">
      <c r="A301" s="172"/>
      <c r="B301" s="173"/>
      <c r="C301" s="206"/>
      <c r="D301" s="12" t="s">
        <v>140</v>
      </c>
      <c r="E301" s="172"/>
      <c r="F301" s="172"/>
      <c r="G301" s="308"/>
      <c r="H301" s="17"/>
      <c r="I301" s="17" t="s">
        <v>287</v>
      </c>
      <c r="J301" t="e">
        <f>F299+F293+F289+F283+F278+F275+F269+F263+F258+F252+F248+F242+F238+F232+F227+F221+F217+F211+#REF!+#REF!+#REF!+F127+F117+#REF!+F202+F198+F194+F186+F177+F176+F166+F164+F156+F155+F144+F136+F104+F100+F97+F94+F88+F87+F82</f>
        <v>#REF!</v>
      </c>
    </row>
    <row r="302" spans="1:10" x14ac:dyDescent="0.25">
      <c r="A302" s="172"/>
      <c r="B302" s="173"/>
      <c r="C302" s="206"/>
      <c r="D302" s="12" t="s">
        <v>139</v>
      </c>
      <c r="E302" s="172"/>
      <c r="F302" s="172"/>
      <c r="G302" s="308"/>
      <c r="H302" s="17"/>
      <c r="I302" s="17"/>
    </row>
    <row r="303" spans="1:10" x14ac:dyDescent="0.25">
      <c r="B303" s="17"/>
      <c r="C303" s="17"/>
      <c r="D303" s="17"/>
      <c r="E303" s="17"/>
      <c r="F303" s="17"/>
      <c r="G303" s="102"/>
      <c r="H303" s="17"/>
      <c r="I303" s="17"/>
    </row>
    <row r="304" spans="1:10" x14ac:dyDescent="0.25">
      <c r="A304" s="174" t="s">
        <v>194</v>
      </c>
      <c r="B304" s="174"/>
      <c r="C304" s="174"/>
      <c r="D304" s="174"/>
      <c r="E304" s="174"/>
      <c r="F304" s="174"/>
      <c r="G304" s="174"/>
      <c r="H304" s="17"/>
      <c r="I304" s="17"/>
    </row>
    <row r="305" spans="1:9" x14ac:dyDescent="0.25">
      <c r="A305" s="214" t="s">
        <v>184</v>
      </c>
      <c r="B305" s="215"/>
      <c r="C305" s="215"/>
      <c r="D305" s="215"/>
      <c r="E305" s="215"/>
      <c r="F305" s="215"/>
      <c r="G305" s="216"/>
      <c r="H305" s="17"/>
      <c r="I305" s="17"/>
    </row>
    <row r="306" spans="1:9" x14ac:dyDescent="0.25">
      <c r="A306" s="15" t="s">
        <v>0</v>
      </c>
      <c r="B306" s="15" t="s">
        <v>3</v>
      </c>
      <c r="C306" s="15" t="s">
        <v>1</v>
      </c>
      <c r="D306" s="12" t="s">
        <v>108</v>
      </c>
      <c r="E306" s="15" t="s">
        <v>82</v>
      </c>
      <c r="F306" s="15" t="s">
        <v>2</v>
      </c>
      <c r="G306" s="302" t="s">
        <v>59</v>
      </c>
      <c r="H306" s="17"/>
      <c r="I306" s="17"/>
    </row>
    <row r="307" spans="1:9" ht="21" customHeight="1" x14ac:dyDescent="0.25">
      <c r="A307" s="37">
        <v>47</v>
      </c>
      <c r="B307" s="38" t="s">
        <v>160</v>
      </c>
      <c r="C307" s="1" t="s">
        <v>59</v>
      </c>
      <c r="D307" s="12" t="s">
        <v>161</v>
      </c>
      <c r="E307" s="33" t="s">
        <v>60</v>
      </c>
      <c r="F307" s="33" t="s">
        <v>109</v>
      </c>
      <c r="G307" s="136" t="s">
        <v>60</v>
      </c>
      <c r="H307" s="17"/>
      <c r="I307" s="17"/>
    </row>
    <row r="308" spans="1:9" x14ac:dyDescent="0.25">
      <c r="A308" s="172">
        <v>48</v>
      </c>
      <c r="B308" s="171">
        <v>44013</v>
      </c>
      <c r="C308" s="172" t="s">
        <v>162</v>
      </c>
      <c r="D308" s="12" t="s">
        <v>143</v>
      </c>
      <c r="E308" s="176" t="s">
        <v>60</v>
      </c>
      <c r="F308" s="176">
        <v>6</v>
      </c>
      <c r="G308" s="309"/>
      <c r="H308" s="17"/>
      <c r="I308" s="17"/>
    </row>
    <row r="309" spans="1:9" x14ac:dyDescent="0.25">
      <c r="A309" s="172"/>
      <c r="B309" s="171"/>
      <c r="C309" s="172"/>
      <c r="D309" s="12" t="s">
        <v>15</v>
      </c>
      <c r="E309" s="177"/>
      <c r="F309" s="177"/>
      <c r="G309" s="310"/>
      <c r="H309" s="17"/>
      <c r="I309" s="17"/>
    </row>
    <row r="310" spans="1:9" x14ac:dyDescent="0.25">
      <c r="A310" s="172"/>
      <c r="B310" s="171"/>
      <c r="C310" s="172"/>
      <c r="D310" s="12" t="s">
        <v>123</v>
      </c>
      <c r="E310" s="177"/>
      <c r="F310" s="177"/>
      <c r="G310" s="310"/>
      <c r="H310" s="17"/>
      <c r="I310" s="17"/>
    </row>
    <row r="311" spans="1:9" x14ac:dyDescent="0.25">
      <c r="A311" s="172"/>
      <c r="B311" s="171"/>
      <c r="C311" s="172"/>
      <c r="D311" s="12" t="s">
        <v>23</v>
      </c>
      <c r="E311" s="177"/>
      <c r="F311" s="177"/>
      <c r="G311" s="310"/>
      <c r="H311" s="17"/>
      <c r="I311" s="17"/>
    </row>
    <row r="312" spans="1:9" x14ac:dyDescent="0.25">
      <c r="A312" s="172"/>
      <c r="B312" s="171"/>
      <c r="C312" s="172"/>
      <c r="D312" s="12" t="s">
        <v>24</v>
      </c>
      <c r="E312" s="177"/>
      <c r="F312" s="177"/>
      <c r="G312" s="310"/>
      <c r="H312" s="17"/>
      <c r="I312" s="17"/>
    </row>
    <row r="313" spans="1:9" x14ac:dyDescent="0.25">
      <c r="A313" s="172"/>
      <c r="B313" s="171"/>
      <c r="C313" s="172"/>
      <c r="D313" s="12" t="s">
        <v>135</v>
      </c>
      <c r="E313" s="178"/>
      <c r="F313" s="178"/>
      <c r="G313" s="311"/>
      <c r="H313" s="17"/>
      <c r="I313" s="17"/>
    </row>
    <row r="314" spans="1:9" x14ac:dyDescent="0.25">
      <c r="A314" s="214" t="s">
        <v>183</v>
      </c>
      <c r="B314" s="215"/>
      <c r="C314" s="215"/>
      <c r="D314" s="215"/>
      <c r="E314" s="215"/>
      <c r="F314" s="215"/>
      <c r="G314" s="216"/>
      <c r="H314" s="17"/>
      <c r="I314" s="17"/>
    </row>
    <row r="315" spans="1:9" x14ac:dyDescent="0.25">
      <c r="A315" s="172">
        <v>49</v>
      </c>
      <c r="B315" s="171">
        <v>43923</v>
      </c>
      <c r="C315" s="172" t="s">
        <v>162</v>
      </c>
      <c r="D315" s="12" t="s">
        <v>176</v>
      </c>
      <c r="E315" s="176" t="s">
        <v>60</v>
      </c>
      <c r="F315" s="176">
        <v>6</v>
      </c>
      <c r="G315" s="309"/>
      <c r="H315" s="17"/>
      <c r="I315" s="17"/>
    </row>
    <row r="316" spans="1:9" x14ac:dyDescent="0.25">
      <c r="A316" s="172"/>
      <c r="B316" s="171"/>
      <c r="C316" s="172"/>
      <c r="D316" s="12" t="s">
        <v>33</v>
      </c>
      <c r="E316" s="177"/>
      <c r="F316" s="177"/>
      <c r="G316" s="310"/>
      <c r="H316" s="17"/>
      <c r="I316" s="17"/>
    </row>
    <row r="317" spans="1:9" x14ac:dyDescent="0.25">
      <c r="A317" s="172"/>
      <c r="B317" s="171"/>
      <c r="C317" s="172"/>
      <c r="D317" s="12" t="s">
        <v>123</v>
      </c>
      <c r="E317" s="177"/>
      <c r="F317" s="177"/>
      <c r="G317" s="310"/>
      <c r="H317" s="17"/>
      <c r="I317" s="17"/>
    </row>
    <row r="318" spans="1:9" x14ac:dyDescent="0.25">
      <c r="A318" s="172"/>
      <c r="B318" s="171"/>
      <c r="C318" s="172"/>
      <c r="D318" s="12" t="s">
        <v>169</v>
      </c>
      <c r="E318" s="177"/>
      <c r="F318" s="177"/>
      <c r="G318" s="310"/>
      <c r="H318" s="17"/>
      <c r="I318" s="17"/>
    </row>
    <row r="319" spans="1:9" x14ac:dyDescent="0.25">
      <c r="A319" s="172"/>
      <c r="B319" s="171"/>
      <c r="C319" s="172"/>
      <c r="D319" s="12" t="s">
        <v>168</v>
      </c>
      <c r="E319" s="177"/>
      <c r="F319" s="177"/>
      <c r="G319" s="310"/>
      <c r="H319" s="17"/>
      <c r="I319" s="17"/>
    </row>
    <row r="320" spans="1:9" x14ac:dyDescent="0.25">
      <c r="A320" s="172"/>
      <c r="B320" s="171"/>
      <c r="C320" s="172"/>
      <c r="D320" s="12" t="s">
        <v>24</v>
      </c>
      <c r="E320" s="178"/>
      <c r="F320" s="178"/>
      <c r="G320" s="311"/>
      <c r="H320" s="17"/>
      <c r="I320" s="17"/>
    </row>
    <row r="321" spans="1:9" x14ac:dyDescent="0.25">
      <c r="A321" s="172">
        <v>50</v>
      </c>
      <c r="B321" s="219">
        <v>43953</v>
      </c>
      <c r="C321" s="172" t="s">
        <v>162</v>
      </c>
      <c r="D321" s="12" t="s">
        <v>170</v>
      </c>
      <c r="E321" s="176" t="s">
        <v>60</v>
      </c>
      <c r="F321" s="176">
        <v>4</v>
      </c>
      <c r="G321" s="309"/>
      <c r="H321" s="17"/>
      <c r="I321" s="17"/>
    </row>
    <row r="322" spans="1:9" x14ac:dyDescent="0.25">
      <c r="A322" s="172"/>
      <c r="B322" s="220"/>
      <c r="C322" s="172"/>
      <c r="D322" s="12" t="s">
        <v>186</v>
      </c>
      <c r="E322" s="177"/>
      <c r="F322" s="177"/>
      <c r="G322" s="310"/>
      <c r="H322" s="17"/>
      <c r="I322" s="17"/>
    </row>
    <row r="323" spans="1:9" x14ac:dyDescent="0.25">
      <c r="A323" s="172"/>
      <c r="B323" s="220"/>
      <c r="C323" s="172"/>
      <c r="D323" s="12" t="s">
        <v>171</v>
      </c>
      <c r="E323" s="177"/>
      <c r="F323" s="177"/>
      <c r="G323" s="310"/>
      <c r="H323" s="17"/>
      <c r="I323" s="17"/>
    </row>
    <row r="324" spans="1:9" x14ac:dyDescent="0.25">
      <c r="A324" s="172"/>
      <c r="B324" s="210"/>
      <c r="C324" s="172"/>
      <c r="D324" s="12" t="s">
        <v>138</v>
      </c>
      <c r="E324" s="178"/>
      <c r="F324" s="178"/>
      <c r="G324" s="311"/>
      <c r="H324" s="17"/>
      <c r="I324" s="17"/>
    </row>
    <row r="325" spans="1:9" x14ac:dyDescent="0.25">
      <c r="A325" s="172">
        <v>51</v>
      </c>
      <c r="B325" s="173" t="s">
        <v>163</v>
      </c>
      <c r="C325" s="172" t="s">
        <v>162</v>
      </c>
      <c r="D325" s="12" t="s">
        <v>165</v>
      </c>
      <c r="E325" s="176" t="s">
        <v>60</v>
      </c>
      <c r="F325" s="176">
        <v>3</v>
      </c>
      <c r="G325" s="181" t="s">
        <v>60</v>
      </c>
      <c r="H325" s="17"/>
      <c r="I325" s="17"/>
    </row>
    <row r="326" spans="1:9" x14ac:dyDescent="0.25">
      <c r="A326" s="172"/>
      <c r="B326" s="173"/>
      <c r="C326" s="172"/>
      <c r="D326" s="12" t="s">
        <v>166</v>
      </c>
      <c r="E326" s="177"/>
      <c r="F326" s="177"/>
      <c r="G326" s="303"/>
      <c r="H326" s="17"/>
      <c r="I326" s="17"/>
    </row>
    <row r="327" spans="1:9" x14ac:dyDescent="0.25">
      <c r="A327" s="172"/>
      <c r="B327" s="173"/>
      <c r="C327" s="172"/>
      <c r="D327" s="12" t="s">
        <v>167</v>
      </c>
      <c r="E327" s="178"/>
      <c r="F327" s="178"/>
      <c r="G327" s="182"/>
      <c r="H327" s="17"/>
      <c r="I327" s="17"/>
    </row>
    <row r="328" spans="1:9" x14ac:dyDescent="0.25">
      <c r="A328" s="172">
        <v>52</v>
      </c>
      <c r="B328" s="173" t="s">
        <v>172</v>
      </c>
      <c r="C328" s="172" t="s">
        <v>162</v>
      </c>
      <c r="D328" s="12" t="s">
        <v>145</v>
      </c>
      <c r="E328" s="176" t="s">
        <v>60</v>
      </c>
      <c r="F328" s="176">
        <v>6</v>
      </c>
      <c r="G328" s="309"/>
      <c r="H328" s="17"/>
      <c r="I328" s="17"/>
    </row>
    <row r="329" spans="1:9" x14ac:dyDescent="0.25">
      <c r="A329" s="172"/>
      <c r="B329" s="173"/>
      <c r="C329" s="172"/>
      <c r="D329" s="12" t="s">
        <v>168</v>
      </c>
      <c r="E329" s="177"/>
      <c r="F329" s="177"/>
      <c r="G329" s="310"/>
      <c r="H329" s="17"/>
      <c r="I329" s="17"/>
    </row>
    <row r="330" spans="1:9" x14ac:dyDescent="0.25">
      <c r="A330" s="172"/>
      <c r="B330" s="173"/>
      <c r="C330" s="172"/>
      <c r="D330" s="12" t="s">
        <v>24</v>
      </c>
      <c r="E330" s="177"/>
      <c r="F330" s="177"/>
      <c r="G330" s="310"/>
      <c r="H330" s="17"/>
      <c r="I330" s="17"/>
    </row>
    <row r="331" spans="1:9" ht="15.75" x14ac:dyDescent="0.25">
      <c r="A331" s="172"/>
      <c r="B331" s="173"/>
      <c r="C331" s="172"/>
      <c r="D331" s="12" t="s">
        <v>173</v>
      </c>
      <c r="E331" s="177"/>
      <c r="F331" s="177"/>
      <c r="G331" s="310"/>
      <c r="H331" s="17"/>
      <c r="I331" s="17"/>
    </row>
    <row r="332" spans="1:9" x14ac:dyDescent="0.25">
      <c r="A332" s="172"/>
      <c r="B332" s="173"/>
      <c r="C332" s="172"/>
      <c r="D332" s="12" t="s">
        <v>15</v>
      </c>
      <c r="E332" s="177"/>
      <c r="F332" s="177"/>
      <c r="G332" s="310"/>
      <c r="H332" s="17"/>
      <c r="I332" s="17"/>
    </row>
    <row r="333" spans="1:9" x14ac:dyDescent="0.25">
      <c r="A333" s="172"/>
      <c r="B333" s="173"/>
      <c r="C333" s="172"/>
      <c r="D333" s="12" t="s">
        <v>123</v>
      </c>
      <c r="E333" s="178"/>
      <c r="F333" s="178"/>
      <c r="G333" s="311"/>
      <c r="H333" s="17"/>
      <c r="I333" s="17"/>
    </row>
    <row r="334" spans="1:9" x14ac:dyDescent="0.25">
      <c r="A334" s="172">
        <v>53</v>
      </c>
      <c r="B334" s="173" t="s">
        <v>174</v>
      </c>
      <c r="C334" s="172" t="s">
        <v>162</v>
      </c>
      <c r="D334" s="12" t="s">
        <v>171</v>
      </c>
      <c r="E334" s="176" t="s">
        <v>60</v>
      </c>
      <c r="F334" s="176">
        <v>4</v>
      </c>
      <c r="G334" s="309"/>
      <c r="H334" s="17"/>
      <c r="I334" s="17"/>
    </row>
    <row r="335" spans="1:9" x14ac:dyDescent="0.25">
      <c r="A335" s="172"/>
      <c r="B335" s="173"/>
      <c r="C335" s="172"/>
      <c r="D335" s="12" t="s">
        <v>138</v>
      </c>
      <c r="E335" s="177"/>
      <c r="F335" s="177"/>
      <c r="G335" s="310"/>
      <c r="H335" s="17"/>
      <c r="I335" s="17"/>
    </row>
    <row r="336" spans="1:9" x14ac:dyDescent="0.25">
      <c r="A336" s="172"/>
      <c r="B336" s="173"/>
      <c r="C336" s="172"/>
      <c r="D336" s="12" t="s">
        <v>170</v>
      </c>
      <c r="E336" s="177"/>
      <c r="F336" s="177"/>
      <c r="G336" s="310"/>
      <c r="H336" s="17"/>
      <c r="I336" s="17"/>
    </row>
    <row r="337" spans="1:10" x14ac:dyDescent="0.25">
      <c r="A337" s="172"/>
      <c r="B337" s="173"/>
      <c r="C337" s="172"/>
      <c r="D337" s="12" t="s">
        <v>186</v>
      </c>
      <c r="E337" s="178"/>
      <c r="F337" s="178"/>
      <c r="G337" s="311"/>
      <c r="H337" s="17"/>
      <c r="I337" s="17"/>
    </row>
    <row r="338" spans="1:10" x14ac:dyDescent="0.25">
      <c r="A338" s="172">
        <v>54</v>
      </c>
      <c r="B338" s="172" t="s">
        <v>164</v>
      </c>
      <c r="C338" s="172" t="s">
        <v>162</v>
      </c>
      <c r="D338" s="12" t="s">
        <v>49</v>
      </c>
      <c r="E338" s="176" t="s">
        <v>60</v>
      </c>
      <c r="F338" s="175">
        <v>11</v>
      </c>
      <c r="G338" s="313" t="s">
        <v>60</v>
      </c>
      <c r="H338" s="17"/>
      <c r="I338" s="17"/>
    </row>
    <row r="339" spans="1:10" x14ac:dyDescent="0.25">
      <c r="A339" s="172"/>
      <c r="B339" s="172"/>
      <c r="C339" s="172"/>
      <c r="D339" s="12" t="s">
        <v>50</v>
      </c>
      <c r="E339" s="177"/>
      <c r="F339" s="175"/>
      <c r="G339" s="313"/>
      <c r="H339" s="17"/>
      <c r="I339" s="17"/>
    </row>
    <row r="340" spans="1:10" x14ac:dyDescent="0.25">
      <c r="A340" s="172"/>
      <c r="B340" s="172"/>
      <c r="C340" s="172"/>
      <c r="D340" s="12" t="s">
        <v>51</v>
      </c>
      <c r="E340" s="177"/>
      <c r="F340" s="175"/>
      <c r="G340" s="313"/>
      <c r="H340" s="17"/>
      <c r="I340" s="17"/>
    </row>
    <row r="341" spans="1:10" x14ac:dyDescent="0.25">
      <c r="A341" s="172"/>
      <c r="B341" s="172"/>
      <c r="C341" s="172"/>
      <c r="D341" s="12" t="s">
        <v>45</v>
      </c>
      <c r="E341" s="177"/>
      <c r="F341" s="175"/>
      <c r="G341" s="313"/>
      <c r="H341" s="17"/>
      <c r="I341" s="17"/>
    </row>
    <row r="342" spans="1:10" x14ac:dyDescent="0.25">
      <c r="A342" s="172"/>
      <c r="B342" s="172"/>
      <c r="C342" s="172"/>
      <c r="D342" s="12" t="s">
        <v>177</v>
      </c>
      <c r="E342" s="177"/>
      <c r="F342" s="175"/>
      <c r="G342" s="313"/>
      <c r="H342" s="17"/>
      <c r="I342" s="17"/>
    </row>
    <row r="343" spans="1:10" x14ac:dyDescent="0.25">
      <c r="A343" s="172"/>
      <c r="B343" s="172"/>
      <c r="C343" s="172"/>
      <c r="D343" s="12" t="s">
        <v>178</v>
      </c>
      <c r="E343" s="177"/>
      <c r="F343" s="175"/>
      <c r="G343" s="313"/>
      <c r="H343" s="17"/>
      <c r="I343" s="17"/>
    </row>
    <row r="344" spans="1:10" x14ac:dyDescent="0.25">
      <c r="A344" s="172"/>
      <c r="B344" s="172"/>
      <c r="C344" s="172"/>
      <c r="D344" s="12" t="s">
        <v>47</v>
      </c>
      <c r="E344" s="177"/>
      <c r="F344" s="175"/>
      <c r="G344" s="313"/>
      <c r="H344" s="17"/>
      <c r="I344" s="17"/>
    </row>
    <row r="345" spans="1:10" x14ac:dyDescent="0.25">
      <c r="A345" s="172"/>
      <c r="B345" s="172"/>
      <c r="C345" s="172"/>
      <c r="D345" s="12" t="s">
        <v>179</v>
      </c>
      <c r="E345" s="177"/>
      <c r="F345" s="175"/>
      <c r="G345" s="313"/>
      <c r="H345" s="17"/>
      <c r="I345" s="17"/>
    </row>
    <row r="346" spans="1:10" x14ac:dyDescent="0.25">
      <c r="A346" s="172"/>
      <c r="B346" s="172"/>
      <c r="C346" s="172"/>
      <c r="D346" s="12" t="s">
        <v>180</v>
      </c>
      <c r="E346" s="177"/>
      <c r="F346" s="175"/>
      <c r="G346" s="313"/>
      <c r="H346" s="17"/>
      <c r="I346" s="17"/>
    </row>
    <row r="347" spans="1:10" x14ac:dyDescent="0.25">
      <c r="A347" s="172"/>
      <c r="B347" s="172"/>
      <c r="C347" s="172"/>
      <c r="D347" s="12" t="s">
        <v>48</v>
      </c>
      <c r="E347" s="177"/>
      <c r="F347" s="175"/>
      <c r="G347" s="313"/>
      <c r="H347" s="17"/>
      <c r="I347" s="17"/>
    </row>
    <row r="348" spans="1:10" x14ac:dyDescent="0.25">
      <c r="A348" s="172"/>
      <c r="B348" s="172"/>
      <c r="C348" s="172"/>
      <c r="D348" s="12" t="s">
        <v>181</v>
      </c>
      <c r="E348" s="177"/>
      <c r="F348" s="175"/>
      <c r="G348" s="313"/>
      <c r="H348" s="17"/>
      <c r="I348" s="17"/>
    </row>
    <row r="349" spans="1:10" x14ac:dyDescent="0.25">
      <c r="A349" s="172"/>
      <c r="B349" s="172"/>
      <c r="C349" s="172"/>
      <c r="E349" s="178"/>
      <c r="F349" s="175"/>
      <c r="G349" s="313"/>
      <c r="H349" s="17"/>
      <c r="I349" s="62" t="s">
        <v>275</v>
      </c>
      <c r="J349">
        <f>F338+F334+F328+F325+F321+F315</f>
        <v>34</v>
      </c>
    </row>
    <row r="350" spans="1:10" x14ac:dyDescent="0.25">
      <c r="A350" s="214" t="s">
        <v>182</v>
      </c>
      <c r="B350" s="215"/>
      <c r="C350" s="215"/>
      <c r="D350" s="215"/>
      <c r="E350" s="215"/>
      <c r="F350" s="215"/>
      <c r="G350" s="216"/>
      <c r="H350" s="17"/>
      <c r="I350" s="17"/>
    </row>
    <row r="351" spans="1:10" x14ac:dyDescent="0.25">
      <c r="A351" s="172">
        <v>55</v>
      </c>
      <c r="B351" s="171">
        <v>43893</v>
      </c>
      <c r="C351" s="172" t="s">
        <v>162</v>
      </c>
      <c r="D351" s="12" t="s">
        <v>170</v>
      </c>
      <c r="E351" s="176" t="s">
        <v>60</v>
      </c>
      <c r="F351" s="176">
        <v>5</v>
      </c>
      <c r="G351" s="309"/>
      <c r="H351" s="17"/>
      <c r="I351" s="17"/>
    </row>
    <row r="352" spans="1:10" x14ac:dyDescent="0.25">
      <c r="A352" s="172"/>
      <c r="B352" s="171"/>
      <c r="C352" s="172"/>
      <c r="D352" s="12" t="s">
        <v>186</v>
      </c>
      <c r="E352" s="177"/>
      <c r="F352" s="177"/>
      <c r="G352" s="310"/>
      <c r="H352" s="17"/>
      <c r="I352" s="17"/>
    </row>
    <row r="353" spans="1:9" x14ac:dyDescent="0.25">
      <c r="A353" s="172"/>
      <c r="B353" s="171"/>
      <c r="C353" s="172"/>
      <c r="D353" s="12" t="s">
        <v>23</v>
      </c>
      <c r="E353" s="177"/>
      <c r="F353" s="177"/>
      <c r="G353" s="310"/>
      <c r="H353" s="17"/>
      <c r="I353" s="17"/>
    </row>
    <row r="354" spans="1:9" x14ac:dyDescent="0.25">
      <c r="A354" s="172"/>
      <c r="B354" s="171"/>
      <c r="C354" s="172"/>
      <c r="D354" s="12" t="s">
        <v>168</v>
      </c>
      <c r="E354" s="177"/>
      <c r="F354" s="177"/>
      <c r="G354" s="310"/>
      <c r="H354" s="17"/>
      <c r="I354" s="17"/>
    </row>
    <row r="355" spans="1:9" x14ac:dyDescent="0.25">
      <c r="A355" s="172"/>
      <c r="B355" s="171"/>
      <c r="C355" s="172"/>
      <c r="D355" s="12" t="s">
        <v>175</v>
      </c>
      <c r="E355" s="178"/>
      <c r="F355" s="178"/>
      <c r="G355" s="311"/>
      <c r="H355" s="17"/>
      <c r="I355" s="17"/>
    </row>
    <row r="356" spans="1:9" x14ac:dyDescent="0.25">
      <c r="A356" s="214" t="s">
        <v>185</v>
      </c>
      <c r="B356" s="215"/>
      <c r="C356" s="215"/>
      <c r="D356" s="215"/>
      <c r="E356" s="215"/>
      <c r="F356" s="215"/>
      <c r="G356" s="216"/>
      <c r="H356" s="17"/>
      <c r="I356" s="17"/>
    </row>
    <row r="357" spans="1:9" x14ac:dyDescent="0.25">
      <c r="A357" s="172"/>
      <c r="B357" s="171"/>
      <c r="C357" s="172"/>
      <c r="D357" s="12"/>
      <c r="E357" s="176"/>
      <c r="F357" s="176"/>
      <c r="G357" s="309"/>
      <c r="H357" s="17"/>
      <c r="I357" s="17"/>
    </row>
    <row r="358" spans="1:9" x14ac:dyDescent="0.25">
      <c r="A358" s="172"/>
      <c r="B358" s="171"/>
      <c r="C358" s="172"/>
      <c r="D358" s="12"/>
      <c r="E358" s="177"/>
      <c r="F358" s="177"/>
      <c r="G358" s="310"/>
      <c r="H358" s="17"/>
      <c r="I358" s="17"/>
    </row>
    <row r="359" spans="1:9" x14ac:dyDescent="0.25">
      <c r="A359" s="172"/>
      <c r="B359" s="171"/>
      <c r="C359" s="172"/>
      <c r="D359" s="12"/>
      <c r="E359" s="177"/>
      <c r="F359" s="177"/>
      <c r="G359" s="310"/>
      <c r="H359" s="17"/>
      <c r="I359" s="17"/>
    </row>
    <row r="360" spans="1:9" x14ac:dyDescent="0.25">
      <c r="A360" s="172"/>
      <c r="B360" s="171"/>
      <c r="C360" s="172"/>
      <c r="D360" s="12"/>
      <c r="E360" s="178"/>
      <c r="F360" s="178"/>
      <c r="G360" s="311"/>
      <c r="H360" s="17"/>
      <c r="I360" s="17"/>
    </row>
    <row r="361" spans="1:9" x14ac:dyDescent="0.25">
      <c r="B361" s="17"/>
      <c r="C361" s="17"/>
      <c r="D361" s="17"/>
      <c r="E361" s="17"/>
      <c r="F361" s="17">
        <v>320</v>
      </c>
      <c r="G361" s="102"/>
      <c r="H361" s="17"/>
      <c r="I361" s="17"/>
    </row>
    <row r="362" spans="1:9" x14ac:dyDescent="0.25">
      <c r="B362" s="17"/>
      <c r="C362" s="17"/>
      <c r="D362" s="17"/>
      <c r="E362" s="17"/>
      <c r="F362" s="17"/>
      <c r="G362" s="102"/>
      <c r="H362" s="17"/>
      <c r="I362" s="17"/>
    </row>
    <row r="363" spans="1:9" x14ac:dyDescent="0.25">
      <c r="B363" s="17"/>
      <c r="C363" s="17"/>
      <c r="D363" s="17"/>
      <c r="E363" s="17"/>
      <c r="F363" s="17"/>
      <c r="G363" s="102"/>
      <c r="H363" s="17"/>
      <c r="I363" s="17"/>
    </row>
    <row r="364" spans="1:9" x14ac:dyDescent="0.25">
      <c r="B364" s="17"/>
      <c r="C364" s="17"/>
      <c r="D364" s="17"/>
      <c r="E364" s="17"/>
      <c r="F364" s="17"/>
      <c r="G364" s="102"/>
      <c r="H364" s="17"/>
      <c r="I364" s="17"/>
    </row>
    <row r="365" spans="1:9" x14ac:dyDescent="0.25">
      <c r="B365" s="17"/>
      <c r="C365" s="17"/>
      <c r="D365" s="17"/>
      <c r="E365" s="17"/>
      <c r="F365" s="17"/>
      <c r="G365" s="102"/>
      <c r="H365" s="17"/>
      <c r="I365" s="17"/>
    </row>
    <row r="366" spans="1:9" x14ac:dyDescent="0.25">
      <c r="B366" s="17"/>
      <c r="C366" s="17"/>
      <c r="D366" s="17"/>
      <c r="E366" s="17"/>
      <c r="F366" s="17"/>
      <c r="G366" s="102"/>
      <c r="H366" s="17"/>
      <c r="I366" s="17"/>
    </row>
    <row r="367" spans="1:9" x14ac:dyDescent="0.25">
      <c r="B367" s="17"/>
      <c r="C367" s="17"/>
      <c r="D367" s="17"/>
      <c r="E367" s="17"/>
      <c r="F367" s="17"/>
      <c r="G367" s="102"/>
      <c r="H367" s="17"/>
      <c r="I367" s="17"/>
    </row>
    <row r="368" spans="1:9" x14ac:dyDescent="0.25">
      <c r="B368" s="17"/>
      <c r="C368" s="17"/>
      <c r="D368" s="17"/>
      <c r="E368" s="17"/>
      <c r="F368" s="17"/>
      <c r="G368" s="102"/>
      <c r="H368" s="17"/>
      <c r="I368" s="17"/>
    </row>
    <row r="369" spans="2:9" x14ac:dyDescent="0.25">
      <c r="B369" s="17"/>
      <c r="C369" s="17"/>
      <c r="D369" s="17"/>
      <c r="E369" s="17"/>
      <c r="F369" s="17"/>
      <c r="G369" s="102"/>
      <c r="H369" s="17"/>
      <c r="I369" s="17"/>
    </row>
    <row r="370" spans="2:9" x14ac:dyDescent="0.25">
      <c r="B370" s="17"/>
      <c r="C370" s="17"/>
      <c r="D370" s="17"/>
      <c r="E370" s="17"/>
      <c r="F370" s="17"/>
      <c r="G370" s="102"/>
      <c r="H370" s="17"/>
      <c r="I370" s="17"/>
    </row>
    <row r="371" spans="2:9" x14ac:dyDescent="0.25">
      <c r="B371" s="17"/>
      <c r="C371" s="17"/>
      <c r="D371" s="17"/>
      <c r="E371" s="17"/>
      <c r="F371" s="17"/>
      <c r="G371" s="102"/>
      <c r="H371" s="17"/>
      <c r="I371" s="17"/>
    </row>
    <row r="372" spans="2:9" x14ac:dyDescent="0.25">
      <c r="B372" s="17"/>
      <c r="C372" s="17"/>
      <c r="D372" s="17"/>
      <c r="E372" s="17"/>
      <c r="F372" s="17"/>
      <c r="G372" s="102"/>
      <c r="H372" s="17"/>
      <c r="I372" s="17"/>
    </row>
    <row r="373" spans="2:9" x14ac:dyDescent="0.25">
      <c r="B373" s="17"/>
      <c r="C373" s="17"/>
      <c r="D373" s="17"/>
      <c r="E373" s="17"/>
      <c r="F373" s="17"/>
      <c r="G373" s="102"/>
      <c r="H373" s="17"/>
      <c r="I373" s="17"/>
    </row>
    <row r="374" spans="2:9" x14ac:dyDescent="0.25">
      <c r="B374" s="17"/>
      <c r="C374" s="17"/>
      <c r="D374" s="17"/>
      <c r="E374" s="17"/>
      <c r="F374" s="17"/>
      <c r="G374" s="102"/>
      <c r="H374" s="17"/>
      <c r="I374" s="17"/>
    </row>
    <row r="375" spans="2:9" x14ac:dyDescent="0.25">
      <c r="B375" s="17"/>
      <c r="C375" s="17"/>
      <c r="D375" s="17"/>
      <c r="E375" s="17"/>
      <c r="F375" s="17"/>
      <c r="G375" s="102"/>
      <c r="H375" s="17"/>
      <c r="I375" s="17"/>
    </row>
    <row r="376" spans="2:9" x14ac:dyDescent="0.25">
      <c r="B376" s="17"/>
      <c r="C376" s="17"/>
      <c r="D376" s="17"/>
      <c r="E376" s="17"/>
      <c r="F376" s="17"/>
      <c r="G376" s="102"/>
      <c r="H376" s="17"/>
      <c r="I376" s="17"/>
    </row>
    <row r="377" spans="2:9" x14ac:dyDescent="0.25">
      <c r="B377" s="17"/>
      <c r="C377" s="17"/>
      <c r="D377" s="17"/>
      <c r="E377" s="17"/>
      <c r="F377" s="17"/>
      <c r="G377" s="102"/>
      <c r="H377" s="17"/>
      <c r="I377" s="17"/>
    </row>
    <row r="378" spans="2:9" x14ac:dyDescent="0.25">
      <c r="B378" s="17"/>
      <c r="C378" s="17"/>
      <c r="D378" s="17"/>
      <c r="E378" s="17"/>
      <c r="F378" s="17"/>
      <c r="G378" s="102"/>
      <c r="H378" s="17"/>
      <c r="I378" s="17"/>
    </row>
    <row r="379" spans="2:9" x14ac:dyDescent="0.25">
      <c r="B379" s="17"/>
      <c r="C379" s="17"/>
      <c r="D379" s="17"/>
      <c r="E379" s="17"/>
      <c r="F379" s="17"/>
      <c r="G379" s="102"/>
      <c r="H379" s="17"/>
      <c r="I379" s="17"/>
    </row>
    <row r="380" spans="2:9" x14ac:dyDescent="0.25">
      <c r="B380" s="17"/>
      <c r="C380" s="17"/>
      <c r="D380" s="17"/>
      <c r="E380" s="17"/>
      <c r="F380" s="17"/>
      <c r="G380" s="102"/>
      <c r="H380" s="17"/>
      <c r="I380" s="17"/>
    </row>
    <row r="381" spans="2:9" x14ac:dyDescent="0.25">
      <c r="B381" s="17"/>
      <c r="C381" s="17"/>
      <c r="D381" s="17"/>
      <c r="E381" s="17"/>
      <c r="F381" s="17"/>
      <c r="G381" s="102"/>
      <c r="H381" s="17"/>
      <c r="I381" s="17"/>
    </row>
    <row r="382" spans="2:9" x14ac:dyDescent="0.25">
      <c r="B382" s="17"/>
      <c r="C382" s="17"/>
      <c r="D382" s="17"/>
      <c r="E382" s="17"/>
      <c r="F382" s="17"/>
      <c r="G382" s="102"/>
      <c r="H382" s="17"/>
      <c r="I382" s="17"/>
    </row>
    <row r="383" spans="2:9" x14ac:dyDescent="0.25">
      <c r="B383" s="17"/>
      <c r="C383" s="17"/>
      <c r="D383" s="17"/>
      <c r="E383" s="17"/>
      <c r="F383" s="17"/>
      <c r="G383" s="102"/>
      <c r="H383" s="17"/>
      <c r="I383" s="17"/>
    </row>
    <row r="384" spans="2:9" x14ac:dyDescent="0.25">
      <c r="B384" s="17"/>
      <c r="C384" s="17"/>
      <c r="D384" s="17"/>
      <c r="E384" s="17"/>
      <c r="F384" s="17"/>
      <c r="G384" s="102"/>
      <c r="H384" s="17"/>
      <c r="I384" s="17"/>
    </row>
    <row r="385" spans="2:9" x14ac:dyDescent="0.25">
      <c r="B385" s="17"/>
      <c r="C385" s="17"/>
      <c r="D385" s="17"/>
      <c r="E385" s="17"/>
      <c r="F385" s="17"/>
      <c r="G385" s="102"/>
      <c r="H385" s="17"/>
      <c r="I385" s="17"/>
    </row>
    <row r="386" spans="2:9" x14ac:dyDescent="0.25">
      <c r="B386" s="17"/>
      <c r="C386" s="17"/>
      <c r="D386" s="17"/>
      <c r="E386" s="17"/>
      <c r="F386" s="17"/>
      <c r="G386" s="102"/>
    </row>
    <row r="387" spans="2:9" x14ac:dyDescent="0.25">
      <c r="B387" s="17"/>
      <c r="C387" s="17"/>
      <c r="D387" s="17"/>
      <c r="E387" s="17"/>
      <c r="F387" s="17"/>
      <c r="G387" s="102"/>
    </row>
    <row r="388" spans="2:9" x14ac:dyDescent="0.25">
      <c r="B388" s="17"/>
      <c r="C388" s="17"/>
      <c r="D388" s="17"/>
      <c r="E388" s="17"/>
      <c r="F388" s="17"/>
      <c r="G388" s="102"/>
    </row>
    <row r="389" spans="2:9" x14ac:dyDescent="0.25">
      <c r="B389" s="17"/>
      <c r="C389" s="17"/>
      <c r="D389" s="17"/>
      <c r="E389" s="17"/>
      <c r="F389" s="17"/>
      <c r="G389" s="102"/>
    </row>
    <row r="390" spans="2:9" x14ac:dyDescent="0.25">
      <c r="B390" s="17"/>
      <c r="C390" s="17"/>
      <c r="D390" s="17"/>
      <c r="E390" s="17"/>
      <c r="F390" s="17"/>
      <c r="G390" s="102"/>
    </row>
    <row r="391" spans="2:9" x14ac:dyDescent="0.25">
      <c r="B391" s="17"/>
      <c r="C391" s="17"/>
      <c r="D391" s="17"/>
      <c r="E391" s="17"/>
      <c r="F391" s="17"/>
      <c r="G391" s="102"/>
    </row>
  </sheetData>
  <mergeCells count="324">
    <mergeCell ref="C47:C56"/>
    <mergeCell ref="B47:B56"/>
    <mergeCell ref="F47:F56"/>
    <mergeCell ref="A4:A11"/>
    <mergeCell ref="B4:B11"/>
    <mergeCell ref="C4:C11"/>
    <mergeCell ref="E4:E11"/>
    <mergeCell ref="F4:F11"/>
    <mergeCell ref="G4:G11"/>
    <mergeCell ref="A77:G77"/>
    <mergeCell ref="B74:B76"/>
    <mergeCell ref="A74:A76"/>
    <mergeCell ref="C74:C76"/>
    <mergeCell ref="E74:E76"/>
    <mergeCell ref="F74:F76"/>
    <mergeCell ref="G74:G76"/>
    <mergeCell ref="F69:F70"/>
    <mergeCell ref="A68:G68"/>
    <mergeCell ref="C63:C67"/>
    <mergeCell ref="B63:B67"/>
    <mergeCell ref="A63:A67"/>
    <mergeCell ref="A71:G71"/>
    <mergeCell ref="A73:G73"/>
    <mergeCell ref="E357:E360"/>
    <mergeCell ref="F357:F360"/>
    <mergeCell ref="G357:G360"/>
    <mergeCell ref="E82:E86"/>
    <mergeCell ref="A305:G305"/>
    <mergeCell ref="A211:A216"/>
    <mergeCell ref="A217:A220"/>
    <mergeCell ref="A221:A226"/>
    <mergeCell ref="A227:A230"/>
    <mergeCell ref="A232:A237"/>
    <mergeCell ref="A238:A241"/>
    <mergeCell ref="A242:A247"/>
    <mergeCell ref="A248:A251"/>
    <mergeCell ref="A263:A268"/>
    <mergeCell ref="B263:B268"/>
    <mergeCell ref="C263:C268"/>
    <mergeCell ref="E263:E268"/>
    <mergeCell ref="F263:F268"/>
    <mergeCell ref="G263:G268"/>
    <mergeCell ref="G275:G277"/>
    <mergeCell ref="E278:E281"/>
    <mergeCell ref="A1:G1"/>
    <mergeCell ref="A2:G2"/>
    <mergeCell ref="A289:A292"/>
    <mergeCell ref="A293:A298"/>
    <mergeCell ref="A299:A302"/>
    <mergeCell ref="A80:G80"/>
    <mergeCell ref="A81:G81"/>
    <mergeCell ref="A25:G31"/>
    <mergeCell ref="A32:A39"/>
    <mergeCell ref="B32:B39"/>
    <mergeCell ref="C32:C39"/>
    <mergeCell ref="E32:E39"/>
    <mergeCell ref="F32:F39"/>
    <mergeCell ref="G32:G39"/>
    <mergeCell ref="A40:G46"/>
    <mergeCell ref="E289:E292"/>
    <mergeCell ref="F289:F292"/>
    <mergeCell ref="G289:G292"/>
    <mergeCell ref="E293:E298"/>
    <mergeCell ref="A69:A70"/>
    <mergeCell ref="B69:B70"/>
    <mergeCell ref="F293:F298"/>
    <mergeCell ref="G293:G298"/>
    <mergeCell ref="E299:E302"/>
    <mergeCell ref="F299:F302"/>
    <mergeCell ref="G299:G302"/>
    <mergeCell ref="E334:E337"/>
    <mergeCell ref="F334:F337"/>
    <mergeCell ref="G334:G337"/>
    <mergeCell ref="A350:G350"/>
    <mergeCell ref="C315:C320"/>
    <mergeCell ref="E325:E327"/>
    <mergeCell ref="F325:F327"/>
    <mergeCell ref="B293:B298"/>
    <mergeCell ref="C293:C298"/>
    <mergeCell ref="B299:B302"/>
    <mergeCell ref="C299:C302"/>
    <mergeCell ref="A356:G356"/>
    <mergeCell ref="E351:E355"/>
    <mergeCell ref="F351:F355"/>
    <mergeCell ref="G351:G355"/>
    <mergeCell ref="G325:G327"/>
    <mergeCell ref="E308:E313"/>
    <mergeCell ref="F308:F313"/>
    <mergeCell ref="G308:G313"/>
    <mergeCell ref="A314:G314"/>
    <mergeCell ref="E315:E320"/>
    <mergeCell ref="F315:F320"/>
    <mergeCell ref="G315:G320"/>
    <mergeCell ref="E321:E324"/>
    <mergeCell ref="F321:F324"/>
    <mergeCell ref="G321:G324"/>
    <mergeCell ref="B351:B355"/>
    <mergeCell ref="C351:C355"/>
    <mergeCell ref="E328:E333"/>
    <mergeCell ref="F328:F333"/>
    <mergeCell ref="G328:G333"/>
    <mergeCell ref="B321:B324"/>
    <mergeCell ref="C321:C324"/>
    <mergeCell ref="A315:A320"/>
    <mergeCell ref="B315:B320"/>
    <mergeCell ref="F283:F288"/>
    <mergeCell ref="G283:G288"/>
    <mergeCell ref="E252:E257"/>
    <mergeCell ref="F252:F257"/>
    <mergeCell ref="G252:G257"/>
    <mergeCell ref="E258:E261"/>
    <mergeCell ref="F258:F261"/>
    <mergeCell ref="G258:G261"/>
    <mergeCell ref="A262:G262"/>
    <mergeCell ref="E269:E274"/>
    <mergeCell ref="F269:F274"/>
    <mergeCell ref="G269:G274"/>
    <mergeCell ref="B283:B288"/>
    <mergeCell ref="C283:C288"/>
    <mergeCell ref="A252:A257"/>
    <mergeCell ref="A258:A261"/>
    <mergeCell ref="A269:A274"/>
    <mergeCell ref="A275:A277"/>
    <mergeCell ref="A278:A281"/>
    <mergeCell ref="A283:A288"/>
    <mergeCell ref="E275:E277"/>
    <mergeCell ref="F275:F277"/>
    <mergeCell ref="F278:F281"/>
    <mergeCell ref="G278:G281"/>
    <mergeCell ref="G221:G226"/>
    <mergeCell ref="E227:E230"/>
    <mergeCell ref="F227:F230"/>
    <mergeCell ref="G227:G230"/>
    <mergeCell ref="B289:B292"/>
    <mergeCell ref="C289:C292"/>
    <mergeCell ref="A93:G93"/>
    <mergeCell ref="A96:G96"/>
    <mergeCell ref="A99:G99"/>
    <mergeCell ref="A154:G154"/>
    <mergeCell ref="A165:G165"/>
    <mergeCell ref="A185:G185"/>
    <mergeCell ref="A210:G210"/>
    <mergeCell ref="B252:B257"/>
    <mergeCell ref="C252:C257"/>
    <mergeCell ref="B258:B261"/>
    <mergeCell ref="C258:C261"/>
    <mergeCell ref="B269:B274"/>
    <mergeCell ref="C269:C274"/>
    <mergeCell ref="B275:B277"/>
    <mergeCell ref="C275:C277"/>
    <mergeCell ref="B278:B281"/>
    <mergeCell ref="A282:G282"/>
    <mergeCell ref="E283:E288"/>
    <mergeCell ref="C278:C281"/>
    <mergeCell ref="B227:B230"/>
    <mergeCell ref="C227:C230"/>
    <mergeCell ref="B232:B237"/>
    <mergeCell ref="C232:C237"/>
    <mergeCell ref="B238:B241"/>
    <mergeCell ref="C238:C241"/>
    <mergeCell ref="B242:B247"/>
    <mergeCell ref="C242:C247"/>
    <mergeCell ref="B248:B251"/>
    <mergeCell ref="C248:C251"/>
    <mergeCell ref="A231:G231"/>
    <mergeCell ref="E232:E237"/>
    <mergeCell ref="F232:F237"/>
    <mergeCell ref="G232:G237"/>
    <mergeCell ref="E238:E241"/>
    <mergeCell ref="F238:F241"/>
    <mergeCell ref="G238:G241"/>
    <mergeCell ref="E242:E247"/>
    <mergeCell ref="F242:F247"/>
    <mergeCell ref="G242:G247"/>
    <mergeCell ref="E248:E251"/>
    <mergeCell ref="F248:F251"/>
    <mergeCell ref="G248:G251"/>
    <mergeCell ref="B221:B226"/>
    <mergeCell ref="C221:C226"/>
    <mergeCell ref="E186:E193"/>
    <mergeCell ref="F136:F143"/>
    <mergeCell ref="F156:F163"/>
    <mergeCell ref="F144:F153"/>
    <mergeCell ref="F194:F197"/>
    <mergeCell ref="F198:F201"/>
    <mergeCell ref="F202:F209"/>
    <mergeCell ref="B211:B216"/>
    <mergeCell ref="C211:C216"/>
    <mergeCell ref="B217:B220"/>
    <mergeCell ref="C217:C220"/>
    <mergeCell ref="E221:E226"/>
    <mergeCell ref="F221:F226"/>
    <mergeCell ref="E144:E153"/>
    <mergeCell ref="B144:B153"/>
    <mergeCell ref="B186:B193"/>
    <mergeCell ref="E211:E216"/>
    <mergeCell ref="F211:F216"/>
    <mergeCell ref="G211:G216"/>
    <mergeCell ref="E217:E220"/>
    <mergeCell ref="F217:F220"/>
    <mergeCell ref="G217:G220"/>
    <mergeCell ref="E117:E126"/>
    <mergeCell ref="E127:E135"/>
    <mergeCell ref="G127:G135"/>
    <mergeCell ref="F127:F135"/>
    <mergeCell ref="F117:F126"/>
    <mergeCell ref="G194:G197"/>
    <mergeCell ref="G198:G201"/>
    <mergeCell ref="G202:G209"/>
    <mergeCell ref="E194:E197"/>
    <mergeCell ref="G156:G163"/>
    <mergeCell ref="F177:F184"/>
    <mergeCell ref="E177:E184"/>
    <mergeCell ref="E156:E163"/>
    <mergeCell ref="E166:E175"/>
    <mergeCell ref="F166:F175"/>
    <mergeCell ref="G166:G175"/>
    <mergeCell ref="A12:A24"/>
    <mergeCell ref="B82:B86"/>
    <mergeCell ref="C82:C86"/>
    <mergeCell ref="G82:G86"/>
    <mergeCell ref="A82:A86"/>
    <mergeCell ref="B88:B92"/>
    <mergeCell ref="B12:B24"/>
    <mergeCell ref="C12:C24"/>
    <mergeCell ref="G12:G24"/>
    <mergeCell ref="F12:F24"/>
    <mergeCell ref="E12:E24"/>
    <mergeCell ref="F82:F86"/>
    <mergeCell ref="F88:F92"/>
    <mergeCell ref="G88:G92"/>
    <mergeCell ref="A88:A92"/>
    <mergeCell ref="A57:G57"/>
    <mergeCell ref="C69:C70"/>
    <mergeCell ref="E63:E67"/>
    <mergeCell ref="F63:F67"/>
    <mergeCell ref="G63:G67"/>
    <mergeCell ref="A47:A56"/>
    <mergeCell ref="E47:E56"/>
    <mergeCell ref="G47:G56"/>
    <mergeCell ref="F97:F98"/>
    <mergeCell ref="G97:G98"/>
    <mergeCell ref="E88:E92"/>
    <mergeCell ref="E97:E98"/>
    <mergeCell ref="E136:E143"/>
    <mergeCell ref="G136:G143"/>
    <mergeCell ref="G100:G103"/>
    <mergeCell ref="B100:B103"/>
    <mergeCell ref="C100:C103"/>
    <mergeCell ref="C88:C92"/>
    <mergeCell ref="C104:C116"/>
    <mergeCell ref="B104:B116"/>
    <mergeCell ref="E104:E116"/>
    <mergeCell ref="F104:F116"/>
    <mergeCell ref="G104:G116"/>
    <mergeCell ref="F100:F103"/>
    <mergeCell ref="B136:B143"/>
    <mergeCell ref="C136:C143"/>
    <mergeCell ref="G117:G126"/>
    <mergeCell ref="G177:G184"/>
    <mergeCell ref="B198:B201"/>
    <mergeCell ref="C198:C201"/>
    <mergeCell ref="B194:B197"/>
    <mergeCell ref="C194:C197"/>
    <mergeCell ref="F186:F193"/>
    <mergeCell ref="C166:C175"/>
    <mergeCell ref="B166:B175"/>
    <mergeCell ref="G144:G153"/>
    <mergeCell ref="G186:G193"/>
    <mergeCell ref="B156:B163"/>
    <mergeCell ref="C186:C193"/>
    <mergeCell ref="B177:B184"/>
    <mergeCell ref="C177:C184"/>
    <mergeCell ref="B202:B209"/>
    <mergeCell ref="C156:C163"/>
    <mergeCell ref="E100:E103"/>
    <mergeCell ref="E198:E201"/>
    <mergeCell ref="E202:E209"/>
    <mergeCell ref="A177:A184"/>
    <mergeCell ref="A186:A193"/>
    <mergeCell ref="A194:A197"/>
    <mergeCell ref="A198:A201"/>
    <mergeCell ref="A202:A209"/>
    <mergeCell ref="A104:A116"/>
    <mergeCell ref="A136:A143"/>
    <mergeCell ref="A144:A153"/>
    <mergeCell ref="A156:A163"/>
    <mergeCell ref="A166:A175"/>
    <mergeCell ref="C202:C209"/>
    <mergeCell ref="A97:A98"/>
    <mergeCell ref="A100:A103"/>
    <mergeCell ref="B97:B98"/>
    <mergeCell ref="C97:C98"/>
    <mergeCell ref="C144:C153"/>
    <mergeCell ref="A117:A126"/>
    <mergeCell ref="B117:B126"/>
    <mergeCell ref="C117:C126"/>
    <mergeCell ref="B127:B135"/>
    <mergeCell ref="A127:A135"/>
    <mergeCell ref="C127:C135"/>
    <mergeCell ref="B357:B360"/>
    <mergeCell ref="C357:C360"/>
    <mergeCell ref="A351:A355"/>
    <mergeCell ref="A357:A360"/>
    <mergeCell ref="A334:A337"/>
    <mergeCell ref="B334:B337"/>
    <mergeCell ref="C334:C337"/>
    <mergeCell ref="A304:G304"/>
    <mergeCell ref="F338:F349"/>
    <mergeCell ref="G338:G349"/>
    <mergeCell ref="B338:B349"/>
    <mergeCell ref="C338:C349"/>
    <mergeCell ref="A338:A349"/>
    <mergeCell ref="E338:E349"/>
    <mergeCell ref="B325:B327"/>
    <mergeCell ref="C325:C327"/>
    <mergeCell ref="A325:A327"/>
    <mergeCell ref="B308:B313"/>
    <mergeCell ref="C308:C313"/>
    <mergeCell ref="A308:A313"/>
    <mergeCell ref="A328:A333"/>
    <mergeCell ref="B328:B333"/>
    <mergeCell ref="C328:C333"/>
    <mergeCell ref="A321:A324"/>
  </mergeCells>
  <pageMargins left="0.7" right="0.7" top="0.75" bottom="0.75" header="0.3" footer="0.3"/>
  <pageSetup scale="62" orientation="portrait" r:id="rId1"/>
  <rowBreaks count="3" manualBreakCount="3">
    <brk id="184" max="6" man="1"/>
    <brk id="209" max="6" man="1"/>
    <brk id="281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0744-DCE3-444C-8AA2-5CE61E6DA4BA}">
  <dimension ref="A3:H36"/>
  <sheetViews>
    <sheetView topLeftCell="A25" zoomScaleNormal="100" workbookViewId="0">
      <selection activeCell="E10" sqref="E10"/>
    </sheetView>
  </sheetViews>
  <sheetFormatPr defaultRowHeight="15" x14ac:dyDescent="0.25"/>
  <cols>
    <col min="1" max="1" width="4.5703125" customWidth="1"/>
    <col min="2" max="2" width="11.140625" customWidth="1"/>
    <col min="3" max="3" width="72.85546875" customWidth="1"/>
    <col min="4" max="4" width="11.85546875" customWidth="1"/>
    <col min="5" max="5" width="11.140625" customWidth="1"/>
    <col min="6" max="6" width="13" customWidth="1"/>
  </cols>
  <sheetData>
    <row r="3" spans="1:8" ht="15.75" x14ac:dyDescent="0.25">
      <c r="A3" s="10" t="s">
        <v>0</v>
      </c>
      <c r="B3" s="10" t="s">
        <v>3</v>
      </c>
      <c r="C3" s="10" t="s">
        <v>65</v>
      </c>
      <c r="D3" s="10" t="s">
        <v>66</v>
      </c>
      <c r="E3" s="10" t="s">
        <v>67</v>
      </c>
      <c r="F3" s="10" t="s">
        <v>5</v>
      </c>
    </row>
    <row r="4" spans="1:8" x14ac:dyDescent="0.25">
      <c r="A4" s="6"/>
      <c r="B4" s="117">
        <v>43313</v>
      </c>
      <c r="C4" s="23" t="s">
        <v>120</v>
      </c>
      <c r="D4" s="44">
        <v>20000</v>
      </c>
      <c r="E4" s="2"/>
      <c r="F4" s="2"/>
      <c r="H4" s="7"/>
    </row>
    <row r="5" spans="1:8" x14ac:dyDescent="0.25">
      <c r="A5" s="252"/>
      <c r="B5" s="253"/>
      <c r="C5" s="254"/>
      <c r="D5" s="255"/>
      <c r="E5" s="256"/>
      <c r="F5" s="256"/>
      <c r="H5" s="7"/>
    </row>
    <row r="6" spans="1:8" x14ac:dyDescent="0.25">
      <c r="A6" s="6"/>
      <c r="B6" s="40">
        <v>43466</v>
      </c>
      <c r="C6" s="41" t="s">
        <v>198</v>
      </c>
      <c r="D6" s="42">
        <v>440</v>
      </c>
      <c r="E6" s="2"/>
      <c r="F6" s="2"/>
      <c r="H6" s="8"/>
    </row>
    <row r="7" spans="1:8" x14ac:dyDescent="0.25">
      <c r="A7" s="6"/>
      <c r="B7" s="40">
        <v>43586</v>
      </c>
      <c r="C7" s="41" t="s">
        <v>198</v>
      </c>
      <c r="D7" s="42">
        <v>440</v>
      </c>
      <c r="E7" s="2"/>
      <c r="F7" s="2"/>
      <c r="H7" s="8"/>
    </row>
    <row r="8" spans="1:8" x14ac:dyDescent="0.25">
      <c r="A8" s="6"/>
      <c r="B8" s="43" t="s">
        <v>199</v>
      </c>
      <c r="C8" s="41" t="s">
        <v>198</v>
      </c>
      <c r="D8" s="42">
        <v>220</v>
      </c>
      <c r="E8" s="2"/>
      <c r="F8" s="2"/>
      <c r="H8" s="8"/>
    </row>
    <row r="9" spans="1:8" x14ac:dyDescent="0.25">
      <c r="A9" s="6"/>
      <c r="B9" s="43" t="s">
        <v>200</v>
      </c>
      <c r="C9" s="41" t="s">
        <v>198</v>
      </c>
      <c r="D9" s="42">
        <v>220</v>
      </c>
      <c r="E9" s="2">
        <f>SUM(D6:D9)</f>
        <v>1320</v>
      </c>
      <c r="F9" s="2"/>
      <c r="H9" s="8"/>
    </row>
    <row r="10" spans="1:8" x14ac:dyDescent="0.25">
      <c r="A10" s="6"/>
      <c r="B10" s="40">
        <v>43557</v>
      </c>
      <c r="C10" s="41" t="s">
        <v>198</v>
      </c>
      <c r="D10" s="42">
        <v>660</v>
      </c>
      <c r="E10" s="2"/>
      <c r="F10" s="2"/>
      <c r="H10" s="8"/>
    </row>
    <row r="11" spans="1:8" x14ac:dyDescent="0.25">
      <c r="A11" s="6"/>
      <c r="B11" s="40">
        <v>43648</v>
      </c>
      <c r="C11" s="41" t="s">
        <v>198</v>
      </c>
      <c r="D11" s="42">
        <v>440</v>
      </c>
      <c r="E11" s="2"/>
      <c r="F11" s="2"/>
      <c r="H11" s="8"/>
    </row>
    <row r="12" spans="1:8" x14ac:dyDescent="0.25">
      <c r="A12" s="6"/>
      <c r="B12" s="43" t="s">
        <v>201</v>
      </c>
      <c r="C12" s="41" t="s">
        <v>198</v>
      </c>
      <c r="D12" s="42">
        <v>660</v>
      </c>
      <c r="E12" s="2"/>
      <c r="F12" s="2"/>
      <c r="H12" s="8"/>
    </row>
    <row r="13" spans="1:8" x14ac:dyDescent="0.25">
      <c r="A13" s="6"/>
      <c r="B13" s="43" t="s">
        <v>202</v>
      </c>
      <c r="C13" s="41" t="s">
        <v>198</v>
      </c>
      <c r="D13" s="42">
        <v>440</v>
      </c>
      <c r="E13" s="2"/>
      <c r="F13" s="2"/>
      <c r="H13" s="9"/>
    </row>
    <row r="14" spans="1:8" x14ac:dyDescent="0.25">
      <c r="A14" s="6"/>
      <c r="B14" s="40">
        <v>43773</v>
      </c>
      <c r="C14" s="41" t="s">
        <v>198</v>
      </c>
      <c r="D14" s="42">
        <v>660</v>
      </c>
      <c r="E14" s="2"/>
      <c r="F14" s="2"/>
    </row>
    <row r="15" spans="1:8" x14ac:dyDescent="0.25">
      <c r="A15" s="6"/>
      <c r="B15" s="40">
        <v>43774</v>
      </c>
      <c r="C15" s="41" t="s">
        <v>198</v>
      </c>
      <c r="D15" s="42">
        <v>660</v>
      </c>
      <c r="E15" s="2"/>
      <c r="F15" s="2"/>
    </row>
    <row r="16" spans="1:8" x14ac:dyDescent="0.25">
      <c r="A16" s="6"/>
      <c r="B16" s="43" t="s">
        <v>36</v>
      </c>
      <c r="C16" s="41" t="s">
        <v>198</v>
      </c>
      <c r="D16" s="42">
        <v>440</v>
      </c>
      <c r="E16" s="2"/>
      <c r="F16" s="2"/>
    </row>
    <row r="17" spans="1:6" x14ac:dyDescent="0.25">
      <c r="A17" s="6"/>
      <c r="B17" s="40">
        <v>43591</v>
      </c>
      <c r="C17" s="41" t="s">
        <v>198</v>
      </c>
      <c r="D17" s="42">
        <v>5280</v>
      </c>
      <c r="E17" s="2"/>
      <c r="F17" s="2"/>
    </row>
    <row r="18" spans="1:6" x14ac:dyDescent="0.25">
      <c r="A18" s="6"/>
      <c r="B18" s="40">
        <v>43622</v>
      </c>
      <c r="C18" s="41" t="s">
        <v>198</v>
      </c>
      <c r="D18" s="42">
        <v>17000</v>
      </c>
      <c r="E18" s="2"/>
      <c r="F18" s="2"/>
    </row>
    <row r="19" spans="1:6" ht="15.75" x14ac:dyDescent="0.25">
      <c r="A19" s="6"/>
      <c r="B19" s="40"/>
      <c r="C19" s="41"/>
      <c r="D19" s="251">
        <f>SUM(D6:D18)</f>
        <v>27560</v>
      </c>
      <c r="E19" s="2"/>
      <c r="F19" s="2"/>
    </row>
    <row r="20" spans="1:6" x14ac:dyDescent="0.25">
      <c r="A20" s="252"/>
      <c r="B20" s="257"/>
      <c r="C20" s="258"/>
      <c r="D20" s="259"/>
      <c r="E20" s="256"/>
      <c r="F20" s="256"/>
    </row>
    <row r="21" spans="1:6" x14ac:dyDescent="0.25">
      <c r="A21" s="6"/>
      <c r="B21" s="43" t="s">
        <v>203</v>
      </c>
      <c r="C21" s="41" t="s">
        <v>273</v>
      </c>
      <c r="D21" s="42">
        <v>6000</v>
      </c>
      <c r="E21" s="2"/>
      <c r="F21" s="2"/>
    </row>
    <row r="22" spans="1:6" x14ac:dyDescent="0.25">
      <c r="A22" s="6"/>
      <c r="B22" s="106">
        <v>43893</v>
      </c>
      <c r="C22" s="41" t="s">
        <v>273</v>
      </c>
      <c r="D22" s="2">
        <v>4000</v>
      </c>
      <c r="E22" s="2"/>
      <c r="F22" s="2"/>
    </row>
    <row r="23" spans="1:6" x14ac:dyDescent="0.25">
      <c r="A23" s="6"/>
      <c r="B23" s="6" t="s">
        <v>274</v>
      </c>
      <c r="C23" s="41" t="s">
        <v>273</v>
      </c>
      <c r="D23" s="2">
        <v>6000</v>
      </c>
      <c r="E23" s="2"/>
      <c r="F23" s="2"/>
    </row>
    <row r="24" spans="1:6" ht="15.75" x14ac:dyDescent="0.25">
      <c r="A24" s="6"/>
      <c r="B24" s="6"/>
      <c r="C24" s="24"/>
      <c r="D24" s="260">
        <f>SUM(D21:D23)</f>
        <v>16000</v>
      </c>
      <c r="E24" s="2"/>
      <c r="F24" s="2"/>
    </row>
    <row r="25" spans="1:6" ht="15.75" thickBot="1" x14ac:dyDescent="0.3">
      <c r="A25" s="6"/>
      <c r="B25" s="6"/>
      <c r="C25" s="25"/>
      <c r="D25" s="5"/>
      <c r="E25" s="2"/>
      <c r="F25" s="2"/>
    </row>
    <row r="26" spans="1:6" ht="15.75" thickBot="1" x14ac:dyDescent="0.3">
      <c r="D26" s="45">
        <f>SUM(D4:D25)</f>
        <v>107120</v>
      </c>
    </row>
    <row r="28" spans="1:6" x14ac:dyDescent="0.25">
      <c r="B28" s="7" t="s">
        <v>68</v>
      </c>
    </row>
    <row r="29" spans="1:6" x14ac:dyDescent="0.25">
      <c r="B29" s="8" t="s">
        <v>69</v>
      </c>
    </row>
    <row r="30" spans="1:6" x14ac:dyDescent="0.25">
      <c r="B30" s="8" t="s">
        <v>70</v>
      </c>
    </row>
    <row r="31" spans="1:6" x14ac:dyDescent="0.25">
      <c r="B31" s="8" t="s">
        <v>71</v>
      </c>
    </row>
    <row r="32" spans="1:6" x14ac:dyDescent="0.25">
      <c r="B32" s="8" t="s">
        <v>72</v>
      </c>
    </row>
    <row r="33" spans="2:2" x14ac:dyDescent="0.25">
      <c r="B33" s="8" t="s">
        <v>73</v>
      </c>
    </row>
    <row r="34" spans="2:2" x14ac:dyDescent="0.25">
      <c r="B34" s="8" t="s">
        <v>74</v>
      </c>
    </row>
    <row r="35" spans="2:2" x14ac:dyDescent="0.25">
      <c r="B35" s="8" t="s">
        <v>75</v>
      </c>
    </row>
    <row r="36" spans="2:2" x14ac:dyDescent="0.25">
      <c r="B36" s="9" t="s">
        <v>204</v>
      </c>
    </row>
  </sheetData>
  <pageMargins left="0.7" right="0.7" top="0.75" bottom="0.75" header="0.3" footer="0.3"/>
  <pageSetup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3266-FBB1-4EE0-9F3E-1270E9DC3522}">
  <dimension ref="B2:E7"/>
  <sheetViews>
    <sheetView workbookViewId="0">
      <selection activeCell="D7" sqref="D7"/>
    </sheetView>
  </sheetViews>
  <sheetFormatPr defaultRowHeight="15" x14ac:dyDescent="0.25"/>
  <cols>
    <col min="2" max="2" width="25" customWidth="1"/>
    <col min="4" max="4" width="12.42578125" customWidth="1"/>
  </cols>
  <sheetData>
    <row r="2" spans="2:5" ht="45" x14ac:dyDescent="0.25">
      <c r="B2" t="s">
        <v>263</v>
      </c>
      <c r="C2" t="s">
        <v>264</v>
      </c>
      <c r="D2" s="115" t="s">
        <v>265</v>
      </c>
      <c r="E2" s="115" t="s">
        <v>270</v>
      </c>
    </row>
    <row r="3" spans="2:5" x14ac:dyDescent="0.25">
      <c r="B3" t="s">
        <v>266</v>
      </c>
      <c r="C3">
        <v>2</v>
      </c>
      <c r="D3" t="s">
        <v>267</v>
      </c>
    </row>
    <row r="4" spans="2:5" x14ac:dyDescent="0.25">
      <c r="B4" t="s">
        <v>268</v>
      </c>
      <c r="C4">
        <v>1</v>
      </c>
      <c r="D4" t="s">
        <v>267</v>
      </c>
    </row>
    <row r="5" spans="2:5" x14ac:dyDescent="0.25">
      <c r="B5" t="s">
        <v>269</v>
      </c>
      <c r="C5">
        <v>3</v>
      </c>
      <c r="D5" s="116">
        <v>43290</v>
      </c>
    </row>
    <row r="6" spans="2:5" x14ac:dyDescent="0.25">
      <c r="B6" t="s">
        <v>271</v>
      </c>
      <c r="C6">
        <v>4</v>
      </c>
      <c r="D6" s="116">
        <v>43140</v>
      </c>
    </row>
    <row r="7" spans="2:5" x14ac:dyDescent="0.25">
      <c r="B7" t="s">
        <v>272</v>
      </c>
      <c r="C7">
        <v>1</v>
      </c>
      <c r="D7" t="s">
        <v>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E924-3C20-4E06-A42B-0ADDE278E081}">
  <dimension ref="A3:E6"/>
  <sheetViews>
    <sheetView workbookViewId="0">
      <selection activeCell="C12" sqref="C12"/>
    </sheetView>
  </sheetViews>
  <sheetFormatPr defaultRowHeight="15" x14ac:dyDescent="0.25"/>
  <cols>
    <col min="1" max="1" width="5.85546875" customWidth="1"/>
    <col min="2" max="2" width="8.42578125" customWidth="1"/>
    <col min="3" max="3" width="26" customWidth="1"/>
    <col min="4" max="4" width="17.5703125" customWidth="1"/>
    <col min="5" max="5" width="19" customWidth="1"/>
  </cols>
  <sheetData>
    <row r="3" spans="1:5" x14ac:dyDescent="0.25">
      <c r="A3" s="27" t="s">
        <v>0</v>
      </c>
      <c r="B3" s="27" t="s">
        <v>115</v>
      </c>
      <c r="C3" s="27" t="s">
        <v>112</v>
      </c>
      <c r="D3" s="27" t="s">
        <v>113</v>
      </c>
      <c r="E3" s="27" t="s">
        <v>114</v>
      </c>
    </row>
    <row r="4" spans="1:5" x14ac:dyDescent="0.25">
      <c r="A4">
        <v>1</v>
      </c>
      <c r="C4" t="s">
        <v>116</v>
      </c>
      <c r="D4" s="31">
        <v>10</v>
      </c>
      <c r="E4" s="31" t="s">
        <v>117</v>
      </c>
    </row>
    <row r="5" spans="1:5" x14ac:dyDescent="0.25">
      <c r="A5">
        <v>2</v>
      </c>
      <c r="C5" t="s">
        <v>118</v>
      </c>
    </row>
    <row r="6" spans="1:5" x14ac:dyDescent="0.25">
      <c r="A6">
        <v>3</v>
      </c>
      <c r="C6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2018 Total Cost</vt:lpstr>
      <vt:lpstr>2019 Total Cost </vt:lpstr>
      <vt:lpstr>2020 Total Cost</vt:lpstr>
      <vt:lpstr>Electric Power export to LACT</vt:lpstr>
      <vt:lpstr>HV Trans Upgrade</vt:lpstr>
      <vt:lpstr>Flight Request</vt:lpstr>
      <vt:lpstr>AGO Supply</vt:lpstr>
      <vt:lpstr>Miscellaneous</vt:lpstr>
      <vt:lpstr>Logistics</vt:lpstr>
      <vt:lpstr>'2019 Total Cost '!_Hlk504400974</vt:lpstr>
      <vt:lpstr>'2019 Total Cost '!OpenAt</vt:lpstr>
      <vt:lpstr>'Flight Request'!Print_Area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Akpere, Rocky O SPDC-UPO/G/PWF</dc:creator>
  <cp:lastModifiedBy>Agbramu, Atiku A SPDC-UPO/G/PWF</cp:lastModifiedBy>
  <cp:lastPrinted>2020-03-29T09:37:32Z</cp:lastPrinted>
  <dcterms:created xsi:type="dcterms:W3CDTF">2019-09-03T12:31:17Z</dcterms:created>
  <dcterms:modified xsi:type="dcterms:W3CDTF">2020-03-29T15:04:55Z</dcterms:modified>
</cp:coreProperties>
</file>