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52C4BF00-D8FF-458F-83B1-2635A0BEFF2D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33" i="1"/>
  <c r="J32" i="1"/>
  <c r="I32" i="1"/>
  <c r="J30" i="1"/>
  <c r="J31" i="1" s="1"/>
  <c r="I30" i="1"/>
  <c r="J28" i="1"/>
  <c r="I28" i="1"/>
  <c r="L13" i="1"/>
  <c r="L14" i="1" s="1"/>
  <c r="F13" i="1"/>
  <c r="F14" i="1" s="1"/>
  <c r="B13" i="1"/>
  <c r="B14" i="1" s="1"/>
  <c r="T12" i="1"/>
  <c r="P12" i="1"/>
  <c r="L12" i="1"/>
  <c r="I12" i="1"/>
  <c r="L9" i="1"/>
  <c r="I9" i="1"/>
  <c r="F9" i="1"/>
  <c r="E9" i="1"/>
  <c r="B9" i="1"/>
  <c r="T8" i="1"/>
  <c r="T9" i="1" s="1"/>
  <c r="L8" i="1"/>
  <c r="I8" i="1"/>
  <c r="H8" i="1"/>
  <c r="H9" i="1" s="1"/>
  <c r="F8" i="1"/>
  <c r="E8" i="1"/>
  <c r="E13" i="1" s="1"/>
  <c r="D8" i="1"/>
  <c r="D9" i="1" s="1"/>
  <c r="B8" i="1"/>
  <c r="T7" i="1"/>
  <c r="P7" i="1"/>
  <c r="P8" i="1" s="1"/>
  <c r="L7" i="1"/>
  <c r="I7" i="1"/>
  <c r="H7" i="1"/>
  <c r="G7" i="1"/>
  <c r="G8" i="1" s="1"/>
  <c r="F7" i="1"/>
  <c r="E7" i="1"/>
  <c r="D7" i="1"/>
  <c r="C7" i="1"/>
  <c r="C8" i="1" s="1"/>
  <c r="B7" i="1"/>
  <c r="R4" i="1"/>
  <c r="L2" i="1"/>
  <c r="T2" i="1" s="1"/>
  <c r="I31" i="1" l="1"/>
  <c r="I13" i="1" s="1"/>
  <c r="I14" i="1" s="1"/>
  <c r="C9" i="1"/>
  <c r="C13" i="1"/>
  <c r="G9" i="1"/>
  <c r="G13" i="1"/>
  <c r="P9" i="1"/>
  <c r="P13" i="1"/>
  <c r="E14" i="1"/>
  <c r="E16" i="1"/>
  <c r="D13" i="1"/>
  <c r="H13" i="1"/>
  <c r="T13" i="1"/>
  <c r="B16" i="1"/>
  <c r="F16" i="1"/>
  <c r="L16" i="1"/>
  <c r="L18" i="1" s="1"/>
  <c r="L19" i="1" s="1"/>
  <c r="I16" i="1" l="1"/>
  <c r="I18" i="1" s="1"/>
  <c r="I19" i="1" s="1"/>
  <c r="I20" i="1" s="1"/>
  <c r="H14" i="1"/>
  <c r="H16" i="1"/>
  <c r="P14" i="1"/>
  <c r="P16" i="1" s="1"/>
  <c r="P18" i="1" s="1"/>
  <c r="C14" i="1"/>
  <c r="C16" i="1" s="1"/>
  <c r="D14" i="1"/>
  <c r="D16" i="1"/>
  <c r="G14" i="1"/>
  <c r="G16" i="1" s="1"/>
  <c r="T14" i="1"/>
  <c r="T16" i="1" s="1"/>
  <c r="T18" i="1" s="1"/>
  <c r="T19" i="1" s="1"/>
</calcChain>
</file>

<file path=xl/sharedStrings.xml><?xml version="1.0" encoding="utf-8"?>
<sst xmlns="http://schemas.openxmlformats.org/spreadsheetml/2006/main" count="88" uniqueCount="49">
  <si>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</si>
  <si>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</si>
  <si>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</si>
  <si>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</si>
  <si>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</si>
  <si>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</si>
  <si>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</si>
  <si>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</si>
  <si>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</si>
  <si>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</si>
  <si>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</si>
  <si>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</si>
  <si>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</si>
  <si>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</si>
  <si>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</si>
  <si>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</si>
  <si>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</si>
  <si>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</si>
  <si>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</si>
  <si>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</si>
  <si>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</si>
  <si>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</si>
  <si>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</si>
  <si>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</si>
  <si>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</si>
  <si>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</si>
  <si>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</si>
  <si>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</si>
  <si>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</si>
  <si>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</si>
  <si>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</si>
  <si>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</si>
  <si>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</si>
  <si>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</si>
  <si>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</si>
  <si>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</si>
  <si>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</si>
  <si>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Saving per month</t>
  </si>
  <si>
    <t>Analysis of Projects 100% OPEX Savings</t>
  </si>
  <si>
    <t>AGO</t>
  </si>
  <si>
    <t>PMS</t>
  </si>
  <si>
    <t>Daily Quantity (litres) - A</t>
  </si>
  <si>
    <t>Daily Total Cost (A X B)</t>
  </si>
  <si>
    <t xml:space="preserve">Period Covered: Oct. to Dec. 2019 </t>
  </si>
  <si>
    <t xml:space="preserve">Total Costs for 92 days </t>
  </si>
  <si>
    <t>Cost per litre (NGN) - B</t>
  </si>
  <si>
    <t>Projected Cost Saving for 4 days in a week - NGN</t>
  </si>
  <si>
    <t>Projected Cost Saving for 4 days in a week - USD</t>
  </si>
  <si>
    <t xml:space="preserve">Monthly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</si>
</sst>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5" fontId="0" fillId="0" borderId="0" xfId="0" applyNumberFormat="1" applyFill="1" applyAlignment="1">
      <alignment horizontal="center" wrapText="1"/>
    </xf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165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Fill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43" fontId="4" fillId="0" borderId="0" xfId="0" applyNumberFormat="1" applyFont="1" applyAlignme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165" fontId="4" fillId="0" borderId="8" xfId="4" applyNumberFormat="1" applyFont="1" applyFill="1" applyBorder="1" applyAlignment="1"/>
    <xf numFmtId="168" fontId="0" fillId="0" borderId="8" xfId="5" applyNumberFormat="1" applyFont="1" applyBorder="1" applyAlignment="1"/>
    <xf numFmtId="165" fontId="4" fillId="0" borderId="8" xfId="0" applyNumberFormat="1" applyFon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4" applyNumberFormat="1" applyFont="1" applyBorder="1" applyAlignment="1"/>
    <xf numFmtId="43" fontId="0" fillId="0" borderId="13" xfId="0" applyNumberFormat="1" applyBorder="1" applyAlignment="1"/>
    <xf numFmtId="165" fontId="4" fillId="0" borderId="13" xfId="4" applyNumberFormat="1" applyFont="1" applyFill="1" applyBorder="1" applyAlignment="1"/>
    <xf numFmtId="0" fontId="0" fillId="0" borderId="13" xfId="0" applyFill="1" applyBorder="1"/>
    <xf numFmtId="168" fontId="0" fillId="0" borderId="13" xfId="5" applyNumberFormat="1" applyFont="1" applyBorder="1" applyAlignment="1"/>
    <xf numFmtId="165" fontId="4" fillId="0" borderId="13" xfId="0" applyNumberFormat="1" applyFont="1" applyFill="1" applyBorder="1" applyAlignment="1"/>
    <xf numFmtId="168" fontId="0" fillId="0" borderId="8" xfId="4" applyNumberFormat="1" applyFont="1" applyFill="1" applyBorder="1" applyAlignment="1"/>
    <xf numFmtId="168" fontId="0" fillId="0" borderId="13" xfId="4" applyNumberFormat="1" applyFont="1" applyFill="1" applyBorder="1" applyAlignment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2"/>
  <sheetViews>
    <sheetView tabSelected="1" topLeftCell="A10" workbookViewId="0">
      <selection activeCell="I31" sqref="I31:J31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0</v>
      </c>
      <c r="J6" t="s">
        <v>11</v>
      </c>
      <c r="K6" s="6" t="s">
        <v>12</v>
      </c>
      <c r="L6" s="12">
        <v>130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0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0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f>I33</f>
        <v>30967.536112412177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30967.536112412177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-3948.3608543325527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27019.175258079624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27019.175258079624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77">
        <f>I18*0.3</f>
        <v>8105.7525774238866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3" t="s">
        <v>48</v>
      </c>
      <c r="B20" s="43"/>
      <c r="C20" s="43"/>
      <c r="D20" s="43"/>
      <c r="E20" s="43"/>
      <c r="F20" s="43"/>
      <c r="G20" s="43"/>
      <c r="H20" s="43"/>
      <c r="I20" s="76">
        <f>(I19+L19)/3</f>
        <v>2701.9175258079622</v>
      </c>
    </row>
    <row r="21" spans="1:21" x14ac:dyDescent="0.3">
      <c r="A21" s="31"/>
      <c r="B21" s="32"/>
      <c r="C21" s="32"/>
      <c r="D21" s="32"/>
      <c r="E21" s="32"/>
      <c r="F21" s="32"/>
      <c r="G21" s="32"/>
      <c r="H21" s="32"/>
      <c r="I21" s="30"/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37"/>
      <c r="J23" s="37"/>
      <c r="K23" s="38"/>
      <c r="O23"/>
      <c r="S23" s="38"/>
    </row>
    <row r="24" spans="1:21" s="31" customFormat="1" ht="21" x14ac:dyDescent="0.4">
      <c r="A24" s="78" t="s">
        <v>38</v>
      </c>
      <c r="B24" s="62"/>
      <c r="C24" s="62"/>
      <c r="D24" s="62"/>
      <c r="E24" s="62"/>
      <c r="F24" s="62"/>
      <c r="G24" s="62"/>
      <c r="H24" s="62"/>
      <c r="I24" s="63"/>
      <c r="J24" s="64"/>
      <c r="K24" s="38"/>
      <c r="L24" s="38"/>
      <c r="O24"/>
      <c r="S24" s="38"/>
      <c r="T24" s="38"/>
    </row>
    <row r="25" spans="1:21" s="43" customFormat="1" x14ac:dyDescent="0.3">
      <c r="A25" s="65"/>
      <c r="B25" s="56"/>
      <c r="C25" s="56"/>
      <c r="D25" s="56"/>
      <c r="E25" s="56"/>
      <c r="F25" s="56"/>
      <c r="G25" s="56"/>
      <c r="H25" s="56"/>
      <c r="I25" s="57" t="s">
        <v>39</v>
      </c>
      <c r="J25" s="75" t="s">
        <v>40</v>
      </c>
      <c r="K25" s="30"/>
      <c r="L25" s="44"/>
      <c r="O25" s="5"/>
      <c r="S25" s="30"/>
      <c r="T25" s="44"/>
    </row>
    <row r="26" spans="1:21" s="31" customFormat="1" x14ac:dyDescent="0.3">
      <c r="A26" s="66" t="s">
        <v>41</v>
      </c>
      <c r="B26" s="55"/>
      <c r="C26" s="55"/>
      <c r="D26" s="55"/>
      <c r="E26" s="55"/>
      <c r="F26" s="55"/>
      <c r="G26" s="55"/>
      <c r="H26" s="55"/>
      <c r="I26" s="58">
        <v>300</v>
      </c>
      <c r="J26" s="67">
        <v>500</v>
      </c>
      <c r="K26" s="46"/>
      <c r="O26"/>
      <c r="S26" s="39"/>
    </row>
    <row r="27" spans="1:21" s="31" customFormat="1" x14ac:dyDescent="0.3">
      <c r="A27" s="66" t="s">
        <v>45</v>
      </c>
      <c r="B27" s="55"/>
      <c r="C27" s="55"/>
      <c r="D27" s="55"/>
      <c r="E27" s="55"/>
      <c r="F27" s="55"/>
      <c r="G27" s="55"/>
      <c r="H27" s="55"/>
      <c r="I27" s="58">
        <v>268.87400000000002</v>
      </c>
      <c r="J27" s="68">
        <v>198</v>
      </c>
      <c r="K27" s="46"/>
      <c r="O27"/>
      <c r="S27"/>
    </row>
    <row r="28" spans="1:21" s="43" customFormat="1" x14ac:dyDescent="0.3">
      <c r="A28" s="65" t="s">
        <v>42</v>
      </c>
      <c r="B28" s="56"/>
      <c r="C28" s="56"/>
      <c r="D28" s="56"/>
      <c r="E28" s="56"/>
      <c r="F28" s="56"/>
      <c r="G28" s="56"/>
      <c r="H28" s="56"/>
      <c r="I28" s="59">
        <f>I26*I27</f>
        <v>80662.200000000012</v>
      </c>
      <c r="J28" s="69">
        <f>J26*J27</f>
        <v>99000</v>
      </c>
      <c r="K28" s="50"/>
      <c r="L28" s="51"/>
      <c r="M28" s="52"/>
      <c r="O28" s="5"/>
      <c r="S28" s="53"/>
      <c r="T28" s="51"/>
      <c r="U28" s="52"/>
    </row>
    <row r="29" spans="1:21" s="31" customFormat="1" x14ac:dyDescent="0.3">
      <c r="A29" s="66" t="s">
        <v>43</v>
      </c>
      <c r="B29" s="55"/>
      <c r="C29" s="55"/>
      <c r="D29" s="55"/>
      <c r="E29" s="55"/>
      <c r="F29" s="55"/>
      <c r="G29" s="55"/>
      <c r="H29" s="55"/>
      <c r="I29" s="55">
        <v>92</v>
      </c>
      <c r="J29" s="70">
        <v>92</v>
      </c>
      <c r="K29" s="47"/>
      <c r="L29" s="40"/>
      <c r="M29" s="41"/>
      <c r="O29"/>
      <c r="S29" s="33"/>
      <c r="T29" s="40"/>
      <c r="U29" s="41"/>
    </row>
    <row r="30" spans="1:21" s="31" customFormat="1" x14ac:dyDescent="0.3">
      <c r="A30" s="66" t="s">
        <v>44</v>
      </c>
      <c r="B30" s="55"/>
      <c r="C30" s="55"/>
      <c r="D30" s="55"/>
      <c r="E30" s="55"/>
      <c r="F30" s="55"/>
      <c r="G30" s="55"/>
      <c r="H30" s="55"/>
      <c r="I30" s="73">
        <f>I28*I29</f>
        <v>7420922.4000000013</v>
      </c>
      <c r="J30" s="74">
        <f>J28*J29</f>
        <v>9108000</v>
      </c>
      <c r="K30" s="47"/>
      <c r="L30" s="40"/>
      <c r="M30" s="41"/>
      <c r="O30"/>
      <c r="S30" s="33"/>
      <c r="T30" s="40"/>
      <c r="U30" s="41"/>
    </row>
    <row r="31" spans="1:21" s="31" customFormat="1" x14ac:dyDescent="0.3">
      <c r="A31" s="66" t="s">
        <v>46</v>
      </c>
      <c r="B31" s="55"/>
      <c r="C31" s="55"/>
      <c r="D31" s="55"/>
      <c r="E31" s="55"/>
      <c r="F31" s="55"/>
      <c r="G31" s="55"/>
      <c r="H31" s="55"/>
      <c r="I31" s="60">
        <f>(4/7)*I30</f>
        <v>4240527.0857142862</v>
      </c>
      <c r="J31" s="71">
        <f>(4/7)*J30</f>
        <v>5204571.4285714282</v>
      </c>
      <c r="K31" s="45"/>
      <c r="L31" s="42"/>
      <c r="M31" s="41"/>
      <c r="O31"/>
      <c r="S31" s="42"/>
      <c r="T31" s="42"/>
      <c r="U31" s="41"/>
    </row>
    <row r="32" spans="1:21" s="43" customFormat="1" x14ac:dyDescent="0.3">
      <c r="A32" s="65" t="s">
        <v>47</v>
      </c>
      <c r="B32" s="56"/>
      <c r="C32" s="56"/>
      <c r="D32" s="56"/>
      <c r="E32" s="56"/>
      <c r="F32" s="56"/>
      <c r="G32" s="56"/>
      <c r="H32" s="56"/>
      <c r="I32" s="61">
        <f>I31/305</f>
        <v>13903.367494145201</v>
      </c>
      <c r="J32" s="72">
        <f>J31/305</f>
        <v>17064.168618266976</v>
      </c>
      <c r="K32" s="54"/>
      <c r="O32" s="5"/>
      <c r="S32" s="5"/>
    </row>
    <row r="33" spans="1:19" s="84" customFormat="1" ht="16.2" thickBot="1" x14ac:dyDescent="0.35">
      <c r="A33" s="79" t="s">
        <v>37</v>
      </c>
      <c r="B33" s="80"/>
      <c r="C33" s="80"/>
      <c r="D33" s="80"/>
      <c r="E33" s="80"/>
      <c r="F33" s="80"/>
      <c r="G33" s="80"/>
      <c r="H33" s="80"/>
      <c r="I33" s="81">
        <f>J32+I32</f>
        <v>30967.536112412177</v>
      </c>
      <c r="J33" s="82"/>
      <c r="K33" s="83"/>
      <c r="O33" s="85"/>
      <c r="S33" s="85"/>
    </row>
    <row r="34" spans="1:19" s="31" customFormat="1" x14ac:dyDescent="0.3">
      <c r="I34" s="48"/>
      <c r="J34" s="49"/>
      <c r="K34" s="49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s="31" customFormat="1" x14ac:dyDescent="0.3">
      <c r="J43"/>
      <c r="K43"/>
      <c r="O43"/>
      <c r="S43"/>
    </row>
    <row r="44" spans="1:19" s="31" customFormat="1" x14ac:dyDescent="0.3">
      <c r="J44"/>
      <c r="K44"/>
      <c r="O44"/>
      <c r="S44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s="31" customFormat="1" x14ac:dyDescent="0.3">
      <c r="J46"/>
      <c r="K46"/>
      <c r="O46"/>
      <c r="S46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  <row r="61" spans="1:9" x14ac:dyDescent="0.3">
      <c r="A61" s="31"/>
      <c r="B61" s="31"/>
      <c r="C61" s="31"/>
      <c r="D61" s="31"/>
      <c r="E61" s="31"/>
      <c r="F61" s="31"/>
      <c r="G61" s="31"/>
      <c r="H61" s="31"/>
      <c r="I61" s="31"/>
    </row>
    <row r="62" spans="1:9" x14ac:dyDescent="0.3">
      <c r="A62" s="31"/>
      <c r="B62" s="31"/>
      <c r="C62" s="31"/>
      <c r="D62" s="31"/>
      <c r="E62" s="31"/>
      <c r="F62" s="31"/>
      <c r="G62" s="31"/>
      <c r="H62" s="31"/>
      <c r="I62" s="31"/>
    </row>
  </sheetData>
  <mergeCells count="2">
    <mergeCell ref="I23:J23"/>
    <mergeCell ref="I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2019-12-20T14:48:00Z</dcterms:modified>
</cp:coreProperties>
</file>