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NunRiver\DeskTop 10.08.2019\EP3 Decommission\"/>
    </mc:Choice>
  </mc:AlternateContent>
  <xr:revisionPtr revIDLastSave="0" documentId="13_ncr:1_{AAC943A2-05F8-41B6-ACF0-614226F59272}" xr6:coauthVersionLast="41" xr6:coauthVersionMax="41" xr10:uidLastSave="{00000000-0000-0000-0000-000000000000}"/>
  <bookViews>
    <workbookView xWindow="6555" yWindow="825" windowWidth="19245" windowHeight="14520" xr2:uid="{AC511701-8025-4E94-8F6F-93FD7E28080E}"/>
  </bookViews>
  <sheets>
    <sheet name="Analysis" sheetId="1" r:id="rId1"/>
    <sheet name="PMCM Cost" sheetId="2" r:id="rId2"/>
    <sheet name="PMCM Cost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G7" i="1"/>
  <c r="C12" i="1" l="1"/>
  <c r="G6" i="1" l="1"/>
  <c r="G5" i="1"/>
  <c r="G13" i="1"/>
  <c r="J6" i="1" s="1"/>
  <c r="C15" i="1"/>
  <c r="N47" i="3"/>
  <c r="O47" i="3"/>
  <c r="M47" i="3"/>
  <c r="N12" i="3"/>
  <c r="O12" i="3"/>
  <c r="M12" i="3"/>
  <c r="N46" i="2"/>
  <c r="O46" i="2"/>
  <c r="M46" i="2"/>
  <c r="C9" i="1" l="1"/>
  <c r="G4" i="1" s="1"/>
  <c r="C16" i="1" l="1"/>
  <c r="G8" i="1"/>
  <c r="J5" i="1"/>
  <c r="J8" i="1" s="1"/>
</calcChain>
</file>

<file path=xl/sharedStrings.xml><?xml version="1.0" encoding="utf-8"?>
<sst xmlns="http://schemas.openxmlformats.org/spreadsheetml/2006/main" count="922" uniqueCount="153">
  <si>
    <t xml:space="preserve">Fuel gas regulator </t>
  </si>
  <si>
    <t xml:space="preserve">Ignition wiring Harness       </t>
  </si>
  <si>
    <t>Starter Motor   </t>
  </si>
  <si>
    <t xml:space="preserve">Turbocharger coolant connector hose </t>
  </si>
  <si>
    <t xml:space="preserve">Oil filter elements return line connector hose </t>
  </si>
  <si>
    <t>S/n</t>
  </si>
  <si>
    <t>Rotor Overhaul (Rotor throttle
bushing out of tolerance)</t>
  </si>
  <si>
    <t>Subtotal 1</t>
  </si>
  <si>
    <t>SubTotal 2</t>
  </si>
  <si>
    <t>PM</t>
  </si>
  <si>
    <t>CM</t>
  </si>
  <si>
    <t>NUN</t>
  </si>
  <si>
    <t>72FP</t>
  </si>
  <si>
    <t>NG.NUNF1.P3-P3DRV</t>
  </si>
  <si>
    <t>NUNMECH</t>
  </si>
  <si>
    <t>13.05.2019</t>
  </si>
  <si>
    <t>30.05.2019</t>
  </si>
  <si>
    <t>1M CAT G3412 GAS ENGINE PM MEC NUNF1</t>
  </si>
  <si>
    <t>REL  CNF  ESTC ILAS NMAT PRC  SETC</t>
  </si>
  <si>
    <t>EXEC WPOK</t>
  </si>
  <si>
    <t>KOC</t>
  </si>
  <si>
    <t>NG.NUN.NUNF1.OX.P3</t>
  </si>
  <si>
    <t>15.01.2018</t>
  </si>
  <si>
    <t>13.02.2018</t>
  </si>
  <si>
    <t>3M ROTATING EQUIPMENT INTEGRITY INSP / T</t>
  </si>
  <si>
    <t>TECO CNF  CSER ILAS NMAT PRC  SETC</t>
  </si>
  <si>
    <t>XCNF WPOK XGI</t>
  </si>
  <si>
    <t>22.01.2019</t>
  </si>
  <si>
    <t>08.02.2019</t>
  </si>
  <si>
    <t>TECO CNF  ESTC CSER ILAS NMAT NTUP PRC *</t>
  </si>
  <si>
    <t>28.04.2019</t>
  </si>
  <si>
    <t>14.05.2019</t>
  </si>
  <si>
    <t>TECO CNF  ESTC ILAS NMAT PRC  SETC</t>
  </si>
  <si>
    <t>10.04.2019</t>
  </si>
  <si>
    <t>11.04.2019</t>
  </si>
  <si>
    <t>15.04.2019</t>
  </si>
  <si>
    <t>3M TRANSFER PUMP EFFICIENCY TEST NUNF1</t>
  </si>
  <si>
    <t>18.04.2019</t>
  </si>
  <si>
    <t>20.04.2019</t>
  </si>
  <si>
    <t>XCNF XGI</t>
  </si>
  <si>
    <t>24.04.2019</t>
  </si>
  <si>
    <t>5Y CAT G3412 GAS ENGINE PM MEC NUNF1</t>
  </si>
  <si>
    <t>30.04.2019</t>
  </si>
  <si>
    <t>24.03.2018</t>
  </si>
  <si>
    <t>03.04.2018</t>
  </si>
  <si>
    <t>21.04.2018</t>
  </si>
  <si>
    <t>03.05.2018</t>
  </si>
  <si>
    <t>25.07.2018</t>
  </si>
  <si>
    <t>12.08.2018</t>
  </si>
  <si>
    <t>09.10.2018</t>
  </si>
  <si>
    <t>10.11.2018</t>
  </si>
  <si>
    <t>72FC</t>
  </si>
  <si>
    <t>11.11.2018</t>
  </si>
  <si>
    <t>12.11.2018</t>
  </si>
  <si>
    <t>NUNR: RECTIFY FAULT ON NUNR EP3 STARTER</t>
  </si>
  <si>
    <t>TECO CNF  ESTC NMAT PRC  SETC</t>
  </si>
  <si>
    <t>NG.NUNF1.P3-P3GB</t>
  </si>
  <si>
    <t>17.12.2018</t>
  </si>
  <si>
    <t>18.12.2018</t>
  </si>
  <si>
    <t>15.05.2019</t>
  </si>
  <si>
    <t>NUNR FS: REPLACE CONTAMINATED EP3 GEARBO</t>
  </si>
  <si>
    <t>NG.NUNF1.P3-P3LOD</t>
  </si>
  <si>
    <t>10.02.2019</t>
  </si>
  <si>
    <t>22.03.2019</t>
  </si>
  <si>
    <t>3M SULZER MSD-D4 CENTR PUMP PM MEC NUNF1</t>
  </si>
  <si>
    <t>18.02.2019</t>
  </si>
  <si>
    <t>19.02.2019</t>
  </si>
  <si>
    <t>12.03.2019</t>
  </si>
  <si>
    <t>REPLACE DEFECTIVE EP3 NDE BEARING AT NUN</t>
  </si>
  <si>
    <t>26.02.2019</t>
  </si>
  <si>
    <t>23.08.2019</t>
  </si>
  <si>
    <t>NUNRFS: TENSION EP3 DRIVER'S LOOSE FAN B</t>
  </si>
  <si>
    <t>13.03.2019</t>
  </si>
  <si>
    <t>25.04.2019</t>
  </si>
  <si>
    <t>NUNR: SLACKED EP3 FAN DRIVE BELT</t>
  </si>
  <si>
    <t>15.08.2018</t>
  </si>
  <si>
    <t>29.11.2018</t>
  </si>
  <si>
    <t>1Y FLENDER GEARBOX H1SH05A PM MEC NUNF1</t>
  </si>
  <si>
    <t>13.03.2018</t>
  </si>
  <si>
    <t>26.05.2018</t>
  </si>
  <si>
    <t>REPLACE DEFECTIVE EXHAUST MUFFLER ON EP3</t>
  </si>
  <si>
    <t>01.04.2018</t>
  </si>
  <si>
    <t>11.04.2018</t>
  </si>
  <si>
    <t>1M SULZER MSD-D4 CENTR PUMP PM MEC NUNF1</t>
  </si>
  <si>
    <t>01.05.2018</t>
  </si>
  <si>
    <t>11.05.2018</t>
  </si>
  <si>
    <t>08.09.2018</t>
  </si>
  <si>
    <t>1Y SULZER MSD-D4 CENTR PUMP PM MEC NUNF1</t>
  </si>
  <si>
    <t>11.07.2018</t>
  </si>
  <si>
    <t>02.01.2019</t>
  </si>
  <si>
    <t>NUNR: TROUBLESHOOT EP3 OIL LEVEL SENSOR</t>
  </si>
  <si>
    <t>02.09.2018</t>
  </si>
  <si>
    <t>03.09.2018</t>
  </si>
  <si>
    <t>14.10.2018</t>
  </si>
  <si>
    <t>STOP LEAKAGE ON EP3 RADIATOR RESERVIOR S</t>
  </si>
  <si>
    <t>09.12.2018</t>
  </si>
  <si>
    <t>22.12.2018</t>
  </si>
  <si>
    <t>3M SULZER MSD-D4 CENTR PUMP3 PM MEC NUNF</t>
  </si>
  <si>
    <t>08.10.2018</t>
  </si>
  <si>
    <t>10.10.2018</t>
  </si>
  <si>
    <t>NUNR: TROUBLESHOOT EP3 DRIVER HARD START</t>
  </si>
  <si>
    <t>26.12.2018</t>
  </si>
  <si>
    <t>27.12.2018</t>
  </si>
  <si>
    <t>13.06.2019</t>
  </si>
  <si>
    <t>REPLACE CONTAMINATED NDE &amp; DE LUBE OIL O</t>
  </si>
  <si>
    <t>TECO CNF  NMAT PRC  SETC</t>
  </si>
  <si>
    <t>24.01.2018</t>
  </si>
  <si>
    <t>02.02.2018</t>
  </si>
  <si>
    <t>TECO CNF  PRT  CSER GMPS ILAS PRC  SETC</t>
  </si>
  <si>
    <t>XCNF MANX XGI</t>
  </si>
  <si>
    <t>17.02.2018</t>
  </si>
  <si>
    <t>04.03.2018</t>
  </si>
  <si>
    <t>TECO CNF  PRT  CSER ILAS NMAT PRC  SETC</t>
  </si>
  <si>
    <t>08.02.2018</t>
  </si>
  <si>
    <t>05.03.2018</t>
  </si>
  <si>
    <t>2Y SULZER MSD-D4 CENTR PUMP PM MEC NUNF1</t>
  </si>
  <si>
    <t>TECO CNF  PRT  CSER NMAT PRC  SETC</t>
  </si>
  <si>
    <t>23.01.2018</t>
  </si>
  <si>
    <t>10.02.2018</t>
  </si>
  <si>
    <t>12.03.2018</t>
  </si>
  <si>
    <t>26.04.2018</t>
  </si>
  <si>
    <t>14.05.2018</t>
  </si>
  <si>
    <t>TECO CNF  PRT  ILAS NMAT PRC  SETC</t>
  </si>
  <si>
    <t>23.05.2018</t>
  </si>
  <si>
    <t>25.06.2018</t>
  </si>
  <si>
    <t>TECO CNF  PRT  NMAT PRC  SETC</t>
  </si>
  <si>
    <t>Est Cost</t>
  </si>
  <si>
    <t>Plan Cost</t>
  </si>
  <si>
    <t>Actual Cost</t>
  </si>
  <si>
    <t>SubTotal3</t>
  </si>
  <si>
    <t>Annual Mtc (PM)</t>
  </si>
  <si>
    <t>Annual Mtc (CM)</t>
  </si>
  <si>
    <t>Amount ($)</t>
  </si>
  <si>
    <t>Materials/Spares</t>
  </si>
  <si>
    <t>Logistics (transport/Accomm)</t>
  </si>
  <si>
    <t>Pump Rotor overhaul(OEM)</t>
  </si>
  <si>
    <t>Magneto  (workshop repairs)</t>
  </si>
  <si>
    <t>USD</t>
  </si>
  <si>
    <t>Schroedahl Valve</t>
  </si>
  <si>
    <t>OEM Charges</t>
  </si>
  <si>
    <t>Total Savings</t>
  </si>
  <si>
    <t>Support/Logistics (ME)</t>
  </si>
  <si>
    <t>Decommission Unit (Savings)</t>
  </si>
  <si>
    <t>Total</t>
  </si>
  <si>
    <t>Cost savings (restoration)</t>
  </si>
  <si>
    <t>Cost savings (PM/CM) Yr1….Yr10</t>
  </si>
  <si>
    <t>Detail Analysis (EP3)</t>
  </si>
  <si>
    <t>Cost of repair Breakdown (EP3)</t>
  </si>
  <si>
    <t>OEM (sulzer) Support/Charges</t>
  </si>
  <si>
    <t>Reqd Material Items</t>
  </si>
  <si>
    <t>Annual Mtc Costs/Savings</t>
  </si>
  <si>
    <t xml:space="preserve">Restoration Costs </t>
  </si>
  <si>
    <t>Cost savings (5yrly Overhaul (..x2)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</si>
</sst>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0" borderId="0" xfId="0" applyFont="1"/>
    <xf numFmtId="4" fontId="0" fillId="0" borderId="0" xfId="0" applyNumberFormat="1"/>
    <xf numFmtId="0" fontId="0" fillId="2" borderId="0" xfId="0" applyFill="1"/>
    <xf numFmtId="4" fontId="5" fillId="0" borderId="1" xfId="0" applyNumberFormat="1" applyFont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/>
    <xf numFmtId="0" fontId="0" fillId="0" borderId="3" xfId="0" applyBorder="1"/>
    <xf numFmtId="4" fontId="0" fillId="0" borderId="0" xfId="0" applyNumberFormat="1" applyBorder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6" xfId="0" applyBorder="1"/>
    <xf numFmtId="0" fontId="0" fillId="0" borderId="2" xfId="0" applyBorder="1"/>
    <xf numFmtId="0" fontId="6" fillId="0" borderId="0" xfId="0" applyFont="1" applyAlignment="1">
      <alignment horizontal="center"/>
    </xf>
    <xf numFmtId="0" fontId="8" fillId="2" borderId="0" xfId="0" applyFont="1" applyFill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10" fillId="0" borderId="0" xfId="0" applyNumberFormat="1" applyFont="1" applyBorder="1"/>
    <xf numFmtId="4" fontId="4" fillId="3" borderId="4" xfId="0" applyNumberFormat="1" applyFont="1" applyFill="1" applyBorder="1"/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left" vertical="center" indent="1"/>
    </xf>
    <xf numFmtId="4" fontId="5" fillId="0" borderId="16" xfId="0" applyNumberFormat="1" applyFont="1" applyBorder="1" applyAlignment="1">
      <alignment vertical="center"/>
    </xf>
    <xf numFmtId="0" fontId="0" fillId="0" borderId="17" xfId="0" applyBorder="1" applyAlignment="1">
      <alignment horizontal="center"/>
    </xf>
    <xf numFmtId="4" fontId="5" fillId="0" borderId="18" xfId="0" applyNumberFormat="1" applyFont="1" applyBorder="1" applyAlignment="1">
      <alignment vertical="center"/>
    </xf>
    <xf numFmtId="4" fontId="5" fillId="2" borderId="18" xfId="0" applyNumberFormat="1" applyFont="1" applyFill="1" applyBorder="1" applyAlignment="1">
      <alignment vertical="center"/>
    </xf>
    <xf numFmtId="4" fontId="0" fillId="2" borderId="18" xfId="0" applyNumberFormat="1" applyFill="1" applyBorder="1"/>
    <xf numFmtId="0" fontId="0" fillId="0" borderId="5" xfId="0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4" fontId="7" fillId="0" borderId="20" xfId="0" applyNumberFormat="1" applyFont="1" applyBorder="1" applyAlignment="1">
      <alignment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E140-93D2-46EC-8414-4FBC95FB2A3B}">
  <dimension ref="A1:J16"/>
  <sheetViews>
    <sheetView tabSelected="1" workbookViewId="0">
      <selection activeCell="I11" sqref="I11"/>
    </sheetView>
  </sheetViews>
  <sheetFormatPr defaultRowHeight="15" x14ac:dyDescent="0.25"/>
  <cols>
    <col min="1" max="1" width="5.140625" style="5" bestFit="1" customWidth="1"/>
    <col min="2" max="2" width="40.85546875" bestFit="1" customWidth="1"/>
    <col min="3" max="3" width="14" bestFit="1" customWidth="1"/>
    <col min="6" max="6" width="31" bestFit="1" customWidth="1"/>
    <col min="8" max="8" width="4.140625" customWidth="1"/>
    <col min="9" max="9" width="30.42578125" bestFit="1" customWidth="1"/>
    <col min="10" max="10" width="11.28515625" bestFit="1" customWidth="1"/>
  </cols>
  <sheetData>
    <row r="1" spans="1:10" ht="29.25" thickBot="1" x14ac:dyDescent="0.5">
      <c r="A1" s="47" t="s">
        <v>147</v>
      </c>
      <c r="B1" s="48"/>
      <c r="C1" s="49"/>
      <c r="F1" s="47" t="s">
        <v>146</v>
      </c>
      <c r="G1" s="48"/>
      <c r="H1" s="48"/>
      <c r="I1" s="48"/>
      <c r="J1" s="49"/>
    </row>
    <row r="2" spans="1:10" s="6" customFormat="1" ht="16.5" thickBot="1" x14ac:dyDescent="0.3">
      <c r="A2" s="35" t="s">
        <v>5</v>
      </c>
      <c r="B2" s="35" t="s">
        <v>149</v>
      </c>
      <c r="C2" s="36" t="s">
        <v>132</v>
      </c>
      <c r="F2" s="32"/>
      <c r="G2" s="33"/>
      <c r="H2" s="33"/>
      <c r="I2" s="33"/>
      <c r="J2" s="34"/>
    </row>
    <row r="3" spans="1:10" ht="18.75" x14ac:dyDescent="0.3">
      <c r="A3" s="37">
        <v>1</v>
      </c>
      <c r="B3" s="38" t="s">
        <v>1</v>
      </c>
      <c r="C3" s="39">
        <v>1970</v>
      </c>
      <c r="F3" s="31" t="s">
        <v>151</v>
      </c>
      <c r="G3" s="23" t="s">
        <v>137</v>
      </c>
      <c r="H3" s="12"/>
      <c r="I3" s="30" t="s">
        <v>142</v>
      </c>
      <c r="J3" s="29" t="s">
        <v>137</v>
      </c>
    </row>
    <row r="4" spans="1:10" x14ac:dyDescent="0.25">
      <c r="A4" s="40">
        <v>2</v>
      </c>
      <c r="B4" s="2" t="s">
        <v>2</v>
      </c>
      <c r="C4" s="41">
        <v>5000</v>
      </c>
      <c r="F4" s="13" t="s">
        <v>133</v>
      </c>
      <c r="G4" s="14">
        <f>C9+C11</f>
        <v>24250</v>
      </c>
      <c r="H4" s="11"/>
      <c r="I4" s="11"/>
      <c r="J4" s="15"/>
    </row>
    <row r="5" spans="1:10" x14ac:dyDescent="0.25">
      <c r="A5" s="40">
        <v>3</v>
      </c>
      <c r="B5" s="2" t="s">
        <v>136</v>
      </c>
      <c r="C5" s="41">
        <v>1000</v>
      </c>
      <c r="F5" s="13" t="s">
        <v>135</v>
      </c>
      <c r="G5" s="14">
        <f>C10</f>
        <v>1200</v>
      </c>
      <c r="H5" s="11"/>
      <c r="I5" s="11" t="s">
        <v>144</v>
      </c>
      <c r="J5" s="16">
        <f>C16</f>
        <v>32450</v>
      </c>
    </row>
    <row r="6" spans="1:10" x14ac:dyDescent="0.25">
      <c r="A6" s="40">
        <v>4</v>
      </c>
      <c r="B6" s="2" t="s">
        <v>3</v>
      </c>
      <c r="C6" s="41">
        <v>500</v>
      </c>
      <c r="F6" s="13" t="s">
        <v>141</v>
      </c>
      <c r="G6" s="14">
        <f>C13</f>
        <v>2000</v>
      </c>
      <c r="H6" s="11"/>
      <c r="I6" s="11" t="s">
        <v>145</v>
      </c>
      <c r="J6" s="16">
        <f>G13*10</f>
        <v>240000</v>
      </c>
    </row>
    <row r="7" spans="1:10" x14ac:dyDescent="0.25">
      <c r="A7" s="40">
        <v>5</v>
      </c>
      <c r="B7" s="2" t="s">
        <v>4</v>
      </c>
      <c r="C7" s="41">
        <v>500</v>
      </c>
      <c r="F7" s="13" t="s">
        <v>139</v>
      </c>
      <c r="G7" s="14">
        <f>C14</f>
        <v>5000</v>
      </c>
      <c r="H7" s="11"/>
      <c r="I7" s="25" t="s">
        <v>152</v>
      </c>
      <c r="J7" s="16">
        <f>15000*2</f>
        <v>30000</v>
      </c>
    </row>
    <row r="8" spans="1:10" ht="15.75" x14ac:dyDescent="0.25">
      <c r="A8" s="40">
        <v>6</v>
      </c>
      <c r="B8" s="2" t="s">
        <v>0</v>
      </c>
      <c r="C8" s="41">
        <v>280</v>
      </c>
      <c r="F8" s="13"/>
      <c r="G8" s="27">
        <f>SUM(G4:G7)</f>
        <v>32450</v>
      </c>
      <c r="H8" s="11"/>
      <c r="I8" s="26" t="s">
        <v>140</v>
      </c>
      <c r="J8" s="28">
        <f>SUM(J5:J7)</f>
        <v>302450</v>
      </c>
    </row>
    <row r="9" spans="1:10" ht="15.75" x14ac:dyDescent="0.25">
      <c r="A9" s="40"/>
      <c r="B9" s="3" t="s">
        <v>7</v>
      </c>
      <c r="C9" s="42">
        <f>SUM(C3:C8)</f>
        <v>9250</v>
      </c>
      <c r="F9" s="13"/>
      <c r="G9" s="11"/>
      <c r="H9" s="11"/>
      <c r="I9" s="24"/>
      <c r="J9" s="15"/>
    </row>
    <row r="10" spans="1:10" ht="25.5" x14ac:dyDescent="0.3">
      <c r="A10" s="40">
        <v>8</v>
      </c>
      <c r="B10" s="4" t="s">
        <v>6</v>
      </c>
      <c r="C10" s="41">
        <v>1200</v>
      </c>
      <c r="F10" s="31" t="s">
        <v>150</v>
      </c>
      <c r="G10" s="11"/>
      <c r="H10" s="11"/>
      <c r="I10" s="11"/>
      <c r="J10" s="15"/>
    </row>
    <row r="11" spans="1:10" x14ac:dyDescent="0.25">
      <c r="A11" s="40"/>
      <c r="B11" s="4" t="s">
        <v>138</v>
      </c>
      <c r="C11" s="41">
        <v>15000</v>
      </c>
      <c r="F11" s="1" t="s">
        <v>130</v>
      </c>
      <c r="G11" s="9">
        <v>15000</v>
      </c>
      <c r="H11" s="11"/>
      <c r="I11" s="11"/>
      <c r="J11" s="16"/>
    </row>
    <row r="12" spans="1:10" x14ac:dyDescent="0.25">
      <c r="A12" s="40"/>
      <c r="B12" s="3" t="s">
        <v>8</v>
      </c>
      <c r="C12" s="43">
        <f>SUM(C10:C11)</f>
        <v>16200</v>
      </c>
      <c r="F12" s="1" t="s">
        <v>131</v>
      </c>
      <c r="G12" s="9">
        <v>9000</v>
      </c>
      <c r="H12" s="11"/>
      <c r="I12" s="11"/>
      <c r="J12" s="15"/>
    </row>
    <row r="13" spans="1:10" x14ac:dyDescent="0.25">
      <c r="A13" s="40">
        <v>9</v>
      </c>
      <c r="B13" s="1" t="s">
        <v>134</v>
      </c>
      <c r="C13" s="41">
        <v>2000</v>
      </c>
      <c r="F13" s="3"/>
      <c r="G13" s="10">
        <f>SUM(G11:G12)</f>
        <v>24000</v>
      </c>
      <c r="H13" s="11"/>
      <c r="I13" s="11"/>
      <c r="J13" s="15"/>
    </row>
    <row r="14" spans="1:10" ht="15.75" thickBot="1" x14ac:dyDescent="0.3">
      <c r="A14" s="40">
        <v>10</v>
      </c>
      <c r="B14" s="1" t="s">
        <v>148</v>
      </c>
      <c r="C14" s="41">
        <v>5000</v>
      </c>
      <c r="F14" s="17"/>
      <c r="G14" s="18"/>
      <c r="H14" s="19"/>
      <c r="I14" s="19"/>
      <c r="J14" s="20"/>
    </row>
    <row r="15" spans="1:10" x14ac:dyDescent="0.25">
      <c r="A15" s="40"/>
      <c r="B15" s="3" t="s">
        <v>129</v>
      </c>
      <c r="C15" s="42">
        <f>SUM(C13:C14)</f>
        <v>7000</v>
      </c>
    </row>
    <row r="16" spans="1:10" ht="21.75" thickBot="1" x14ac:dyDescent="0.35">
      <c r="A16" s="44"/>
      <c r="B16" s="45" t="s">
        <v>143</v>
      </c>
      <c r="C16" s="46">
        <f>C15+C12+C9</f>
        <v>32450</v>
      </c>
    </row>
  </sheetData>
  <mergeCells count="2">
    <mergeCell ref="F1:J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4BF8-A772-4814-9ACC-9CFEDC8EDC3F}">
  <dimension ref="B1:O46"/>
  <sheetViews>
    <sheetView topLeftCell="A16" workbookViewId="0">
      <selection activeCell="J37" sqref="J37"/>
    </sheetView>
  </sheetViews>
  <sheetFormatPr defaultRowHeight="15" x14ac:dyDescent="0.25"/>
  <cols>
    <col min="2" max="3" width="5.140625" bestFit="1" customWidth="1"/>
    <col min="4" max="4" width="21.42578125" bestFit="1" customWidth="1"/>
    <col min="5" max="5" width="10.28515625" bestFit="1" customWidth="1"/>
    <col min="6" max="8" width="10.140625" bestFit="1" customWidth="1"/>
    <col min="9" max="9" width="9" bestFit="1" customWidth="1"/>
    <col min="10" max="10" width="45" bestFit="1" customWidth="1"/>
    <col min="11" max="11" width="40.85546875" bestFit="1" customWidth="1"/>
    <col min="12" max="12" width="15.28515625" bestFit="1" customWidth="1"/>
    <col min="15" max="15" width="12.7109375" bestFit="1" customWidth="1"/>
  </cols>
  <sheetData>
    <row r="1" spans="2:15" x14ac:dyDescent="0.25">
      <c r="M1" t="s">
        <v>126</v>
      </c>
      <c r="N1" t="s">
        <v>127</v>
      </c>
      <c r="O1" t="s">
        <v>128</v>
      </c>
    </row>
    <row r="2" spans="2:15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>
        <v>22754072</v>
      </c>
      <c r="J2" t="s">
        <v>17</v>
      </c>
      <c r="K2" t="s">
        <v>18</v>
      </c>
      <c r="L2" t="s">
        <v>19</v>
      </c>
      <c r="M2">
        <v>490.7</v>
      </c>
      <c r="N2">
        <v>490.7</v>
      </c>
      <c r="O2">
        <v>490.7</v>
      </c>
    </row>
    <row r="3" spans="2:15" x14ac:dyDescent="0.25">
      <c r="B3" t="s">
        <v>20</v>
      </c>
      <c r="C3" t="s">
        <v>12</v>
      </c>
      <c r="D3" t="s">
        <v>21</v>
      </c>
      <c r="E3" t="s">
        <v>14</v>
      </c>
      <c r="F3" t="s">
        <v>22</v>
      </c>
      <c r="G3" t="s">
        <v>22</v>
      </c>
      <c r="H3" t="s">
        <v>23</v>
      </c>
      <c r="I3">
        <v>22594126</v>
      </c>
      <c r="J3" t="s">
        <v>24</v>
      </c>
      <c r="K3" t="s">
        <v>25</v>
      </c>
      <c r="L3" t="s">
        <v>26</v>
      </c>
      <c r="M3">
        <v>0</v>
      </c>
      <c r="N3">
        <v>0</v>
      </c>
      <c r="O3">
        <v>0</v>
      </c>
    </row>
    <row r="4" spans="2:15" x14ac:dyDescent="0.25">
      <c r="B4" t="s">
        <v>11</v>
      </c>
      <c r="C4" t="s">
        <v>12</v>
      </c>
      <c r="D4" t="s">
        <v>21</v>
      </c>
      <c r="E4" t="s">
        <v>14</v>
      </c>
      <c r="F4" t="s">
        <v>27</v>
      </c>
      <c r="G4" t="s">
        <v>27</v>
      </c>
      <c r="H4" t="s">
        <v>28</v>
      </c>
      <c r="I4">
        <v>22689450</v>
      </c>
      <c r="J4" t="s">
        <v>24</v>
      </c>
      <c r="K4" t="s">
        <v>29</v>
      </c>
      <c r="L4" t="s">
        <v>26</v>
      </c>
      <c r="M4">
        <v>730</v>
      </c>
      <c r="N4">
        <v>0</v>
      </c>
      <c r="O4">
        <v>0</v>
      </c>
    </row>
    <row r="5" spans="2:15" x14ac:dyDescent="0.25">
      <c r="B5" t="s">
        <v>11</v>
      </c>
      <c r="C5" t="s">
        <v>12</v>
      </c>
      <c r="D5" t="s">
        <v>21</v>
      </c>
      <c r="E5" t="s">
        <v>14</v>
      </c>
      <c r="F5" t="s">
        <v>30</v>
      </c>
      <c r="G5" t="s">
        <v>30</v>
      </c>
      <c r="H5" t="s">
        <v>31</v>
      </c>
      <c r="I5">
        <v>22711420</v>
      </c>
      <c r="J5" t="s">
        <v>24</v>
      </c>
      <c r="K5" t="s">
        <v>32</v>
      </c>
      <c r="L5" t="s">
        <v>26</v>
      </c>
      <c r="M5">
        <v>70.11</v>
      </c>
      <c r="N5">
        <v>196.31</v>
      </c>
      <c r="O5">
        <v>203.31</v>
      </c>
    </row>
    <row r="6" spans="2:15" x14ac:dyDescent="0.25">
      <c r="B6" t="s">
        <v>11</v>
      </c>
      <c r="C6" t="s">
        <v>12</v>
      </c>
      <c r="D6" t="s">
        <v>21</v>
      </c>
      <c r="E6" t="s">
        <v>14</v>
      </c>
      <c r="F6" t="s">
        <v>33</v>
      </c>
      <c r="G6" t="s">
        <v>34</v>
      </c>
      <c r="H6" t="s">
        <v>35</v>
      </c>
      <c r="I6">
        <v>22752164</v>
      </c>
      <c r="J6" t="s">
        <v>36</v>
      </c>
      <c r="K6" t="s">
        <v>32</v>
      </c>
      <c r="L6" t="s">
        <v>26</v>
      </c>
      <c r="M6">
        <v>981.4</v>
      </c>
      <c r="N6">
        <v>981.4</v>
      </c>
      <c r="O6">
        <v>981.4</v>
      </c>
    </row>
    <row r="7" spans="2:15" x14ac:dyDescent="0.25">
      <c r="B7" t="s">
        <v>11</v>
      </c>
      <c r="C7" t="s">
        <v>12</v>
      </c>
      <c r="D7" t="s">
        <v>13</v>
      </c>
      <c r="E7" t="s">
        <v>14</v>
      </c>
      <c r="F7" t="s">
        <v>37</v>
      </c>
      <c r="G7" t="s">
        <v>37</v>
      </c>
      <c r="H7" t="s">
        <v>38</v>
      </c>
      <c r="I7">
        <v>22754060</v>
      </c>
      <c r="J7" t="s">
        <v>17</v>
      </c>
      <c r="K7" t="s">
        <v>32</v>
      </c>
      <c r="L7" t="s">
        <v>39</v>
      </c>
      <c r="M7">
        <v>10.52</v>
      </c>
      <c r="N7">
        <v>10.52</v>
      </c>
      <c r="O7">
        <v>10.52</v>
      </c>
    </row>
    <row r="8" spans="2:15" x14ac:dyDescent="0.25">
      <c r="B8" t="s">
        <v>11</v>
      </c>
      <c r="C8" t="s">
        <v>12</v>
      </c>
      <c r="D8" t="s">
        <v>13</v>
      </c>
      <c r="E8" t="s">
        <v>14</v>
      </c>
      <c r="F8" t="s">
        <v>37</v>
      </c>
      <c r="G8" t="s">
        <v>37</v>
      </c>
      <c r="H8" t="s">
        <v>38</v>
      </c>
      <c r="I8">
        <v>22754061</v>
      </c>
      <c r="J8" t="s">
        <v>17</v>
      </c>
      <c r="K8" t="s">
        <v>32</v>
      </c>
      <c r="L8" t="s">
        <v>39</v>
      </c>
      <c r="M8">
        <v>10.52</v>
      </c>
      <c r="N8">
        <v>10.52</v>
      </c>
      <c r="O8">
        <v>10.52</v>
      </c>
    </row>
    <row r="9" spans="2:15" x14ac:dyDescent="0.25">
      <c r="B9" t="s">
        <v>11</v>
      </c>
      <c r="C9" t="s">
        <v>12</v>
      </c>
      <c r="D9" t="s">
        <v>13</v>
      </c>
      <c r="E9" t="s">
        <v>14</v>
      </c>
      <c r="F9" t="s">
        <v>37</v>
      </c>
      <c r="G9" t="s">
        <v>37</v>
      </c>
      <c r="H9" t="s">
        <v>38</v>
      </c>
      <c r="I9">
        <v>22754062</v>
      </c>
      <c r="J9" t="s">
        <v>17</v>
      </c>
      <c r="K9" t="s">
        <v>32</v>
      </c>
      <c r="L9" t="s">
        <v>39</v>
      </c>
      <c r="M9">
        <v>10.52</v>
      </c>
      <c r="N9">
        <v>10.52</v>
      </c>
      <c r="O9">
        <v>10.52</v>
      </c>
    </row>
    <row r="10" spans="2:15" x14ac:dyDescent="0.25">
      <c r="B10" t="s">
        <v>11</v>
      </c>
      <c r="C10" t="s">
        <v>12</v>
      </c>
      <c r="D10" t="s">
        <v>13</v>
      </c>
      <c r="E10" t="s">
        <v>14</v>
      </c>
      <c r="F10" t="s">
        <v>37</v>
      </c>
      <c r="G10" t="s">
        <v>37</v>
      </c>
      <c r="H10" t="s">
        <v>38</v>
      </c>
      <c r="I10">
        <v>22754063</v>
      </c>
      <c r="J10" t="s">
        <v>17</v>
      </c>
      <c r="K10" t="s">
        <v>32</v>
      </c>
      <c r="L10" t="s">
        <v>39</v>
      </c>
      <c r="M10">
        <v>10.52</v>
      </c>
      <c r="N10">
        <v>10.52</v>
      </c>
      <c r="O10">
        <v>10.52</v>
      </c>
    </row>
    <row r="11" spans="2:15" x14ac:dyDescent="0.25">
      <c r="B11" t="s">
        <v>11</v>
      </c>
      <c r="C11" t="s">
        <v>12</v>
      </c>
      <c r="D11" t="s">
        <v>13</v>
      </c>
      <c r="E11" t="s">
        <v>14</v>
      </c>
      <c r="F11" t="s">
        <v>37</v>
      </c>
      <c r="G11" t="s">
        <v>37</v>
      </c>
      <c r="H11" t="s">
        <v>40</v>
      </c>
      <c r="I11">
        <v>22754064</v>
      </c>
      <c r="J11" t="s">
        <v>41</v>
      </c>
      <c r="K11" t="s">
        <v>32</v>
      </c>
      <c r="L11" t="s">
        <v>39</v>
      </c>
      <c r="M11">
        <v>10.52</v>
      </c>
      <c r="N11">
        <v>10.52</v>
      </c>
      <c r="O11">
        <v>10.52</v>
      </c>
    </row>
    <row r="12" spans="2:15" x14ac:dyDescent="0.25">
      <c r="B12" t="s">
        <v>11</v>
      </c>
      <c r="C12" t="s">
        <v>12</v>
      </c>
      <c r="D12" t="s">
        <v>13</v>
      </c>
      <c r="E12" t="s">
        <v>14</v>
      </c>
      <c r="F12" t="s">
        <v>37</v>
      </c>
      <c r="G12" t="s">
        <v>37</v>
      </c>
      <c r="H12" t="s">
        <v>38</v>
      </c>
      <c r="I12">
        <v>22754065</v>
      </c>
      <c r="J12" t="s">
        <v>17</v>
      </c>
      <c r="K12" t="s">
        <v>32</v>
      </c>
      <c r="L12" t="s">
        <v>39</v>
      </c>
      <c r="M12">
        <v>10.52</v>
      </c>
      <c r="N12">
        <v>560.79999999999995</v>
      </c>
      <c r="O12">
        <v>560.79999999999995</v>
      </c>
    </row>
    <row r="13" spans="2:15" x14ac:dyDescent="0.25">
      <c r="B13" t="s">
        <v>11</v>
      </c>
      <c r="C13" t="s">
        <v>12</v>
      </c>
      <c r="D13" t="s">
        <v>13</v>
      </c>
      <c r="E13" t="s">
        <v>14</v>
      </c>
      <c r="F13" t="s">
        <v>37</v>
      </c>
      <c r="G13" t="s">
        <v>37</v>
      </c>
      <c r="H13" t="s">
        <v>38</v>
      </c>
      <c r="I13">
        <v>22754066</v>
      </c>
      <c r="J13" t="s">
        <v>17</v>
      </c>
      <c r="K13" t="s">
        <v>32</v>
      </c>
      <c r="L13" t="s">
        <v>39</v>
      </c>
      <c r="M13">
        <v>10.52</v>
      </c>
      <c r="N13">
        <v>10.52</v>
      </c>
      <c r="O13">
        <v>10.52</v>
      </c>
    </row>
    <row r="14" spans="2:15" x14ac:dyDescent="0.25">
      <c r="B14" t="s">
        <v>11</v>
      </c>
      <c r="C14" t="s">
        <v>12</v>
      </c>
      <c r="D14" t="s">
        <v>13</v>
      </c>
      <c r="E14" t="s">
        <v>14</v>
      </c>
      <c r="F14" t="s">
        <v>37</v>
      </c>
      <c r="G14" t="s">
        <v>37</v>
      </c>
      <c r="H14" t="s">
        <v>38</v>
      </c>
      <c r="I14">
        <v>22754067</v>
      </c>
      <c r="J14" t="s">
        <v>17</v>
      </c>
      <c r="K14" t="s">
        <v>32</v>
      </c>
      <c r="L14" t="s">
        <v>39</v>
      </c>
      <c r="M14">
        <v>10.52</v>
      </c>
      <c r="N14">
        <v>10.52</v>
      </c>
      <c r="O14">
        <v>10.52</v>
      </c>
    </row>
    <row r="15" spans="2:15" x14ac:dyDescent="0.25">
      <c r="B15" t="s">
        <v>11</v>
      </c>
      <c r="C15" t="s">
        <v>12</v>
      </c>
      <c r="D15" t="s">
        <v>13</v>
      </c>
      <c r="E15" t="s">
        <v>14</v>
      </c>
      <c r="F15" t="s">
        <v>37</v>
      </c>
      <c r="G15" t="s">
        <v>37</v>
      </c>
      <c r="H15" t="s">
        <v>38</v>
      </c>
      <c r="I15">
        <v>22754068</v>
      </c>
      <c r="J15" t="s">
        <v>17</v>
      </c>
      <c r="K15" t="s">
        <v>32</v>
      </c>
      <c r="L15" t="s">
        <v>39</v>
      </c>
      <c r="M15">
        <v>10.52</v>
      </c>
      <c r="N15">
        <v>560.79999999999995</v>
      </c>
      <c r="O15">
        <v>10.52</v>
      </c>
    </row>
    <row r="16" spans="2:15" x14ac:dyDescent="0.25">
      <c r="B16" t="s">
        <v>11</v>
      </c>
      <c r="C16" t="s">
        <v>12</v>
      </c>
      <c r="D16" t="s">
        <v>13</v>
      </c>
      <c r="E16" t="s">
        <v>14</v>
      </c>
      <c r="F16" t="s">
        <v>37</v>
      </c>
      <c r="G16" t="s">
        <v>37</v>
      </c>
      <c r="H16" t="s">
        <v>38</v>
      </c>
      <c r="I16">
        <v>22754069</v>
      </c>
      <c r="J16" t="s">
        <v>17</v>
      </c>
      <c r="K16" t="s">
        <v>32</v>
      </c>
      <c r="L16" t="s">
        <v>39</v>
      </c>
      <c r="M16">
        <v>10.52</v>
      </c>
      <c r="N16">
        <v>10.52</v>
      </c>
      <c r="O16">
        <v>10.52</v>
      </c>
    </row>
    <row r="17" spans="2:15" x14ac:dyDescent="0.25">
      <c r="B17" t="s">
        <v>11</v>
      </c>
      <c r="C17" t="s">
        <v>12</v>
      </c>
      <c r="D17" t="s">
        <v>13</v>
      </c>
      <c r="E17" t="s">
        <v>14</v>
      </c>
      <c r="F17" t="s">
        <v>37</v>
      </c>
      <c r="G17" t="s">
        <v>37</v>
      </c>
      <c r="H17" t="s">
        <v>38</v>
      </c>
      <c r="I17">
        <v>22754070</v>
      </c>
      <c r="J17" t="s">
        <v>17</v>
      </c>
      <c r="K17" t="s">
        <v>32</v>
      </c>
      <c r="L17" t="s">
        <v>39</v>
      </c>
      <c r="M17">
        <v>10.52</v>
      </c>
      <c r="N17">
        <v>10.52</v>
      </c>
      <c r="O17">
        <v>10.52</v>
      </c>
    </row>
    <row r="18" spans="2:15" x14ac:dyDescent="0.25">
      <c r="B18" t="s">
        <v>20</v>
      </c>
      <c r="C18" t="s">
        <v>12</v>
      </c>
      <c r="D18" t="s">
        <v>13</v>
      </c>
      <c r="E18" t="s">
        <v>14</v>
      </c>
      <c r="F18" t="s">
        <v>42</v>
      </c>
      <c r="G18" t="s">
        <v>42</v>
      </c>
      <c r="H18" t="s">
        <v>42</v>
      </c>
      <c r="I18">
        <v>22754071</v>
      </c>
      <c r="J18" t="s">
        <v>17</v>
      </c>
      <c r="K18" t="s">
        <v>32</v>
      </c>
      <c r="L18" t="s">
        <v>39</v>
      </c>
      <c r="M18">
        <v>10.52</v>
      </c>
      <c r="N18">
        <v>10.52</v>
      </c>
      <c r="O18">
        <v>10.52</v>
      </c>
    </row>
    <row r="19" spans="2:15" x14ac:dyDescent="0.25">
      <c r="B19" t="s">
        <v>20</v>
      </c>
      <c r="C19" t="s">
        <v>12</v>
      </c>
      <c r="D19" t="s">
        <v>13</v>
      </c>
      <c r="E19" t="s">
        <v>14</v>
      </c>
      <c r="F19" t="s">
        <v>43</v>
      </c>
      <c r="G19" t="s">
        <v>43</v>
      </c>
      <c r="H19" t="s">
        <v>44</v>
      </c>
      <c r="I19">
        <v>22637543</v>
      </c>
      <c r="J19" t="s">
        <v>17</v>
      </c>
      <c r="K19" t="s">
        <v>32</v>
      </c>
      <c r="L19" t="s">
        <v>26</v>
      </c>
      <c r="M19">
        <v>490.7</v>
      </c>
      <c r="N19">
        <v>490.7</v>
      </c>
      <c r="O19">
        <v>490.7</v>
      </c>
    </row>
    <row r="20" spans="2:15" x14ac:dyDescent="0.25">
      <c r="B20" t="s">
        <v>20</v>
      </c>
      <c r="C20" t="s">
        <v>12</v>
      </c>
      <c r="D20" t="s">
        <v>13</v>
      </c>
      <c r="E20" t="s">
        <v>14</v>
      </c>
      <c r="F20" t="s">
        <v>45</v>
      </c>
      <c r="G20" t="s">
        <v>45</v>
      </c>
      <c r="H20" t="s">
        <v>46</v>
      </c>
      <c r="I20">
        <v>22644717</v>
      </c>
      <c r="J20" t="s">
        <v>17</v>
      </c>
      <c r="K20" t="s">
        <v>32</v>
      </c>
      <c r="L20" t="s">
        <v>26</v>
      </c>
      <c r="M20">
        <v>630.9</v>
      </c>
      <c r="N20">
        <v>630.9</v>
      </c>
      <c r="O20">
        <v>630.9</v>
      </c>
    </row>
    <row r="21" spans="2:15" x14ac:dyDescent="0.25">
      <c r="B21" t="s">
        <v>20</v>
      </c>
      <c r="C21" t="s">
        <v>12</v>
      </c>
      <c r="D21" t="s">
        <v>21</v>
      </c>
      <c r="E21" t="s">
        <v>14</v>
      </c>
      <c r="F21" t="s">
        <v>47</v>
      </c>
      <c r="G21" t="s">
        <v>47</v>
      </c>
      <c r="H21" t="s">
        <v>48</v>
      </c>
      <c r="I21">
        <v>22645730</v>
      </c>
      <c r="J21" t="s">
        <v>24</v>
      </c>
      <c r="K21" t="s">
        <v>32</v>
      </c>
      <c r="L21" t="s">
        <v>26</v>
      </c>
      <c r="M21">
        <v>245.35</v>
      </c>
      <c r="N21">
        <v>245.35</v>
      </c>
      <c r="O21">
        <v>245.35</v>
      </c>
    </row>
    <row r="22" spans="2:15" x14ac:dyDescent="0.25">
      <c r="B22" t="s">
        <v>11</v>
      </c>
      <c r="C22" t="s">
        <v>12</v>
      </c>
      <c r="D22" t="s">
        <v>21</v>
      </c>
      <c r="E22" t="s">
        <v>14</v>
      </c>
      <c r="F22" t="s">
        <v>49</v>
      </c>
      <c r="G22" t="s">
        <v>49</v>
      </c>
      <c r="H22" t="s">
        <v>50</v>
      </c>
      <c r="I22">
        <v>22667457</v>
      </c>
      <c r="J22" t="s">
        <v>24</v>
      </c>
      <c r="K22" t="s">
        <v>32</v>
      </c>
      <c r="L22" t="s">
        <v>26</v>
      </c>
      <c r="M22">
        <v>497.73</v>
      </c>
      <c r="N22">
        <v>497.73</v>
      </c>
      <c r="O22">
        <v>480.2</v>
      </c>
    </row>
    <row r="23" spans="2:15" x14ac:dyDescent="0.25">
      <c r="B23" t="s">
        <v>11</v>
      </c>
      <c r="C23" t="s">
        <v>51</v>
      </c>
      <c r="D23" t="s">
        <v>13</v>
      </c>
      <c r="E23" t="s">
        <v>14</v>
      </c>
      <c r="F23" t="s">
        <v>52</v>
      </c>
      <c r="G23" t="s">
        <v>53</v>
      </c>
      <c r="H23" t="s">
        <v>30</v>
      </c>
      <c r="I23">
        <v>22701131</v>
      </c>
      <c r="J23" t="s">
        <v>54</v>
      </c>
      <c r="K23" t="s">
        <v>55</v>
      </c>
      <c r="L23" t="s">
        <v>26</v>
      </c>
      <c r="M23">
        <v>771.1</v>
      </c>
      <c r="N23">
        <v>771.1</v>
      </c>
      <c r="O23">
        <v>771.1</v>
      </c>
    </row>
    <row r="24" spans="2:15" x14ac:dyDescent="0.25">
      <c r="B24" t="s">
        <v>11</v>
      </c>
      <c r="C24" t="s">
        <v>51</v>
      </c>
      <c r="D24" t="s">
        <v>56</v>
      </c>
      <c r="E24" t="s">
        <v>14</v>
      </c>
      <c r="F24" t="s">
        <v>57</v>
      </c>
      <c r="G24" t="s">
        <v>58</v>
      </c>
      <c r="H24" t="s">
        <v>59</v>
      </c>
      <c r="I24">
        <v>22705784</v>
      </c>
      <c r="J24" t="s">
        <v>60</v>
      </c>
      <c r="K24" t="s">
        <v>55</v>
      </c>
      <c r="L24" t="s">
        <v>26</v>
      </c>
      <c r="M24">
        <v>630.9</v>
      </c>
      <c r="N24">
        <v>630.9</v>
      </c>
      <c r="O24">
        <v>630.9</v>
      </c>
    </row>
    <row r="25" spans="2:15" x14ac:dyDescent="0.25">
      <c r="B25" t="s">
        <v>11</v>
      </c>
      <c r="C25" t="s">
        <v>12</v>
      </c>
      <c r="D25" t="s">
        <v>61</v>
      </c>
      <c r="E25" t="s">
        <v>14</v>
      </c>
      <c r="F25" t="s">
        <v>62</v>
      </c>
      <c r="G25" t="s">
        <v>62</v>
      </c>
      <c r="H25" t="s">
        <v>63</v>
      </c>
      <c r="I25">
        <v>22706687</v>
      </c>
      <c r="J25" t="s">
        <v>64</v>
      </c>
      <c r="K25" t="s">
        <v>55</v>
      </c>
      <c r="L25" t="s">
        <v>26</v>
      </c>
      <c r="M25">
        <v>665.97</v>
      </c>
      <c r="N25">
        <v>392.57</v>
      </c>
      <c r="O25">
        <v>392.57</v>
      </c>
    </row>
    <row r="26" spans="2:15" x14ac:dyDescent="0.25">
      <c r="B26" t="s">
        <v>11</v>
      </c>
      <c r="C26" t="s">
        <v>51</v>
      </c>
      <c r="D26" t="s">
        <v>61</v>
      </c>
      <c r="E26" t="s">
        <v>14</v>
      </c>
      <c r="F26" t="s">
        <v>65</v>
      </c>
      <c r="G26" t="s">
        <v>66</v>
      </c>
      <c r="H26" t="s">
        <v>67</v>
      </c>
      <c r="I26">
        <v>22740972</v>
      </c>
      <c r="J26" t="s">
        <v>68</v>
      </c>
      <c r="K26" t="s">
        <v>55</v>
      </c>
      <c r="L26" t="s">
        <v>26</v>
      </c>
      <c r="M26">
        <v>974.42</v>
      </c>
      <c r="N26">
        <v>974.42</v>
      </c>
      <c r="O26">
        <v>939.37</v>
      </c>
    </row>
    <row r="27" spans="2:15" x14ac:dyDescent="0.25">
      <c r="B27" t="s">
        <v>11</v>
      </c>
      <c r="C27" t="s">
        <v>51</v>
      </c>
      <c r="D27" t="s">
        <v>13</v>
      </c>
      <c r="E27" t="s">
        <v>14</v>
      </c>
      <c r="F27" t="s">
        <v>69</v>
      </c>
      <c r="G27" t="s">
        <v>69</v>
      </c>
      <c r="H27" t="s">
        <v>70</v>
      </c>
      <c r="I27">
        <v>22742454</v>
      </c>
      <c r="J27" t="s">
        <v>71</v>
      </c>
      <c r="K27" t="s">
        <v>55</v>
      </c>
      <c r="L27" t="s">
        <v>26</v>
      </c>
      <c r="M27">
        <v>448.68</v>
      </c>
      <c r="N27">
        <v>448.68</v>
      </c>
      <c r="O27">
        <v>448.68</v>
      </c>
    </row>
    <row r="28" spans="2:15" x14ac:dyDescent="0.25">
      <c r="B28" t="s">
        <v>11</v>
      </c>
      <c r="C28" t="s">
        <v>51</v>
      </c>
      <c r="D28" t="s">
        <v>13</v>
      </c>
      <c r="E28" t="s">
        <v>14</v>
      </c>
      <c r="F28" t="s">
        <v>67</v>
      </c>
      <c r="G28" t="s">
        <v>72</v>
      </c>
      <c r="H28" t="s">
        <v>73</v>
      </c>
      <c r="I28">
        <v>22743059</v>
      </c>
      <c r="J28" t="s">
        <v>74</v>
      </c>
      <c r="K28" t="s">
        <v>55</v>
      </c>
      <c r="L28" t="s">
        <v>26</v>
      </c>
      <c r="M28">
        <v>981.4</v>
      </c>
      <c r="N28" s="7">
        <v>1402</v>
      </c>
      <c r="O28" s="7">
        <v>1402</v>
      </c>
    </row>
    <row r="29" spans="2:15" x14ac:dyDescent="0.25">
      <c r="B29" t="s">
        <v>20</v>
      </c>
      <c r="C29" t="s">
        <v>12</v>
      </c>
      <c r="D29" t="s">
        <v>56</v>
      </c>
      <c r="E29" t="s">
        <v>14</v>
      </c>
      <c r="F29" t="s">
        <v>75</v>
      </c>
      <c r="G29" t="s">
        <v>75</v>
      </c>
      <c r="H29" t="s">
        <v>76</v>
      </c>
      <c r="I29">
        <v>22531292</v>
      </c>
      <c r="J29" t="s">
        <v>77</v>
      </c>
      <c r="K29" t="s">
        <v>55</v>
      </c>
      <c r="L29" t="s">
        <v>26</v>
      </c>
      <c r="M29">
        <v>315.45</v>
      </c>
      <c r="N29">
        <v>315.45</v>
      </c>
      <c r="O29">
        <v>315.45</v>
      </c>
    </row>
    <row r="30" spans="2:15" x14ac:dyDescent="0.25">
      <c r="B30" t="s">
        <v>20</v>
      </c>
      <c r="C30" t="s">
        <v>51</v>
      </c>
      <c r="D30" t="s">
        <v>13</v>
      </c>
      <c r="E30" t="s">
        <v>14</v>
      </c>
      <c r="F30" t="s">
        <v>78</v>
      </c>
      <c r="G30" t="s">
        <v>78</v>
      </c>
      <c r="H30" t="s">
        <v>79</v>
      </c>
      <c r="I30">
        <v>22559083</v>
      </c>
      <c r="J30" t="s">
        <v>80</v>
      </c>
      <c r="K30" t="s">
        <v>55</v>
      </c>
      <c r="L30" t="s">
        <v>26</v>
      </c>
      <c r="M30">
        <v>532</v>
      </c>
      <c r="N30">
        <v>245.35</v>
      </c>
      <c r="O30">
        <v>245.35</v>
      </c>
    </row>
    <row r="31" spans="2:15" x14ac:dyDescent="0.25">
      <c r="B31" t="s">
        <v>20</v>
      </c>
      <c r="C31" t="s">
        <v>12</v>
      </c>
      <c r="D31" t="s">
        <v>61</v>
      </c>
      <c r="E31" t="s">
        <v>14</v>
      </c>
      <c r="F31" t="s">
        <v>81</v>
      </c>
      <c r="G31" t="s">
        <v>81</v>
      </c>
      <c r="H31" t="s">
        <v>82</v>
      </c>
      <c r="I31">
        <v>22637544</v>
      </c>
      <c r="J31" t="s">
        <v>83</v>
      </c>
      <c r="K31" t="s">
        <v>55</v>
      </c>
      <c r="L31" t="s">
        <v>26</v>
      </c>
      <c r="M31">
        <v>455.65</v>
      </c>
      <c r="N31">
        <v>455.65</v>
      </c>
      <c r="O31">
        <v>455.65</v>
      </c>
    </row>
    <row r="32" spans="2:15" x14ac:dyDescent="0.25">
      <c r="B32" t="s">
        <v>20</v>
      </c>
      <c r="C32" t="s">
        <v>12</v>
      </c>
      <c r="D32" t="s">
        <v>61</v>
      </c>
      <c r="E32" t="s">
        <v>14</v>
      </c>
      <c r="F32" t="s">
        <v>84</v>
      </c>
      <c r="G32" t="s">
        <v>84</v>
      </c>
      <c r="H32" t="s">
        <v>85</v>
      </c>
      <c r="I32">
        <v>22644718</v>
      </c>
      <c r="J32" t="s">
        <v>83</v>
      </c>
      <c r="K32" t="s">
        <v>55</v>
      </c>
      <c r="L32" t="s">
        <v>26</v>
      </c>
      <c r="M32">
        <v>490.7</v>
      </c>
      <c r="N32">
        <v>490.7</v>
      </c>
      <c r="O32">
        <v>490.7</v>
      </c>
    </row>
    <row r="33" spans="2:15" x14ac:dyDescent="0.25">
      <c r="B33" t="s">
        <v>11</v>
      </c>
      <c r="C33" t="s">
        <v>12</v>
      </c>
      <c r="D33" t="s">
        <v>61</v>
      </c>
      <c r="E33" t="s">
        <v>14</v>
      </c>
      <c r="F33" t="s">
        <v>86</v>
      </c>
      <c r="G33" t="s">
        <v>86</v>
      </c>
      <c r="H33" t="s">
        <v>76</v>
      </c>
      <c r="I33">
        <v>22663237</v>
      </c>
      <c r="J33" t="s">
        <v>87</v>
      </c>
      <c r="K33" t="s">
        <v>55</v>
      </c>
      <c r="L33" t="s">
        <v>26</v>
      </c>
      <c r="M33">
        <v>490.7</v>
      </c>
      <c r="N33">
        <v>490.7</v>
      </c>
      <c r="O33">
        <v>490.7</v>
      </c>
    </row>
    <row r="34" spans="2:15" x14ac:dyDescent="0.25">
      <c r="B34" t="s">
        <v>11</v>
      </c>
      <c r="C34" t="s">
        <v>51</v>
      </c>
      <c r="D34" t="s">
        <v>61</v>
      </c>
      <c r="E34" t="s">
        <v>14</v>
      </c>
      <c r="F34" t="s">
        <v>88</v>
      </c>
      <c r="G34" t="s">
        <v>88</v>
      </c>
      <c r="H34" t="s">
        <v>89</v>
      </c>
      <c r="I34">
        <v>22673102</v>
      </c>
      <c r="J34" t="s">
        <v>90</v>
      </c>
      <c r="K34" t="s">
        <v>55</v>
      </c>
      <c r="L34" t="s">
        <v>26</v>
      </c>
      <c r="M34">
        <v>694</v>
      </c>
      <c r="N34">
        <v>694</v>
      </c>
      <c r="O34">
        <v>694</v>
      </c>
    </row>
    <row r="35" spans="2:15" x14ac:dyDescent="0.25">
      <c r="B35" t="s">
        <v>11</v>
      </c>
      <c r="C35" t="s">
        <v>51</v>
      </c>
      <c r="D35" t="s">
        <v>13</v>
      </c>
      <c r="E35" t="s">
        <v>14</v>
      </c>
      <c r="F35" t="s">
        <v>91</v>
      </c>
      <c r="G35" t="s">
        <v>92</v>
      </c>
      <c r="H35" t="s">
        <v>93</v>
      </c>
      <c r="I35">
        <v>22684520</v>
      </c>
      <c r="J35" t="s">
        <v>94</v>
      </c>
      <c r="K35" t="s">
        <v>55</v>
      </c>
      <c r="L35" t="s">
        <v>26</v>
      </c>
      <c r="M35">
        <v>876.25</v>
      </c>
      <c r="N35">
        <v>876.25</v>
      </c>
      <c r="O35">
        <v>718.53</v>
      </c>
    </row>
    <row r="36" spans="2:15" x14ac:dyDescent="0.25">
      <c r="B36" t="s">
        <v>11</v>
      </c>
      <c r="C36" t="s">
        <v>12</v>
      </c>
      <c r="D36" t="s">
        <v>61</v>
      </c>
      <c r="E36" t="s">
        <v>14</v>
      </c>
      <c r="F36" t="s">
        <v>95</v>
      </c>
      <c r="G36" t="s">
        <v>95</v>
      </c>
      <c r="H36" t="s">
        <v>96</v>
      </c>
      <c r="I36">
        <v>22685081</v>
      </c>
      <c r="J36" t="s">
        <v>97</v>
      </c>
      <c r="K36" t="s">
        <v>55</v>
      </c>
      <c r="L36" t="s">
        <v>26</v>
      </c>
      <c r="M36">
        <v>665.97</v>
      </c>
      <c r="N36">
        <v>665.97</v>
      </c>
      <c r="O36">
        <v>420.62</v>
      </c>
    </row>
    <row r="37" spans="2:15" x14ac:dyDescent="0.25">
      <c r="B37" t="s">
        <v>11</v>
      </c>
      <c r="C37" t="s">
        <v>51</v>
      </c>
      <c r="D37" t="s">
        <v>13</v>
      </c>
      <c r="E37" t="s">
        <v>14</v>
      </c>
      <c r="F37" t="s">
        <v>98</v>
      </c>
      <c r="G37" t="s">
        <v>99</v>
      </c>
      <c r="H37" t="s">
        <v>52</v>
      </c>
      <c r="I37">
        <v>22691414</v>
      </c>
      <c r="J37" t="s">
        <v>100</v>
      </c>
      <c r="K37" t="s">
        <v>55</v>
      </c>
      <c r="L37" t="s">
        <v>26</v>
      </c>
      <c r="M37" s="7">
        <v>2313.31</v>
      </c>
      <c r="N37" s="7">
        <v>2313.31</v>
      </c>
      <c r="O37" s="7">
        <v>2067.96</v>
      </c>
    </row>
    <row r="38" spans="2:15" x14ac:dyDescent="0.25">
      <c r="B38" t="s">
        <v>11</v>
      </c>
      <c r="C38" t="s">
        <v>51</v>
      </c>
      <c r="D38" t="s">
        <v>21</v>
      </c>
      <c r="E38" t="s">
        <v>14</v>
      </c>
      <c r="F38" t="s">
        <v>101</v>
      </c>
      <c r="G38" t="s">
        <v>102</v>
      </c>
      <c r="H38" t="s">
        <v>103</v>
      </c>
      <c r="I38">
        <v>22713283</v>
      </c>
      <c r="J38" t="s">
        <v>104</v>
      </c>
      <c r="K38" t="s">
        <v>105</v>
      </c>
      <c r="L38" t="s">
        <v>26</v>
      </c>
      <c r="M38">
        <v>0</v>
      </c>
      <c r="N38">
        <v>771.1</v>
      </c>
      <c r="O38">
        <v>683.48</v>
      </c>
    </row>
    <row r="39" spans="2:15" x14ac:dyDescent="0.25">
      <c r="B39" t="s">
        <v>20</v>
      </c>
      <c r="C39" t="s">
        <v>12</v>
      </c>
      <c r="D39" t="s">
        <v>13</v>
      </c>
      <c r="E39" t="s">
        <v>14</v>
      </c>
      <c r="F39" t="s">
        <v>106</v>
      </c>
      <c r="G39" t="s">
        <v>106</v>
      </c>
      <c r="H39" t="s">
        <v>107</v>
      </c>
      <c r="I39">
        <v>22622014</v>
      </c>
      <c r="J39" t="s">
        <v>17</v>
      </c>
      <c r="K39" t="s">
        <v>108</v>
      </c>
      <c r="L39" t="s">
        <v>109</v>
      </c>
      <c r="M39" s="7">
        <v>8411.76</v>
      </c>
      <c r="N39" s="7">
        <v>8411.76</v>
      </c>
      <c r="O39" s="7">
        <v>6642.29</v>
      </c>
    </row>
    <row r="40" spans="2:15" x14ac:dyDescent="0.25">
      <c r="B40" t="s">
        <v>20</v>
      </c>
      <c r="C40" t="s">
        <v>12</v>
      </c>
      <c r="D40" t="s">
        <v>13</v>
      </c>
      <c r="E40" t="s">
        <v>14</v>
      </c>
      <c r="F40" t="s">
        <v>110</v>
      </c>
      <c r="G40" t="s">
        <v>110</v>
      </c>
      <c r="H40" t="s">
        <v>111</v>
      </c>
      <c r="I40">
        <v>22629420</v>
      </c>
      <c r="J40" t="s">
        <v>17</v>
      </c>
      <c r="K40" t="s">
        <v>112</v>
      </c>
      <c r="L40" t="s">
        <v>26</v>
      </c>
      <c r="M40">
        <v>988</v>
      </c>
      <c r="N40">
        <v>0</v>
      </c>
      <c r="O40">
        <v>455.65</v>
      </c>
    </row>
    <row r="41" spans="2:15" x14ac:dyDescent="0.25">
      <c r="B41" t="s">
        <v>20</v>
      </c>
      <c r="C41" t="s">
        <v>12</v>
      </c>
      <c r="D41" t="s">
        <v>61</v>
      </c>
      <c r="E41" t="s">
        <v>14</v>
      </c>
      <c r="F41" t="s">
        <v>113</v>
      </c>
      <c r="G41" t="s">
        <v>113</v>
      </c>
      <c r="H41" t="s">
        <v>114</v>
      </c>
      <c r="I41">
        <v>22573106</v>
      </c>
      <c r="J41" t="s">
        <v>115</v>
      </c>
      <c r="K41" t="s">
        <v>116</v>
      </c>
      <c r="L41" t="s">
        <v>26</v>
      </c>
      <c r="M41">
        <v>912</v>
      </c>
      <c r="N41">
        <v>0</v>
      </c>
      <c r="O41">
        <v>0</v>
      </c>
    </row>
    <row r="42" spans="2:15" x14ac:dyDescent="0.25">
      <c r="B42" t="s">
        <v>20</v>
      </c>
      <c r="C42" t="s">
        <v>12</v>
      </c>
      <c r="D42" t="s">
        <v>61</v>
      </c>
      <c r="E42" t="s">
        <v>14</v>
      </c>
      <c r="F42" t="s">
        <v>117</v>
      </c>
      <c r="G42" t="s">
        <v>117</v>
      </c>
      <c r="H42" t="s">
        <v>118</v>
      </c>
      <c r="I42">
        <v>22622015</v>
      </c>
      <c r="J42" t="s">
        <v>83</v>
      </c>
      <c r="K42" t="s">
        <v>116</v>
      </c>
      <c r="L42" t="s">
        <v>26</v>
      </c>
      <c r="M42">
        <v>836</v>
      </c>
      <c r="N42">
        <v>0</v>
      </c>
      <c r="O42">
        <v>0</v>
      </c>
    </row>
    <row r="43" spans="2:15" x14ac:dyDescent="0.25">
      <c r="B43" t="s">
        <v>20</v>
      </c>
      <c r="C43" t="s">
        <v>12</v>
      </c>
      <c r="D43" t="s">
        <v>61</v>
      </c>
      <c r="E43" t="s">
        <v>14</v>
      </c>
      <c r="F43" t="s">
        <v>111</v>
      </c>
      <c r="G43" t="s">
        <v>111</v>
      </c>
      <c r="H43" t="s">
        <v>119</v>
      </c>
      <c r="I43">
        <v>22629421</v>
      </c>
      <c r="J43" t="s">
        <v>83</v>
      </c>
      <c r="K43" t="s">
        <v>116</v>
      </c>
      <c r="L43" t="s">
        <v>26</v>
      </c>
      <c r="M43">
        <v>860</v>
      </c>
      <c r="N43">
        <v>0</v>
      </c>
      <c r="O43">
        <v>420.6</v>
      </c>
    </row>
    <row r="44" spans="2:15" x14ac:dyDescent="0.25">
      <c r="B44" t="s">
        <v>20</v>
      </c>
      <c r="C44" t="s">
        <v>12</v>
      </c>
      <c r="D44" t="s">
        <v>21</v>
      </c>
      <c r="E44" t="s">
        <v>14</v>
      </c>
      <c r="F44" t="s">
        <v>120</v>
      </c>
      <c r="G44" t="s">
        <v>120</v>
      </c>
      <c r="H44" t="s">
        <v>121</v>
      </c>
      <c r="I44">
        <v>22622906</v>
      </c>
      <c r="J44" t="s">
        <v>24</v>
      </c>
      <c r="K44" t="s">
        <v>122</v>
      </c>
      <c r="L44" t="s">
        <v>26</v>
      </c>
      <c r="M44">
        <v>245.35</v>
      </c>
      <c r="N44">
        <v>245.35</v>
      </c>
      <c r="O44">
        <v>245.35</v>
      </c>
    </row>
    <row r="45" spans="2:15" x14ac:dyDescent="0.25">
      <c r="B45" t="s">
        <v>20</v>
      </c>
      <c r="C45" t="s">
        <v>12</v>
      </c>
      <c r="D45" t="s">
        <v>61</v>
      </c>
      <c r="E45" t="s">
        <v>14</v>
      </c>
      <c r="F45" t="s">
        <v>123</v>
      </c>
      <c r="G45" t="s">
        <v>123</v>
      </c>
      <c r="H45" t="s">
        <v>124</v>
      </c>
      <c r="I45">
        <v>22652359</v>
      </c>
      <c r="J45" t="s">
        <v>64</v>
      </c>
      <c r="K45" t="s">
        <v>125</v>
      </c>
      <c r="L45" t="s">
        <v>26</v>
      </c>
      <c r="M45">
        <v>455.65</v>
      </c>
      <c r="N45">
        <v>455.65</v>
      </c>
      <c r="O45">
        <v>455.65</v>
      </c>
    </row>
    <row r="46" spans="2:15" ht="18.75" x14ac:dyDescent="0.3">
      <c r="M46">
        <f>SUM(M2:M45)</f>
        <v>28278.39</v>
      </c>
      <c r="N46">
        <f t="shared" ref="N46:O46" si="0">SUM(N2:N45)</f>
        <v>25810.800000000003</v>
      </c>
      <c r="O46" s="22">
        <f t="shared" si="0"/>
        <v>23585.680000000004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263A-AD9A-46D8-93AB-C92BB7E53C5B}">
  <dimension ref="A1:O47"/>
  <sheetViews>
    <sheetView workbookViewId="0">
      <selection activeCell="A13" sqref="A13"/>
    </sheetView>
  </sheetViews>
  <sheetFormatPr defaultRowHeight="15" x14ac:dyDescent="0.25"/>
  <cols>
    <col min="2" max="3" width="5.140625" bestFit="1" customWidth="1"/>
    <col min="4" max="4" width="21.42578125" bestFit="1" customWidth="1"/>
    <col min="5" max="5" width="10.28515625" bestFit="1" customWidth="1"/>
    <col min="6" max="8" width="10.140625" bestFit="1" customWidth="1"/>
    <col min="9" max="9" width="9" bestFit="1" customWidth="1"/>
    <col min="10" max="10" width="45" bestFit="1" customWidth="1"/>
    <col min="11" max="11" width="40.85546875" bestFit="1" customWidth="1"/>
    <col min="12" max="12" width="15.28515625" bestFit="1" customWidth="1"/>
  </cols>
  <sheetData>
    <row r="1" spans="1:15" x14ac:dyDescent="0.25">
      <c r="M1" t="s">
        <v>126</v>
      </c>
      <c r="N1" t="s">
        <v>127</v>
      </c>
      <c r="O1" t="s">
        <v>128</v>
      </c>
    </row>
    <row r="2" spans="1:15" ht="18.75" x14ac:dyDescent="0.3">
      <c r="A2" s="21" t="s">
        <v>10</v>
      </c>
      <c r="B2" t="s">
        <v>11</v>
      </c>
      <c r="C2" t="s">
        <v>51</v>
      </c>
      <c r="D2" t="s">
        <v>13</v>
      </c>
      <c r="E2" t="s">
        <v>14</v>
      </c>
      <c r="F2" t="s">
        <v>52</v>
      </c>
      <c r="G2" t="s">
        <v>53</v>
      </c>
      <c r="H2" t="s">
        <v>30</v>
      </c>
      <c r="I2">
        <v>22701131</v>
      </c>
      <c r="J2" t="s">
        <v>54</v>
      </c>
      <c r="K2" t="s">
        <v>55</v>
      </c>
      <c r="L2" t="s">
        <v>26</v>
      </c>
      <c r="M2">
        <v>771.1</v>
      </c>
      <c r="N2">
        <v>771.1</v>
      </c>
      <c r="O2">
        <v>771.1</v>
      </c>
    </row>
    <row r="3" spans="1:15" x14ac:dyDescent="0.25">
      <c r="B3" t="s">
        <v>11</v>
      </c>
      <c r="C3" t="s">
        <v>51</v>
      </c>
      <c r="D3" t="s">
        <v>56</v>
      </c>
      <c r="E3" t="s">
        <v>14</v>
      </c>
      <c r="F3" t="s">
        <v>57</v>
      </c>
      <c r="G3" t="s">
        <v>58</v>
      </c>
      <c r="H3" t="s">
        <v>59</v>
      </c>
      <c r="I3">
        <v>22705784</v>
      </c>
      <c r="J3" t="s">
        <v>60</v>
      </c>
      <c r="K3" t="s">
        <v>55</v>
      </c>
      <c r="L3" t="s">
        <v>26</v>
      </c>
      <c r="M3">
        <v>630.9</v>
      </c>
      <c r="N3">
        <v>630.9</v>
      </c>
      <c r="O3">
        <v>630.9</v>
      </c>
    </row>
    <row r="4" spans="1:15" x14ac:dyDescent="0.25">
      <c r="B4" t="s">
        <v>11</v>
      </c>
      <c r="C4" t="s">
        <v>51</v>
      </c>
      <c r="D4" t="s">
        <v>61</v>
      </c>
      <c r="E4" t="s">
        <v>14</v>
      </c>
      <c r="F4" t="s">
        <v>65</v>
      </c>
      <c r="G4" t="s">
        <v>66</v>
      </c>
      <c r="H4" t="s">
        <v>67</v>
      </c>
      <c r="I4">
        <v>22740972</v>
      </c>
      <c r="J4" t="s">
        <v>68</v>
      </c>
      <c r="K4" t="s">
        <v>55</v>
      </c>
      <c r="L4" t="s">
        <v>26</v>
      </c>
      <c r="M4">
        <v>974.42</v>
      </c>
      <c r="N4">
        <v>974.42</v>
      </c>
      <c r="O4">
        <v>939.37</v>
      </c>
    </row>
    <row r="5" spans="1:15" x14ac:dyDescent="0.25">
      <c r="B5" t="s">
        <v>11</v>
      </c>
      <c r="C5" t="s">
        <v>51</v>
      </c>
      <c r="D5" t="s">
        <v>13</v>
      </c>
      <c r="E5" t="s">
        <v>14</v>
      </c>
      <c r="F5" t="s">
        <v>69</v>
      </c>
      <c r="G5" t="s">
        <v>69</v>
      </c>
      <c r="H5" t="s">
        <v>70</v>
      </c>
      <c r="I5">
        <v>22742454</v>
      </c>
      <c r="J5" t="s">
        <v>71</v>
      </c>
      <c r="K5" t="s">
        <v>55</v>
      </c>
      <c r="L5" t="s">
        <v>26</v>
      </c>
      <c r="M5">
        <v>448.68</v>
      </c>
      <c r="N5">
        <v>448.68</v>
      </c>
      <c r="O5">
        <v>448.68</v>
      </c>
    </row>
    <row r="6" spans="1:15" x14ac:dyDescent="0.25">
      <c r="B6" t="s">
        <v>11</v>
      </c>
      <c r="C6" t="s">
        <v>51</v>
      </c>
      <c r="D6" t="s">
        <v>13</v>
      </c>
      <c r="E6" t="s">
        <v>14</v>
      </c>
      <c r="F6" t="s">
        <v>67</v>
      </c>
      <c r="G6" t="s">
        <v>72</v>
      </c>
      <c r="H6" t="s">
        <v>73</v>
      </c>
      <c r="I6">
        <v>22743059</v>
      </c>
      <c r="J6" t="s">
        <v>74</v>
      </c>
      <c r="K6" t="s">
        <v>55</v>
      </c>
      <c r="L6" t="s">
        <v>26</v>
      </c>
      <c r="M6">
        <v>981.4</v>
      </c>
      <c r="N6" s="7">
        <v>1402</v>
      </c>
      <c r="O6" s="7">
        <v>1402</v>
      </c>
    </row>
    <row r="7" spans="1:15" x14ac:dyDescent="0.25">
      <c r="B7" t="s">
        <v>20</v>
      </c>
      <c r="C7" t="s">
        <v>51</v>
      </c>
      <c r="D7" t="s">
        <v>13</v>
      </c>
      <c r="E7" t="s">
        <v>14</v>
      </c>
      <c r="F7" t="s">
        <v>78</v>
      </c>
      <c r="G7" t="s">
        <v>78</v>
      </c>
      <c r="H7" t="s">
        <v>79</v>
      </c>
      <c r="I7">
        <v>22559083</v>
      </c>
      <c r="J7" t="s">
        <v>80</v>
      </c>
      <c r="K7" t="s">
        <v>55</v>
      </c>
      <c r="L7" t="s">
        <v>26</v>
      </c>
      <c r="M7">
        <v>532</v>
      </c>
      <c r="N7">
        <v>245.35</v>
      </c>
      <c r="O7">
        <v>245.35</v>
      </c>
    </row>
    <row r="8" spans="1:15" x14ac:dyDescent="0.25">
      <c r="B8" t="s">
        <v>11</v>
      </c>
      <c r="C8" t="s">
        <v>51</v>
      </c>
      <c r="D8" t="s">
        <v>61</v>
      </c>
      <c r="E8" t="s">
        <v>14</v>
      </c>
      <c r="F8" t="s">
        <v>88</v>
      </c>
      <c r="G8" t="s">
        <v>88</v>
      </c>
      <c r="H8" t="s">
        <v>89</v>
      </c>
      <c r="I8">
        <v>22673102</v>
      </c>
      <c r="J8" t="s">
        <v>90</v>
      </c>
      <c r="K8" t="s">
        <v>55</v>
      </c>
      <c r="L8" t="s">
        <v>26</v>
      </c>
      <c r="M8">
        <v>694</v>
      </c>
      <c r="N8">
        <v>694</v>
      </c>
      <c r="O8">
        <v>694</v>
      </c>
    </row>
    <row r="9" spans="1:15" x14ac:dyDescent="0.25">
      <c r="B9" t="s">
        <v>11</v>
      </c>
      <c r="C9" t="s">
        <v>51</v>
      </c>
      <c r="D9" t="s">
        <v>13</v>
      </c>
      <c r="E9" t="s">
        <v>14</v>
      </c>
      <c r="F9" t="s">
        <v>91</v>
      </c>
      <c r="G9" t="s">
        <v>92</v>
      </c>
      <c r="H9" t="s">
        <v>93</v>
      </c>
      <c r="I9">
        <v>22684520</v>
      </c>
      <c r="J9" t="s">
        <v>94</v>
      </c>
      <c r="K9" t="s">
        <v>55</v>
      </c>
      <c r="L9" t="s">
        <v>26</v>
      </c>
      <c r="M9">
        <v>876.25</v>
      </c>
      <c r="N9">
        <v>876.25</v>
      </c>
      <c r="O9">
        <v>718.53</v>
      </c>
    </row>
    <row r="10" spans="1:15" x14ac:dyDescent="0.25">
      <c r="B10" t="s">
        <v>11</v>
      </c>
      <c r="C10" t="s">
        <v>51</v>
      </c>
      <c r="D10" t="s">
        <v>13</v>
      </c>
      <c r="E10" t="s">
        <v>14</v>
      </c>
      <c r="F10" t="s">
        <v>98</v>
      </c>
      <c r="G10" t="s">
        <v>99</v>
      </c>
      <c r="H10" t="s">
        <v>52</v>
      </c>
      <c r="I10">
        <v>22691414</v>
      </c>
      <c r="J10" t="s">
        <v>100</v>
      </c>
      <c r="K10" t="s">
        <v>55</v>
      </c>
      <c r="L10" t="s">
        <v>26</v>
      </c>
      <c r="M10" s="7">
        <v>2313.31</v>
      </c>
      <c r="N10" s="7">
        <v>2313.31</v>
      </c>
      <c r="O10" s="7">
        <v>2067.96</v>
      </c>
    </row>
    <row r="11" spans="1:15" x14ac:dyDescent="0.25">
      <c r="B11" t="s">
        <v>11</v>
      </c>
      <c r="C11" t="s">
        <v>51</v>
      </c>
      <c r="D11" t="s">
        <v>21</v>
      </c>
      <c r="E11" t="s">
        <v>14</v>
      </c>
      <c r="F11" t="s">
        <v>101</v>
      </c>
      <c r="G11" t="s">
        <v>102</v>
      </c>
      <c r="H11" t="s">
        <v>103</v>
      </c>
      <c r="I11">
        <v>22713283</v>
      </c>
      <c r="J11" t="s">
        <v>104</v>
      </c>
      <c r="K11" t="s">
        <v>105</v>
      </c>
      <c r="L11" t="s">
        <v>26</v>
      </c>
      <c r="M11">
        <v>0</v>
      </c>
      <c r="N11">
        <v>771.1</v>
      </c>
      <c r="O11">
        <v>683.48</v>
      </c>
    </row>
    <row r="12" spans="1:15" x14ac:dyDescent="0.25">
      <c r="M12" s="8">
        <f>SUM(M2:M11)</f>
        <v>8222.06</v>
      </c>
      <c r="N12" s="8">
        <f t="shared" ref="N12:O12" si="0">SUM(N2:N11)</f>
        <v>9127.11</v>
      </c>
      <c r="O12" s="8">
        <f t="shared" si="0"/>
        <v>8601.369999999999</v>
      </c>
    </row>
    <row r="13" spans="1:15" ht="18.75" x14ac:dyDescent="0.3">
      <c r="A13" s="21" t="s">
        <v>9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15</v>
      </c>
      <c r="H13" t="s">
        <v>16</v>
      </c>
      <c r="I13">
        <v>22754072</v>
      </c>
      <c r="J13" t="s">
        <v>17</v>
      </c>
      <c r="K13" t="s">
        <v>18</v>
      </c>
      <c r="L13" t="s">
        <v>19</v>
      </c>
      <c r="M13">
        <v>490.7</v>
      </c>
      <c r="N13">
        <v>490.7</v>
      </c>
      <c r="O13">
        <v>490.7</v>
      </c>
    </row>
    <row r="14" spans="1:15" x14ac:dyDescent="0.25">
      <c r="B14" t="s">
        <v>20</v>
      </c>
      <c r="C14" t="s">
        <v>12</v>
      </c>
      <c r="D14" t="s">
        <v>21</v>
      </c>
      <c r="E14" t="s">
        <v>14</v>
      </c>
      <c r="F14" t="s">
        <v>22</v>
      </c>
      <c r="G14" t="s">
        <v>22</v>
      </c>
      <c r="H14" t="s">
        <v>23</v>
      </c>
      <c r="I14">
        <v>22594126</v>
      </c>
      <c r="J14" t="s">
        <v>24</v>
      </c>
      <c r="K14" t="s">
        <v>25</v>
      </c>
      <c r="L14" t="s">
        <v>26</v>
      </c>
      <c r="M14">
        <v>0</v>
      </c>
      <c r="N14">
        <v>0</v>
      </c>
      <c r="O14">
        <v>0</v>
      </c>
    </row>
    <row r="15" spans="1:15" x14ac:dyDescent="0.25">
      <c r="B15" t="s">
        <v>11</v>
      </c>
      <c r="C15" t="s">
        <v>12</v>
      </c>
      <c r="D15" t="s">
        <v>21</v>
      </c>
      <c r="E15" t="s">
        <v>14</v>
      </c>
      <c r="F15" t="s">
        <v>27</v>
      </c>
      <c r="G15" t="s">
        <v>27</v>
      </c>
      <c r="H15" t="s">
        <v>28</v>
      </c>
      <c r="I15">
        <v>22689450</v>
      </c>
      <c r="J15" t="s">
        <v>24</v>
      </c>
      <c r="K15" t="s">
        <v>29</v>
      </c>
      <c r="L15" t="s">
        <v>26</v>
      </c>
      <c r="M15">
        <v>730</v>
      </c>
      <c r="N15">
        <v>0</v>
      </c>
      <c r="O15">
        <v>0</v>
      </c>
    </row>
    <row r="16" spans="1:15" x14ac:dyDescent="0.25">
      <c r="B16" t="s">
        <v>11</v>
      </c>
      <c r="C16" t="s">
        <v>12</v>
      </c>
      <c r="D16" t="s">
        <v>21</v>
      </c>
      <c r="E16" t="s">
        <v>14</v>
      </c>
      <c r="F16" t="s">
        <v>30</v>
      </c>
      <c r="G16" t="s">
        <v>30</v>
      </c>
      <c r="H16" t="s">
        <v>31</v>
      </c>
      <c r="I16">
        <v>22711420</v>
      </c>
      <c r="J16" t="s">
        <v>24</v>
      </c>
      <c r="K16" t="s">
        <v>32</v>
      </c>
      <c r="L16" t="s">
        <v>26</v>
      </c>
      <c r="M16">
        <v>70.11</v>
      </c>
      <c r="N16">
        <v>196.31</v>
      </c>
      <c r="O16">
        <v>203.31</v>
      </c>
    </row>
    <row r="17" spans="2:15" x14ac:dyDescent="0.25">
      <c r="B17" t="s">
        <v>11</v>
      </c>
      <c r="C17" t="s">
        <v>12</v>
      </c>
      <c r="D17" t="s">
        <v>21</v>
      </c>
      <c r="E17" t="s">
        <v>14</v>
      </c>
      <c r="F17" t="s">
        <v>33</v>
      </c>
      <c r="G17" t="s">
        <v>34</v>
      </c>
      <c r="H17" t="s">
        <v>35</v>
      </c>
      <c r="I17">
        <v>22752164</v>
      </c>
      <c r="J17" t="s">
        <v>36</v>
      </c>
      <c r="K17" t="s">
        <v>32</v>
      </c>
      <c r="L17" t="s">
        <v>26</v>
      </c>
      <c r="M17">
        <v>981.4</v>
      </c>
      <c r="N17">
        <v>981.4</v>
      </c>
      <c r="O17">
        <v>981.4</v>
      </c>
    </row>
    <row r="18" spans="2:15" x14ac:dyDescent="0.25">
      <c r="B18" t="s">
        <v>11</v>
      </c>
      <c r="C18" t="s">
        <v>12</v>
      </c>
      <c r="D18" t="s">
        <v>13</v>
      </c>
      <c r="E18" t="s">
        <v>14</v>
      </c>
      <c r="F18" t="s">
        <v>37</v>
      </c>
      <c r="G18" t="s">
        <v>37</v>
      </c>
      <c r="H18" t="s">
        <v>38</v>
      </c>
      <c r="I18">
        <v>22754060</v>
      </c>
      <c r="J18" t="s">
        <v>17</v>
      </c>
      <c r="K18" t="s">
        <v>32</v>
      </c>
      <c r="L18" t="s">
        <v>39</v>
      </c>
      <c r="M18">
        <v>10.52</v>
      </c>
      <c r="N18">
        <v>10.52</v>
      </c>
      <c r="O18">
        <v>10.52</v>
      </c>
    </row>
    <row r="19" spans="2:15" x14ac:dyDescent="0.25">
      <c r="B19" t="s">
        <v>11</v>
      </c>
      <c r="C19" t="s">
        <v>12</v>
      </c>
      <c r="D19" t="s">
        <v>13</v>
      </c>
      <c r="E19" t="s">
        <v>14</v>
      </c>
      <c r="F19" t="s">
        <v>37</v>
      </c>
      <c r="G19" t="s">
        <v>37</v>
      </c>
      <c r="H19" t="s">
        <v>38</v>
      </c>
      <c r="I19">
        <v>22754061</v>
      </c>
      <c r="J19" t="s">
        <v>17</v>
      </c>
      <c r="K19" t="s">
        <v>32</v>
      </c>
      <c r="L19" t="s">
        <v>39</v>
      </c>
      <c r="M19">
        <v>10.52</v>
      </c>
      <c r="N19">
        <v>10.52</v>
      </c>
      <c r="O19">
        <v>10.52</v>
      </c>
    </row>
    <row r="20" spans="2:15" x14ac:dyDescent="0.25">
      <c r="B20" t="s">
        <v>11</v>
      </c>
      <c r="C20" t="s">
        <v>12</v>
      </c>
      <c r="D20" t="s">
        <v>13</v>
      </c>
      <c r="E20" t="s">
        <v>14</v>
      </c>
      <c r="F20" t="s">
        <v>37</v>
      </c>
      <c r="G20" t="s">
        <v>37</v>
      </c>
      <c r="H20" t="s">
        <v>38</v>
      </c>
      <c r="I20">
        <v>22754062</v>
      </c>
      <c r="J20" t="s">
        <v>17</v>
      </c>
      <c r="K20" t="s">
        <v>32</v>
      </c>
      <c r="L20" t="s">
        <v>39</v>
      </c>
      <c r="M20">
        <v>10.52</v>
      </c>
      <c r="N20">
        <v>10.52</v>
      </c>
      <c r="O20">
        <v>10.52</v>
      </c>
    </row>
    <row r="21" spans="2:15" x14ac:dyDescent="0.25">
      <c r="B21" t="s">
        <v>11</v>
      </c>
      <c r="C21" t="s">
        <v>12</v>
      </c>
      <c r="D21" t="s">
        <v>13</v>
      </c>
      <c r="E21" t="s">
        <v>14</v>
      </c>
      <c r="F21" t="s">
        <v>37</v>
      </c>
      <c r="G21" t="s">
        <v>37</v>
      </c>
      <c r="H21" t="s">
        <v>38</v>
      </c>
      <c r="I21">
        <v>22754063</v>
      </c>
      <c r="J21" t="s">
        <v>17</v>
      </c>
      <c r="K21" t="s">
        <v>32</v>
      </c>
      <c r="L21" t="s">
        <v>39</v>
      </c>
      <c r="M21">
        <v>10.52</v>
      </c>
      <c r="N21">
        <v>10.52</v>
      </c>
      <c r="O21">
        <v>10.52</v>
      </c>
    </row>
    <row r="22" spans="2:15" x14ac:dyDescent="0.25">
      <c r="B22" t="s">
        <v>11</v>
      </c>
      <c r="C22" t="s">
        <v>12</v>
      </c>
      <c r="D22" t="s">
        <v>13</v>
      </c>
      <c r="E22" t="s">
        <v>14</v>
      </c>
      <c r="F22" t="s">
        <v>37</v>
      </c>
      <c r="G22" t="s">
        <v>37</v>
      </c>
      <c r="H22" t="s">
        <v>40</v>
      </c>
      <c r="I22">
        <v>22754064</v>
      </c>
      <c r="J22" t="s">
        <v>41</v>
      </c>
      <c r="K22" t="s">
        <v>32</v>
      </c>
      <c r="L22" t="s">
        <v>39</v>
      </c>
      <c r="M22">
        <v>10.52</v>
      </c>
      <c r="N22">
        <v>10.52</v>
      </c>
      <c r="O22">
        <v>10.52</v>
      </c>
    </row>
    <row r="23" spans="2:15" x14ac:dyDescent="0.25">
      <c r="B23" t="s">
        <v>11</v>
      </c>
      <c r="C23" t="s">
        <v>12</v>
      </c>
      <c r="D23" t="s">
        <v>13</v>
      </c>
      <c r="E23" t="s">
        <v>14</v>
      </c>
      <c r="F23" t="s">
        <v>37</v>
      </c>
      <c r="G23" t="s">
        <v>37</v>
      </c>
      <c r="H23" t="s">
        <v>38</v>
      </c>
      <c r="I23">
        <v>22754065</v>
      </c>
      <c r="J23" t="s">
        <v>17</v>
      </c>
      <c r="K23" t="s">
        <v>32</v>
      </c>
      <c r="L23" t="s">
        <v>39</v>
      </c>
      <c r="M23">
        <v>10.52</v>
      </c>
      <c r="N23">
        <v>560.79999999999995</v>
      </c>
      <c r="O23">
        <v>560.79999999999995</v>
      </c>
    </row>
    <row r="24" spans="2:15" x14ac:dyDescent="0.25">
      <c r="B24" t="s">
        <v>11</v>
      </c>
      <c r="C24" t="s">
        <v>12</v>
      </c>
      <c r="D24" t="s">
        <v>13</v>
      </c>
      <c r="E24" t="s">
        <v>14</v>
      </c>
      <c r="F24" t="s">
        <v>37</v>
      </c>
      <c r="G24" t="s">
        <v>37</v>
      </c>
      <c r="H24" t="s">
        <v>38</v>
      </c>
      <c r="I24">
        <v>22754066</v>
      </c>
      <c r="J24" t="s">
        <v>17</v>
      </c>
      <c r="K24" t="s">
        <v>32</v>
      </c>
      <c r="L24" t="s">
        <v>39</v>
      </c>
      <c r="M24">
        <v>10.52</v>
      </c>
      <c r="N24">
        <v>10.52</v>
      </c>
      <c r="O24">
        <v>10.52</v>
      </c>
    </row>
    <row r="25" spans="2:15" x14ac:dyDescent="0.25">
      <c r="B25" t="s">
        <v>11</v>
      </c>
      <c r="C25" t="s">
        <v>12</v>
      </c>
      <c r="D25" t="s">
        <v>13</v>
      </c>
      <c r="E25" t="s">
        <v>14</v>
      </c>
      <c r="F25" t="s">
        <v>37</v>
      </c>
      <c r="G25" t="s">
        <v>37</v>
      </c>
      <c r="H25" t="s">
        <v>38</v>
      </c>
      <c r="I25">
        <v>22754067</v>
      </c>
      <c r="J25" t="s">
        <v>17</v>
      </c>
      <c r="K25" t="s">
        <v>32</v>
      </c>
      <c r="L25" t="s">
        <v>39</v>
      </c>
      <c r="M25">
        <v>10.52</v>
      </c>
      <c r="N25">
        <v>10.52</v>
      </c>
      <c r="O25">
        <v>10.52</v>
      </c>
    </row>
    <row r="26" spans="2:15" x14ac:dyDescent="0.25">
      <c r="B26" t="s">
        <v>11</v>
      </c>
      <c r="C26" t="s">
        <v>12</v>
      </c>
      <c r="D26" t="s">
        <v>13</v>
      </c>
      <c r="E26" t="s">
        <v>14</v>
      </c>
      <c r="F26" t="s">
        <v>37</v>
      </c>
      <c r="G26" t="s">
        <v>37</v>
      </c>
      <c r="H26" t="s">
        <v>38</v>
      </c>
      <c r="I26">
        <v>22754068</v>
      </c>
      <c r="J26" t="s">
        <v>17</v>
      </c>
      <c r="K26" t="s">
        <v>32</v>
      </c>
      <c r="L26" t="s">
        <v>39</v>
      </c>
      <c r="M26">
        <v>10.52</v>
      </c>
      <c r="N26">
        <v>560.79999999999995</v>
      </c>
      <c r="O26">
        <v>10.52</v>
      </c>
    </row>
    <row r="27" spans="2:15" x14ac:dyDescent="0.25">
      <c r="B27" t="s">
        <v>11</v>
      </c>
      <c r="C27" t="s">
        <v>12</v>
      </c>
      <c r="D27" t="s">
        <v>13</v>
      </c>
      <c r="E27" t="s">
        <v>14</v>
      </c>
      <c r="F27" t="s">
        <v>37</v>
      </c>
      <c r="G27" t="s">
        <v>37</v>
      </c>
      <c r="H27" t="s">
        <v>38</v>
      </c>
      <c r="I27">
        <v>22754069</v>
      </c>
      <c r="J27" t="s">
        <v>17</v>
      </c>
      <c r="K27" t="s">
        <v>32</v>
      </c>
      <c r="L27" t="s">
        <v>39</v>
      </c>
      <c r="M27">
        <v>10.52</v>
      </c>
      <c r="N27">
        <v>10.52</v>
      </c>
      <c r="O27">
        <v>10.52</v>
      </c>
    </row>
    <row r="28" spans="2:15" x14ac:dyDescent="0.25">
      <c r="B28" t="s">
        <v>11</v>
      </c>
      <c r="C28" t="s">
        <v>12</v>
      </c>
      <c r="D28" t="s">
        <v>13</v>
      </c>
      <c r="E28" t="s">
        <v>14</v>
      </c>
      <c r="F28" t="s">
        <v>37</v>
      </c>
      <c r="G28" t="s">
        <v>37</v>
      </c>
      <c r="H28" t="s">
        <v>38</v>
      </c>
      <c r="I28">
        <v>22754070</v>
      </c>
      <c r="J28" t="s">
        <v>17</v>
      </c>
      <c r="K28" t="s">
        <v>32</v>
      </c>
      <c r="L28" t="s">
        <v>39</v>
      </c>
      <c r="M28">
        <v>10.52</v>
      </c>
      <c r="N28">
        <v>10.52</v>
      </c>
      <c r="O28">
        <v>10.52</v>
      </c>
    </row>
    <row r="29" spans="2:15" x14ac:dyDescent="0.25">
      <c r="B29" t="s">
        <v>20</v>
      </c>
      <c r="C29" t="s">
        <v>12</v>
      </c>
      <c r="D29" t="s">
        <v>13</v>
      </c>
      <c r="E29" t="s">
        <v>14</v>
      </c>
      <c r="F29" t="s">
        <v>42</v>
      </c>
      <c r="G29" t="s">
        <v>42</v>
      </c>
      <c r="H29" t="s">
        <v>42</v>
      </c>
      <c r="I29">
        <v>22754071</v>
      </c>
      <c r="J29" t="s">
        <v>17</v>
      </c>
      <c r="K29" t="s">
        <v>32</v>
      </c>
      <c r="L29" t="s">
        <v>39</v>
      </c>
      <c r="M29">
        <v>10.52</v>
      </c>
      <c r="N29">
        <v>10.52</v>
      </c>
      <c r="O29">
        <v>10.52</v>
      </c>
    </row>
    <row r="30" spans="2:15" x14ac:dyDescent="0.25">
      <c r="B30" t="s">
        <v>20</v>
      </c>
      <c r="C30" t="s">
        <v>12</v>
      </c>
      <c r="D30" t="s">
        <v>13</v>
      </c>
      <c r="E30" t="s">
        <v>14</v>
      </c>
      <c r="F30" t="s">
        <v>43</v>
      </c>
      <c r="G30" t="s">
        <v>43</v>
      </c>
      <c r="H30" t="s">
        <v>44</v>
      </c>
      <c r="I30">
        <v>22637543</v>
      </c>
      <c r="J30" t="s">
        <v>17</v>
      </c>
      <c r="K30" t="s">
        <v>32</v>
      </c>
      <c r="L30" t="s">
        <v>26</v>
      </c>
      <c r="M30">
        <v>490.7</v>
      </c>
      <c r="N30">
        <v>490.7</v>
      </c>
      <c r="O30">
        <v>490.7</v>
      </c>
    </row>
    <row r="31" spans="2:15" x14ac:dyDescent="0.25">
      <c r="B31" t="s">
        <v>20</v>
      </c>
      <c r="C31" t="s">
        <v>12</v>
      </c>
      <c r="D31" t="s">
        <v>13</v>
      </c>
      <c r="E31" t="s">
        <v>14</v>
      </c>
      <c r="F31" t="s">
        <v>45</v>
      </c>
      <c r="G31" t="s">
        <v>45</v>
      </c>
      <c r="H31" t="s">
        <v>46</v>
      </c>
      <c r="I31">
        <v>22644717</v>
      </c>
      <c r="J31" t="s">
        <v>17</v>
      </c>
      <c r="K31" t="s">
        <v>32</v>
      </c>
      <c r="L31" t="s">
        <v>26</v>
      </c>
      <c r="M31">
        <v>630.9</v>
      </c>
      <c r="N31">
        <v>630.9</v>
      </c>
      <c r="O31">
        <v>630.9</v>
      </c>
    </row>
    <row r="32" spans="2:15" x14ac:dyDescent="0.25">
      <c r="B32" t="s">
        <v>20</v>
      </c>
      <c r="C32" t="s">
        <v>12</v>
      </c>
      <c r="D32" t="s">
        <v>21</v>
      </c>
      <c r="E32" t="s">
        <v>14</v>
      </c>
      <c r="F32" t="s">
        <v>47</v>
      </c>
      <c r="G32" t="s">
        <v>47</v>
      </c>
      <c r="H32" t="s">
        <v>48</v>
      </c>
      <c r="I32">
        <v>22645730</v>
      </c>
      <c r="J32" t="s">
        <v>24</v>
      </c>
      <c r="K32" t="s">
        <v>32</v>
      </c>
      <c r="L32" t="s">
        <v>26</v>
      </c>
      <c r="M32">
        <v>245.35</v>
      </c>
      <c r="N32">
        <v>245.35</v>
      </c>
      <c r="O32">
        <v>245.35</v>
      </c>
    </row>
    <row r="33" spans="2:15" x14ac:dyDescent="0.25">
      <c r="B33" t="s">
        <v>11</v>
      </c>
      <c r="C33" t="s">
        <v>12</v>
      </c>
      <c r="D33" t="s">
        <v>21</v>
      </c>
      <c r="E33" t="s">
        <v>14</v>
      </c>
      <c r="F33" t="s">
        <v>49</v>
      </c>
      <c r="G33" t="s">
        <v>49</v>
      </c>
      <c r="H33" t="s">
        <v>50</v>
      </c>
      <c r="I33">
        <v>22667457</v>
      </c>
      <c r="J33" t="s">
        <v>24</v>
      </c>
      <c r="K33" t="s">
        <v>32</v>
      </c>
      <c r="L33" t="s">
        <v>26</v>
      </c>
      <c r="M33">
        <v>497.73</v>
      </c>
      <c r="N33">
        <v>497.73</v>
      </c>
      <c r="O33">
        <v>480.2</v>
      </c>
    </row>
    <row r="34" spans="2:15" x14ac:dyDescent="0.25">
      <c r="B34" t="s">
        <v>11</v>
      </c>
      <c r="C34" t="s">
        <v>12</v>
      </c>
      <c r="D34" t="s">
        <v>61</v>
      </c>
      <c r="E34" t="s">
        <v>14</v>
      </c>
      <c r="F34" t="s">
        <v>62</v>
      </c>
      <c r="G34" t="s">
        <v>62</v>
      </c>
      <c r="H34" t="s">
        <v>63</v>
      </c>
      <c r="I34">
        <v>22706687</v>
      </c>
      <c r="J34" t="s">
        <v>64</v>
      </c>
      <c r="K34" t="s">
        <v>55</v>
      </c>
      <c r="L34" t="s">
        <v>26</v>
      </c>
      <c r="M34">
        <v>665.97</v>
      </c>
      <c r="N34">
        <v>392.57</v>
      </c>
      <c r="O34">
        <v>392.57</v>
      </c>
    </row>
    <row r="35" spans="2:15" x14ac:dyDescent="0.25">
      <c r="B35" t="s">
        <v>20</v>
      </c>
      <c r="C35" t="s">
        <v>12</v>
      </c>
      <c r="D35" t="s">
        <v>56</v>
      </c>
      <c r="E35" t="s">
        <v>14</v>
      </c>
      <c r="F35" t="s">
        <v>75</v>
      </c>
      <c r="G35" t="s">
        <v>75</v>
      </c>
      <c r="H35" t="s">
        <v>76</v>
      </c>
      <c r="I35">
        <v>22531292</v>
      </c>
      <c r="J35" t="s">
        <v>77</v>
      </c>
      <c r="K35" t="s">
        <v>55</v>
      </c>
      <c r="L35" t="s">
        <v>26</v>
      </c>
      <c r="M35">
        <v>315.45</v>
      </c>
      <c r="N35">
        <v>315.45</v>
      </c>
      <c r="O35">
        <v>315.45</v>
      </c>
    </row>
    <row r="36" spans="2:15" x14ac:dyDescent="0.25">
      <c r="B36" t="s">
        <v>20</v>
      </c>
      <c r="C36" t="s">
        <v>12</v>
      </c>
      <c r="D36" t="s">
        <v>61</v>
      </c>
      <c r="E36" t="s">
        <v>14</v>
      </c>
      <c r="F36" t="s">
        <v>81</v>
      </c>
      <c r="G36" t="s">
        <v>81</v>
      </c>
      <c r="H36" t="s">
        <v>82</v>
      </c>
      <c r="I36">
        <v>22637544</v>
      </c>
      <c r="J36" t="s">
        <v>83</v>
      </c>
      <c r="K36" t="s">
        <v>55</v>
      </c>
      <c r="L36" t="s">
        <v>26</v>
      </c>
      <c r="M36">
        <v>455.65</v>
      </c>
      <c r="N36">
        <v>455.65</v>
      </c>
      <c r="O36">
        <v>455.65</v>
      </c>
    </row>
    <row r="37" spans="2:15" x14ac:dyDescent="0.25">
      <c r="B37" t="s">
        <v>20</v>
      </c>
      <c r="C37" t="s">
        <v>12</v>
      </c>
      <c r="D37" t="s">
        <v>61</v>
      </c>
      <c r="E37" t="s">
        <v>14</v>
      </c>
      <c r="F37" t="s">
        <v>84</v>
      </c>
      <c r="G37" t="s">
        <v>84</v>
      </c>
      <c r="H37" t="s">
        <v>85</v>
      </c>
      <c r="I37">
        <v>22644718</v>
      </c>
      <c r="J37" t="s">
        <v>83</v>
      </c>
      <c r="K37" t="s">
        <v>55</v>
      </c>
      <c r="L37" t="s">
        <v>26</v>
      </c>
      <c r="M37">
        <v>490.7</v>
      </c>
      <c r="N37">
        <v>490.7</v>
      </c>
      <c r="O37">
        <v>490.7</v>
      </c>
    </row>
    <row r="38" spans="2:15" x14ac:dyDescent="0.25">
      <c r="B38" t="s">
        <v>11</v>
      </c>
      <c r="C38" t="s">
        <v>12</v>
      </c>
      <c r="D38" t="s">
        <v>61</v>
      </c>
      <c r="E38" t="s">
        <v>14</v>
      </c>
      <c r="F38" t="s">
        <v>86</v>
      </c>
      <c r="G38" t="s">
        <v>86</v>
      </c>
      <c r="H38" t="s">
        <v>76</v>
      </c>
      <c r="I38">
        <v>22663237</v>
      </c>
      <c r="J38" t="s">
        <v>87</v>
      </c>
      <c r="K38" t="s">
        <v>55</v>
      </c>
      <c r="L38" t="s">
        <v>26</v>
      </c>
      <c r="M38">
        <v>490.7</v>
      </c>
      <c r="N38">
        <v>490.7</v>
      </c>
      <c r="O38">
        <v>490.7</v>
      </c>
    </row>
    <row r="39" spans="2:15" x14ac:dyDescent="0.25">
      <c r="B39" t="s">
        <v>11</v>
      </c>
      <c r="C39" t="s">
        <v>12</v>
      </c>
      <c r="D39" t="s">
        <v>61</v>
      </c>
      <c r="E39" t="s">
        <v>14</v>
      </c>
      <c r="F39" t="s">
        <v>95</v>
      </c>
      <c r="G39" t="s">
        <v>95</v>
      </c>
      <c r="H39" t="s">
        <v>96</v>
      </c>
      <c r="I39">
        <v>22685081</v>
      </c>
      <c r="J39" t="s">
        <v>97</v>
      </c>
      <c r="K39" t="s">
        <v>55</v>
      </c>
      <c r="L39" t="s">
        <v>26</v>
      </c>
      <c r="M39">
        <v>665.97</v>
      </c>
      <c r="N39">
        <v>665.97</v>
      </c>
      <c r="O39">
        <v>420.62</v>
      </c>
    </row>
    <row r="40" spans="2:15" x14ac:dyDescent="0.25">
      <c r="B40" t="s">
        <v>20</v>
      </c>
      <c r="C40" t="s">
        <v>12</v>
      </c>
      <c r="D40" t="s">
        <v>13</v>
      </c>
      <c r="E40" t="s">
        <v>14</v>
      </c>
      <c r="F40" t="s">
        <v>106</v>
      </c>
      <c r="G40" t="s">
        <v>106</v>
      </c>
      <c r="H40" t="s">
        <v>107</v>
      </c>
      <c r="I40">
        <v>22622014</v>
      </c>
      <c r="J40" t="s">
        <v>17</v>
      </c>
      <c r="K40" t="s">
        <v>108</v>
      </c>
      <c r="L40" t="s">
        <v>109</v>
      </c>
      <c r="M40" s="7">
        <v>8411.76</v>
      </c>
      <c r="N40" s="7">
        <v>8411.76</v>
      </c>
      <c r="O40" s="7">
        <v>6642.29</v>
      </c>
    </row>
    <row r="41" spans="2:15" x14ac:dyDescent="0.25">
      <c r="B41" t="s">
        <v>20</v>
      </c>
      <c r="C41" t="s">
        <v>12</v>
      </c>
      <c r="D41" t="s">
        <v>13</v>
      </c>
      <c r="E41" t="s">
        <v>14</v>
      </c>
      <c r="F41" t="s">
        <v>110</v>
      </c>
      <c r="G41" t="s">
        <v>110</v>
      </c>
      <c r="H41" t="s">
        <v>111</v>
      </c>
      <c r="I41">
        <v>22629420</v>
      </c>
      <c r="J41" t="s">
        <v>17</v>
      </c>
      <c r="K41" t="s">
        <v>112</v>
      </c>
      <c r="L41" t="s">
        <v>26</v>
      </c>
      <c r="M41">
        <v>988</v>
      </c>
      <c r="N41">
        <v>0</v>
      </c>
      <c r="O41">
        <v>455.65</v>
      </c>
    </row>
    <row r="42" spans="2:15" x14ac:dyDescent="0.25">
      <c r="B42" t="s">
        <v>20</v>
      </c>
      <c r="C42" t="s">
        <v>12</v>
      </c>
      <c r="D42" t="s">
        <v>61</v>
      </c>
      <c r="E42" t="s">
        <v>14</v>
      </c>
      <c r="F42" t="s">
        <v>113</v>
      </c>
      <c r="G42" t="s">
        <v>113</v>
      </c>
      <c r="H42" t="s">
        <v>114</v>
      </c>
      <c r="I42">
        <v>22573106</v>
      </c>
      <c r="J42" t="s">
        <v>115</v>
      </c>
      <c r="K42" t="s">
        <v>116</v>
      </c>
      <c r="L42" t="s">
        <v>26</v>
      </c>
      <c r="M42">
        <v>912</v>
      </c>
      <c r="N42">
        <v>0</v>
      </c>
      <c r="O42">
        <v>0</v>
      </c>
    </row>
    <row r="43" spans="2:15" x14ac:dyDescent="0.25">
      <c r="B43" t="s">
        <v>20</v>
      </c>
      <c r="C43" t="s">
        <v>12</v>
      </c>
      <c r="D43" t="s">
        <v>61</v>
      </c>
      <c r="E43" t="s">
        <v>14</v>
      </c>
      <c r="F43" t="s">
        <v>117</v>
      </c>
      <c r="G43" t="s">
        <v>117</v>
      </c>
      <c r="H43" t="s">
        <v>118</v>
      </c>
      <c r="I43">
        <v>22622015</v>
      </c>
      <c r="J43" t="s">
        <v>83</v>
      </c>
      <c r="K43" t="s">
        <v>116</v>
      </c>
      <c r="L43" t="s">
        <v>26</v>
      </c>
      <c r="M43">
        <v>836</v>
      </c>
      <c r="N43">
        <v>0</v>
      </c>
      <c r="O43">
        <v>0</v>
      </c>
    </row>
    <row r="44" spans="2:15" x14ac:dyDescent="0.25">
      <c r="B44" t="s">
        <v>20</v>
      </c>
      <c r="C44" t="s">
        <v>12</v>
      </c>
      <c r="D44" t="s">
        <v>61</v>
      </c>
      <c r="E44" t="s">
        <v>14</v>
      </c>
      <c r="F44" t="s">
        <v>111</v>
      </c>
      <c r="G44" t="s">
        <v>111</v>
      </c>
      <c r="H44" t="s">
        <v>119</v>
      </c>
      <c r="I44">
        <v>22629421</v>
      </c>
      <c r="J44" t="s">
        <v>83</v>
      </c>
      <c r="K44" t="s">
        <v>116</v>
      </c>
      <c r="L44" t="s">
        <v>26</v>
      </c>
      <c r="M44">
        <v>860</v>
      </c>
      <c r="N44">
        <v>0</v>
      </c>
      <c r="O44">
        <v>420.6</v>
      </c>
    </row>
    <row r="45" spans="2:15" x14ac:dyDescent="0.25">
      <c r="B45" t="s">
        <v>20</v>
      </c>
      <c r="C45" t="s">
        <v>12</v>
      </c>
      <c r="D45" t="s">
        <v>21</v>
      </c>
      <c r="E45" t="s">
        <v>14</v>
      </c>
      <c r="F45" t="s">
        <v>120</v>
      </c>
      <c r="G45" t="s">
        <v>120</v>
      </c>
      <c r="H45" t="s">
        <v>121</v>
      </c>
      <c r="I45">
        <v>22622906</v>
      </c>
      <c r="J45" t="s">
        <v>24</v>
      </c>
      <c r="K45" t="s">
        <v>122</v>
      </c>
      <c r="L45" t="s">
        <v>26</v>
      </c>
      <c r="M45">
        <v>245.35</v>
      </c>
      <c r="N45">
        <v>245.35</v>
      </c>
      <c r="O45">
        <v>245.35</v>
      </c>
    </row>
    <row r="46" spans="2:15" x14ac:dyDescent="0.25">
      <c r="B46" t="s">
        <v>20</v>
      </c>
      <c r="C46" t="s">
        <v>12</v>
      </c>
      <c r="D46" t="s">
        <v>61</v>
      </c>
      <c r="E46" t="s">
        <v>14</v>
      </c>
      <c r="F46" t="s">
        <v>123</v>
      </c>
      <c r="G46" t="s">
        <v>123</v>
      </c>
      <c r="H46" t="s">
        <v>124</v>
      </c>
      <c r="I46">
        <v>22652359</v>
      </c>
      <c r="J46" t="s">
        <v>64</v>
      </c>
      <c r="K46" t="s">
        <v>125</v>
      </c>
      <c r="L46" t="s">
        <v>26</v>
      </c>
      <c r="M46">
        <v>455.65</v>
      </c>
      <c r="N46">
        <v>455.65</v>
      </c>
      <c r="O46">
        <v>455.65</v>
      </c>
    </row>
    <row r="47" spans="2:15" x14ac:dyDescent="0.25">
      <c r="M47" s="8">
        <f>SUM(M13:M46)</f>
        <v>20056.329999999998</v>
      </c>
      <c r="N47" s="8">
        <f t="shared" ref="N47:O47" si="1">SUM(N13:N46)</f>
        <v>16683.689999999999</v>
      </c>
      <c r="O47" s="8">
        <f t="shared" si="1"/>
        <v>14984.309999999998</v>
      </c>
    </row>
  </sheetData>
  <sortState xmlns:xlrd2="http://schemas.microsoft.com/office/spreadsheetml/2017/richdata2" ref="B2:O47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PMCM Cost</vt:lpstr>
      <vt:lpstr>PMCM Cost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Goodhead, Isaac S SPDC-UPO/G/UCN</dc:creator>
  <cp:lastModifiedBy>Goodhead, Isaac S SPDC-UPO/G/UCN</cp:lastModifiedBy>
  <dcterms:created xsi:type="dcterms:W3CDTF">2019-05-21T06:57:45Z</dcterms:created>
  <dcterms:modified xsi:type="dcterms:W3CDTF">2019-09-12T10:17:23Z</dcterms:modified>
</cp:coreProperties>
</file>