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omokhai\Desktop\OPS &amp; WRFM\"/>
    </mc:Choice>
  </mc:AlternateContent>
  <xr:revisionPtr revIDLastSave="0" documentId="8_{3E379ECE-687F-4A6B-B2DE-5CC5F42DACD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<sst xmlns="http://schemas.openxmlformats.org/spreadsheetml/2006/main" count="306" uniqueCount="136">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</sst>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A16" zoomScaleNormal="100" workbookViewId="0">
      <selection activeCell="D27" sqref="D27"/>
    </sheetView>
  </sheetViews>
  <sheetFormatPr defaultRowHeight="14.5" x14ac:dyDescent="0.35"/>
  <cols>
    <col min="1" max="1" width="8.7265625" style="88"/>
    <col min="2" max="2" width="14.453125" style="88" customWidth="1"/>
    <col min="3" max="3" width="68.54296875" style="88" customWidth="1"/>
    <col min="4" max="4" width="30.453125" style="88" customWidth="1"/>
    <col min="5" max="5" width="8.54296875" style="88" customWidth="1"/>
    <col min="6" max="6" width="15.1796875" style="88" customWidth="1"/>
    <col min="7" max="7" width="10.54296875" style="88" customWidth="1"/>
    <col min="8" max="8" width="4.81640625" style="88" customWidth="1"/>
    <col min="9" max="9" width="4.5429687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54296875" customWidth="1"/>
    <col min="19" max="19" width="11.81640625" customWidth="1"/>
  </cols>
  <sheetData>
    <row r="1" spans="2:22" ht="21.65" customHeight="1" thickBot="1" x14ac:dyDescent="0.4"/>
    <row r="2" spans="2:22" ht="30.65" customHeight="1" thickBot="1" x14ac:dyDescent="0.4">
      <c r="C2" s="149" t="s">
        <v>0</v>
      </c>
      <c r="D2" s="150"/>
      <c r="E2" s="150"/>
      <c r="F2" s="151"/>
      <c r="G2" s="90"/>
      <c r="H2" s="90"/>
      <c r="I2" s="90"/>
      <c r="J2" s="90"/>
    </row>
    <row r="3" spans="2:22" ht="15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x14ac:dyDescent="0.35">
      <c r="C4" s="91" t="s">
        <v>1</v>
      </c>
      <c r="D4" s="92" t="s">
        <v>2</v>
      </c>
      <c r="E4" s="93" t="s">
        <v>3</v>
      </c>
      <c r="F4" s="94" t="s">
        <v>4</v>
      </c>
      <c r="G4" s="95"/>
      <c r="H4" s="95"/>
      <c r="I4" s="96"/>
      <c r="J4" s="89"/>
      <c r="K4" s="97" t="s">
        <v>5</v>
      </c>
      <c r="L4" s="89"/>
      <c r="M4" s="89" t="s">
        <v>6</v>
      </c>
      <c r="N4" s="96"/>
      <c r="O4" s="98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x14ac:dyDescent="0.35">
      <c r="B5" s="89"/>
      <c r="C5" s="99" t="s">
        <v>10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</v>
      </c>
      <c r="L5" s="89"/>
      <c r="M5" s="89" t="s">
        <v>12</v>
      </c>
      <c r="N5" s="89"/>
      <c r="O5" s="99" t="s">
        <v>10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x14ac:dyDescent="0.35">
      <c r="B6" s="89"/>
      <c r="C6" s="99" t="s">
        <v>13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14</v>
      </c>
      <c r="N6" s="89"/>
      <c r="O6" s="99" t="s">
        <v>13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customHeight="1" x14ac:dyDescent="0.35">
      <c r="B7" s="89"/>
      <c r="C7" s="106" t="s">
        <v>15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16</v>
      </c>
      <c r="L7" s="89"/>
      <c r="M7" s="89" t="s">
        <v>17</v>
      </c>
      <c r="N7" s="107"/>
      <c r="O7" s="106" t="s">
        <v>15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customHeight="1" x14ac:dyDescent="0.35">
      <c r="B8" s="89"/>
      <c r="C8" s="106" t="s">
        <v>18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19</v>
      </c>
      <c r="L8" s="89"/>
      <c r="M8" s="89" t="s">
        <v>20</v>
      </c>
      <c r="N8" s="89"/>
      <c r="O8" s="106" t="s">
        <v>18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x14ac:dyDescent="0.35">
      <c r="B9" s="89"/>
      <c r="C9" s="106" t="s">
        <v>21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22</v>
      </c>
      <c r="L9" s="90"/>
      <c r="M9" s="89" t="s">
        <v>23</v>
      </c>
      <c r="N9" s="90"/>
      <c r="O9" s="106" t="s">
        <v>21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x14ac:dyDescent="0.35">
      <c r="B10" s="89"/>
      <c r="C10" s="106" t="s">
        <v>23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24</v>
      </c>
      <c r="N10" s="90"/>
      <c r="O10" s="106" t="s">
        <v>23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89"/>
      <c r="C11" s="99" t="s">
        <v>25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26</v>
      </c>
      <c r="N11" s="90"/>
      <c r="O11" s="99" t="s">
        <v>25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x14ac:dyDescent="0.35">
      <c r="B12" s="89"/>
      <c r="C12" s="99" t="s">
        <v>27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28</v>
      </c>
      <c r="N12" s="90"/>
      <c r="O12" s="99" t="s">
        <v>27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x14ac:dyDescent="0.35">
      <c r="B13" s="89"/>
      <c r="C13" s="99" t="s">
        <v>29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30</v>
      </c>
      <c r="N13" s="90"/>
      <c r="O13" s="99" t="s">
        <v>29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thickBot="1" x14ac:dyDescent="0.4">
      <c r="B14" s="89"/>
      <c r="C14" s="111" t="s">
        <v>31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31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99" t="s">
        <v>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thickBot="1" x14ac:dyDescent="0.4">
      <c r="B16" s="89"/>
      <c r="C16" s="99" t="s">
        <v>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34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35</v>
      </c>
      <c r="D18" s="125" t="s">
        <v>36</v>
      </c>
      <c r="E18" s="126"/>
      <c r="F18" s="127"/>
    </row>
    <row r="19" spans="2:20" x14ac:dyDescent="0.35">
      <c r="C19" s="128" t="s">
        <v>37</v>
      </c>
      <c r="D19" s="115" t="s">
        <v>38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39</v>
      </c>
      <c r="D21" s="136" t="s">
        <v>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40</v>
      </c>
      <c r="D22" s="132" t="s">
        <v>41</v>
      </c>
      <c r="E22" s="133"/>
      <c r="F22" s="135">
        <v>0</v>
      </c>
      <c r="H22" s="142" t="s">
        <v>42</v>
      </c>
      <c r="I22" s="143"/>
      <c r="J22" s="122" t="s">
        <v>43</v>
      </c>
    </row>
    <row r="23" spans="2:20" ht="15" thickBot="1" x14ac:dyDescent="0.4">
      <c r="C23" s="85" t="s">
        <v>44</v>
      </c>
      <c r="D23" s="137" t="s">
        <v>10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45</v>
      </c>
    </row>
    <row r="24" spans="2:20" ht="27" thickBot="1" x14ac:dyDescent="0.4">
      <c r="C24" s="86" t="s">
        <v>46</v>
      </c>
    </row>
    <row r="25" spans="2:20" ht="13.5" customHeight="1" thickBot="1" x14ac:dyDescent="0.4">
      <c r="C25" s="85" t="s">
        <v>47</v>
      </c>
      <c r="D25" s="126" t="s">
        <v>48</v>
      </c>
      <c r="E25" s="126"/>
      <c r="F25" s="127"/>
    </row>
    <row r="26" spans="2:20" x14ac:dyDescent="0.35">
      <c r="C26" s="85" t="s">
        <v>49</v>
      </c>
      <c r="D26" s="115" t="s">
        <v>50</v>
      </c>
      <c r="E26" s="115"/>
      <c r="F26" s="116"/>
    </row>
    <row r="27" spans="2:20" x14ac:dyDescent="0.35">
      <c r="C27" s="85" t="s">
        <v>51</v>
      </c>
      <c r="D27" s="136" t="s">
        <v>16</v>
      </c>
      <c r="E27" s="100">
        <f>IF(D27=$K$7,(VLOOKUP(D30,$O$4:$S$16,3,FALSE)),IF(D27=$K$8,(VLOOKUP(D30,$O$4:S$16,4,FALSE)),(VLOOKUP(D30,$O$4:S$16,5,FALSE))))</f>
        <v>10.24</v>
      </c>
      <c r="F27" s="135">
        <v>1</v>
      </c>
    </row>
    <row r="28" spans="2:20" x14ac:dyDescent="0.35">
      <c r="C28" s="85" t="s">
        <v>52</v>
      </c>
      <c r="D28" s="138" t="s">
        <v>53</v>
      </c>
      <c r="E28" s="117">
        <f>(VLOOKUP(D30,$C$5:$F$16,3,FALSE))</f>
        <v>0.3</v>
      </c>
      <c r="F28" s="135">
        <v>274</v>
      </c>
    </row>
    <row r="29" spans="2:20" x14ac:dyDescent="0.35">
      <c r="C29" s="85" t="s">
        <v>54</v>
      </c>
      <c r="D29" s="132" t="s">
        <v>41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55</v>
      </c>
      <c r="D30" s="137" t="s">
        <v>10</v>
      </c>
      <c r="E30" s="118">
        <f>VLOOKUP(D30,$O$4:$S$16,2,FALSE)</f>
        <v>0.3</v>
      </c>
      <c r="F30" s="139">
        <f>(((F28/366)*F27*E30*E27)*1000)-(F29*E29*E28)</f>
        <v>2299.8032786885251</v>
      </c>
    </row>
    <row r="31" spans="2:20" ht="13.5" customHeight="1" x14ac:dyDescent="0.35">
      <c r="C31" s="85" t="s">
        <v>56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 t="s">
        <v>135</v>
      </c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57</v>
      </c>
      <c r="D36" s="90"/>
      <c r="E36" s="90"/>
      <c r="F36" s="90"/>
      <c r="G36" s="90"/>
      <c r="H36" s="90"/>
    </row>
    <row r="37" spans="3:8" ht="15" thickBot="1" x14ac:dyDescent="0.4">
      <c r="C37" s="130" t="s">
        <v>58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42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45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0" width="5.26953125" style="1" customWidth="1"/>
    <col min="11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42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45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7.149999999999999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42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453125" customWidth="1"/>
    <col min="3" max="3" width="31.54296875" customWidth="1"/>
    <col min="4" max="4" width="24.5429687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14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14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17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17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20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20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23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23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24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24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26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26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28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28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30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30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42</v>
      </c>
      <c r="J16" s="40"/>
      <c r="K16" s="41" t="s">
        <v>43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16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19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22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Adomokhai, Segun E SPDC-PTP/O/NE</cp:lastModifiedBy>
  <cp:revision/>
  <dcterms:created xsi:type="dcterms:W3CDTF">2019-03-08T09:08:42Z</dcterms:created>
  <dcterms:modified xsi:type="dcterms:W3CDTF">2021-01-29T02:05:27Z</dcterms:modified>
  <cp:category/>
  <cp:contentStatus/>
</cp:coreProperties>
</file>