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840" windowHeight="12300" activeTab="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Sheet1!$A$1:$J$30</definedName>
  </definedNames>
  <calcPr calcId="125725"/>
</workbook>
</file>

<file path=xl/calcChain.xml><?xml version="1.0" encoding="utf-8"?>
<calcChain xmlns="http://schemas.openxmlformats.org/spreadsheetml/2006/main">
  <c r="I19" i="3"/>
  <c r="I18"/>
  <c r="I17"/>
  <c r="I16"/>
  <c r="I15"/>
  <c r="I14"/>
  <c r="I13"/>
  <c r="I12"/>
  <c r="I11"/>
  <c r="I10"/>
  <c r="I9"/>
  <c r="I8"/>
  <c r="I7"/>
  <c r="I6"/>
  <c r="I5"/>
  <c r="I4"/>
  <c r="I3"/>
  <c r="I2"/>
  <c r="H5"/>
  <c r="H19"/>
  <c r="H18"/>
  <c r="H17"/>
  <c r="H16"/>
  <c r="A16"/>
  <c r="A17" s="1"/>
  <c r="A18" s="1"/>
  <c r="A19" s="1"/>
  <c r="H15"/>
  <c r="H14"/>
  <c r="H13"/>
  <c r="H12"/>
  <c r="H11"/>
  <c r="H10"/>
  <c r="H9"/>
  <c r="H8"/>
  <c r="H7"/>
  <c r="H6"/>
  <c r="H4"/>
  <c r="H3"/>
  <c r="A3"/>
  <c r="A4" s="1"/>
  <c r="A5" s="1"/>
  <c r="A6" s="1"/>
  <c r="A7" s="1"/>
  <c r="A8" s="1"/>
  <c r="A9" s="1"/>
  <c r="A10" s="1"/>
  <c r="A11" s="1"/>
  <c r="A12" s="1"/>
  <c r="A13" s="1"/>
  <c r="A14" s="1"/>
  <c r="H2"/>
  <c r="H30" i="1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20" i="2"/>
  <c r="H19"/>
  <c r="H18"/>
  <c r="H17"/>
  <c r="H16"/>
  <c r="H15"/>
  <c r="H14"/>
  <c r="H13"/>
  <c r="H12"/>
  <c r="H11"/>
  <c r="H10"/>
  <c r="H9"/>
  <c r="H8"/>
  <c r="H7"/>
  <c r="H6"/>
  <c r="H5"/>
  <c r="H4"/>
  <c r="H22" s="1"/>
  <c r="H3"/>
  <c r="I32" i="1"/>
  <c r="I30"/>
  <c r="I29"/>
  <c r="I28"/>
  <c r="I27"/>
  <c r="I26"/>
  <c r="I20"/>
  <c r="I18"/>
  <c r="I17"/>
  <c r="I16"/>
  <c r="I14"/>
  <c r="I13"/>
  <c r="I11"/>
  <c r="I10"/>
  <c r="I9"/>
  <c r="I8"/>
  <c r="I6"/>
  <c r="I5"/>
  <c r="I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l="1"/>
  <c r="A19" s="1"/>
  <c r="A20" s="1"/>
  <c r="A21" s="1"/>
  <c r="A22" s="1"/>
  <c r="A23" s="1"/>
  <c r="A24" s="1"/>
  <c r="A27"/>
  <c r="A28" s="1"/>
  <c r="A29" s="1"/>
  <c r="A30" s="1"/>
</calcChain>
</file>

<file path=xl/sharedStrings.xml><?xml version="1.0" encoding="utf-8"?>
<sst xmlns="http://schemas.openxmlformats.org/spreadsheetml/2006/main" count="251" uniqueCount="83">
  <si>
    <t>S/N</t>
  </si>
  <si>
    <t xml:space="preserve">DESCRIPTION OF EQUIPMENT </t>
  </si>
  <si>
    <t xml:space="preserve">REG NO/ SERIAL NO </t>
  </si>
  <si>
    <t>DATE REQUEST WAS SENT</t>
  </si>
  <si>
    <t>DATE OF INSPECTION</t>
  </si>
  <si>
    <t>DATE INSPECTION WAS CONCLUDED</t>
  </si>
  <si>
    <t>REMARKS</t>
  </si>
  <si>
    <t>FORD MOBILE CONCRETE MIXER</t>
  </si>
  <si>
    <t>SILAN CONCRETE MIXER</t>
  </si>
  <si>
    <t>CAT 980 WHEEL LOADER</t>
  </si>
  <si>
    <t>ATLASCO GENERATOR</t>
  </si>
  <si>
    <t>FORD MEDEVAC VEHICLE</t>
  </si>
  <si>
    <t xml:space="preserve">GROVE CRANE </t>
  </si>
  <si>
    <t>TOYOTA HIACE BUS</t>
  </si>
  <si>
    <t>FORD WATER TANKER</t>
  </si>
  <si>
    <t>PILING CRANE</t>
  </si>
  <si>
    <t>PAYLOADER</t>
  </si>
  <si>
    <t>WELDING MACHINE</t>
  </si>
  <si>
    <t>PILING HAMMER</t>
  </si>
  <si>
    <t>LOCATELI CRANE</t>
  </si>
  <si>
    <t>LINCOLN ELECTRIC WELDING MACHINE</t>
  </si>
  <si>
    <t>CAT 312L EXCAVATOR</t>
  </si>
  <si>
    <t>CAT WATER TANKER</t>
  </si>
  <si>
    <t>CAT D5H DOZER</t>
  </si>
  <si>
    <t>BOMAG VIBRO ROLLER</t>
  </si>
  <si>
    <t>CAT 140G GRADER</t>
  </si>
  <si>
    <t>CAT VIBRO COMPACTOR</t>
  </si>
  <si>
    <t>GT-WL008</t>
  </si>
  <si>
    <t>CM-001/1254</t>
  </si>
  <si>
    <t>VC-001</t>
  </si>
  <si>
    <t>MG-002</t>
  </si>
  <si>
    <t>VR-003</t>
  </si>
  <si>
    <t>DZ-004</t>
  </si>
  <si>
    <t>88W6558</t>
  </si>
  <si>
    <t>XV 560 PHC</t>
  </si>
  <si>
    <t xml:space="preserve">XV 559 PHC </t>
  </si>
  <si>
    <t>S-53878</t>
  </si>
  <si>
    <t>TF-4659</t>
  </si>
  <si>
    <t>TF-2351</t>
  </si>
  <si>
    <t>TF-1987</t>
  </si>
  <si>
    <t>TF-2614</t>
  </si>
  <si>
    <t>TF-2032</t>
  </si>
  <si>
    <t>XV 561 PHC</t>
  </si>
  <si>
    <t xml:space="preserve">XA 772 NDU </t>
  </si>
  <si>
    <t>AM 194 DBU</t>
  </si>
  <si>
    <t>CR-005 -65</t>
  </si>
  <si>
    <t>CR-003 -70</t>
  </si>
  <si>
    <t>Failed premob due to cracked windscreen</t>
  </si>
  <si>
    <t>Re-scheduled inspection after the equipment failed initial premob</t>
  </si>
  <si>
    <t>AM 195 DBU</t>
  </si>
  <si>
    <t>Passed inspection at first instance</t>
  </si>
  <si>
    <t>Failed premob due to cracked windscreen. Inspection team was already in Gbaran and carried out inspection sameday request was made</t>
  </si>
  <si>
    <t>Inspection carried out in IA and concluded same day</t>
  </si>
  <si>
    <t>Equipment availability delayed by Contractor</t>
  </si>
  <si>
    <t>Failed premob inspection and has not been re-presented for inspection</t>
  </si>
  <si>
    <t>Did not passed inspection on 10/02/2011 but passed on re-scheduled inspection at site on 21/03/2011</t>
  </si>
  <si>
    <t>Inspection delayed by Xmas/New year holidays</t>
  </si>
  <si>
    <t>01/02/2011; 10/02/2011</t>
  </si>
  <si>
    <t>Inspection not concluded as equipment failed on both occasions</t>
  </si>
  <si>
    <t>Equipment failed inspections on 2 occasions and passed at the 3rd inspection</t>
  </si>
  <si>
    <t xml:space="preserve">Premob team required the piling crane + hammer to be set up at site before inspection </t>
  </si>
  <si>
    <t xml:space="preserve">Inspection successfully done </t>
  </si>
  <si>
    <t xml:space="preserve">Premob inspection planned for 05/04/2011 but re-scheduled for 13/04/2011 due to logistic problems encountered by premob inspection team. </t>
  </si>
  <si>
    <t>Premob inspection completed on date of inspection</t>
  </si>
  <si>
    <t>Premob inspection initially stopped by Project Engineer due to poor condition of crane on 03/11/2011. Contractor carried out refurbishment works on crane and later presented for inspection later</t>
  </si>
  <si>
    <t xml:space="preserve">Premob inspection delayed by inability of Contractor to earth the Generator on time. </t>
  </si>
  <si>
    <t>PRE-MOBILISATION INSPECTION OF NUGI EQUIPMENT IN LATE 2010 AND 2011</t>
  </si>
  <si>
    <t>Did not passed inspection on 10/02/2011 but passed on re-scheduled inspection on 28/03/2011</t>
  </si>
  <si>
    <t>NUGI EQUIPMENT</t>
  </si>
  <si>
    <t>DATE PRE-MOB EXPIRED</t>
  </si>
  <si>
    <t>EG 956 PHC</t>
  </si>
  <si>
    <t>NEW REQUEST</t>
  </si>
  <si>
    <t>A</t>
  </si>
  <si>
    <t>B</t>
  </si>
  <si>
    <t>SUB-CONTRACTOR (TREVI) EQUIPMENT</t>
  </si>
  <si>
    <t>Days Difference</t>
  </si>
  <si>
    <t>LOGISTICS SLA</t>
  </si>
  <si>
    <t>Average</t>
  </si>
  <si>
    <t>Days Request &amp; Conclusion</t>
  </si>
  <si>
    <t>Days Request &amp; Inspection</t>
  </si>
  <si>
    <t xml:space="preserve"> </t>
  </si>
  <si>
    <t>EQUIPMENT</t>
  </si>
  <si>
    <t>Premob SLA</t>
  </si>
</sst>
</file>

<file path=xl/styles.xml><?xml version="1.0" encoding="utf-8"?>
<styleSheet xmlns="http://schemas.openxmlformats.org/spreadsheetml/2006/main">
  <numFmts count="1">
    <numFmt numFmtId="165" formatCode="dd/mm/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7" xfId="0" applyBorder="1"/>
    <xf numFmtId="0" fontId="0" fillId="0" borderId="8" xfId="0" applyBorder="1"/>
    <xf numFmtId="14" fontId="0" fillId="0" borderId="5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/>
    <xf numFmtId="14" fontId="0" fillId="0" borderId="5" xfId="0" applyNumberFormat="1" applyBorder="1"/>
    <xf numFmtId="14" fontId="0" fillId="0" borderId="5" xfId="0" applyNumberFormat="1" applyBorder="1" applyAlignment="1">
      <alignment wrapText="1"/>
    </xf>
    <xf numFmtId="0" fontId="0" fillId="0" borderId="12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/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3" fillId="0" borderId="9" xfId="0" applyFont="1" applyBorder="1" applyAlignment="1">
      <alignment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17" xfId="0" applyBorder="1"/>
    <xf numFmtId="0" fontId="1" fillId="0" borderId="14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0" fontId="3" fillId="0" borderId="9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0" fillId="0" borderId="17" xfId="0" applyNumberFormat="1" applyBorder="1"/>
    <xf numFmtId="0" fontId="1" fillId="0" borderId="14" xfId="0" applyNumberFormat="1" applyFont="1" applyBorder="1" applyAlignment="1">
      <alignment horizontal="center" wrapText="1"/>
    </xf>
    <xf numFmtId="0" fontId="1" fillId="0" borderId="15" xfId="0" applyNumberFormat="1" applyFont="1" applyBorder="1" applyAlignment="1">
      <alignment horizontal="center" wrapText="1"/>
    </xf>
    <xf numFmtId="0" fontId="0" fillId="0" borderId="14" xfId="0" applyNumberFormat="1" applyBorder="1" applyAlignment="1">
      <alignment horizontal="center"/>
    </xf>
    <xf numFmtId="0" fontId="0" fillId="0" borderId="0" xfId="0" applyNumberFormat="1"/>
    <xf numFmtId="165" fontId="1" fillId="0" borderId="5" xfId="0" applyNumberFormat="1" applyFont="1" applyBorder="1" applyAlignment="1">
      <alignment horizontal="center" wrapText="1"/>
    </xf>
    <xf numFmtId="165" fontId="0" fillId="0" borderId="5" xfId="0" applyNumberFormat="1" applyBorder="1"/>
    <xf numFmtId="165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PRE MOB OF EQUIPMENT 2010/2011 DATA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Sheet2!$H$2</c:f>
              <c:strCache>
                <c:ptCount val="1"/>
                <c:pt idx="0">
                  <c:v>Days Difference</c:v>
                </c:pt>
              </c:strCache>
            </c:strRef>
          </c:tx>
          <c:spPr>
            <a:solidFill>
              <a:srgbClr val="002060"/>
            </a:solidFill>
          </c:spPr>
          <c:cat>
            <c:strRef>
              <c:f>Sheet2!$B$3:$B$20</c:f>
              <c:strCache>
                <c:ptCount val="18"/>
                <c:pt idx="0">
                  <c:v>PILING CRANE</c:v>
                </c:pt>
                <c:pt idx="1">
                  <c:v>FORD MEDEVAC VEHICLE</c:v>
                </c:pt>
                <c:pt idx="2">
                  <c:v>FORD MOBILE CONCRETE MIXER</c:v>
                </c:pt>
                <c:pt idx="3">
                  <c:v>SILAN CONCRETE MIXER</c:v>
                </c:pt>
                <c:pt idx="4">
                  <c:v>CAT 980 WHEEL LOADER</c:v>
                </c:pt>
                <c:pt idx="5">
                  <c:v>ATLASCO GENERATOR</c:v>
                </c:pt>
                <c:pt idx="6">
                  <c:v>GROVE CRANE </c:v>
                </c:pt>
                <c:pt idx="7">
                  <c:v>TOYOTA HIACE BUS</c:v>
                </c:pt>
                <c:pt idx="8">
                  <c:v>TOYOTA HIACE BUS</c:v>
                </c:pt>
                <c:pt idx="9">
                  <c:v>FORD MOBILE CONCRETE MIXER</c:v>
                </c:pt>
                <c:pt idx="10">
                  <c:v>FORD MOBILE CONCRETE MIXER</c:v>
                </c:pt>
                <c:pt idx="11">
                  <c:v>LINCOLN ELECTRIC WELDING MACHINE</c:v>
                </c:pt>
                <c:pt idx="12">
                  <c:v>CAT WATER TANKER</c:v>
                </c:pt>
                <c:pt idx="13">
                  <c:v>PILING CRANE</c:v>
                </c:pt>
                <c:pt idx="14">
                  <c:v>PILING HAMMER</c:v>
                </c:pt>
                <c:pt idx="15">
                  <c:v>LOCATELI CRANE</c:v>
                </c:pt>
                <c:pt idx="16">
                  <c:v>PAYLOADER</c:v>
                </c:pt>
                <c:pt idx="17">
                  <c:v>WELDING MACHINE</c:v>
                </c:pt>
              </c:strCache>
            </c:strRef>
          </c:cat>
          <c:val>
            <c:numRef>
              <c:f>Sheet2!$H$3:$H$20</c:f>
              <c:numCache>
                <c:formatCode>0</c:formatCode>
                <c:ptCount val="18"/>
                <c:pt idx="0">
                  <c:v>25</c:v>
                </c:pt>
                <c:pt idx="1">
                  <c:v>24</c:v>
                </c:pt>
                <c:pt idx="2">
                  <c:v>42</c:v>
                </c:pt>
                <c:pt idx="3">
                  <c:v>42</c:v>
                </c:pt>
                <c:pt idx="4">
                  <c:v>59</c:v>
                </c:pt>
                <c:pt idx="5">
                  <c:v>48</c:v>
                </c:pt>
                <c:pt idx="6">
                  <c:v>49</c:v>
                </c:pt>
                <c:pt idx="7">
                  <c:v>1</c:v>
                </c:pt>
                <c:pt idx="8">
                  <c:v>0</c:v>
                </c:pt>
                <c:pt idx="9">
                  <c:v>18</c:v>
                </c:pt>
                <c:pt idx="10">
                  <c:v>18</c:v>
                </c:pt>
                <c:pt idx="11">
                  <c:v>13</c:v>
                </c:pt>
                <c:pt idx="12">
                  <c:v>3</c:v>
                </c:pt>
                <c:pt idx="13">
                  <c:v>27</c:v>
                </c:pt>
                <c:pt idx="14">
                  <c:v>27</c:v>
                </c:pt>
                <c:pt idx="15">
                  <c:v>8</c:v>
                </c:pt>
                <c:pt idx="16">
                  <c:v>22</c:v>
                </c:pt>
                <c:pt idx="17">
                  <c:v>22</c:v>
                </c:pt>
              </c:numCache>
            </c:numRef>
          </c:val>
        </c:ser>
        <c:axId val="215105536"/>
        <c:axId val="215107072"/>
      </c:barChart>
      <c:lineChart>
        <c:grouping val="standard"/>
        <c:ser>
          <c:idx val="1"/>
          <c:order val="1"/>
          <c:tx>
            <c:strRef>
              <c:f>Sheet2!$I$2</c:f>
              <c:strCache>
                <c:ptCount val="1"/>
                <c:pt idx="0">
                  <c:v>LOGISTICS SLA</c:v>
                </c:pt>
              </c:strCache>
            </c:strRef>
          </c:tx>
          <c:marker>
            <c:symbol val="none"/>
          </c:marker>
          <c:cat>
            <c:strRef>
              <c:f>Sheet2!$B$3:$B$20</c:f>
              <c:strCache>
                <c:ptCount val="18"/>
                <c:pt idx="0">
                  <c:v>PILING CRANE</c:v>
                </c:pt>
                <c:pt idx="1">
                  <c:v>FORD MEDEVAC VEHICLE</c:v>
                </c:pt>
                <c:pt idx="2">
                  <c:v>FORD MOBILE CONCRETE MIXER</c:v>
                </c:pt>
                <c:pt idx="3">
                  <c:v>SILAN CONCRETE MIXER</c:v>
                </c:pt>
                <c:pt idx="4">
                  <c:v>CAT 980 WHEEL LOADER</c:v>
                </c:pt>
                <c:pt idx="5">
                  <c:v>ATLASCO GENERATOR</c:v>
                </c:pt>
                <c:pt idx="6">
                  <c:v>GROVE CRANE </c:v>
                </c:pt>
                <c:pt idx="7">
                  <c:v>TOYOTA HIACE BUS</c:v>
                </c:pt>
                <c:pt idx="8">
                  <c:v>TOYOTA HIACE BUS</c:v>
                </c:pt>
                <c:pt idx="9">
                  <c:v>FORD MOBILE CONCRETE MIXER</c:v>
                </c:pt>
                <c:pt idx="10">
                  <c:v>FORD MOBILE CONCRETE MIXER</c:v>
                </c:pt>
                <c:pt idx="11">
                  <c:v>LINCOLN ELECTRIC WELDING MACHINE</c:v>
                </c:pt>
                <c:pt idx="12">
                  <c:v>CAT WATER TANKER</c:v>
                </c:pt>
                <c:pt idx="13">
                  <c:v>PILING CRANE</c:v>
                </c:pt>
                <c:pt idx="14">
                  <c:v>PILING HAMMER</c:v>
                </c:pt>
                <c:pt idx="15">
                  <c:v>LOCATELI CRANE</c:v>
                </c:pt>
                <c:pt idx="16">
                  <c:v>PAYLOADER</c:v>
                </c:pt>
                <c:pt idx="17">
                  <c:v>WELDING MACHINE</c:v>
                </c:pt>
              </c:strCache>
            </c:strRef>
          </c:cat>
          <c:val>
            <c:numRef>
              <c:f>Sheet2!$I$3:$I$20</c:f>
              <c:numCache>
                <c:formatCode>0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Sheet2!$J$2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strRef>
              <c:f>Sheet2!$B$3:$B$20</c:f>
              <c:strCache>
                <c:ptCount val="18"/>
                <c:pt idx="0">
                  <c:v>PILING CRANE</c:v>
                </c:pt>
                <c:pt idx="1">
                  <c:v>FORD MEDEVAC VEHICLE</c:v>
                </c:pt>
                <c:pt idx="2">
                  <c:v>FORD MOBILE CONCRETE MIXER</c:v>
                </c:pt>
                <c:pt idx="3">
                  <c:v>SILAN CONCRETE MIXER</c:v>
                </c:pt>
                <c:pt idx="4">
                  <c:v>CAT 980 WHEEL LOADER</c:v>
                </c:pt>
                <c:pt idx="5">
                  <c:v>ATLASCO GENERATOR</c:v>
                </c:pt>
                <c:pt idx="6">
                  <c:v>GROVE CRANE </c:v>
                </c:pt>
                <c:pt idx="7">
                  <c:v>TOYOTA HIACE BUS</c:v>
                </c:pt>
                <c:pt idx="8">
                  <c:v>TOYOTA HIACE BUS</c:v>
                </c:pt>
                <c:pt idx="9">
                  <c:v>FORD MOBILE CONCRETE MIXER</c:v>
                </c:pt>
                <c:pt idx="10">
                  <c:v>FORD MOBILE CONCRETE MIXER</c:v>
                </c:pt>
                <c:pt idx="11">
                  <c:v>LINCOLN ELECTRIC WELDING MACHINE</c:v>
                </c:pt>
                <c:pt idx="12">
                  <c:v>CAT WATER TANKER</c:v>
                </c:pt>
                <c:pt idx="13">
                  <c:v>PILING CRANE</c:v>
                </c:pt>
                <c:pt idx="14">
                  <c:v>PILING HAMMER</c:v>
                </c:pt>
                <c:pt idx="15">
                  <c:v>LOCATELI CRANE</c:v>
                </c:pt>
                <c:pt idx="16">
                  <c:v>PAYLOADER</c:v>
                </c:pt>
                <c:pt idx="17">
                  <c:v>WELDING MACHINE</c:v>
                </c:pt>
              </c:strCache>
            </c:strRef>
          </c:cat>
          <c:val>
            <c:numRef>
              <c:f>Sheet2!$J$3:$J$20</c:f>
              <c:numCache>
                <c:formatCode>0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</c:ser>
        <c:marker val="1"/>
        <c:axId val="215105536"/>
        <c:axId val="215107072"/>
      </c:lineChart>
      <c:catAx>
        <c:axId val="215105536"/>
        <c:scaling>
          <c:orientation val="minMax"/>
        </c:scaling>
        <c:axPos val="b"/>
        <c:majorTickMark val="none"/>
        <c:tickLblPos val="nextTo"/>
        <c:crossAx val="215107072"/>
        <c:crosses val="autoZero"/>
        <c:auto val="1"/>
        <c:lblAlgn val="ctr"/>
        <c:lblOffset val="100"/>
      </c:catAx>
      <c:valAx>
        <c:axId val="215107072"/>
        <c:scaling>
          <c:orientation val="minMax"/>
        </c:scaling>
        <c:axPos val="l"/>
        <c:majorGridlines/>
        <c:title>
          <c:layout/>
        </c:title>
        <c:numFmt formatCode="0" sourceLinked="1"/>
        <c:majorTickMark val="none"/>
        <c:tickLblPos val="nextTo"/>
        <c:crossAx val="215105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1"/>
          <c:order val="1"/>
          <c:tx>
            <c:strRef>
              <c:f>Sheet3!$I$1</c:f>
              <c:strCache>
                <c:ptCount val="1"/>
                <c:pt idx="0">
                  <c:v>Days Request &amp; Conclusion</c:v>
                </c:pt>
              </c:strCache>
            </c:strRef>
          </c:tx>
          <c:cat>
            <c:strRef>
              <c:f>Sheet3!$B$2:$B$19</c:f>
              <c:strCache>
                <c:ptCount val="18"/>
                <c:pt idx="0">
                  <c:v>PILING CRANE</c:v>
                </c:pt>
                <c:pt idx="1">
                  <c:v>FORD MEDEVAC VEHICLE</c:v>
                </c:pt>
                <c:pt idx="2">
                  <c:v>FORD MOBILE CONCRETE MIXER</c:v>
                </c:pt>
                <c:pt idx="3">
                  <c:v>SILAN CONCRETE MIXER</c:v>
                </c:pt>
                <c:pt idx="4">
                  <c:v>CAT 980 WHEEL LOADER</c:v>
                </c:pt>
                <c:pt idx="5">
                  <c:v>ATLASCO GENERATOR</c:v>
                </c:pt>
                <c:pt idx="6">
                  <c:v>GROVE CRANE </c:v>
                </c:pt>
                <c:pt idx="7">
                  <c:v>TOYOTA HIACE BUS</c:v>
                </c:pt>
                <c:pt idx="8">
                  <c:v>TOYOTA HIACE BUS</c:v>
                </c:pt>
                <c:pt idx="9">
                  <c:v>FORD MOBILE CONCRETE MIXER</c:v>
                </c:pt>
                <c:pt idx="10">
                  <c:v>FORD MOBILE CONCRETE MIXER</c:v>
                </c:pt>
                <c:pt idx="11">
                  <c:v>LINCOLN ELECTRIC WELDING MACHINE</c:v>
                </c:pt>
                <c:pt idx="12">
                  <c:v>CAT WATER TANKER</c:v>
                </c:pt>
                <c:pt idx="13">
                  <c:v>PILING CRANE</c:v>
                </c:pt>
                <c:pt idx="14">
                  <c:v>PILING HAMMER</c:v>
                </c:pt>
                <c:pt idx="15">
                  <c:v>LOCATELI CRANE</c:v>
                </c:pt>
                <c:pt idx="16">
                  <c:v>PAYLOADER</c:v>
                </c:pt>
                <c:pt idx="17">
                  <c:v>WELDING MACHINE</c:v>
                </c:pt>
              </c:strCache>
            </c:strRef>
          </c:cat>
          <c:val>
            <c:numRef>
              <c:f>Sheet3!$I$2:$I$19</c:f>
              <c:numCache>
                <c:formatCode>0</c:formatCode>
                <c:ptCount val="18"/>
                <c:pt idx="0">
                  <c:v>25</c:v>
                </c:pt>
                <c:pt idx="1">
                  <c:v>24</c:v>
                </c:pt>
                <c:pt idx="2">
                  <c:v>42</c:v>
                </c:pt>
                <c:pt idx="3">
                  <c:v>42</c:v>
                </c:pt>
                <c:pt idx="4">
                  <c:v>59</c:v>
                </c:pt>
                <c:pt idx="5">
                  <c:v>48</c:v>
                </c:pt>
                <c:pt idx="6">
                  <c:v>49</c:v>
                </c:pt>
                <c:pt idx="7">
                  <c:v>1</c:v>
                </c:pt>
                <c:pt idx="8">
                  <c:v>0</c:v>
                </c:pt>
                <c:pt idx="9">
                  <c:v>18</c:v>
                </c:pt>
                <c:pt idx="10">
                  <c:v>18</c:v>
                </c:pt>
                <c:pt idx="11">
                  <c:v>13</c:v>
                </c:pt>
                <c:pt idx="12">
                  <c:v>3</c:v>
                </c:pt>
                <c:pt idx="13">
                  <c:v>27</c:v>
                </c:pt>
                <c:pt idx="14">
                  <c:v>27</c:v>
                </c:pt>
                <c:pt idx="15">
                  <c:v>8</c:v>
                </c:pt>
                <c:pt idx="16">
                  <c:v>22</c:v>
                </c:pt>
                <c:pt idx="17">
                  <c:v>22</c:v>
                </c:pt>
              </c:numCache>
            </c:numRef>
          </c:val>
        </c:ser>
        <c:dLbls/>
        <c:axId val="168592896"/>
        <c:axId val="168594432"/>
      </c:barChart>
      <c:lineChart>
        <c:grouping val="standard"/>
        <c:ser>
          <c:idx val="0"/>
          <c:order val="0"/>
          <c:tx>
            <c:strRef>
              <c:f>Sheet3!$H$1</c:f>
              <c:strCache>
                <c:ptCount val="1"/>
                <c:pt idx="0">
                  <c:v>Days Request &amp; Inspection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PILING CRANE</c:v>
                </c:pt>
                <c:pt idx="1">
                  <c:v>FORD MEDEVAC VEHICLE</c:v>
                </c:pt>
                <c:pt idx="2">
                  <c:v>FORD MOBILE CONCRETE MIXER</c:v>
                </c:pt>
                <c:pt idx="3">
                  <c:v>SILAN CONCRETE MIXER</c:v>
                </c:pt>
                <c:pt idx="4">
                  <c:v>CAT 980 WHEEL LOADER</c:v>
                </c:pt>
                <c:pt idx="5">
                  <c:v>ATLASCO GENERATOR</c:v>
                </c:pt>
                <c:pt idx="6">
                  <c:v>GROVE CRANE </c:v>
                </c:pt>
                <c:pt idx="7">
                  <c:v>TOYOTA HIACE BUS</c:v>
                </c:pt>
                <c:pt idx="8">
                  <c:v>TOYOTA HIACE BUS</c:v>
                </c:pt>
                <c:pt idx="9">
                  <c:v>FORD MOBILE CONCRETE MIXER</c:v>
                </c:pt>
                <c:pt idx="10">
                  <c:v>FORD MOBILE CONCRETE MIXER</c:v>
                </c:pt>
                <c:pt idx="11">
                  <c:v>LINCOLN ELECTRIC WELDING MACHINE</c:v>
                </c:pt>
                <c:pt idx="12">
                  <c:v>CAT WATER TANKER</c:v>
                </c:pt>
                <c:pt idx="13">
                  <c:v>PILING CRANE</c:v>
                </c:pt>
                <c:pt idx="14">
                  <c:v>PILING HAMMER</c:v>
                </c:pt>
                <c:pt idx="15">
                  <c:v>LOCATELI CRANE</c:v>
                </c:pt>
                <c:pt idx="16">
                  <c:v>PAYLOADER</c:v>
                </c:pt>
                <c:pt idx="17">
                  <c:v>WELDING MACHINE</c:v>
                </c:pt>
              </c:strCache>
            </c:strRef>
          </c:cat>
          <c:val>
            <c:numRef>
              <c:f>Sheet3!$H$2:$H$19</c:f>
              <c:numCache>
                <c:formatCode>General</c:formatCode>
                <c:ptCount val="18"/>
                <c:pt idx="0">
                  <c:v>25</c:v>
                </c:pt>
                <c:pt idx="1">
                  <c:v>24</c:v>
                </c:pt>
                <c:pt idx="2">
                  <c:v>29</c:v>
                </c:pt>
                <c:pt idx="3">
                  <c:v>29</c:v>
                </c:pt>
                <c:pt idx="4">
                  <c:v>11</c:v>
                </c:pt>
                <c:pt idx="5">
                  <c:v>48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18</c:v>
                </c:pt>
                <c:pt idx="10">
                  <c:v>18</c:v>
                </c:pt>
                <c:pt idx="11">
                  <c:v>13</c:v>
                </c:pt>
                <c:pt idx="12">
                  <c:v>3</c:v>
                </c:pt>
                <c:pt idx="13">
                  <c:v>27</c:v>
                </c:pt>
                <c:pt idx="14">
                  <c:v>27</c:v>
                </c:pt>
                <c:pt idx="15">
                  <c:v>8</c:v>
                </c:pt>
                <c:pt idx="16">
                  <c:v>22</c:v>
                </c:pt>
                <c:pt idx="17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Premob SLA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PILING CRANE</c:v>
                </c:pt>
                <c:pt idx="1">
                  <c:v>FORD MEDEVAC VEHICLE</c:v>
                </c:pt>
                <c:pt idx="2">
                  <c:v>FORD MOBILE CONCRETE MIXER</c:v>
                </c:pt>
                <c:pt idx="3">
                  <c:v>SILAN CONCRETE MIXER</c:v>
                </c:pt>
                <c:pt idx="4">
                  <c:v>CAT 980 WHEEL LOADER</c:v>
                </c:pt>
                <c:pt idx="5">
                  <c:v>ATLASCO GENERATOR</c:v>
                </c:pt>
                <c:pt idx="6">
                  <c:v>GROVE CRANE </c:v>
                </c:pt>
                <c:pt idx="7">
                  <c:v>TOYOTA HIACE BUS</c:v>
                </c:pt>
                <c:pt idx="8">
                  <c:v>TOYOTA HIACE BUS</c:v>
                </c:pt>
                <c:pt idx="9">
                  <c:v>FORD MOBILE CONCRETE MIXER</c:v>
                </c:pt>
                <c:pt idx="10">
                  <c:v>FORD MOBILE CONCRETE MIXER</c:v>
                </c:pt>
                <c:pt idx="11">
                  <c:v>LINCOLN ELECTRIC WELDING MACHINE</c:v>
                </c:pt>
                <c:pt idx="12">
                  <c:v>CAT WATER TANKER</c:v>
                </c:pt>
                <c:pt idx="13">
                  <c:v>PILING CRANE</c:v>
                </c:pt>
                <c:pt idx="14">
                  <c:v>PILING HAMMER</c:v>
                </c:pt>
                <c:pt idx="15">
                  <c:v>LOCATELI CRANE</c:v>
                </c:pt>
                <c:pt idx="16">
                  <c:v>PAYLOADER</c:v>
                </c:pt>
                <c:pt idx="17">
                  <c:v>WELDING MACHINE</c:v>
                </c:pt>
              </c:strCache>
            </c:strRef>
          </c:cat>
          <c:val>
            <c:numRef>
              <c:f>Sheet3!$J$2:$J$19</c:f>
              <c:numCache>
                <c:formatCode>0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</c:ser>
        <c:dLbls/>
        <c:marker val="1"/>
        <c:axId val="168592896"/>
        <c:axId val="168594432"/>
      </c:lineChart>
      <c:catAx>
        <c:axId val="168592896"/>
        <c:scaling>
          <c:orientation val="minMax"/>
        </c:scaling>
        <c:axPos val="b"/>
        <c:majorTickMark val="none"/>
        <c:tickLblPos val="nextTo"/>
        <c:crossAx val="168594432"/>
        <c:crosses val="autoZero"/>
        <c:auto val="1"/>
        <c:lblAlgn val="ctr"/>
        <c:lblOffset val="100"/>
      </c:catAx>
      <c:valAx>
        <c:axId val="168594432"/>
        <c:scaling>
          <c:orientation val="minMax"/>
        </c:scaling>
        <c:axPos val="l"/>
        <c:majorGridlines/>
        <c:title>
          <c:layout/>
        </c:title>
        <c:numFmt formatCode="0" sourceLinked="1"/>
        <c:majorTickMark val="none"/>
        <c:tickLblPos val="nextTo"/>
        <c:crossAx val="168592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21</xdr:row>
      <xdr:rowOff>95250</xdr:rowOff>
    </xdr:from>
    <xdr:to>
      <xdr:col>10</xdr:col>
      <xdr:colOff>1952625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23</xdr:row>
      <xdr:rowOff>161926</xdr:rowOff>
    </xdr:from>
    <xdr:to>
      <xdr:col>10</xdr:col>
      <xdr:colOff>1428749</xdr:colOff>
      <xdr:row>50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sqref="A1:XFD1048576"/>
    </sheetView>
  </sheetViews>
  <sheetFormatPr defaultRowHeight="15"/>
  <cols>
    <col min="1" max="1" width="4.5703125" customWidth="1"/>
    <col min="2" max="2" width="28.85546875" customWidth="1"/>
    <col min="3" max="3" width="12" customWidth="1"/>
    <col min="4" max="4" width="17.28515625" customWidth="1"/>
    <col min="5" max="5" width="14.42578125" customWidth="1"/>
    <col min="6" max="6" width="11.7109375" customWidth="1"/>
    <col min="7" max="7" width="16.85546875" customWidth="1"/>
    <col min="8" max="8" width="16.85546875" style="53" customWidth="1"/>
    <col min="9" max="9" width="19.7109375" customWidth="1"/>
    <col min="10" max="10" width="59.85546875" customWidth="1"/>
  </cols>
  <sheetData>
    <row r="1" spans="1:10">
      <c r="A1" s="22" t="s">
        <v>66</v>
      </c>
      <c r="B1" s="2"/>
      <c r="C1" s="2"/>
      <c r="D1" s="2"/>
      <c r="E1" s="2"/>
      <c r="F1" s="2"/>
      <c r="G1" s="2"/>
      <c r="H1" s="49"/>
      <c r="I1" s="34"/>
      <c r="J1" s="3"/>
    </row>
    <row r="2" spans="1:10" s="1" customFormat="1" ht="30" customHeight="1">
      <c r="A2" s="19" t="s">
        <v>0</v>
      </c>
      <c r="B2" s="20" t="s">
        <v>1</v>
      </c>
      <c r="C2" s="20" t="s">
        <v>2</v>
      </c>
      <c r="D2" s="20" t="s">
        <v>69</v>
      </c>
      <c r="E2" s="20" t="s">
        <v>3</v>
      </c>
      <c r="F2" s="20" t="s">
        <v>4</v>
      </c>
      <c r="G2" s="20" t="s">
        <v>5</v>
      </c>
      <c r="H2" s="50" t="s">
        <v>79</v>
      </c>
      <c r="I2" s="35" t="s">
        <v>78</v>
      </c>
      <c r="J2" s="21" t="s">
        <v>6</v>
      </c>
    </row>
    <row r="3" spans="1:10" s="1" customFormat="1" ht="21" customHeight="1">
      <c r="A3" s="28" t="s">
        <v>72</v>
      </c>
      <c r="B3" s="29" t="s">
        <v>68</v>
      </c>
      <c r="C3" s="23"/>
      <c r="D3" s="23"/>
      <c r="E3" s="23"/>
      <c r="F3" s="23"/>
      <c r="G3" s="23"/>
      <c r="H3" s="51"/>
      <c r="I3" s="23"/>
      <c r="J3" s="24"/>
    </row>
    <row r="4" spans="1:10" ht="48" customHeight="1">
      <c r="A4" s="13">
        <v>1</v>
      </c>
      <c r="B4" s="4" t="s">
        <v>15</v>
      </c>
      <c r="C4" s="11">
        <v>62180</v>
      </c>
      <c r="D4" s="8">
        <v>40404</v>
      </c>
      <c r="E4" s="8">
        <v>40483</v>
      </c>
      <c r="F4" s="15">
        <v>40508</v>
      </c>
      <c r="G4" s="8">
        <v>40508</v>
      </c>
      <c r="H4" s="52">
        <f>DAYS360(E4,F4,TRUE)</f>
        <v>25</v>
      </c>
      <c r="I4" s="40">
        <f>DAYS360(G4-E4, TRUE)</f>
        <v>-24</v>
      </c>
      <c r="J4" s="25" t="s">
        <v>64</v>
      </c>
    </row>
    <row r="5" spans="1:10" ht="18.75" customHeight="1">
      <c r="A5" s="13">
        <f>A4+1</f>
        <v>2</v>
      </c>
      <c r="B5" s="4" t="s">
        <v>11</v>
      </c>
      <c r="C5" s="11" t="s">
        <v>70</v>
      </c>
      <c r="D5" s="8">
        <v>40519</v>
      </c>
      <c r="E5" s="8">
        <v>40529</v>
      </c>
      <c r="F5" s="8">
        <v>40554</v>
      </c>
      <c r="G5" s="8">
        <v>40554</v>
      </c>
      <c r="H5" s="52">
        <f t="shared" ref="H5:H30" si="0">DAYS360(E5,F5,TRUE)</f>
        <v>24</v>
      </c>
      <c r="I5" s="40">
        <f t="shared" ref="I5:I20" si="1">DAYS360(G5-E5, TRUE)</f>
        <v>-24</v>
      </c>
      <c r="J5" s="25" t="s">
        <v>56</v>
      </c>
    </row>
    <row r="6" spans="1:10" ht="29.25" customHeight="1">
      <c r="A6" s="13">
        <f>A5+1</f>
        <v>3</v>
      </c>
      <c r="B6" s="4" t="s">
        <v>7</v>
      </c>
      <c r="C6" s="26" t="s">
        <v>35</v>
      </c>
      <c r="D6" s="26" t="s">
        <v>71</v>
      </c>
      <c r="E6" s="8">
        <v>40554</v>
      </c>
      <c r="F6" s="16" t="s">
        <v>57</v>
      </c>
      <c r="G6" s="8">
        <v>40597</v>
      </c>
      <c r="H6" s="52" t="e">
        <f t="shared" si="0"/>
        <v>#VALUE!</v>
      </c>
      <c r="I6" s="40">
        <f t="shared" si="1"/>
        <v>-41</v>
      </c>
      <c r="J6" s="25" t="s">
        <v>59</v>
      </c>
    </row>
    <row r="7" spans="1:10" ht="30">
      <c r="A7" s="13">
        <f t="shared" ref="A7:A30" si="2">A6+1</f>
        <v>4</v>
      </c>
      <c r="B7" s="4" t="s">
        <v>7</v>
      </c>
      <c r="C7" s="26" t="s">
        <v>34</v>
      </c>
      <c r="D7" s="26" t="s">
        <v>71</v>
      </c>
      <c r="E7" s="8">
        <v>40554</v>
      </c>
      <c r="F7" s="16" t="s">
        <v>57</v>
      </c>
      <c r="G7" s="11"/>
      <c r="H7" s="52" t="e">
        <f t="shared" si="0"/>
        <v>#VALUE!</v>
      </c>
      <c r="I7" s="40"/>
      <c r="J7" s="25" t="s">
        <v>58</v>
      </c>
    </row>
    <row r="8" spans="1:10" ht="30">
      <c r="A8" s="13">
        <f t="shared" si="2"/>
        <v>5</v>
      </c>
      <c r="B8" s="4" t="s">
        <v>8</v>
      </c>
      <c r="C8" s="11" t="s">
        <v>28</v>
      </c>
      <c r="D8" s="26" t="s">
        <v>71</v>
      </c>
      <c r="E8" s="8">
        <v>40554</v>
      </c>
      <c r="F8" s="16" t="s">
        <v>57</v>
      </c>
      <c r="G8" s="8">
        <v>40597</v>
      </c>
      <c r="H8" s="52" t="e">
        <f t="shared" si="0"/>
        <v>#VALUE!</v>
      </c>
      <c r="I8" s="40">
        <f t="shared" si="1"/>
        <v>-41</v>
      </c>
      <c r="J8" s="25" t="s">
        <v>59</v>
      </c>
    </row>
    <row r="9" spans="1:10" ht="26.25">
      <c r="A9" s="13">
        <f t="shared" si="2"/>
        <v>6</v>
      </c>
      <c r="B9" s="4" t="s">
        <v>9</v>
      </c>
      <c r="C9" s="11" t="s">
        <v>27</v>
      </c>
      <c r="D9" s="26" t="s">
        <v>71</v>
      </c>
      <c r="E9" s="8">
        <v>40572</v>
      </c>
      <c r="F9" s="15">
        <v>40584</v>
      </c>
      <c r="G9" s="8">
        <v>40630</v>
      </c>
      <c r="H9" s="52">
        <f t="shared" si="0"/>
        <v>11</v>
      </c>
      <c r="I9" s="40">
        <f t="shared" si="1"/>
        <v>-56</v>
      </c>
      <c r="J9" s="25" t="s">
        <v>67</v>
      </c>
    </row>
    <row r="10" spans="1:10" ht="27" customHeight="1">
      <c r="A10" s="13">
        <f t="shared" si="2"/>
        <v>7</v>
      </c>
      <c r="B10" s="4" t="s">
        <v>10</v>
      </c>
      <c r="C10" s="11"/>
      <c r="D10" s="26" t="s">
        <v>71</v>
      </c>
      <c r="E10" s="8">
        <v>40572</v>
      </c>
      <c r="F10" s="8">
        <v>40619</v>
      </c>
      <c r="G10" s="8">
        <v>40619</v>
      </c>
      <c r="H10" s="52">
        <f t="shared" si="0"/>
        <v>48</v>
      </c>
      <c r="I10" s="40">
        <f t="shared" si="1"/>
        <v>-45</v>
      </c>
      <c r="J10" s="25" t="s">
        <v>65</v>
      </c>
    </row>
    <row r="11" spans="1:10" ht="26.25">
      <c r="A11" s="13">
        <f t="shared" si="2"/>
        <v>8</v>
      </c>
      <c r="B11" s="4" t="s">
        <v>12</v>
      </c>
      <c r="C11" s="27" t="s">
        <v>46</v>
      </c>
      <c r="D11" s="26" t="s">
        <v>71</v>
      </c>
      <c r="E11" s="8">
        <v>40576</v>
      </c>
      <c r="F11" s="15">
        <v>40584</v>
      </c>
      <c r="G11" s="8">
        <v>40623</v>
      </c>
      <c r="H11" s="52">
        <f t="shared" si="0"/>
        <v>8</v>
      </c>
      <c r="I11" s="40">
        <f t="shared" si="1"/>
        <v>-45</v>
      </c>
      <c r="J11" s="25" t="s">
        <v>55</v>
      </c>
    </row>
    <row r="12" spans="1:10">
      <c r="A12" s="13">
        <f t="shared" si="2"/>
        <v>9</v>
      </c>
      <c r="B12" s="4" t="s">
        <v>12</v>
      </c>
      <c r="C12" s="27" t="s">
        <v>45</v>
      </c>
      <c r="D12" s="26" t="s">
        <v>71</v>
      </c>
      <c r="E12" s="8">
        <v>40576</v>
      </c>
      <c r="F12" s="15">
        <v>40584</v>
      </c>
      <c r="G12" s="11"/>
      <c r="H12" s="52">
        <f t="shared" si="0"/>
        <v>8</v>
      </c>
      <c r="I12" s="40"/>
      <c r="J12" s="25" t="s">
        <v>54</v>
      </c>
    </row>
    <row r="13" spans="1:10" ht="30" customHeight="1">
      <c r="A13" s="13">
        <f t="shared" si="2"/>
        <v>10</v>
      </c>
      <c r="B13" s="4" t="s">
        <v>13</v>
      </c>
      <c r="C13" s="27" t="s">
        <v>49</v>
      </c>
      <c r="D13" s="26" t="s">
        <v>71</v>
      </c>
      <c r="E13" s="8">
        <v>40581</v>
      </c>
      <c r="F13" s="8">
        <v>40582</v>
      </c>
      <c r="G13" s="8">
        <v>40582</v>
      </c>
      <c r="H13" s="52">
        <f t="shared" si="0"/>
        <v>1</v>
      </c>
      <c r="I13" s="40">
        <f t="shared" si="1"/>
        <v>0</v>
      </c>
      <c r="J13" s="25" t="s">
        <v>52</v>
      </c>
    </row>
    <row r="14" spans="1:10" ht="27.75" customHeight="1">
      <c r="A14" s="13">
        <f t="shared" si="2"/>
        <v>11</v>
      </c>
      <c r="B14" s="4" t="s">
        <v>13</v>
      </c>
      <c r="C14" s="27" t="s">
        <v>44</v>
      </c>
      <c r="D14" s="26" t="s">
        <v>71</v>
      </c>
      <c r="E14" s="8">
        <v>40583</v>
      </c>
      <c r="F14" s="8">
        <v>40583</v>
      </c>
      <c r="G14" s="8">
        <v>40583</v>
      </c>
      <c r="H14" s="52">
        <f t="shared" si="0"/>
        <v>0</v>
      </c>
      <c r="I14" s="40">
        <f t="shared" si="1"/>
        <v>1</v>
      </c>
      <c r="J14" s="25" t="s">
        <v>52</v>
      </c>
    </row>
    <row r="15" spans="1:10" ht="29.25" customHeight="1">
      <c r="A15" s="13">
        <f t="shared" si="2"/>
        <v>12</v>
      </c>
      <c r="B15" s="4" t="s">
        <v>14</v>
      </c>
      <c r="C15" s="27" t="s">
        <v>43</v>
      </c>
      <c r="D15" s="26" t="s">
        <v>71</v>
      </c>
      <c r="E15" s="8">
        <v>40591</v>
      </c>
      <c r="F15" s="15">
        <v>40609</v>
      </c>
      <c r="G15" s="11"/>
      <c r="H15" s="52">
        <f t="shared" si="0"/>
        <v>20</v>
      </c>
      <c r="I15" s="40"/>
      <c r="J15" s="25" t="s">
        <v>47</v>
      </c>
    </row>
    <row r="16" spans="1:10">
      <c r="A16" s="13">
        <f t="shared" si="2"/>
        <v>13</v>
      </c>
      <c r="B16" s="4" t="s">
        <v>7</v>
      </c>
      <c r="C16" s="27" t="s">
        <v>42</v>
      </c>
      <c r="D16" s="26" t="s">
        <v>71</v>
      </c>
      <c r="E16" s="8">
        <v>40593</v>
      </c>
      <c r="F16" s="15">
        <v>40609</v>
      </c>
      <c r="G16" s="8">
        <v>40609</v>
      </c>
      <c r="H16" s="52">
        <f t="shared" si="0"/>
        <v>18</v>
      </c>
      <c r="I16" s="40">
        <f t="shared" si="1"/>
        <v>-15</v>
      </c>
      <c r="J16" s="25" t="s">
        <v>63</v>
      </c>
    </row>
    <row r="17" spans="1:10" ht="28.5" customHeight="1">
      <c r="A17" s="13">
        <f t="shared" si="2"/>
        <v>14</v>
      </c>
      <c r="B17" s="4" t="s">
        <v>7</v>
      </c>
      <c r="C17" s="27" t="s">
        <v>34</v>
      </c>
      <c r="D17" s="26" t="s">
        <v>71</v>
      </c>
      <c r="E17" s="8">
        <v>40593</v>
      </c>
      <c r="F17" s="15">
        <v>40609</v>
      </c>
      <c r="G17" s="8">
        <v>40609</v>
      </c>
      <c r="H17" s="52">
        <f t="shared" si="0"/>
        <v>18</v>
      </c>
      <c r="I17" s="40">
        <f t="shared" si="1"/>
        <v>-15</v>
      </c>
      <c r="J17" s="25" t="s">
        <v>48</v>
      </c>
    </row>
    <row r="18" spans="1:10" ht="30">
      <c r="A18" s="13">
        <f t="shared" si="2"/>
        <v>15</v>
      </c>
      <c r="B18" s="5" t="s">
        <v>20</v>
      </c>
      <c r="C18" s="11" t="s">
        <v>36</v>
      </c>
      <c r="D18" s="26" t="s">
        <v>71</v>
      </c>
      <c r="E18" s="8">
        <v>40606</v>
      </c>
      <c r="F18" s="8">
        <v>40619</v>
      </c>
      <c r="G18" s="8">
        <v>40619</v>
      </c>
      <c r="H18" s="52">
        <f t="shared" si="0"/>
        <v>13</v>
      </c>
      <c r="I18" s="40">
        <f t="shared" si="1"/>
        <v>-12</v>
      </c>
      <c r="J18" s="25" t="s">
        <v>50</v>
      </c>
    </row>
    <row r="19" spans="1:10" ht="45" customHeight="1">
      <c r="A19" s="13">
        <f t="shared" si="2"/>
        <v>16</v>
      </c>
      <c r="B19" s="4" t="s">
        <v>21</v>
      </c>
      <c r="C19" s="11"/>
      <c r="D19" s="26" t="s">
        <v>71</v>
      </c>
      <c r="E19" s="8">
        <v>40616</v>
      </c>
      <c r="F19" s="15">
        <v>40616</v>
      </c>
      <c r="G19" s="11"/>
      <c r="H19" s="52">
        <f t="shared" si="0"/>
        <v>0</v>
      </c>
      <c r="I19" s="40"/>
      <c r="J19" s="25" t="s">
        <v>51</v>
      </c>
    </row>
    <row r="20" spans="1:10">
      <c r="A20" s="13">
        <f t="shared" si="2"/>
        <v>17</v>
      </c>
      <c r="B20" s="4" t="s">
        <v>22</v>
      </c>
      <c r="C20" s="11" t="s">
        <v>33</v>
      </c>
      <c r="D20" s="26" t="s">
        <v>71</v>
      </c>
      <c r="E20" s="8">
        <v>40616</v>
      </c>
      <c r="F20" s="15">
        <v>40619</v>
      </c>
      <c r="G20" s="8">
        <v>40619</v>
      </c>
      <c r="H20" s="52">
        <f t="shared" si="0"/>
        <v>3</v>
      </c>
      <c r="I20" s="40">
        <f t="shared" si="1"/>
        <v>-2</v>
      </c>
      <c r="J20" s="25" t="s">
        <v>61</v>
      </c>
    </row>
    <row r="21" spans="1:10" ht="15.75" customHeight="1">
      <c r="A21" s="13">
        <f t="shared" si="2"/>
        <v>18</v>
      </c>
      <c r="B21" s="4" t="s">
        <v>23</v>
      </c>
      <c r="C21" s="11" t="s">
        <v>32</v>
      </c>
      <c r="D21" s="9">
        <v>40554</v>
      </c>
      <c r="E21" s="9">
        <v>40630</v>
      </c>
      <c r="F21" s="4"/>
      <c r="G21" s="11"/>
      <c r="H21" s="52">
        <f t="shared" si="0"/>
        <v>-40048</v>
      </c>
      <c r="I21" s="36"/>
      <c r="J21" s="45" t="s">
        <v>62</v>
      </c>
    </row>
    <row r="22" spans="1:10">
      <c r="A22" s="13">
        <f t="shared" si="2"/>
        <v>19</v>
      </c>
      <c r="B22" s="7" t="s">
        <v>24</v>
      </c>
      <c r="C22" s="11" t="s">
        <v>31</v>
      </c>
      <c r="D22" s="9">
        <v>40554</v>
      </c>
      <c r="E22" s="9">
        <v>40631</v>
      </c>
      <c r="F22" s="7"/>
      <c r="G22" s="12"/>
      <c r="H22" s="52">
        <f t="shared" si="0"/>
        <v>-40049</v>
      </c>
      <c r="I22" s="37"/>
      <c r="J22" s="47"/>
    </row>
    <row r="23" spans="1:10">
      <c r="A23" s="13">
        <f t="shared" si="2"/>
        <v>20</v>
      </c>
      <c r="B23" s="7" t="s">
        <v>25</v>
      </c>
      <c r="C23" s="11" t="s">
        <v>30</v>
      </c>
      <c r="D23" s="9">
        <v>40554</v>
      </c>
      <c r="E23" s="9">
        <v>40631</v>
      </c>
      <c r="F23" s="7"/>
      <c r="G23" s="12"/>
      <c r="H23" s="52">
        <f t="shared" si="0"/>
        <v>-40049</v>
      </c>
      <c r="I23" s="37"/>
      <c r="J23" s="47"/>
    </row>
    <row r="24" spans="1:10" ht="15.75" thickBot="1">
      <c r="A24" s="17">
        <f t="shared" si="2"/>
        <v>21</v>
      </c>
      <c r="B24" s="6" t="s">
        <v>26</v>
      </c>
      <c r="C24" s="10" t="s">
        <v>29</v>
      </c>
      <c r="D24" s="9">
        <v>40554</v>
      </c>
      <c r="E24" s="18">
        <v>40631</v>
      </c>
      <c r="F24" s="6"/>
      <c r="G24" s="10"/>
      <c r="H24" s="52">
        <f t="shared" si="0"/>
        <v>-40049</v>
      </c>
      <c r="I24" s="38"/>
      <c r="J24" s="48"/>
    </row>
    <row r="25" spans="1:10" ht="28.5" customHeight="1">
      <c r="A25" s="31" t="s">
        <v>73</v>
      </c>
      <c r="B25" s="32" t="s">
        <v>74</v>
      </c>
      <c r="C25" s="33"/>
      <c r="D25" s="26"/>
      <c r="E25" s="8"/>
      <c r="F25" s="15"/>
      <c r="G25" s="8"/>
      <c r="H25" s="52">
        <f t="shared" si="0"/>
        <v>0</v>
      </c>
      <c r="I25" s="39"/>
      <c r="J25" s="30"/>
    </row>
    <row r="26" spans="1:10" ht="14.25" customHeight="1">
      <c r="A26" s="13">
        <v>1</v>
      </c>
      <c r="B26" s="4" t="s">
        <v>15</v>
      </c>
      <c r="C26" s="11" t="s">
        <v>41</v>
      </c>
      <c r="D26" s="11"/>
      <c r="E26" s="8">
        <v>40599</v>
      </c>
      <c r="F26" s="8">
        <v>40624</v>
      </c>
      <c r="G26" s="8">
        <v>40624</v>
      </c>
      <c r="H26" s="52">
        <f t="shared" si="0"/>
        <v>27</v>
      </c>
      <c r="I26" s="40">
        <f t="shared" ref="I26:I30" si="3">DAYS360(G26-E26, TRUE)</f>
        <v>-24</v>
      </c>
      <c r="J26" s="43" t="s">
        <v>60</v>
      </c>
    </row>
    <row r="27" spans="1:10">
      <c r="A27" s="13">
        <f t="shared" si="2"/>
        <v>2</v>
      </c>
      <c r="B27" s="4" t="s">
        <v>18</v>
      </c>
      <c r="C27" s="11" t="s">
        <v>40</v>
      </c>
      <c r="D27" s="11"/>
      <c r="E27" s="8">
        <v>40599</v>
      </c>
      <c r="F27" s="8">
        <v>40624</v>
      </c>
      <c r="G27" s="8">
        <v>40624</v>
      </c>
      <c r="H27" s="52">
        <f t="shared" si="0"/>
        <v>27</v>
      </c>
      <c r="I27" s="40">
        <f t="shared" si="3"/>
        <v>-24</v>
      </c>
      <c r="J27" s="44"/>
    </row>
    <row r="28" spans="1:10">
      <c r="A28" s="13">
        <f t="shared" si="2"/>
        <v>3</v>
      </c>
      <c r="B28" s="4" t="s">
        <v>19</v>
      </c>
      <c r="C28" s="11" t="s">
        <v>39</v>
      </c>
      <c r="D28" s="11"/>
      <c r="E28" s="8">
        <v>40599</v>
      </c>
      <c r="F28" s="8">
        <v>40605</v>
      </c>
      <c r="G28" s="8">
        <v>40605</v>
      </c>
      <c r="H28" s="52">
        <f t="shared" si="0"/>
        <v>8</v>
      </c>
      <c r="I28" s="40">
        <f t="shared" si="3"/>
        <v>-5</v>
      </c>
      <c r="J28" s="25" t="s">
        <v>50</v>
      </c>
    </row>
    <row r="29" spans="1:10">
      <c r="A29" s="13">
        <f t="shared" si="2"/>
        <v>4</v>
      </c>
      <c r="B29" s="4" t="s">
        <v>16</v>
      </c>
      <c r="C29" s="11" t="s">
        <v>38</v>
      </c>
      <c r="D29" s="11"/>
      <c r="E29" s="8">
        <v>40599</v>
      </c>
      <c r="F29" s="8">
        <v>40619</v>
      </c>
      <c r="G29" s="8">
        <v>40619</v>
      </c>
      <c r="H29" s="52">
        <f t="shared" si="0"/>
        <v>22</v>
      </c>
      <c r="I29" s="40">
        <f t="shared" si="3"/>
        <v>-19</v>
      </c>
      <c r="J29" s="45" t="s">
        <v>53</v>
      </c>
    </row>
    <row r="30" spans="1:10">
      <c r="A30" s="13">
        <f t="shared" si="2"/>
        <v>5</v>
      </c>
      <c r="B30" s="4" t="s">
        <v>17</v>
      </c>
      <c r="C30" s="11" t="s">
        <v>37</v>
      </c>
      <c r="D30" s="11"/>
      <c r="E30" s="8">
        <v>40599</v>
      </c>
      <c r="F30" s="8">
        <v>40619</v>
      </c>
      <c r="G30" s="8">
        <v>40619</v>
      </c>
      <c r="H30" s="52">
        <f t="shared" si="0"/>
        <v>22</v>
      </c>
      <c r="I30" s="40">
        <f t="shared" si="3"/>
        <v>-19</v>
      </c>
      <c r="J30" s="46"/>
    </row>
    <row r="31" spans="1:10">
      <c r="G31" s="14"/>
      <c r="I31" s="14"/>
    </row>
    <row r="32" spans="1:10">
      <c r="I32" s="41" t="e">
        <f>a</f>
        <v>#NAME?</v>
      </c>
    </row>
  </sheetData>
  <mergeCells count="3">
    <mergeCell ref="J26:J27"/>
    <mergeCell ref="J29:J30"/>
    <mergeCell ref="J21:J24"/>
  </mergeCells>
  <pageMargins left="0.55118110236220474" right="0.37" top="0.39370078740157483" bottom="0.31496062992125984" header="0.31496062992125984" footer="0.27559055118110237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topLeftCell="A16" workbookViewId="0">
      <selection activeCell="I49" sqref="I49"/>
    </sheetView>
  </sheetViews>
  <sheetFormatPr defaultRowHeight="15"/>
  <cols>
    <col min="1" max="1" width="4.5703125" customWidth="1"/>
    <col min="2" max="2" width="28.85546875" customWidth="1"/>
    <col min="3" max="3" width="12" customWidth="1"/>
    <col min="4" max="4" width="11.28515625" customWidth="1"/>
    <col min="5" max="5" width="14.42578125" customWidth="1"/>
    <col min="6" max="6" width="12.42578125" customWidth="1"/>
    <col min="7" max="7" width="16.85546875" customWidth="1"/>
    <col min="8" max="8" width="11.7109375" customWidth="1"/>
    <col min="9" max="10" width="13" customWidth="1"/>
    <col min="11" max="11" width="59.85546875" customWidth="1"/>
  </cols>
  <sheetData>
    <row r="1" spans="1:11">
      <c r="A1" s="22" t="s">
        <v>66</v>
      </c>
      <c r="B1" s="2"/>
      <c r="C1" s="2"/>
      <c r="D1" s="2"/>
      <c r="E1" s="2"/>
      <c r="F1" s="2"/>
      <c r="G1" s="2"/>
      <c r="H1" s="34"/>
      <c r="I1" s="34"/>
      <c r="J1" s="34"/>
      <c r="K1" s="3"/>
    </row>
    <row r="2" spans="1:11" s="1" customFormat="1" ht="30" customHeight="1">
      <c r="A2" s="19" t="s">
        <v>0</v>
      </c>
      <c r="B2" s="20" t="s">
        <v>1</v>
      </c>
      <c r="C2" s="20" t="s">
        <v>2</v>
      </c>
      <c r="D2" s="20" t="s">
        <v>69</v>
      </c>
      <c r="E2" s="20" t="s">
        <v>3</v>
      </c>
      <c r="F2" s="20" t="s">
        <v>4</v>
      </c>
      <c r="G2" s="20" t="s">
        <v>5</v>
      </c>
      <c r="H2" s="35" t="s">
        <v>75</v>
      </c>
      <c r="I2" s="35" t="s">
        <v>76</v>
      </c>
      <c r="J2" s="35" t="s">
        <v>77</v>
      </c>
      <c r="K2" s="21" t="s">
        <v>6</v>
      </c>
    </row>
    <row r="3" spans="1:11" ht="48" customHeight="1">
      <c r="A3" s="13">
        <v>1</v>
      </c>
      <c r="B3" s="4" t="s">
        <v>15</v>
      </c>
      <c r="C3" s="11">
        <v>62180</v>
      </c>
      <c r="D3" s="8">
        <v>40404</v>
      </c>
      <c r="E3" s="8">
        <v>40483</v>
      </c>
      <c r="F3" s="15">
        <v>40508</v>
      </c>
      <c r="G3" s="8">
        <v>40508</v>
      </c>
      <c r="H3" s="40">
        <f>DAYS360(E3,G3,TRUE)</f>
        <v>25</v>
      </c>
      <c r="I3" s="40">
        <v>3</v>
      </c>
      <c r="J3" s="40">
        <v>25</v>
      </c>
      <c r="K3" s="25" t="s">
        <v>64</v>
      </c>
    </row>
    <row r="4" spans="1:11" ht="18.75" customHeight="1">
      <c r="A4" s="13">
        <v>2</v>
      </c>
      <c r="B4" s="4" t="s">
        <v>11</v>
      </c>
      <c r="C4" s="11" t="s">
        <v>70</v>
      </c>
      <c r="D4" s="8">
        <v>40519</v>
      </c>
      <c r="E4" s="8">
        <v>40529</v>
      </c>
      <c r="F4" s="8">
        <v>40554</v>
      </c>
      <c r="G4" s="8">
        <v>40554</v>
      </c>
      <c r="H4" s="40">
        <f t="shared" ref="H4:H20" si="0">DAYS360(E4,G4,TRUE)</f>
        <v>24</v>
      </c>
      <c r="I4" s="40">
        <v>3</v>
      </c>
      <c r="J4" s="40">
        <v>25</v>
      </c>
      <c r="K4" s="25" t="s">
        <v>56</v>
      </c>
    </row>
    <row r="5" spans="1:11" ht="29.25" customHeight="1">
      <c r="A5" s="13">
        <v>3</v>
      </c>
      <c r="B5" s="4" t="s">
        <v>7</v>
      </c>
      <c r="C5" s="26" t="s">
        <v>35</v>
      </c>
      <c r="D5" s="26" t="s">
        <v>71</v>
      </c>
      <c r="E5" s="8">
        <v>40554</v>
      </c>
      <c r="F5" s="16" t="s">
        <v>57</v>
      </c>
      <c r="G5" s="8">
        <v>40597</v>
      </c>
      <c r="H5" s="40">
        <f t="shared" si="0"/>
        <v>42</v>
      </c>
      <c r="I5" s="40">
        <v>3</v>
      </c>
      <c r="J5" s="40">
        <v>25</v>
      </c>
      <c r="K5" s="25" t="s">
        <v>59</v>
      </c>
    </row>
    <row r="6" spans="1:11" ht="30">
      <c r="A6" s="13">
        <v>5</v>
      </c>
      <c r="B6" s="4" t="s">
        <v>8</v>
      </c>
      <c r="C6" s="11" t="s">
        <v>28</v>
      </c>
      <c r="D6" s="26" t="s">
        <v>71</v>
      </c>
      <c r="E6" s="8">
        <v>40554</v>
      </c>
      <c r="F6" s="16" t="s">
        <v>57</v>
      </c>
      <c r="G6" s="8">
        <v>40597</v>
      </c>
      <c r="H6" s="40">
        <f t="shared" si="0"/>
        <v>42</v>
      </c>
      <c r="I6" s="40">
        <v>3</v>
      </c>
      <c r="J6" s="40">
        <v>25</v>
      </c>
      <c r="K6" s="25" t="s">
        <v>59</v>
      </c>
    </row>
    <row r="7" spans="1:11" ht="30">
      <c r="A7" s="13">
        <v>6</v>
      </c>
      <c r="B7" s="4" t="s">
        <v>9</v>
      </c>
      <c r="C7" s="11" t="s">
        <v>27</v>
      </c>
      <c r="D7" s="26" t="s">
        <v>71</v>
      </c>
      <c r="E7" s="8">
        <v>40572</v>
      </c>
      <c r="F7" s="15">
        <v>40584</v>
      </c>
      <c r="G7" s="8">
        <v>40630</v>
      </c>
      <c r="H7" s="40">
        <f t="shared" si="0"/>
        <v>59</v>
      </c>
      <c r="I7" s="40">
        <v>3</v>
      </c>
      <c r="J7" s="40">
        <v>25</v>
      </c>
      <c r="K7" s="25" t="s">
        <v>67</v>
      </c>
    </row>
    <row r="8" spans="1:11" ht="27" customHeight="1">
      <c r="A8" s="13">
        <v>7</v>
      </c>
      <c r="B8" s="4" t="s">
        <v>10</v>
      </c>
      <c r="C8" s="11"/>
      <c r="D8" s="26" t="s">
        <v>71</v>
      </c>
      <c r="E8" s="8">
        <v>40572</v>
      </c>
      <c r="F8" s="8">
        <v>40619</v>
      </c>
      <c r="G8" s="8">
        <v>40619</v>
      </c>
      <c r="H8" s="40">
        <f t="shared" si="0"/>
        <v>48</v>
      </c>
      <c r="I8" s="40">
        <v>3</v>
      </c>
      <c r="J8" s="40">
        <v>25</v>
      </c>
      <c r="K8" s="25" t="s">
        <v>65</v>
      </c>
    </row>
    <row r="9" spans="1:11" ht="30">
      <c r="A9" s="13">
        <v>8</v>
      </c>
      <c r="B9" s="4" t="s">
        <v>12</v>
      </c>
      <c r="C9" s="27" t="s">
        <v>46</v>
      </c>
      <c r="D9" s="26" t="s">
        <v>71</v>
      </c>
      <c r="E9" s="8">
        <v>40576</v>
      </c>
      <c r="F9" s="15">
        <v>40584</v>
      </c>
      <c r="G9" s="8">
        <v>40623</v>
      </c>
      <c r="H9" s="40">
        <f t="shared" si="0"/>
        <v>49</v>
      </c>
      <c r="I9" s="40">
        <v>3</v>
      </c>
      <c r="J9" s="40">
        <v>25</v>
      </c>
      <c r="K9" s="25" t="s">
        <v>55</v>
      </c>
    </row>
    <row r="10" spans="1:11" ht="30" customHeight="1">
      <c r="A10" s="13">
        <v>10</v>
      </c>
      <c r="B10" s="4" t="s">
        <v>13</v>
      </c>
      <c r="C10" s="27" t="s">
        <v>49</v>
      </c>
      <c r="D10" s="26" t="s">
        <v>71</v>
      </c>
      <c r="E10" s="8">
        <v>40581</v>
      </c>
      <c r="F10" s="8">
        <v>40582</v>
      </c>
      <c r="G10" s="8">
        <v>40582</v>
      </c>
      <c r="H10" s="40">
        <f t="shared" si="0"/>
        <v>1</v>
      </c>
      <c r="I10" s="40">
        <v>3</v>
      </c>
      <c r="J10" s="40">
        <v>25</v>
      </c>
      <c r="K10" s="25" t="s">
        <v>52</v>
      </c>
    </row>
    <row r="11" spans="1:11" ht="27.75" customHeight="1">
      <c r="A11" s="13">
        <v>11</v>
      </c>
      <c r="B11" s="4" t="s">
        <v>13</v>
      </c>
      <c r="C11" s="27" t="s">
        <v>44</v>
      </c>
      <c r="D11" s="26" t="s">
        <v>71</v>
      </c>
      <c r="E11" s="8">
        <v>40583</v>
      </c>
      <c r="F11" s="8">
        <v>40583</v>
      </c>
      <c r="G11" s="8">
        <v>40583</v>
      </c>
      <c r="H11" s="40">
        <f t="shared" si="0"/>
        <v>0</v>
      </c>
      <c r="I11" s="40">
        <v>3</v>
      </c>
      <c r="J11" s="40">
        <v>25</v>
      </c>
      <c r="K11" s="25" t="s">
        <v>52</v>
      </c>
    </row>
    <row r="12" spans="1:11" ht="30">
      <c r="A12" s="13">
        <v>13</v>
      </c>
      <c r="B12" s="4" t="s">
        <v>7</v>
      </c>
      <c r="C12" s="27" t="s">
        <v>42</v>
      </c>
      <c r="D12" s="26" t="s">
        <v>71</v>
      </c>
      <c r="E12" s="8">
        <v>40593</v>
      </c>
      <c r="F12" s="15">
        <v>40609</v>
      </c>
      <c r="G12" s="8">
        <v>40609</v>
      </c>
      <c r="H12" s="40">
        <f t="shared" si="0"/>
        <v>18</v>
      </c>
      <c r="I12" s="40">
        <v>3</v>
      </c>
      <c r="J12" s="40">
        <v>25</v>
      </c>
      <c r="K12" s="25" t="s">
        <v>63</v>
      </c>
    </row>
    <row r="13" spans="1:11" ht="28.5" customHeight="1">
      <c r="A13" s="13">
        <v>14</v>
      </c>
      <c r="B13" s="4" t="s">
        <v>7</v>
      </c>
      <c r="C13" s="27" t="s">
        <v>34</v>
      </c>
      <c r="D13" s="26" t="s">
        <v>71</v>
      </c>
      <c r="E13" s="8">
        <v>40593</v>
      </c>
      <c r="F13" s="15">
        <v>40609</v>
      </c>
      <c r="G13" s="8">
        <v>40609</v>
      </c>
      <c r="H13" s="40">
        <f t="shared" si="0"/>
        <v>18</v>
      </c>
      <c r="I13" s="40">
        <v>3</v>
      </c>
      <c r="J13" s="40">
        <v>25</v>
      </c>
      <c r="K13" s="25" t="s">
        <v>48</v>
      </c>
    </row>
    <row r="14" spans="1:11" ht="30">
      <c r="A14" s="13">
        <v>15</v>
      </c>
      <c r="B14" s="5" t="s">
        <v>20</v>
      </c>
      <c r="C14" s="11" t="s">
        <v>36</v>
      </c>
      <c r="D14" s="26" t="s">
        <v>71</v>
      </c>
      <c r="E14" s="8">
        <v>40606</v>
      </c>
      <c r="F14" s="8">
        <v>40619</v>
      </c>
      <c r="G14" s="8">
        <v>40619</v>
      </c>
      <c r="H14" s="40">
        <f t="shared" si="0"/>
        <v>13</v>
      </c>
      <c r="I14" s="40">
        <v>3</v>
      </c>
      <c r="J14" s="40">
        <v>25</v>
      </c>
      <c r="K14" s="25" t="s">
        <v>50</v>
      </c>
    </row>
    <row r="15" spans="1:11" ht="30">
      <c r="A15" s="13">
        <v>16</v>
      </c>
      <c r="B15" s="4" t="s">
        <v>22</v>
      </c>
      <c r="C15" s="11" t="s">
        <v>33</v>
      </c>
      <c r="D15" s="26" t="s">
        <v>71</v>
      </c>
      <c r="E15" s="8">
        <v>40616</v>
      </c>
      <c r="F15" s="15">
        <v>40619</v>
      </c>
      <c r="G15" s="8">
        <v>40619</v>
      </c>
      <c r="H15" s="40">
        <f t="shared" si="0"/>
        <v>3</v>
      </c>
      <c r="I15" s="40">
        <v>3</v>
      </c>
      <c r="J15" s="40">
        <v>25</v>
      </c>
      <c r="K15" s="25" t="s">
        <v>61</v>
      </c>
    </row>
    <row r="16" spans="1:11" ht="14.25" customHeight="1">
      <c r="A16" s="13">
        <v>17</v>
      </c>
      <c r="B16" s="4" t="s">
        <v>15</v>
      </c>
      <c r="C16" s="11" t="s">
        <v>41</v>
      </c>
      <c r="D16" s="11"/>
      <c r="E16" s="8">
        <v>40599</v>
      </c>
      <c r="F16" s="8">
        <v>40624</v>
      </c>
      <c r="G16" s="8">
        <v>40624</v>
      </c>
      <c r="H16" s="40">
        <f t="shared" si="0"/>
        <v>27</v>
      </c>
      <c r="I16" s="40">
        <v>3</v>
      </c>
      <c r="J16" s="40">
        <v>25</v>
      </c>
      <c r="K16" s="43" t="s">
        <v>60</v>
      </c>
    </row>
    <row r="17" spans="1:11">
      <c r="A17" s="13">
        <v>18</v>
      </c>
      <c r="B17" s="4" t="s">
        <v>18</v>
      </c>
      <c r="C17" s="11" t="s">
        <v>40</v>
      </c>
      <c r="D17" s="11"/>
      <c r="E17" s="8">
        <v>40599</v>
      </c>
      <c r="F17" s="8">
        <v>40624</v>
      </c>
      <c r="G17" s="8">
        <v>40624</v>
      </c>
      <c r="H17" s="40">
        <f t="shared" si="0"/>
        <v>27</v>
      </c>
      <c r="I17" s="40">
        <v>3</v>
      </c>
      <c r="J17" s="40">
        <v>25</v>
      </c>
      <c r="K17" s="44"/>
    </row>
    <row r="18" spans="1:11">
      <c r="A18" s="13">
        <v>19</v>
      </c>
      <c r="B18" s="4" t="s">
        <v>19</v>
      </c>
      <c r="C18" s="11" t="s">
        <v>39</v>
      </c>
      <c r="D18" s="11"/>
      <c r="E18" s="8">
        <v>40599</v>
      </c>
      <c r="F18" s="8">
        <v>40605</v>
      </c>
      <c r="G18" s="8">
        <v>40605</v>
      </c>
      <c r="H18" s="40">
        <f t="shared" si="0"/>
        <v>8</v>
      </c>
      <c r="I18" s="40">
        <v>3</v>
      </c>
      <c r="J18" s="40">
        <v>25</v>
      </c>
      <c r="K18" s="25" t="s">
        <v>50</v>
      </c>
    </row>
    <row r="19" spans="1:11">
      <c r="A19" s="13">
        <v>20</v>
      </c>
      <c r="B19" s="4" t="s">
        <v>16</v>
      </c>
      <c r="C19" s="11" t="s">
        <v>38</v>
      </c>
      <c r="D19" s="11"/>
      <c r="E19" s="8">
        <v>40599</v>
      </c>
      <c r="F19" s="8">
        <v>40619</v>
      </c>
      <c r="G19" s="8">
        <v>40619</v>
      </c>
      <c r="H19" s="40">
        <f t="shared" si="0"/>
        <v>22</v>
      </c>
      <c r="I19" s="40">
        <v>3</v>
      </c>
      <c r="J19" s="40">
        <v>25</v>
      </c>
      <c r="K19" s="45" t="s">
        <v>53</v>
      </c>
    </row>
    <row r="20" spans="1:11">
      <c r="A20" s="13">
        <v>21</v>
      </c>
      <c r="B20" s="4" t="s">
        <v>17</v>
      </c>
      <c r="C20" s="11" t="s">
        <v>37</v>
      </c>
      <c r="D20" s="11"/>
      <c r="E20" s="8">
        <v>40599</v>
      </c>
      <c r="F20" s="8">
        <v>40619</v>
      </c>
      <c r="G20" s="8">
        <v>40619</v>
      </c>
      <c r="H20" s="40">
        <f t="shared" si="0"/>
        <v>22</v>
      </c>
      <c r="I20" s="40">
        <v>3</v>
      </c>
      <c r="J20" s="40">
        <v>25</v>
      </c>
      <c r="K20" s="46"/>
    </row>
    <row r="21" spans="1:11">
      <c r="G21" s="14"/>
      <c r="H21" s="14"/>
      <c r="I21" s="14"/>
      <c r="J21" s="14"/>
    </row>
    <row r="22" spans="1:11">
      <c r="H22" s="42">
        <f>AVERAGE(H3:H20)</f>
        <v>24.888888888888889</v>
      </c>
      <c r="I22" s="41"/>
      <c r="J22" s="41"/>
    </row>
  </sheetData>
  <mergeCells count="2">
    <mergeCell ref="K16:K17"/>
    <mergeCell ref="K19:K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"/>
  <sheetViews>
    <sheetView tabSelected="1" topLeftCell="A16" workbookViewId="0">
      <selection activeCell="F19" sqref="F19"/>
    </sheetView>
  </sheetViews>
  <sheetFormatPr defaultRowHeight="15"/>
  <cols>
    <col min="1" max="1" width="4.5703125" customWidth="1"/>
    <col min="2" max="2" width="28.85546875" customWidth="1"/>
    <col min="3" max="3" width="12" customWidth="1"/>
    <col min="4" max="4" width="17.28515625" customWidth="1"/>
    <col min="5" max="5" width="14.42578125" customWidth="1"/>
    <col min="6" max="6" width="11.7109375" style="58" customWidth="1"/>
    <col min="7" max="7" width="16.85546875" customWidth="1"/>
    <col min="8" max="8" width="12.140625" style="53" customWidth="1"/>
    <col min="9" max="9" width="14" customWidth="1"/>
    <col min="10" max="10" width="11.140625" customWidth="1"/>
    <col min="11" max="11" width="59.85546875" customWidth="1"/>
  </cols>
  <sheetData>
    <row r="1" spans="1:11" s="1" customFormat="1" ht="30" customHeight="1">
      <c r="A1" s="19" t="s">
        <v>0</v>
      </c>
      <c r="B1" s="20" t="s">
        <v>81</v>
      </c>
      <c r="C1" s="20" t="s">
        <v>2</v>
      </c>
      <c r="D1" s="20" t="s">
        <v>69</v>
      </c>
      <c r="E1" s="20" t="s">
        <v>3</v>
      </c>
      <c r="F1" s="54" t="s">
        <v>4</v>
      </c>
      <c r="G1" s="20" t="s">
        <v>5</v>
      </c>
      <c r="H1" s="50" t="s">
        <v>79</v>
      </c>
      <c r="I1" s="35" t="s">
        <v>78</v>
      </c>
      <c r="J1" s="35" t="s">
        <v>82</v>
      </c>
      <c r="K1" s="21" t="s">
        <v>6</v>
      </c>
    </row>
    <row r="2" spans="1:11" ht="48" customHeight="1">
      <c r="A2" s="13">
        <v>1</v>
      </c>
      <c r="B2" s="4" t="s">
        <v>15</v>
      </c>
      <c r="C2" s="11">
        <v>62180</v>
      </c>
      <c r="D2" s="8">
        <v>40404</v>
      </c>
      <c r="E2" s="8">
        <v>40483</v>
      </c>
      <c r="F2" s="55">
        <v>40508</v>
      </c>
      <c r="G2" s="8">
        <v>40508</v>
      </c>
      <c r="H2" s="52">
        <f>DAYS360(E2,F2,TRUE)</f>
        <v>25</v>
      </c>
      <c r="I2" s="40">
        <f>DAYS360(E2,G2,TRUE)</f>
        <v>25</v>
      </c>
      <c r="J2" s="40">
        <v>3</v>
      </c>
      <c r="K2" s="25" t="s">
        <v>64</v>
      </c>
    </row>
    <row r="3" spans="1:11" ht="18.75" customHeight="1">
      <c r="A3" s="13">
        <f>A2+1</f>
        <v>2</v>
      </c>
      <c r="B3" s="4" t="s">
        <v>11</v>
      </c>
      <c r="C3" s="11" t="s">
        <v>70</v>
      </c>
      <c r="D3" s="8">
        <v>40519</v>
      </c>
      <c r="E3" s="8">
        <v>40529</v>
      </c>
      <c r="F3" s="56">
        <v>40554</v>
      </c>
      <c r="G3" s="8">
        <v>40554</v>
      </c>
      <c r="H3" s="52">
        <f t="shared" ref="H3:H19" si="0">DAYS360(E3,F3,TRUE)</f>
        <v>24</v>
      </c>
      <c r="I3" s="40">
        <f t="shared" ref="I3:I19" si="1">DAYS360(E3,G3,TRUE)</f>
        <v>24</v>
      </c>
      <c r="J3" s="40">
        <v>3</v>
      </c>
      <c r="K3" s="25" t="s">
        <v>56</v>
      </c>
    </row>
    <row r="4" spans="1:11" ht="29.25" customHeight="1">
      <c r="A4" s="13">
        <f>A3+1</f>
        <v>3</v>
      </c>
      <c r="B4" s="4" t="s">
        <v>7</v>
      </c>
      <c r="C4" s="26" t="s">
        <v>35</v>
      </c>
      <c r="D4" s="26" t="s">
        <v>71</v>
      </c>
      <c r="E4" s="8">
        <v>40554</v>
      </c>
      <c r="F4" s="57">
        <v>40584</v>
      </c>
      <c r="G4" s="8">
        <v>40597</v>
      </c>
      <c r="H4" s="52">
        <f t="shared" si="0"/>
        <v>29</v>
      </c>
      <c r="I4" s="40">
        <f t="shared" si="1"/>
        <v>42</v>
      </c>
      <c r="J4" s="40">
        <v>3</v>
      </c>
      <c r="K4" s="25" t="s">
        <v>59</v>
      </c>
    </row>
    <row r="5" spans="1:11" ht="26.25">
      <c r="A5" s="13" t="e">
        <f>#REF!+1</f>
        <v>#REF!</v>
      </c>
      <c r="B5" s="4" t="s">
        <v>8</v>
      </c>
      <c r="C5" s="11" t="s">
        <v>28</v>
      </c>
      <c r="D5" s="26" t="s">
        <v>71</v>
      </c>
      <c r="E5" s="8">
        <v>40554</v>
      </c>
      <c r="F5" s="57">
        <v>40584</v>
      </c>
      <c r="G5" s="8">
        <v>40597</v>
      </c>
      <c r="H5" s="52">
        <f t="shared" si="0"/>
        <v>29</v>
      </c>
      <c r="I5" s="40">
        <f t="shared" si="1"/>
        <v>42</v>
      </c>
      <c r="J5" s="40">
        <v>3</v>
      </c>
      <c r="K5" s="25" t="s">
        <v>59</v>
      </c>
    </row>
    <row r="6" spans="1:11" ht="26.25">
      <c r="A6" s="13" t="e">
        <f t="shared" ref="A6:A19" si="2">A5+1</f>
        <v>#REF!</v>
      </c>
      <c r="B6" s="4" t="s">
        <v>9</v>
      </c>
      <c r="C6" s="11" t="s">
        <v>27</v>
      </c>
      <c r="D6" s="26" t="s">
        <v>71</v>
      </c>
      <c r="E6" s="8">
        <v>40572</v>
      </c>
      <c r="F6" s="55">
        <v>40584</v>
      </c>
      <c r="G6" s="8">
        <v>40630</v>
      </c>
      <c r="H6" s="52">
        <f t="shared" si="0"/>
        <v>11</v>
      </c>
      <c r="I6" s="40">
        <f t="shared" si="1"/>
        <v>59</v>
      </c>
      <c r="J6" s="40">
        <v>3</v>
      </c>
      <c r="K6" s="25" t="s">
        <v>67</v>
      </c>
    </row>
    <row r="7" spans="1:11" ht="27" customHeight="1">
      <c r="A7" s="13" t="e">
        <f t="shared" si="2"/>
        <v>#REF!</v>
      </c>
      <c r="B7" s="4" t="s">
        <v>10</v>
      </c>
      <c r="C7" s="11"/>
      <c r="D7" s="26" t="s">
        <v>71</v>
      </c>
      <c r="E7" s="8">
        <v>40572</v>
      </c>
      <c r="F7" s="56">
        <v>40619</v>
      </c>
      <c r="G7" s="8">
        <v>40619</v>
      </c>
      <c r="H7" s="52">
        <f t="shared" si="0"/>
        <v>48</v>
      </c>
      <c r="I7" s="40">
        <f t="shared" si="1"/>
        <v>48</v>
      </c>
      <c r="J7" s="40">
        <v>3</v>
      </c>
      <c r="K7" s="25" t="s">
        <v>65</v>
      </c>
    </row>
    <row r="8" spans="1:11" ht="26.25">
      <c r="A8" s="13" t="e">
        <f t="shared" si="2"/>
        <v>#REF!</v>
      </c>
      <c r="B8" s="4" t="s">
        <v>12</v>
      </c>
      <c r="C8" s="27" t="s">
        <v>46</v>
      </c>
      <c r="D8" s="26" t="s">
        <v>71</v>
      </c>
      <c r="E8" s="8">
        <v>40576</v>
      </c>
      <c r="F8" s="55">
        <v>40584</v>
      </c>
      <c r="G8" s="8">
        <v>40623</v>
      </c>
      <c r="H8" s="52">
        <f t="shared" si="0"/>
        <v>8</v>
      </c>
      <c r="I8" s="40">
        <f t="shared" si="1"/>
        <v>49</v>
      </c>
      <c r="J8" s="40">
        <v>3</v>
      </c>
      <c r="K8" s="25" t="s">
        <v>55</v>
      </c>
    </row>
    <row r="9" spans="1:11" ht="30" customHeight="1">
      <c r="A9" s="13" t="e">
        <f>#REF!+1</f>
        <v>#REF!</v>
      </c>
      <c r="B9" s="4" t="s">
        <v>13</v>
      </c>
      <c r="C9" s="27" t="s">
        <v>49</v>
      </c>
      <c r="D9" s="26" t="s">
        <v>71</v>
      </c>
      <c r="E9" s="8">
        <v>40581</v>
      </c>
      <c r="F9" s="56">
        <v>40582</v>
      </c>
      <c r="G9" s="8">
        <v>40582</v>
      </c>
      <c r="H9" s="52">
        <f t="shared" si="0"/>
        <v>1</v>
      </c>
      <c r="I9" s="40">
        <f t="shared" si="1"/>
        <v>1</v>
      </c>
      <c r="J9" s="40">
        <v>3</v>
      </c>
      <c r="K9" s="25" t="s">
        <v>52</v>
      </c>
    </row>
    <row r="10" spans="1:11" ht="27.75" customHeight="1">
      <c r="A10" s="13" t="e">
        <f t="shared" si="2"/>
        <v>#REF!</v>
      </c>
      <c r="B10" s="4" t="s">
        <v>13</v>
      </c>
      <c r="C10" s="27" t="s">
        <v>44</v>
      </c>
      <c r="D10" s="26" t="s">
        <v>71</v>
      </c>
      <c r="E10" s="8">
        <v>40583</v>
      </c>
      <c r="F10" s="56">
        <v>40583</v>
      </c>
      <c r="G10" s="8">
        <v>40583</v>
      </c>
      <c r="H10" s="52">
        <f t="shared" si="0"/>
        <v>0</v>
      </c>
      <c r="I10" s="40">
        <f t="shared" si="1"/>
        <v>0</v>
      </c>
      <c r="J10" s="40">
        <v>3</v>
      </c>
      <c r="K10" s="25" t="s">
        <v>52</v>
      </c>
    </row>
    <row r="11" spans="1:11">
      <c r="A11" s="13" t="e">
        <f>#REF!+1</f>
        <v>#REF!</v>
      </c>
      <c r="B11" s="4" t="s">
        <v>7</v>
      </c>
      <c r="C11" s="27" t="s">
        <v>42</v>
      </c>
      <c r="D11" s="26" t="s">
        <v>71</v>
      </c>
      <c r="E11" s="8">
        <v>40593</v>
      </c>
      <c r="F11" s="55">
        <v>40609</v>
      </c>
      <c r="G11" s="8">
        <v>40609</v>
      </c>
      <c r="H11" s="52">
        <f t="shared" si="0"/>
        <v>18</v>
      </c>
      <c r="I11" s="40">
        <f t="shared" si="1"/>
        <v>18</v>
      </c>
      <c r="J11" s="40">
        <v>3</v>
      </c>
      <c r="K11" s="25" t="s">
        <v>63</v>
      </c>
    </row>
    <row r="12" spans="1:11" ht="28.5" customHeight="1">
      <c r="A12" s="13" t="e">
        <f t="shared" si="2"/>
        <v>#REF!</v>
      </c>
      <c r="B12" s="4" t="s">
        <v>7</v>
      </c>
      <c r="C12" s="27" t="s">
        <v>34</v>
      </c>
      <c r="D12" s="26" t="s">
        <v>71</v>
      </c>
      <c r="E12" s="8">
        <v>40593</v>
      </c>
      <c r="F12" s="55">
        <v>40609</v>
      </c>
      <c r="G12" s="8">
        <v>40609</v>
      </c>
      <c r="H12" s="52">
        <f t="shared" si="0"/>
        <v>18</v>
      </c>
      <c r="I12" s="40">
        <f t="shared" si="1"/>
        <v>18</v>
      </c>
      <c r="J12" s="40">
        <v>3</v>
      </c>
      <c r="K12" s="25" t="s">
        <v>48</v>
      </c>
    </row>
    <row r="13" spans="1:11" ht="30">
      <c r="A13" s="13" t="e">
        <f t="shared" si="2"/>
        <v>#REF!</v>
      </c>
      <c r="B13" s="5" t="s">
        <v>20</v>
      </c>
      <c r="C13" s="11" t="s">
        <v>36</v>
      </c>
      <c r="D13" s="26" t="s">
        <v>71</v>
      </c>
      <c r="E13" s="8">
        <v>40606</v>
      </c>
      <c r="F13" s="56">
        <v>40619</v>
      </c>
      <c r="G13" s="8">
        <v>40619</v>
      </c>
      <c r="H13" s="52">
        <f t="shared" si="0"/>
        <v>13</v>
      </c>
      <c r="I13" s="40">
        <f t="shared" si="1"/>
        <v>13</v>
      </c>
      <c r="J13" s="40">
        <v>3</v>
      </c>
      <c r="K13" s="25" t="s">
        <v>50</v>
      </c>
    </row>
    <row r="14" spans="1:11">
      <c r="A14" s="13" t="e">
        <f>#REF!+1</f>
        <v>#REF!</v>
      </c>
      <c r="B14" s="4" t="s">
        <v>22</v>
      </c>
      <c r="C14" s="11" t="s">
        <v>33</v>
      </c>
      <c r="D14" s="26" t="s">
        <v>71</v>
      </c>
      <c r="E14" s="8">
        <v>40616</v>
      </c>
      <c r="F14" s="55">
        <v>40619</v>
      </c>
      <c r="G14" s="8">
        <v>40619</v>
      </c>
      <c r="H14" s="52">
        <f t="shared" si="0"/>
        <v>3</v>
      </c>
      <c r="I14" s="40">
        <f t="shared" si="1"/>
        <v>3</v>
      </c>
      <c r="J14" s="40">
        <v>3</v>
      </c>
      <c r="K14" s="25" t="s">
        <v>61</v>
      </c>
    </row>
    <row r="15" spans="1:11" ht="14.25" customHeight="1">
      <c r="A15" s="13">
        <v>1</v>
      </c>
      <c r="B15" s="4" t="s">
        <v>15</v>
      </c>
      <c r="C15" s="11" t="s">
        <v>41</v>
      </c>
      <c r="D15" s="11"/>
      <c r="E15" s="8">
        <v>40599</v>
      </c>
      <c r="F15" s="56">
        <v>40624</v>
      </c>
      <c r="G15" s="8">
        <v>40624</v>
      </c>
      <c r="H15" s="52">
        <f t="shared" si="0"/>
        <v>27</v>
      </c>
      <c r="I15" s="40">
        <f t="shared" si="1"/>
        <v>27</v>
      </c>
      <c r="J15" s="40">
        <v>3</v>
      </c>
      <c r="K15" s="43" t="s">
        <v>60</v>
      </c>
    </row>
    <row r="16" spans="1:11">
      <c r="A16" s="13">
        <f t="shared" si="2"/>
        <v>2</v>
      </c>
      <c r="B16" s="4" t="s">
        <v>18</v>
      </c>
      <c r="C16" s="11" t="s">
        <v>40</v>
      </c>
      <c r="D16" s="11"/>
      <c r="E16" s="8">
        <v>40599</v>
      </c>
      <c r="F16" s="56">
        <v>40624</v>
      </c>
      <c r="G16" s="8">
        <v>40624</v>
      </c>
      <c r="H16" s="52">
        <f t="shared" si="0"/>
        <v>27</v>
      </c>
      <c r="I16" s="40">
        <f t="shared" si="1"/>
        <v>27</v>
      </c>
      <c r="J16" s="40">
        <v>3</v>
      </c>
      <c r="K16" s="44"/>
    </row>
    <row r="17" spans="1:11">
      <c r="A17" s="13">
        <f t="shared" si="2"/>
        <v>3</v>
      </c>
      <c r="B17" s="4" t="s">
        <v>19</v>
      </c>
      <c r="C17" s="11" t="s">
        <v>39</v>
      </c>
      <c r="D17" s="11"/>
      <c r="E17" s="8">
        <v>40599</v>
      </c>
      <c r="F17" s="56">
        <v>40605</v>
      </c>
      <c r="G17" s="8">
        <v>40605</v>
      </c>
      <c r="H17" s="52">
        <f t="shared" si="0"/>
        <v>8</v>
      </c>
      <c r="I17" s="40">
        <f t="shared" si="1"/>
        <v>8</v>
      </c>
      <c r="J17" s="40">
        <v>3</v>
      </c>
      <c r="K17" s="25" t="s">
        <v>50</v>
      </c>
    </row>
    <row r="18" spans="1:11">
      <c r="A18" s="13">
        <f t="shared" si="2"/>
        <v>4</v>
      </c>
      <c r="B18" s="4" t="s">
        <v>16</v>
      </c>
      <c r="C18" s="11" t="s">
        <v>38</v>
      </c>
      <c r="D18" s="11"/>
      <c r="E18" s="8">
        <v>40599</v>
      </c>
      <c r="F18" s="56">
        <v>40619</v>
      </c>
      <c r="G18" s="8">
        <v>40619</v>
      </c>
      <c r="H18" s="52">
        <f t="shared" si="0"/>
        <v>22</v>
      </c>
      <c r="I18" s="40">
        <f t="shared" si="1"/>
        <v>22</v>
      </c>
      <c r="J18" s="40">
        <v>3</v>
      </c>
      <c r="K18" s="45" t="s">
        <v>53</v>
      </c>
    </row>
    <row r="19" spans="1:11">
      <c r="A19" s="13">
        <f t="shared" si="2"/>
        <v>5</v>
      </c>
      <c r="B19" s="4" t="s">
        <v>17</v>
      </c>
      <c r="C19" s="11" t="s">
        <v>37</v>
      </c>
      <c r="D19" s="11"/>
      <c r="E19" s="8">
        <v>40599</v>
      </c>
      <c r="F19" s="56">
        <v>40619</v>
      </c>
      <c r="G19" s="8">
        <v>40619</v>
      </c>
      <c r="H19" s="52">
        <f t="shared" si="0"/>
        <v>22</v>
      </c>
      <c r="I19" s="40">
        <f t="shared" si="1"/>
        <v>22</v>
      </c>
      <c r="J19" s="40">
        <v>3</v>
      </c>
      <c r="K19" s="46"/>
    </row>
    <row r="20" spans="1:11">
      <c r="G20" s="14"/>
      <c r="I20" s="14"/>
      <c r="J20" s="14"/>
    </row>
    <row r="21" spans="1:11">
      <c r="I21" s="41" t="s">
        <v>80</v>
      </c>
      <c r="J21" s="41"/>
    </row>
  </sheetData>
  <mergeCells count="2">
    <mergeCell ref="K15:K16"/>
    <mergeCell ref="K18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Shell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Forster.Ezenwelu</dc:creator>
  <cp:lastModifiedBy>C.Bisike-Ojiako</cp:lastModifiedBy>
  <cp:lastPrinted>2011-04-12T07:22:56Z</cp:lastPrinted>
  <dcterms:created xsi:type="dcterms:W3CDTF">2011-04-11T10:55:23Z</dcterms:created>
  <dcterms:modified xsi:type="dcterms:W3CDTF">2012-07-10T06:50:40Z</dcterms:modified>
</cp:coreProperties>
</file>