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2275" windowHeight="13035" activeTab="1"/>
  </bookViews>
  <sheets>
    <sheet name="Marginal Swamp Location" sheetId="1" r:id="rId1"/>
    <sheet name="Land Location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83" i="2"/>
  <c r="O62"/>
  <c r="K62"/>
  <c r="I62"/>
  <c r="E62"/>
  <c r="C62"/>
  <c r="K42"/>
  <c r="I42"/>
  <c r="E42"/>
  <c r="C42"/>
  <c r="C43"/>
  <c r="C127"/>
  <c r="G126" s="1"/>
  <c r="E126"/>
  <c r="C126"/>
  <c r="C104"/>
  <c r="G103" s="1"/>
  <c r="E103"/>
  <c r="S83"/>
  <c r="Q83"/>
  <c r="O83"/>
  <c r="M83"/>
  <c r="K83"/>
  <c r="I83"/>
  <c r="E83"/>
  <c r="C83"/>
  <c r="C147" i="1"/>
  <c r="G147"/>
  <c r="E147"/>
  <c r="C148"/>
  <c r="G124"/>
  <c r="E124"/>
  <c r="C124"/>
  <c r="C125"/>
  <c r="E42"/>
  <c r="C42"/>
  <c r="K42"/>
  <c r="I42"/>
  <c r="Q104"/>
  <c r="S104"/>
  <c r="O104"/>
  <c r="I104"/>
  <c r="M104"/>
  <c r="E104"/>
  <c r="C104"/>
  <c r="G104"/>
  <c r="K104"/>
  <c r="I84"/>
  <c r="C84"/>
  <c r="C86"/>
  <c r="E84" s="1"/>
  <c r="C43"/>
  <c r="O62"/>
  <c r="K62"/>
  <c r="I62"/>
  <c r="G62"/>
  <c r="E62"/>
  <c r="C62"/>
  <c r="C103" i="2" l="1"/>
</calcChain>
</file>

<file path=xl/sharedStrings.xml><?xml version="1.0" encoding="utf-8"?>
<sst xmlns="http://schemas.openxmlformats.org/spreadsheetml/2006/main" count="248" uniqueCount="26">
  <si>
    <t>Practitioner Name</t>
  </si>
  <si>
    <t xml:space="preserve"> </t>
  </si>
  <si>
    <t xml:space="preserve">Process </t>
  </si>
  <si>
    <t>Process Step No</t>
  </si>
  <si>
    <t>Step #</t>
  </si>
  <si>
    <t>Lead Time</t>
  </si>
  <si>
    <t>Value Added Time</t>
  </si>
  <si>
    <t>Quality or RFT%</t>
  </si>
  <si>
    <t>Cost ($)</t>
  </si>
  <si>
    <t>2wks</t>
  </si>
  <si>
    <t>1day</t>
  </si>
  <si>
    <t>2days</t>
  </si>
  <si>
    <t>3wks</t>
  </si>
  <si>
    <t xml:space="preserve"> C.C Bisike-Ojiako</t>
  </si>
  <si>
    <t xml:space="preserve"> Location Preperation</t>
  </si>
  <si>
    <t>1wk</t>
  </si>
  <si>
    <t>3days</t>
  </si>
  <si>
    <t>12-40wks</t>
  </si>
  <si>
    <t>16-48wks</t>
  </si>
  <si>
    <t>7days</t>
  </si>
  <si>
    <t>4days</t>
  </si>
  <si>
    <t>8wks</t>
  </si>
  <si>
    <t>6wks</t>
  </si>
  <si>
    <t>4wks</t>
  </si>
  <si>
    <t>12wks</t>
  </si>
  <si>
    <t>5wks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</si>
</sst>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164" fontId="1" fillId="0" borderId="2" xfId="1" applyFont="1" applyBorder="1" applyAlignment="1">
      <alignment horizontal="center"/>
    </xf>
    <xf numFmtId="164" fontId="1" fillId="0" borderId="5" xfId="1" applyFont="1" applyBorder="1" applyAlignment="1">
      <alignment horizontal="center"/>
    </xf>
    <xf numFmtId="164" fontId="1" fillId="0" borderId="7" xfId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2" xfId="1" applyFont="1" applyBorder="1" applyAlignment="1">
      <alignment horizontal="center"/>
    </xf>
    <xf numFmtId="164" fontId="1" fillId="0" borderId="5" xfId="1" applyFont="1" applyBorder="1" applyAlignment="1">
      <alignment horizontal="center"/>
    </xf>
    <xf numFmtId="164" fontId="1" fillId="0" borderId="7" xfId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11</xdr:row>
      <xdr:rowOff>28575</xdr:rowOff>
    </xdr:from>
    <xdr:to>
      <xdr:col>2</xdr:col>
      <xdr:colOff>9525</xdr:colOff>
      <xdr:row>11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228725" y="2162175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7</xdr:row>
      <xdr:rowOff>47625</xdr:rowOff>
    </xdr:from>
    <xdr:to>
      <xdr:col>2</xdr:col>
      <xdr:colOff>1600200</xdr:colOff>
      <xdr:row>15</xdr:row>
      <xdr:rowOff>9525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1981200" y="1419225"/>
          <a:ext cx="1533525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Equipment</a:t>
          </a:r>
          <a:r>
            <a:rPr lang="en-US" baseline="0"/>
            <a:t> Inspection</a:t>
          </a:r>
          <a:endParaRPr lang="en-US"/>
        </a:p>
      </xdr:txBody>
    </xdr:sp>
    <xdr:clientData/>
  </xdr:twoCellAnchor>
  <xdr:twoCellAnchor>
    <xdr:from>
      <xdr:col>6</xdr:col>
      <xdr:colOff>95250</xdr:colOff>
      <xdr:row>7</xdr:row>
      <xdr:rowOff>19050</xdr:rowOff>
    </xdr:from>
    <xdr:to>
      <xdr:col>6</xdr:col>
      <xdr:colOff>1771650</xdr:colOff>
      <xdr:row>14</xdr:row>
      <xdr:rowOff>171450</xdr:rowOff>
    </xdr:to>
    <xdr:sp macro="" textlink="">
      <xdr:nvSpPr>
        <xdr:cNvPr id="4" name="Rectangle 12"/>
        <xdr:cNvSpPr>
          <a:spLocks noChangeArrowheads="1"/>
        </xdr:cNvSpPr>
      </xdr:nvSpPr>
      <xdr:spPr bwMode="auto">
        <a:xfrm>
          <a:off x="5943600" y="139065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Security Plan</a:t>
          </a:r>
        </a:p>
      </xdr:txBody>
    </xdr:sp>
    <xdr:clientData/>
  </xdr:twoCellAnchor>
  <xdr:twoCellAnchor>
    <xdr:from>
      <xdr:col>8</xdr:col>
      <xdr:colOff>95250</xdr:colOff>
      <xdr:row>7</xdr:row>
      <xdr:rowOff>47625</xdr:rowOff>
    </xdr:from>
    <xdr:to>
      <xdr:col>8</xdr:col>
      <xdr:colOff>1762125</xdr:colOff>
      <xdr:row>15</xdr:row>
      <xdr:rowOff>28575</xdr:rowOff>
    </xdr:to>
    <xdr:sp macro="" textlink="">
      <xdr:nvSpPr>
        <xdr:cNvPr id="5" name="Rectangle 16"/>
        <xdr:cNvSpPr>
          <a:spLocks noChangeArrowheads="1"/>
        </xdr:cNvSpPr>
      </xdr:nvSpPr>
      <xdr:spPr bwMode="auto">
        <a:xfrm>
          <a:off x="8001000" y="1419225"/>
          <a:ext cx="1666875" cy="15049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JHA</a:t>
          </a:r>
        </a:p>
        <a:p>
          <a:r>
            <a:rPr lang="en-US"/>
            <a:t>HSE Manual</a:t>
          </a:r>
          <a:r>
            <a:rPr lang="en-US" baseline="0"/>
            <a:t> </a:t>
          </a:r>
          <a:endParaRPr lang="en-US"/>
        </a:p>
      </xdr:txBody>
    </xdr:sp>
    <xdr:clientData/>
  </xdr:twoCellAnchor>
  <xdr:twoCellAnchor>
    <xdr:from>
      <xdr:col>4</xdr:col>
      <xdr:colOff>123825</xdr:colOff>
      <xdr:row>7</xdr:row>
      <xdr:rowOff>19050</xdr:rowOff>
    </xdr:from>
    <xdr:to>
      <xdr:col>4</xdr:col>
      <xdr:colOff>1762125</xdr:colOff>
      <xdr:row>15</xdr:row>
      <xdr:rowOff>9525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952875" y="1390650"/>
          <a:ext cx="1638300" cy="15144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Medical Certificate</a:t>
          </a:r>
        </a:p>
      </xdr:txBody>
    </xdr:sp>
    <xdr:clientData/>
  </xdr:twoCellAnchor>
  <xdr:twoCellAnchor>
    <xdr:from>
      <xdr:col>1</xdr:col>
      <xdr:colOff>57150</xdr:colOff>
      <xdr:row>8</xdr:row>
      <xdr:rowOff>133350</xdr:rowOff>
    </xdr:from>
    <xdr:to>
      <xdr:col>1</xdr:col>
      <xdr:colOff>685800</xdr:colOff>
      <xdr:row>13</xdr:row>
      <xdr:rowOff>152400</xdr:rowOff>
    </xdr:to>
    <xdr:sp macro="" textlink="">
      <xdr:nvSpPr>
        <xdr:cNvPr id="7" name="Oval 36"/>
        <xdr:cNvSpPr>
          <a:spLocks noChangeArrowheads="1"/>
        </xdr:cNvSpPr>
      </xdr:nvSpPr>
      <xdr:spPr bwMode="auto">
        <a:xfrm>
          <a:off x="666750" y="1695450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133350</xdr:colOff>
      <xdr:row>7</xdr:row>
      <xdr:rowOff>34646</xdr:rowOff>
    </xdr:from>
    <xdr:to>
      <xdr:col>10</xdr:col>
      <xdr:colOff>1752600</xdr:colOff>
      <xdr:row>15</xdr:row>
      <xdr:rowOff>57149</xdr:rowOff>
    </xdr:to>
    <xdr:sp macro="" textlink="">
      <xdr:nvSpPr>
        <xdr:cNvPr id="8" name="Rectangle 20"/>
        <xdr:cNvSpPr>
          <a:spLocks noChangeArrowheads="1"/>
        </xdr:cNvSpPr>
      </xdr:nvSpPr>
      <xdr:spPr bwMode="auto">
        <a:xfrm>
          <a:off x="10115550" y="1406246"/>
          <a:ext cx="1619250" cy="154650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Method Statement/Procedure</a:t>
          </a:r>
        </a:p>
        <a:p>
          <a:r>
            <a:rPr lang="en-US" sz="1100">
              <a:latin typeface="+mn-lt"/>
              <a:ea typeface="+mn-ea"/>
              <a:cs typeface="+mn-cs"/>
            </a:rPr>
            <a:t>Quality</a:t>
          </a:r>
          <a:r>
            <a:rPr lang="en-US" sz="1100" baseline="0">
              <a:latin typeface="+mn-lt"/>
              <a:ea typeface="+mn-ea"/>
              <a:cs typeface="+mn-cs"/>
            </a:rPr>
            <a:t> Plan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129497</xdr:colOff>
      <xdr:row>5</xdr:row>
      <xdr:rowOff>66675</xdr:rowOff>
    </xdr:from>
    <xdr:to>
      <xdr:col>10</xdr:col>
      <xdr:colOff>1750249</xdr:colOff>
      <xdr:row>6</xdr:row>
      <xdr:rowOff>177521</xdr:rowOff>
    </xdr:to>
    <xdr:sp macro="" textlink="">
      <xdr:nvSpPr>
        <xdr:cNvPr id="9" name="Rectangle 22"/>
        <xdr:cNvSpPr>
          <a:spLocks noChangeArrowheads="1"/>
        </xdr:cNvSpPr>
      </xdr:nvSpPr>
      <xdr:spPr bwMode="auto">
        <a:xfrm>
          <a:off x="10111697" y="1057275"/>
          <a:ext cx="1620752" cy="301346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2</xdr:col>
      <xdr:colOff>57150</xdr:colOff>
      <xdr:row>5</xdr:row>
      <xdr:rowOff>95250</xdr:rowOff>
    </xdr:from>
    <xdr:to>
      <xdr:col>2</xdr:col>
      <xdr:colOff>1590675</xdr:colOff>
      <xdr:row>7</xdr:row>
      <xdr:rowOff>28575</xdr:rowOff>
    </xdr:to>
    <xdr:sp macro="" textlink="">
      <xdr:nvSpPr>
        <xdr:cNvPr id="10" name="Rectangle 21"/>
        <xdr:cNvSpPr>
          <a:spLocks noChangeArrowheads="1"/>
        </xdr:cNvSpPr>
      </xdr:nvSpPr>
      <xdr:spPr bwMode="auto">
        <a:xfrm>
          <a:off x="1971675" y="108585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8</xdr:col>
      <xdr:colOff>95250</xdr:colOff>
      <xdr:row>5</xdr:row>
      <xdr:rowOff>95250</xdr:rowOff>
    </xdr:from>
    <xdr:to>
      <xdr:col>8</xdr:col>
      <xdr:colOff>1753163</xdr:colOff>
      <xdr:row>7</xdr:row>
      <xdr:rowOff>0</xdr:rowOff>
    </xdr:to>
    <xdr:sp macro="" textlink="">
      <xdr:nvSpPr>
        <xdr:cNvPr id="11" name="Rectangle 23"/>
        <xdr:cNvSpPr>
          <a:spLocks noChangeArrowheads="1"/>
        </xdr:cNvSpPr>
      </xdr:nvSpPr>
      <xdr:spPr bwMode="auto">
        <a:xfrm>
          <a:off x="8001000" y="1085850"/>
          <a:ext cx="1657913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6</xdr:col>
      <xdr:colOff>95250</xdr:colOff>
      <xdr:row>5</xdr:row>
      <xdr:rowOff>76200</xdr:rowOff>
    </xdr:from>
    <xdr:to>
      <xdr:col>6</xdr:col>
      <xdr:colOff>1771650</xdr:colOff>
      <xdr:row>7</xdr:row>
      <xdr:rowOff>9525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5943600" y="106680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4</xdr:col>
      <xdr:colOff>123825</xdr:colOff>
      <xdr:row>5</xdr:row>
      <xdr:rowOff>76200</xdr:rowOff>
    </xdr:from>
    <xdr:to>
      <xdr:col>4</xdr:col>
      <xdr:colOff>1762125</xdr:colOff>
      <xdr:row>7</xdr:row>
      <xdr:rowOff>9525</xdr:rowOff>
    </xdr:to>
    <xdr:sp macro="" textlink="">
      <xdr:nvSpPr>
        <xdr:cNvPr id="13" name="Rectangle 25"/>
        <xdr:cNvSpPr>
          <a:spLocks noChangeArrowheads="1"/>
        </xdr:cNvSpPr>
      </xdr:nvSpPr>
      <xdr:spPr bwMode="auto">
        <a:xfrm>
          <a:off x="3952875" y="10668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1</xdr:col>
      <xdr:colOff>628650</xdr:colOff>
      <xdr:row>29</xdr:row>
      <xdr:rowOff>0</xdr:rowOff>
    </xdr:from>
    <xdr:to>
      <xdr:col>2</xdr:col>
      <xdr:colOff>19050</xdr:colOff>
      <xdr:row>29</xdr:row>
      <xdr:rowOff>0</xdr:rowOff>
    </xdr:to>
    <xdr:sp macro="" textlink="">
      <xdr:nvSpPr>
        <xdr:cNvPr id="14" name="Line 1"/>
        <xdr:cNvSpPr>
          <a:spLocks noChangeShapeType="1"/>
        </xdr:cNvSpPr>
      </xdr:nvSpPr>
      <xdr:spPr bwMode="auto">
        <a:xfrm>
          <a:off x="1238250" y="611505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26</xdr:row>
      <xdr:rowOff>47625</xdr:rowOff>
    </xdr:from>
    <xdr:to>
      <xdr:col>2</xdr:col>
      <xdr:colOff>1600200</xdr:colOff>
      <xdr:row>34</xdr:row>
      <xdr:rowOff>0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1981200" y="559117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Equiment</a:t>
          </a:r>
          <a:r>
            <a:rPr lang="en-US" sz="1100" baseline="0">
              <a:latin typeface="+mn-lt"/>
              <a:ea typeface="+mn-ea"/>
              <a:cs typeface="+mn-cs"/>
            </a:rPr>
            <a:t> move to site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95250</xdr:colOff>
      <xdr:row>26</xdr:row>
      <xdr:rowOff>38100</xdr:rowOff>
    </xdr:from>
    <xdr:to>
      <xdr:col>6</xdr:col>
      <xdr:colOff>1771650</xdr:colOff>
      <xdr:row>34</xdr:row>
      <xdr:rowOff>0</xdr:rowOff>
    </xdr:to>
    <xdr:sp macro="" textlink="">
      <xdr:nvSpPr>
        <xdr:cNvPr id="16" name="Rectangle 12"/>
        <xdr:cNvSpPr>
          <a:spLocks noChangeArrowheads="1"/>
        </xdr:cNvSpPr>
      </xdr:nvSpPr>
      <xdr:spPr bwMode="auto">
        <a:xfrm>
          <a:off x="5943600" y="558165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HSE</a:t>
          </a:r>
          <a:r>
            <a:rPr lang="en-US" sz="1100" baseline="0">
              <a:latin typeface="+mn-lt"/>
              <a:ea typeface="+mn-ea"/>
              <a:cs typeface="+mn-cs"/>
            </a:rPr>
            <a:t> workshop</a:t>
          </a:r>
        </a:p>
        <a:p>
          <a:r>
            <a:rPr lang="en-US" sz="1100" baseline="0">
              <a:latin typeface="+mn-lt"/>
              <a:ea typeface="+mn-ea"/>
              <a:cs typeface="+mn-cs"/>
            </a:rPr>
            <a:t>Induction of workers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9525</xdr:rowOff>
    </xdr:from>
    <xdr:to>
      <xdr:col>9</xdr:col>
      <xdr:colOff>209550</xdr:colOff>
      <xdr:row>34</xdr:row>
      <xdr:rowOff>9525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8191500" y="5553075"/>
          <a:ext cx="1771650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Set up site offices</a:t>
          </a:r>
        </a:p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26</xdr:row>
      <xdr:rowOff>19050</xdr:rowOff>
    </xdr:from>
    <xdr:to>
      <xdr:col>4</xdr:col>
      <xdr:colOff>1762125</xdr:colOff>
      <xdr:row>33</xdr:row>
      <xdr:rowOff>180975</xdr:rowOff>
    </xdr:to>
    <xdr:sp macro="" textlink="">
      <xdr:nvSpPr>
        <xdr:cNvPr id="18" name="Rectangle 8"/>
        <xdr:cNvSpPr>
          <a:spLocks noChangeArrowheads="1"/>
        </xdr:cNvSpPr>
      </xdr:nvSpPr>
      <xdr:spPr bwMode="auto">
        <a:xfrm>
          <a:off x="3952875" y="556260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Personnel </a:t>
          </a:r>
          <a:r>
            <a:rPr lang="en-US" baseline="0"/>
            <a:t> move to site</a:t>
          </a:r>
          <a:endParaRPr lang="en-US"/>
        </a:p>
      </xdr:txBody>
    </xdr:sp>
    <xdr:clientData/>
  </xdr:twoCellAnchor>
  <xdr:twoCellAnchor>
    <xdr:from>
      <xdr:col>1</xdr:col>
      <xdr:colOff>66675</xdr:colOff>
      <xdr:row>26</xdr:row>
      <xdr:rowOff>104775</xdr:rowOff>
    </xdr:from>
    <xdr:to>
      <xdr:col>1</xdr:col>
      <xdr:colOff>695325</xdr:colOff>
      <xdr:row>31</xdr:row>
      <xdr:rowOff>123825</xdr:rowOff>
    </xdr:to>
    <xdr:sp macro="" textlink="">
      <xdr:nvSpPr>
        <xdr:cNvPr id="19" name="Oval 36"/>
        <xdr:cNvSpPr>
          <a:spLocks noChangeArrowheads="1"/>
        </xdr:cNvSpPr>
      </xdr:nvSpPr>
      <xdr:spPr bwMode="auto">
        <a:xfrm>
          <a:off x="676275" y="564832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293222</xdr:colOff>
      <xdr:row>25</xdr:row>
      <xdr:rowOff>177522</xdr:rowOff>
    </xdr:from>
    <xdr:to>
      <xdr:col>11</xdr:col>
      <xdr:colOff>47626</xdr:colOff>
      <xdr:row>34</xdr:row>
      <xdr:rowOff>9526</xdr:rowOff>
    </xdr:to>
    <xdr:sp macro="" textlink="">
      <xdr:nvSpPr>
        <xdr:cNvPr id="20" name="Rectangle 20"/>
        <xdr:cNvSpPr>
          <a:spLocks noChangeArrowheads="1"/>
        </xdr:cNvSpPr>
      </xdr:nvSpPr>
      <xdr:spPr bwMode="auto">
        <a:xfrm>
          <a:off x="10275422" y="5530572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Set up store/ Toilet</a:t>
          </a:r>
        </a:p>
      </xdr:txBody>
    </xdr:sp>
    <xdr:clientData/>
  </xdr:twoCellAnchor>
  <xdr:twoCellAnchor>
    <xdr:from>
      <xdr:col>10</xdr:col>
      <xdr:colOff>285750</xdr:colOff>
      <xdr:row>24</xdr:row>
      <xdr:rowOff>66675</xdr:rowOff>
    </xdr:from>
    <xdr:to>
      <xdr:col>11</xdr:col>
      <xdr:colOff>66675</xdr:colOff>
      <xdr:row>25</xdr:row>
      <xdr:rowOff>177521</xdr:rowOff>
    </xdr:to>
    <xdr:sp macro="" textlink="">
      <xdr:nvSpPr>
        <xdr:cNvPr id="21" name="Rectangle 22"/>
        <xdr:cNvSpPr>
          <a:spLocks noChangeArrowheads="1"/>
        </xdr:cNvSpPr>
      </xdr:nvSpPr>
      <xdr:spPr bwMode="auto">
        <a:xfrm>
          <a:off x="10267950" y="5229225"/>
          <a:ext cx="1628775" cy="301346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2</xdr:col>
      <xdr:colOff>57150</xdr:colOff>
      <xdr:row>24</xdr:row>
      <xdr:rowOff>95250</xdr:rowOff>
    </xdr:from>
    <xdr:to>
      <xdr:col>2</xdr:col>
      <xdr:colOff>1590675</xdr:colOff>
      <xdr:row>26</xdr:row>
      <xdr:rowOff>28575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1971675" y="52578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8</xdr:col>
      <xdr:colOff>304800</xdr:colOff>
      <xdr:row>24</xdr:row>
      <xdr:rowOff>57150</xdr:rowOff>
    </xdr:from>
    <xdr:to>
      <xdr:col>9</xdr:col>
      <xdr:colOff>219075</xdr:colOff>
      <xdr:row>25</xdr:row>
      <xdr:rowOff>152400</xdr:rowOff>
    </xdr:to>
    <xdr:sp macro="" textlink="">
      <xdr:nvSpPr>
        <xdr:cNvPr id="23" name="Rectangle 23"/>
        <xdr:cNvSpPr>
          <a:spLocks noChangeArrowheads="1"/>
        </xdr:cNvSpPr>
      </xdr:nvSpPr>
      <xdr:spPr bwMode="auto">
        <a:xfrm>
          <a:off x="8210550" y="5219700"/>
          <a:ext cx="1762125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6</xdr:col>
      <xdr:colOff>95250</xdr:colOff>
      <xdr:row>24</xdr:row>
      <xdr:rowOff>95250</xdr:rowOff>
    </xdr:from>
    <xdr:to>
      <xdr:col>6</xdr:col>
      <xdr:colOff>1771650</xdr:colOff>
      <xdr:row>26</xdr:row>
      <xdr:rowOff>28575</xdr:rowOff>
    </xdr:to>
    <xdr:sp macro="" textlink="">
      <xdr:nvSpPr>
        <xdr:cNvPr id="24" name="Rectangle 24"/>
        <xdr:cNvSpPr>
          <a:spLocks noChangeArrowheads="1"/>
        </xdr:cNvSpPr>
      </xdr:nvSpPr>
      <xdr:spPr bwMode="auto">
        <a:xfrm>
          <a:off x="5943600" y="525780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24</xdr:row>
      <xdr:rowOff>76200</xdr:rowOff>
    </xdr:from>
    <xdr:to>
      <xdr:col>4</xdr:col>
      <xdr:colOff>1762125</xdr:colOff>
      <xdr:row>26</xdr:row>
      <xdr:rowOff>9525</xdr:rowOff>
    </xdr:to>
    <xdr:sp macro="" textlink="">
      <xdr:nvSpPr>
        <xdr:cNvPr id="25" name="Rectangle 25"/>
        <xdr:cNvSpPr>
          <a:spLocks noChangeArrowheads="1"/>
        </xdr:cNvSpPr>
      </xdr:nvSpPr>
      <xdr:spPr bwMode="auto">
        <a:xfrm>
          <a:off x="3952875" y="52387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1</xdr:col>
      <xdr:colOff>628650</xdr:colOff>
      <xdr:row>72</xdr:row>
      <xdr:rowOff>180975</xdr:rowOff>
    </xdr:from>
    <xdr:to>
      <xdr:col>2</xdr:col>
      <xdr:colOff>19050</xdr:colOff>
      <xdr:row>72</xdr:row>
      <xdr:rowOff>180975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>
          <a:off x="1238250" y="11039475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69</xdr:row>
      <xdr:rowOff>47625</xdr:rowOff>
    </xdr:from>
    <xdr:to>
      <xdr:col>2</xdr:col>
      <xdr:colOff>1600200</xdr:colOff>
      <xdr:row>77</xdr:row>
      <xdr:rowOff>25794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1981200" y="10334625"/>
          <a:ext cx="1533525" cy="150216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Fabricate piles</a:t>
          </a:r>
        </a:p>
      </xdr:txBody>
    </xdr:sp>
    <xdr:clientData/>
  </xdr:twoCellAnchor>
  <xdr:twoCellAnchor>
    <xdr:from>
      <xdr:col>6</xdr:col>
      <xdr:colOff>171450</xdr:colOff>
      <xdr:row>69</xdr:row>
      <xdr:rowOff>0</xdr:rowOff>
    </xdr:from>
    <xdr:to>
      <xdr:col>7</xdr:col>
      <xdr:colOff>0</xdr:colOff>
      <xdr:row>76</xdr:row>
      <xdr:rowOff>152400</xdr:rowOff>
    </xdr:to>
    <xdr:sp macro="" textlink="">
      <xdr:nvSpPr>
        <xdr:cNvPr id="28" name="Rectangle 12"/>
        <xdr:cNvSpPr>
          <a:spLocks noChangeArrowheads="1"/>
        </xdr:cNvSpPr>
      </xdr:nvSpPr>
      <xdr:spPr bwMode="auto">
        <a:xfrm>
          <a:off x="6019800" y="1028700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Set</a:t>
          </a:r>
          <a:r>
            <a:rPr lang="en-US" sz="1100" baseline="0">
              <a:latin typeface="+mn-lt"/>
              <a:ea typeface="+mn-ea"/>
              <a:cs typeface="+mn-cs"/>
            </a:rPr>
            <a:t> up piling rig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180975</xdr:colOff>
      <xdr:row>69</xdr:row>
      <xdr:rowOff>19049</xdr:rowOff>
    </xdr:from>
    <xdr:to>
      <xdr:col>8</xdr:col>
      <xdr:colOff>1819275</xdr:colOff>
      <xdr:row>76</xdr:row>
      <xdr:rowOff>176872</xdr:rowOff>
    </xdr:to>
    <xdr:sp macro="" textlink="">
      <xdr:nvSpPr>
        <xdr:cNvPr id="29" name="Rectangle 16"/>
        <xdr:cNvSpPr>
          <a:spLocks noChangeArrowheads="1"/>
        </xdr:cNvSpPr>
      </xdr:nvSpPr>
      <xdr:spPr bwMode="auto">
        <a:xfrm>
          <a:off x="7810500" y="14230349"/>
          <a:ext cx="1638300" cy="149132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Install piles</a:t>
          </a:r>
        </a:p>
      </xdr:txBody>
    </xdr:sp>
    <xdr:clientData/>
  </xdr:twoCellAnchor>
  <xdr:twoCellAnchor>
    <xdr:from>
      <xdr:col>4</xdr:col>
      <xdr:colOff>123825</xdr:colOff>
      <xdr:row>69</xdr:row>
      <xdr:rowOff>19050</xdr:rowOff>
    </xdr:from>
    <xdr:to>
      <xdr:col>4</xdr:col>
      <xdr:colOff>1762125</xdr:colOff>
      <xdr:row>76</xdr:row>
      <xdr:rowOff>171450</xdr:rowOff>
    </xdr:to>
    <xdr:sp macro="" textlink="">
      <xdr:nvSpPr>
        <xdr:cNvPr id="30" name="Rectangle 8"/>
        <xdr:cNvSpPr>
          <a:spLocks noChangeArrowheads="1"/>
        </xdr:cNvSpPr>
      </xdr:nvSpPr>
      <xdr:spPr bwMode="auto">
        <a:xfrm>
          <a:off x="3952875" y="10306050"/>
          <a:ext cx="16383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Transport</a:t>
          </a:r>
          <a:r>
            <a:rPr lang="en-US" baseline="0"/>
            <a:t> piles to location</a:t>
          </a:r>
          <a:endParaRPr lang="en-US"/>
        </a:p>
      </xdr:txBody>
    </xdr:sp>
    <xdr:clientData/>
  </xdr:twoCellAnchor>
  <xdr:twoCellAnchor>
    <xdr:from>
      <xdr:col>1</xdr:col>
      <xdr:colOff>66674</xdr:colOff>
      <xdr:row>70</xdr:row>
      <xdr:rowOff>95250</xdr:rowOff>
    </xdr:from>
    <xdr:to>
      <xdr:col>1</xdr:col>
      <xdr:colOff>723899</xdr:colOff>
      <xdr:row>75</xdr:row>
      <xdr:rowOff>114300</xdr:rowOff>
    </xdr:to>
    <xdr:sp macro="" textlink="">
      <xdr:nvSpPr>
        <xdr:cNvPr id="31" name="Oval 36"/>
        <xdr:cNvSpPr>
          <a:spLocks noChangeArrowheads="1"/>
        </xdr:cNvSpPr>
      </xdr:nvSpPr>
      <xdr:spPr bwMode="auto">
        <a:xfrm>
          <a:off x="400049" y="14497050"/>
          <a:ext cx="657225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ctr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Starts</a:t>
          </a:r>
        </a:p>
      </xdr:txBody>
    </xdr:sp>
    <xdr:clientData/>
  </xdr:twoCellAnchor>
  <xdr:twoCellAnchor>
    <xdr:from>
      <xdr:col>2</xdr:col>
      <xdr:colOff>57150</xdr:colOff>
      <xdr:row>67</xdr:row>
      <xdr:rowOff>95250</xdr:rowOff>
    </xdr:from>
    <xdr:to>
      <xdr:col>2</xdr:col>
      <xdr:colOff>1619250</xdr:colOff>
      <xdr:row>69</xdr:row>
      <xdr:rowOff>28575</xdr:rowOff>
    </xdr:to>
    <xdr:sp macro="" textlink="">
      <xdr:nvSpPr>
        <xdr:cNvPr id="32" name="Rectangle 21"/>
        <xdr:cNvSpPr>
          <a:spLocks noChangeArrowheads="1"/>
        </xdr:cNvSpPr>
      </xdr:nvSpPr>
      <xdr:spPr bwMode="auto">
        <a:xfrm>
          <a:off x="1695450" y="13925550"/>
          <a:ext cx="15621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Piling</a:t>
          </a:r>
        </a:p>
      </xdr:txBody>
    </xdr:sp>
    <xdr:clientData/>
  </xdr:twoCellAnchor>
  <xdr:twoCellAnchor>
    <xdr:from>
      <xdr:col>8</xdr:col>
      <xdr:colOff>200025</xdr:colOff>
      <xdr:row>67</xdr:row>
      <xdr:rowOff>66674</xdr:rowOff>
    </xdr:from>
    <xdr:to>
      <xdr:col>8</xdr:col>
      <xdr:colOff>1819274</xdr:colOff>
      <xdr:row>68</xdr:row>
      <xdr:rowOff>162967</xdr:rowOff>
    </xdr:to>
    <xdr:sp macro="" textlink="">
      <xdr:nvSpPr>
        <xdr:cNvPr id="33" name="Rectangle 23"/>
        <xdr:cNvSpPr>
          <a:spLocks noChangeArrowheads="1"/>
        </xdr:cNvSpPr>
      </xdr:nvSpPr>
      <xdr:spPr bwMode="auto">
        <a:xfrm>
          <a:off x="7829550" y="13896974"/>
          <a:ext cx="1619249" cy="28679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Piling</a:t>
          </a:r>
        </a:p>
      </xdr:txBody>
    </xdr:sp>
    <xdr:clientData/>
  </xdr:twoCellAnchor>
  <xdr:twoCellAnchor>
    <xdr:from>
      <xdr:col>6</xdr:col>
      <xdr:colOff>171450</xdr:colOff>
      <xdr:row>67</xdr:row>
      <xdr:rowOff>57150</xdr:rowOff>
    </xdr:from>
    <xdr:to>
      <xdr:col>7</xdr:col>
      <xdr:colOff>0</xdr:colOff>
      <xdr:row>68</xdr:row>
      <xdr:rowOff>180975</xdr:rowOff>
    </xdr:to>
    <xdr:sp macro="" textlink="">
      <xdr:nvSpPr>
        <xdr:cNvPr id="34" name="Rectangle 24"/>
        <xdr:cNvSpPr>
          <a:spLocks noChangeArrowheads="1"/>
        </xdr:cNvSpPr>
      </xdr:nvSpPr>
      <xdr:spPr bwMode="auto">
        <a:xfrm>
          <a:off x="6019800" y="996315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Piling</a:t>
          </a:r>
        </a:p>
      </xdr:txBody>
    </xdr:sp>
    <xdr:clientData/>
  </xdr:twoCellAnchor>
  <xdr:twoCellAnchor>
    <xdr:from>
      <xdr:col>4</xdr:col>
      <xdr:colOff>123825</xdr:colOff>
      <xdr:row>67</xdr:row>
      <xdr:rowOff>76200</xdr:rowOff>
    </xdr:from>
    <xdr:to>
      <xdr:col>4</xdr:col>
      <xdr:colOff>1762125</xdr:colOff>
      <xdr:row>69</xdr:row>
      <xdr:rowOff>9525</xdr:rowOff>
    </xdr:to>
    <xdr:sp macro="" textlink="">
      <xdr:nvSpPr>
        <xdr:cNvPr id="35" name="Rectangle 25"/>
        <xdr:cNvSpPr>
          <a:spLocks noChangeArrowheads="1"/>
        </xdr:cNvSpPr>
      </xdr:nvSpPr>
      <xdr:spPr bwMode="auto">
        <a:xfrm>
          <a:off x="3952875" y="99822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Piling</a:t>
          </a:r>
        </a:p>
      </xdr:txBody>
    </xdr:sp>
    <xdr:clientData/>
  </xdr:twoCellAnchor>
  <xdr:twoCellAnchor>
    <xdr:from>
      <xdr:col>1</xdr:col>
      <xdr:colOff>609600</xdr:colOff>
      <xdr:row>92</xdr:row>
      <xdr:rowOff>28575</xdr:rowOff>
    </xdr:from>
    <xdr:to>
      <xdr:col>2</xdr:col>
      <xdr:colOff>0</xdr:colOff>
      <xdr:row>92</xdr:row>
      <xdr:rowOff>28575</xdr:rowOff>
    </xdr:to>
    <xdr:sp macro="" textlink="">
      <xdr:nvSpPr>
        <xdr:cNvPr id="36" name="Line 1"/>
        <xdr:cNvSpPr>
          <a:spLocks noChangeShapeType="1"/>
        </xdr:cNvSpPr>
      </xdr:nvSpPr>
      <xdr:spPr bwMode="auto">
        <a:xfrm>
          <a:off x="1219200" y="15059025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89</xdr:row>
      <xdr:rowOff>57150</xdr:rowOff>
    </xdr:from>
    <xdr:to>
      <xdr:col>2</xdr:col>
      <xdr:colOff>1619250</xdr:colOff>
      <xdr:row>97</xdr:row>
      <xdr:rowOff>60105</xdr:rowOff>
    </xdr:to>
    <xdr:sp macro="" textlink="">
      <xdr:nvSpPr>
        <xdr:cNvPr id="37" name="Rectangle 4"/>
        <xdr:cNvSpPr>
          <a:spLocks noChangeArrowheads="1"/>
        </xdr:cNvSpPr>
      </xdr:nvSpPr>
      <xdr:spPr bwMode="auto">
        <a:xfrm>
          <a:off x="1552575" y="18440400"/>
          <a:ext cx="1533525" cy="152695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 u="none">
              <a:latin typeface="+mn-lt"/>
              <a:ea typeface="+mn-ea"/>
              <a:cs typeface="+mn-cs"/>
            </a:rPr>
            <a:t>Generator slab</a:t>
          </a:r>
        </a:p>
      </xdr:txBody>
    </xdr:sp>
    <xdr:clientData/>
  </xdr:twoCellAnchor>
  <xdr:twoCellAnchor>
    <xdr:from>
      <xdr:col>6</xdr:col>
      <xdr:colOff>114300</xdr:colOff>
      <xdr:row>89</xdr:row>
      <xdr:rowOff>19050</xdr:rowOff>
    </xdr:from>
    <xdr:to>
      <xdr:col>6</xdr:col>
      <xdr:colOff>1790700</xdr:colOff>
      <xdr:row>97</xdr:row>
      <xdr:rowOff>5468</xdr:rowOff>
    </xdr:to>
    <xdr:sp macro="" textlink="">
      <xdr:nvSpPr>
        <xdr:cNvPr id="38" name="Rectangle 12"/>
        <xdr:cNvSpPr>
          <a:spLocks noChangeArrowheads="1"/>
        </xdr:cNvSpPr>
      </xdr:nvSpPr>
      <xdr:spPr bwMode="auto">
        <a:xfrm>
          <a:off x="5962650" y="14478000"/>
          <a:ext cx="16764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Cellar slab/Pit</a:t>
          </a:r>
        </a:p>
      </xdr:txBody>
    </xdr:sp>
    <xdr:clientData/>
  </xdr:twoCellAnchor>
  <xdr:twoCellAnchor>
    <xdr:from>
      <xdr:col>8</xdr:col>
      <xdr:colOff>266700</xdr:colOff>
      <xdr:row>89</xdr:row>
      <xdr:rowOff>28575</xdr:rowOff>
    </xdr:from>
    <xdr:to>
      <xdr:col>8</xdr:col>
      <xdr:colOff>1828800</xdr:colOff>
      <xdr:row>97</xdr:row>
      <xdr:rowOff>14993</xdr:rowOff>
    </xdr:to>
    <xdr:sp macro="" textlink="">
      <xdr:nvSpPr>
        <xdr:cNvPr id="39" name="Rectangle 16"/>
        <xdr:cNvSpPr>
          <a:spLocks noChangeArrowheads="1"/>
        </xdr:cNvSpPr>
      </xdr:nvSpPr>
      <xdr:spPr bwMode="auto">
        <a:xfrm>
          <a:off x="8172450" y="14487525"/>
          <a:ext cx="15621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Waste Pit</a:t>
          </a:r>
          <a:endParaRPr 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89</xdr:row>
      <xdr:rowOff>19050</xdr:rowOff>
    </xdr:from>
    <xdr:to>
      <xdr:col>4</xdr:col>
      <xdr:colOff>1762125</xdr:colOff>
      <xdr:row>97</xdr:row>
      <xdr:rowOff>5468</xdr:rowOff>
    </xdr:to>
    <xdr:sp macro="" textlink="">
      <xdr:nvSpPr>
        <xdr:cNvPr id="40" name="Rectangle 8"/>
        <xdr:cNvSpPr>
          <a:spLocks noChangeArrowheads="1"/>
        </xdr:cNvSpPr>
      </xdr:nvSpPr>
      <xdr:spPr bwMode="auto">
        <a:xfrm>
          <a:off x="3952875" y="14478000"/>
          <a:ext cx="16383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Chemical Slab</a:t>
          </a:r>
          <a:endParaRPr lang="en-US"/>
        </a:p>
      </xdr:txBody>
    </xdr:sp>
    <xdr:clientData/>
  </xdr:twoCellAnchor>
  <xdr:twoCellAnchor>
    <xdr:from>
      <xdr:col>1</xdr:col>
      <xdr:colOff>47625</xdr:colOff>
      <xdr:row>89</xdr:row>
      <xdr:rowOff>133350</xdr:rowOff>
    </xdr:from>
    <xdr:to>
      <xdr:col>1</xdr:col>
      <xdr:colOff>676275</xdr:colOff>
      <xdr:row>94</xdr:row>
      <xdr:rowOff>152400</xdr:rowOff>
    </xdr:to>
    <xdr:sp macro="" textlink="">
      <xdr:nvSpPr>
        <xdr:cNvPr id="41" name="Oval 36"/>
        <xdr:cNvSpPr>
          <a:spLocks noChangeArrowheads="1"/>
        </xdr:cNvSpPr>
      </xdr:nvSpPr>
      <xdr:spPr bwMode="auto">
        <a:xfrm>
          <a:off x="657225" y="14592300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295275</xdr:colOff>
      <xdr:row>88</xdr:row>
      <xdr:rowOff>177521</xdr:rowOff>
    </xdr:from>
    <xdr:to>
      <xdr:col>10</xdr:col>
      <xdr:colOff>1828801</xdr:colOff>
      <xdr:row>96</xdr:row>
      <xdr:rowOff>171450</xdr:rowOff>
    </xdr:to>
    <xdr:sp macro="" textlink="">
      <xdr:nvSpPr>
        <xdr:cNvPr id="42" name="Rectangle 20"/>
        <xdr:cNvSpPr>
          <a:spLocks noChangeArrowheads="1"/>
        </xdr:cNvSpPr>
      </xdr:nvSpPr>
      <xdr:spPr bwMode="auto">
        <a:xfrm>
          <a:off x="9829800" y="18370271"/>
          <a:ext cx="1533526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 Mud Tank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</xdr:colOff>
      <xdr:row>87</xdr:row>
      <xdr:rowOff>95250</xdr:rowOff>
    </xdr:from>
    <xdr:to>
      <xdr:col>2</xdr:col>
      <xdr:colOff>1590675</xdr:colOff>
      <xdr:row>89</xdr:row>
      <xdr:rowOff>28575</xdr:rowOff>
    </xdr:to>
    <xdr:sp macro="" textlink="">
      <xdr:nvSpPr>
        <xdr:cNvPr id="44" name="Rectangle 21"/>
        <xdr:cNvSpPr>
          <a:spLocks noChangeArrowheads="1"/>
        </xdr:cNvSpPr>
      </xdr:nvSpPr>
      <xdr:spPr bwMode="auto">
        <a:xfrm>
          <a:off x="1971675" y="141732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11</xdr:col>
      <xdr:colOff>161925</xdr:colOff>
      <xdr:row>95</xdr:row>
      <xdr:rowOff>19050</xdr:rowOff>
    </xdr:from>
    <xdr:to>
      <xdr:col>12</xdr:col>
      <xdr:colOff>104775</xdr:colOff>
      <xdr:row>95</xdr:row>
      <xdr:rowOff>19050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>
          <a:off x="11991975" y="15621000"/>
          <a:ext cx="2952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38100</xdr:colOff>
      <xdr:row>95</xdr:row>
      <xdr:rowOff>0</xdr:rowOff>
    </xdr:from>
    <xdr:to>
      <xdr:col>10</xdr:col>
      <xdr:colOff>47625</xdr:colOff>
      <xdr:row>95</xdr:row>
      <xdr:rowOff>0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>
          <a:off x="9791700" y="156019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66675</xdr:colOff>
      <xdr:row>95</xdr:row>
      <xdr:rowOff>9525</xdr:rowOff>
    </xdr:from>
    <xdr:to>
      <xdr:col>8</xdr:col>
      <xdr:colOff>95250</xdr:colOff>
      <xdr:row>95</xdr:row>
      <xdr:rowOff>9525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>
          <a:off x="7762875" y="156114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9525</xdr:colOff>
      <xdr:row>95</xdr:row>
      <xdr:rowOff>9525</xdr:rowOff>
    </xdr:from>
    <xdr:to>
      <xdr:col>4</xdr:col>
      <xdr:colOff>19050</xdr:colOff>
      <xdr:row>95</xdr:row>
      <xdr:rowOff>9525</xdr:rowOff>
    </xdr:to>
    <xdr:sp macro="" textlink="">
      <xdr:nvSpPr>
        <xdr:cNvPr id="53" name="Line 14"/>
        <xdr:cNvSpPr>
          <a:spLocks noChangeShapeType="1"/>
        </xdr:cNvSpPr>
      </xdr:nvSpPr>
      <xdr:spPr bwMode="auto">
        <a:xfrm>
          <a:off x="3609975" y="156114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95</xdr:row>
      <xdr:rowOff>9525</xdr:rowOff>
    </xdr:from>
    <xdr:to>
      <xdr:col>6</xdr:col>
      <xdr:colOff>66675</xdr:colOff>
      <xdr:row>95</xdr:row>
      <xdr:rowOff>9525</xdr:rowOff>
    </xdr:to>
    <xdr:sp macro="" textlink="">
      <xdr:nvSpPr>
        <xdr:cNvPr id="54" name="Line 14"/>
        <xdr:cNvSpPr>
          <a:spLocks noChangeShapeType="1"/>
        </xdr:cNvSpPr>
      </xdr:nvSpPr>
      <xdr:spPr bwMode="auto">
        <a:xfrm>
          <a:off x="5676900" y="156114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76200</xdr:colOff>
      <xdr:row>74</xdr:row>
      <xdr:rowOff>0</xdr:rowOff>
    </xdr:from>
    <xdr:to>
      <xdr:col>8</xdr:col>
      <xdr:colOff>104775</xdr:colOff>
      <xdr:row>74</xdr:row>
      <xdr:rowOff>0</xdr:rowOff>
    </xdr:to>
    <xdr:sp macro="" textlink="">
      <xdr:nvSpPr>
        <xdr:cNvPr id="56" name="Line 14"/>
        <xdr:cNvSpPr>
          <a:spLocks noChangeShapeType="1"/>
        </xdr:cNvSpPr>
      </xdr:nvSpPr>
      <xdr:spPr bwMode="auto">
        <a:xfrm>
          <a:off x="7772400" y="112395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74</xdr:row>
      <xdr:rowOff>0</xdr:rowOff>
    </xdr:from>
    <xdr:to>
      <xdr:col>6</xdr:col>
      <xdr:colOff>66675</xdr:colOff>
      <xdr:row>74</xdr:row>
      <xdr:rowOff>0</xdr:rowOff>
    </xdr:to>
    <xdr:sp macro="" textlink="">
      <xdr:nvSpPr>
        <xdr:cNvPr id="57" name="Line 14"/>
        <xdr:cNvSpPr>
          <a:spLocks noChangeShapeType="1"/>
        </xdr:cNvSpPr>
      </xdr:nvSpPr>
      <xdr:spPr bwMode="auto">
        <a:xfrm>
          <a:off x="5676900" y="112395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0</xdr:colOff>
      <xdr:row>74</xdr:row>
      <xdr:rowOff>0</xdr:rowOff>
    </xdr:from>
    <xdr:to>
      <xdr:col>4</xdr:col>
      <xdr:colOff>9525</xdr:colOff>
      <xdr:row>74</xdr:row>
      <xdr:rowOff>0</xdr:rowOff>
    </xdr:to>
    <xdr:sp macro="" textlink="">
      <xdr:nvSpPr>
        <xdr:cNvPr id="58" name="Line 14"/>
        <xdr:cNvSpPr>
          <a:spLocks noChangeShapeType="1"/>
        </xdr:cNvSpPr>
      </xdr:nvSpPr>
      <xdr:spPr bwMode="auto">
        <a:xfrm>
          <a:off x="3600450" y="112395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47625</xdr:colOff>
      <xdr:row>30</xdr:row>
      <xdr:rowOff>28575</xdr:rowOff>
    </xdr:from>
    <xdr:to>
      <xdr:col>11</xdr:col>
      <xdr:colOff>285750</xdr:colOff>
      <xdr:row>30</xdr:row>
      <xdr:rowOff>28575</xdr:rowOff>
    </xdr:to>
    <xdr:sp macro="" textlink="">
      <xdr:nvSpPr>
        <xdr:cNvPr id="60" name="Line 14"/>
        <xdr:cNvSpPr>
          <a:spLocks noChangeShapeType="1"/>
        </xdr:cNvSpPr>
      </xdr:nvSpPr>
      <xdr:spPr bwMode="auto">
        <a:xfrm>
          <a:off x="11877675" y="63341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190500</xdr:colOff>
      <xdr:row>30</xdr:row>
      <xdr:rowOff>0</xdr:rowOff>
    </xdr:from>
    <xdr:to>
      <xdr:col>10</xdr:col>
      <xdr:colOff>200025</xdr:colOff>
      <xdr:row>30</xdr:row>
      <xdr:rowOff>0</xdr:rowOff>
    </xdr:to>
    <xdr:sp macro="" textlink="">
      <xdr:nvSpPr>
        <xdr:cNvPr id="61" name="Line 14"/>
        <xdr:cNvSpPr>
          <a:spLocks noChangeShapeType="1"/>
        </xdr:cNvSpPr>
      </xdr:nvSpPr>
      <xdr:spPr bwMode="auto">
        <a:xfrm>
          <a:off x="9944100" y="63055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1838326</xdr:colOff>
      <xdr:row>30</xdr:row>
      <xdr:rowOff>0</xdr:rowOff>
    </xdr:from>
    <xdr:to>
      <xdr:col>8</xdr:col>
      <xdr:colOff>200026</xdr:colOff>
      <xdr:row>30</xdr:row>
      <xdr:rowOff>0</xdr:rowOff>
    </xdr:to>
    <xdr:sp macro="" textlink="">
      <xdr:nvSpPr>
        <xdr:cNvPr id="62" name="Line 14"/>
        <xdr:cNvSpPr>
          <a:spLocks noChangeShapeType="1"/>
        </xdr:cNvSpPr>
      </xdr:nvSpPr>
      <xdr:spPr bwMode="auto">
        <a:xfrm>
          <a:off x="7686676" y="6305550"/>
          <a:ext cx="4191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30</xdr:row>
      <xdr:rowOff>0</xdr:rowOff>
    </xdr:from>
    <xdr:to>
      <xdr:col>6</xdr:col>
      <xdr:colOff>28575</xdr:colOff>
      <xdr:row>30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5638800" y="63055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29</xdr:row>
      <xdr:rowOff>180975</xdr:rowOff>
    </xdr:from>
    <xdr:to>
      <xdr:col>3</xdr:col>
      <xdr:colOff>219075</xdr:colOff>
      <xdr:row>29</xdr:row>
      <xdr:rowOff>180975</xdr:rowOff>
    </xdr:to>
    <xdr:sp macro="" textlink="">
      <xdr:nvSpPr>
        <xdr:cNvPr id="64" name="Line 14"/>
        <xdr:cNvSpPr>
          <a:spLocks noChangeShapeType="1"/>
        </xdr:cNvSpPr>
      </xdr:nvSpPr>
      <xdr:spPr bwMode="auto">
        <a:xfrm>
          <a:off x="3581400" y="62960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238125</xdr:colOff>
      <xdr:row>12</xdr:row>
      <xdr:rowOff>0</xdr:rowOff>
    </xdr:to>
    <xdr:sp macro="" textlink="">
      <xdr:nvSpPr>
        <xdr:cNvPr id="65" name="Line 14"/>
        <xdr:cNvSpPr>
          <a:spLocks noChangeShapeType="1"/>
        </xdr:cNvSpPr>
      </xdr:nvSpPr>
      <xdr:spPr bwMode="auto">
        <a:xfrm>
          <a:off x="11830050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66675</xdr:colOff>
      <xdr:row>12</xdr:row>
      <xdr:rowOff>9525</xdr:rowOff>
    </xdr:from>
    <xdr:to>
      <xdr:col>10</xdr:col>
      <xdr:colOff>76200</xdr:colOff>
      <xdr:row>12</xdr:row>
      <xdr:rowOff>9525</xdr:rowOff>
    </xdr:to>
    <xdr:sp macro="" textlink="">
      <xdr:nvSpPr>
        <xdr:cNvPr id="66" name="Line 14"/>
        <xdr:cNvSpPr>
          <a:spLocks noChangeShapeType="1"/>
        </xdr:cNvSpPr>
      </xdr:nvSpPr>
      <xdr:spPr bwMode="auto">
        <a:xfrm>
          <a:off x="9820275" y="23336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47625</xdr:colOff>
      <xdr:row>12</xdr:row>
      <xdr:rowOff>0</xdr:rowOff>
    </xdr:from>
    <xdr:to>
      <xdr:col>8</xdr:col>
      <xdr:colOff>76200</xdr:colOff>
      <xdr:row>12</xdr:row>
      <xdr:rowOff>0</xdr:rowOff>
    </xdr:to>
    <xdr:sp macro="" textlink="">
      <xdr:nvSpPr>
        <xdr:cNvPr id="67" name="Line 14"/>
        <xdr:cNvSpPr>
          <a:spLocks noChangeShapeType="1"/>
        </xdr:cNvSpPr>
      </xdr:nvSpPr>
      <xdr:spPr bwMode="auto">
        <a:xfrm>
          <a:off x="7743825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66675</xdr:colOff>
      <xdr:row>12</xdr:row>
      <xdr:rowOff>0</xdr:rowOff>
    </xdr:to>
    <xdr:sp macro="" textlink="">
      <xdr:nvSpPr>
        <xdr:cNvPr id="68" name="Line 14"/>
        <xdr:cNvSpPr>
          <a:spLocks noChangeShapeType="1"/>
        </xdr:cNvSpPr>
      </xdr:nvSpPr>
      <xdr:spPr bwMode="auto">
        <a:xfrm>
          <a:off x="5676900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9525</xdr:colOff>
      <xdr:row>12</xdr:row>
      <xdr:rowOff>0</xdr:rowOff>
    </xdr:to>
    <xdr:sp macro="" textlink="">
      <xdr:nvSpPr>
        <xdr:cNvPr id="69" name="Line 14"/>
        <xdr:cNvSpPr>
          <a:spLocks noChangeShapeType="1"/>
        </xdr:cNvSpPr>
      </xdr:nvSpPr>
      <xdr:spPr bwMode="auto">
        <a:xfrm>
          <a:off x="3600450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628650</xdr:colOff>
      <xdr:row>50</xdr:row>
      <xdr:rowOff>0</xdr:rowOff>
    </xdr:from>
    <xdr:to>
      <xdr:col>2</xdr:col>
      <xdr:colOff>19050</xdr:colOff>
      <xdr:row>50</xdr:row>
      <xdr:rowOff>0</xdr:rowOff>
    </xdr:to>
    <xdr:sp macro="" textlink="">
      <xdr:nvSpPr>
        <xdr:cNvPr id="71" name="Line 1"/>
        <xdr:cNvSpPr>
          <a:spLocks noChangeShapeType="1"/>
        </xdr:cNvSpPr>
      </xdr:nvSpPr>
      <xdr:spPr bwMode="auto">
        <a:xfrm>
          <a:off x="962025" y="586740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47</xdr:row>
      <xdr:rowOff>47625</xdr:rowOff>
    </xdr:from>
    <xdr:to>
      <xdr:col>2</xdr:col>
      <xdr:colOff>1600200</xdr:colOff>
      <xdr:row>55</xdr:row>
      <xdr:rowOff>0</xdr:rowOff>
    </xdr:to>
    <xdr:sp macro="" textlink="">
      <xdr:nvSpPr>
        <xdr:cNvPr id="72" name="Rectangle 4"/>
        <xdr:cNvSpPr>
          <a:spLocks noChangeArrowheads="1"/>
        </xdr:cNvSpPr>
      </xdr:nvSpPr>
      <xdr:spPr bwMode="auto">
        <a:xfrm>
          <a:off x="1704975" y="534352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Bush clearing</a:t>
          </a:r>
        </a:p>
      </xdr:txBody>
    </xdr:sp>
    <xdr:clientData/>
  </xdr:twoCellAnchor>
  <xdr:twoCellAnchor>
    <xdr:from>
      <xdr:col>6</xdr:col>
      <xdr:colOff>95250</xdr:colOff>
      <xdr:row>47</xdr:row>
      <xdr:rowOff>38100</xdr:rowOff>
    </xdr:from>
    <xdr:to>
      <xdr:col>6</xdr:col>
      <xdr:colOff>1771650</xdr:colOff>
      <xdr:row>55</xdr:row>
      <xdr:rowOff>0</xdr:rowOff>
    </xdr:to>
    <xdr:sp macro="" textlink="">
      <xdr:nvSpPr>
        <xdr:cNvPr id="73" name="Rectangle 12"/>
        <xdr:cNvSpPr>
          <a:spLocks noChangeArrowheads="1"/>
        </xdr:cNvSpPr>
      </xdr:nvSpPr>
      <xdr:spPr bwMode="auto">
        <a:xfrm>
          <a:off x="5667375" y="533400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Construction</a:t>
          </a:r>
          <a:r>
            <a:rPr lang="en-US" sz="1100" baseline="0">
              <a:latin typeface="+mn-lt"/>
              <a:ea typeface="+mn-ea"/>
              <a:cs typeface="+mn-cs"/>
            </a:rPr>
            <a:t> of Bundwall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47</xdr:row>
      <xdr:rowOff>9525</xdr:rowOff>
    </xdr:from>
    <xdr:to>
      <xdr:col>9</xdr:col>
      <xdr:colOff>209550</xdr:colOff>
      <xdr:row>55</xdr:row>
      <xdr:rowOff>9525</xdr:rowOff>
    </xdr:to>
    <xdr:sp macro="" textlink="">
      <xdr:nvSpPr>
        <xdr:cNvPr id="74" name="Rectangle 73"/>
        <xdr:cNvSpPr>
          <a:spLocks noChangeArrowheads="1"/>
        </xdr:cNvSpPr>
      </xdr:nvSpPr>
      <xdr:spPr bwMode="auto">
        <a:xfrm>
          <a:off x="7915275" y="5305425"/>
          <a:ext cx="1771650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Sandfilling</a:t>
          </a:r>
        </a:p>
      </xdr:txBody>
    </xdr:sp>
    <xdr:clientData/>
  </xdr:twoCellAnchor>
  <xdr:twoCellAnchor>
    <xdr:from>
      <xdr:col>4</xdr:col>
      <xdr:colOff>123825</xdr:colOff>
      <xdr:row>47</xdr:row>
      <xdr:rowOff>19050</xdr:rowOff>
    </xdr:from>
    <xdr:to>
      <xdr:col>4</xdr:col>
      <xdr:colOff>1762125</xdr:colOff>
      <xdr:row>54</xdr:row>
      <xdr:rowOff>180975</xdr:rowOff>
    </xdr:to>
    <xdr:sp macro="" textlink="">
      <xdr:nvSpPr>
        <xdr:cNvPr id="75" name="Rectangle 8"/>
        <xdr:cNvSpPr>
          <a:spLocks noChangeArrowheads="1"/>
        </xdr:cNvSpPr>
      </xdr:nvSpPr>
      <xdr:spPr bwMode="auto">
        <a:xfrm>
          <a:off x="3676650" y="531495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Stripping</a:t>
          </a:r>
        </a:p>
      </xdr:txBody>
    </xdr:sp>
    <xdr:clientData/>
  </xdr:twoCellAnchor>
  <xdr:twoCellAnchor>
    <xdr:from>
      <xdr:col>1</xdr:col>
      <xdr:colOff>66675</xdr:colOff>
      <xdr:row>47</xdr:row>
      <xdr:rowOff>104775</xdr:rowOff>
    </xdr:from>
    <xdr:to>
      <xdr:col>1</xdr:col>
      <xdr:colOff>695325</xdr:colOff>
      <xdr:row>52</xdr:row>
      <xdr:rowOff>123825</xdr:rowOff>
    </xdr:to>
    <xdr:sp macro="" textlink="">
      <xdr:nvSpPr>
        <xdr:cNvPr id="76" name="Oval 36"/>
        <xdr:cNvSpPr>
          <a:spLocks noChangeArrowheads="1"/>
        </xdr:cNvSpPr>
      </xdr:nvSpPr>
      <xdr:spPr bwMode="auto">
        <a:xfrm>
          <a:off x="400050" y="540067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293222</xdr:colOff>
      <xdr:row>46</xdr:row>
      <xdr:rowOff>177522</xdr:rowOff>
    </xdr:from>
    <xdr:to>
      <xdr:col>11</xdr:col>
      <xdr:colOff>47626</xdr:colOff>
      <xdr:row>55</xdr:row>
      <xdr:rowOff>9526</xdr:rowOff>
    </xdr:to>
    <xdr:sp macro="" textlink="">
      <xdr:nvSpPr>
        <xdr:cNvPr id="77" name="Rectangle 20"/>
        <xdr:cNvSpPr>
          <a:spLocks noChangeArrowheads="1"/>
        </xdr:cNvSpPr>
      </xdr:nvSpPr>
      <xdr:spPr bwMode="auto">
        <a:xfrm>
          <a:off x="9999197" y="5282922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Stabilisation</a:t>
          </a:r>
        </a:p>
      </xdr:txBody>
    </xdr:sp>
    <xdr:clientData/>
  </xdr:twoCellAnchor>
  <xdr:twoCellAnchor>
    <xdr:from>
      <xdr:col>2</xdr:col>
      <xdr:colOff>76200</xdr:colOff>
      <xdr:row>45</xdr:row>
      <xdr:rowOff>57150</xdr:rowOff>
    </xdr:from>
    <xdr:to>
      <xdr:col>2</xdr:col>
      <xdr:colOff>1609725</xdr:colOff>
      <xdr:row>46</xdr:row>
      <xdr:rowOff>180975</xdr:rowOff>
    </xdr:to>
    <xdr:sp macro="" textlink="">
      <xdr:nvSpPr>
        <xdr:cNvPr id="79" name="Rectangle 78"/>
        <xdr:cNvSpPr>
          <a:spLocks noChangeArrowheads="1"/>
        </xdr:cNvSpPr>
      </xdr:nvSpPr>
      <xdr:spPr bwMode="auto">
        <a:xfrm>
          <a:off x="1714500" y="93345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4</xdr:col>
      <xdr:colOff>123825</xdr:colOff>
      <xdr:row>45</xdr:row>
      <xdr:rowOff>76200</xdr:rowOff>
    </xdr:from>
    <xdr:to>
      <xdr:col>4</xdr:col>
      <xdr:colOff>1762125</xdr:colOff>
      <xdr:row>47</xdr:row>
      <xdr:rowOff>9525</xdr:rowOff>
    </xdr:to>
    <xdr:sp macro="" textlink="">
      <xdr:nvSpPr>
        <xdr:cNvPr id="82" name="Rectangle 25"/>
        <xdr:cNvSpPr>
          <a:spLocks noChangeArrowheads="1"/>
        </xdr:cNvSpPr>
      </xdr:nvSpPr>
      <xdr:spPr bwMode="auto">
        <a:xfrm>
          <a:off x="3676650" y="49911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11</xdr:col>
      <xdr:colOff>47625</xdr:colOff>
      <xdr:row>51</xdr:row>
      <xdr:rowOff>28575</xdr:rowOff>
    </xdr:from>
    <xdr:to>
      <xdr:col>11</xdr:col>
      <xdr:colOff>285750</xdr:colOff>
      <xdr:row>51</xdr:row>
      <xdr:rowOff>28575</xdr:rowOff>
    </xdr:to>
    <xdr:sp macro="" textlink="">
      <xdr:nvSpPr>
        <xdr:cNvPr id="83" name="Line 14"/>
        <xdr:cNvSpPr>
          <a:spLocks noChangeShapeType="1"/>
        </xdr:cNvSpPr>
      </xdr:nvSpPr>
      <xdr:spPr bwMode="auto">
        <a:xfrm>
          <a:off x="11601450" y="60864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190500</xdr:colOff>
      <xdr:row>51</xdr:row>
      <xdr:rowOff>0</xdr:rowOff>
    </xdr:from>
    <xdr:to>
      <xdr:col>10</xdr:col>
      <xdr:colOff>200025</xdr:colOff>
      <xdr:row>51</xdr:row>
      <xdr:rowOff>0</xdr:rowOff>
    </xdr:to>
    <xdr:sp macro="" textlink="">
      <xdr:nvSpPr>
        <xdr:cNvPr id="84" name="Line 14"/>
        <xdr:cNvSpPr>
          <a:spLocks noChangeShapeType="1"/>
        </xdr:cNvSpPr>
      </xdr:nvSpPr>
      <xdr:spPr bwMode="auto">
        <a:xfrm>
          <a:off x="9667875" y="60579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1838326</xdr:colOff>
      <xdr:row>51</xdr:row>
      <xdr:rowOff>0</xdr:rowOff>
    </xdr:from>
    <xdr:to>
      <xdr:col>8</xdr:col>
      <xdr:colOff>200026</xdr:colOff>
      <xdr:row>51</xdr:row>
      <xdr:rowOff>0</xdr:rowOff>
    </xdr:to>
    <xdr:sp macro="" textlink="">
      <xdr:nvSpPr>
        <xdr:cNvPr id="85" name="Line 14"/>
        <xdr:cNvSpPr>
          <a:spLocks noChangeShapeType="1"/>
        </xdr:cNvSpPr>
      </xdr:nvSpPr>
      <xdr:spPr bwMode="auto">
        <a:xfrm>
          <a:off x="7410451" y="6057900"/>
          <a:ext cx="4191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51</xdr:row>
      <xdr:rowOff>0</xdr:rowOff>
    </xdr:from>
    <xdr:to>
      <xdr:col>6</xdr:col>
      <xdr:colOff>28575</xdr:colOff>
      <xdr:row>51</xdr:row>
      <xdr:rowOff>0</xdr:rowOff>
    </xdr:to>
    <xdr:sp macro="" textlink="">
      <xdr:nvSpPr>
        <xdr:cNvPr id="86" name="Line 14"/>
        <xdr:cNvSpPr>
          <a:spLocks noChangeShapeType="1"/>
        </xdr:cNvSpPr>
      </xdr:nvSpPr>
      <xdr:spPr bwMode="auto">
        <a:xfrm>
          <a:off x="5362575" y="60579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50</xdr:row>
      <xdr:rowOff>180975</xdr:rowOff>
    </xdr:from>
    <xdr:to>
      <xdr:col>3</xdr:col>
      <xdr:colOff>219075</xdr:colOff>
      <xdr:row>50</xdr:row>
      <xdr:rowOff>180975</xdr:rowOff>
    </xdr:to>
    <xdr:sp macro="" textlink="">
      <xdr:nvSpPr>
        <xdr:cNvPr id="87" name="Line 14"/>
        <xdr:cNvSpPr>
          <a:spLocks noChangeShapeType="1"/>
        </xdr:cNvSpPr>
      </xdr:nvSpPr>
      <xdr:spPr bwMode="auto">
        <a:xfrm>
          <a:off x="3305175" y="60483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24</xdr:row>
      <xdr:rowOff>95250</xdr:rowOff>
    </xdr:from>
    <xdr:to>
      <xdr:col>6</xdr:col>
      <xdr:colOff>1733550</xdr:colOff>
      <xdr:row>26</xdr:row>
      <xdr:rowOff>28575</xdr:rowOff>
    </xdr:to>
    <xdr:sp macro="" textlink="">
      <xdr:nvSpPr>
        <xdr:cNvPr id="90" name="Rectangle 25"/>
        <xdr:cNvSpPr>
          <a:spLocks noChangeArrowheads="1"/>
        </xdr:cNvSpPr>
      </xdr:nvSpPr>
      <xdr:spPr bwMode="auto">
        <a:xfrm>
          <a:off x="5667375" y="50101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6</xdr:col>
      <xdr:colOff>114300</xdr:colOff>
      <xdr:row>45</xdr:row>
      <xdr:rowOff>28575</xdr:rowOff>
    </xdr:from>
    <xdr:to>
      <xdr:col>6</xdr:col>
      <xdr:colOff>1752600</xdr:colOff>
      <xdr:row>46</xdr:row>
      <xdr:rowOff>152400</xdr:rowOff>
    </xdr:to>
    <xdr:sp macro="" textlink="">
      <xdr:nvSpPr>
        <xdr:cNvPr id="91" name="Rectangle 25"/>
        <xdr:cNvSpPr>
          <a:spLocks noChangeArrowheads="1"/>
        </xdr:cNvSpPr>
      </xdr:nvSpPr>
      <xdr:spPr bwMode="auto">
        <a:xfrm>
          <a:off x="5686425" y="9305925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10</xdr:col>
      <xdr:colOff>257175</xdr:colOff>
      <xdr:row>44</xdr:row>
      <xdr:rowOff>180975</xdr:rowOff>
    </xdr:from>
    <xdr:to>
      <xdr:col>11</xdr:col>
      <xdr:colOff>47625</xdr:colOff>
      <xdr:row>46</xdr:row>
      <xdr:rowOff>114300</xdr:rowOff>
    </xdr:to>
    <xdr:sp macro="" textlink="">
      <xdr:nvSpPr>
        <xdr:cNvPr id="92" name="Rectangle 25"/>
        <xdr:cNvSpPr>
          <a:spLocks noChangeArrowheads="1"/>
        </xdr:cNvSpPr>
      </xdr:nvSpPr>
      <xdr:spPr bwMode="auto">
        <a:xfrm>
          <a:off x="9963150" y="9267825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8</xdr:col>
      <xdr:colOff>285749</xdr:colOff>
      <xdr:row>45</xdr:row>
      <xdr:rowOff>0</xdr:rowOff>
    </xdr:from>
    <xdr:to>
      <xdr:col>9</xdr:col>
      <xdr:colOff>209550</xdr:colOff>
      <xdr:row>46</xdr:row>
      <xdr:rowOff>123825</xdr:rowOff>
    </xdr:to>
    <xdr:sp macro="" textlink="">
      <xdr:nvSpPr>
        <xdr:cNvPr id="93" name="Rectangle 25"/>
        <xdr:cNvSpPr>
          <a:spLocks noChangeArrowheads="1"/>
        </xdr:cNvSpPr>
      </xdr:nvSpPr>
      <xdr:spPr bwMode="auto">
        <a:xfrm>
          <a:off x="7915274" y="9277350"/>
          <a:ext cx="1771651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12</xdr:col>
      <xdr:colOff>123825</xdr:colOff>
      <xdr:row>44</xdr:row>
      <xdr:rowOff>171450</xdr:rowOff>
    </xdr:from>
    <xdr:to>
      <xdr:col>12</xdr:col>
      <xdr:colOff>1762125</xdr:colOff>
      <xdr:row>46</xdr:row>
      <xdr:rowOff>104775</xdr:rowOff>
    </xdr:to>
    <xdr:sp macro="" textlink="">
      <xdr:nvSpPr>
        <xdr:cNvPr id="95" name="Rectangle 25"/>
        <xdr:cNvSpPr>
          <a:spLocks noChangeArrowheads="1"/>
        </xdr:cNvSpPr>
      </xdr:nvSpPr>
      <xdr:spPr bwMode="auto">
        <a:xfrm>
          <a:off x="12030075" y="92583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12</xdr:col>
      <xdr:colOff>123825</xdr:colOff>
      <xdr:row>47</xdr:row>
      <xdr:rowOff>19050</xdr:rowOff>
    </xdr:from>
    <xdr:to>
      <xdr:col>12</xdr:col>
      <xdr:colOff>1726079</xdr:colOff>
      <xdr:row>55</xdr:row>
      <xdr:rowOff>41554</xdr:rowOff>
    </xdr:to>
    <xdr:sp macro="" textlink="">
      <xdr:nvSpPr>
        <xdr:cNvPr id="96" name="Rectangle 20"/>
        <xdr:cNvSpPr>
          <a:spLocks noChangeArrowheads="1"/>
        </xdr:cNvSpPr>
      </xdr:nvSpPr>
      <xdr:spPr bwMode="auto">
        <a:xfrm>
          <a:off x="12030075" y="9677400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Compaction/Curing</a:t>
          </a:r>
        </a:p>
      </xdr:txBody>
    </xdr:sp>
    <xdr:clientData/>
  </xdr:twoCellAnchor>
  <xdr:twoCellAnchor>
    <xdr:from>
      <xdr:col>14</xdr:col>
      <xdr:colOff>133350</xdr:colOff>
      <xdr:row>47</xdr:row>
      <xdr:rowOff>0</xdr:rowOff>
    </xdr:from>
    <xdr:to>
      <xdr:col>14</xdr:col>
      <xdr:colOff>1657350</xdr:colOff>
      <xdr:row>55</xdr:row>
      <xdr:rowOff>22504</xdr:rowOff>
    </xdr:to>
    <xdr:sp macro="" textlink="">
      <xdr:nvSpPr>
        <xdr:cNvPr id="98" name="Rectangle 20"/>
        <xdr:cNvSpPr>
          <a:spLocks noChangeArrowheads="1"/>
        </xdr:cNvSpPr>
      </xdr:nvSpPr>
      <xdr:spPr bwMode="auto">
        <a:xfrm>
          <a:off x="13954125" y="9658350"/>
          <a:ext cx="1524000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Crushed stone</a:t>
          </a:r>
        </a:p>
      </xdr:txBody>
    </xdr:sp>
    <xdr:clientData/>
  </xdr:twoCellAnchor>
  <xdr:twoCellAnchor>
    <xdr:from>
      <xdr:col>14</xdr:col>
      <xdr:colOff>114300</xdr:colOff>
      <xdr:row>44</xdr:row>
      <xdr:rowOff>114300</xdr:rowOff>
    </xdr:from>
    <xdr:to>
      <xdr:col>15</xdr:col>
      <xdr:colOff>9525</xdr:colOff>
      <xdr:row>46</xdr:row>
      <xdr:rowOff>47625</xdr:rowOff>
    </xdr:to>
    <xdr:sp macro="" textlink="">
      <xdr:nvSpPr>
        <xdr:cNvPr id="99" name="Rectangle 25"/>
        <xdr:cNvSpPr>
          <a:spLocks noChangeArrowheads="1"/>
        </xdr:cNvSpPr>
      </xdr:nvSpPr>
      <xdr:spPr bwMode="auto">
        <a:xfrm>
          <a:off x="13935075" y="92011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4</xdr:col>
      <xdr:colOff>126996</xdr:colOff>
      <xdr:row>87</xdr:row>
      <xdr:rowOff>0</xdr:rowOff>
    </xdr:from>
    <xdr:to>
      <xdr:col>4</xdr:col>
      <xdr:colOff>1660521</xdr:colOff>
      <xdr:row>88</xdr:row>
      <xdr:rowOff>123825</xdr:rowOff>
    </xdr:to>
    <xdr:sp macro="" textlink="">
      <xdr:nvSpPr>
        <xdr:cNvPr id="100" name="Rectangle 21"/>
        <xdr:cNvSpPr>
          <a:spLocks noChangeArrowheads="1"/>
        </xdr:cNvSpPr>
      </xdr:nvSpPr>
      <xdr:spPr bwMode="auto">
        <a:xfrm>
          <a:off x="3503079" y="17917583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6</xdr:col>
      <xdr:colOff>142875</xdr:colOff>
      <xdr:row>87</xdr:row>
      <xdr:rowOff>9525</xdr:rowOff>
    </xdr:from>
    <xdr:to>
      <xdr:col>6</xdr:col>
      <xdr:colOff>1676400</xdr:colOff>
      <xdr:row>88</xdr:row>
      <xdr:rowOff>133350</xdr:rowOff>
    </xdr:to>
    <xdr:sp macro="" textlink="">
      <xdr:nvSpPr>
        <xdr:cNvPr id="101" name="Rectangle 21"/>
        <xdr:cNvSpPr>
          <a:spLocks noChangeArrowheads="1"/>
        </xdr:cNvSpPr>
      </xdr:nvSpPr>
      <xdr:spPr bwMode="auto">
        <a:xfrm>
          <a:off x="5543550" y="1801177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8</xdr:col>
      <xdr:colOff>276225</xdr:colOff>
      <xdr:row>86</xdr:row>
      <xdr:rowOff>180975</xdr:rowOff>
    </xdr:from>
    <xdr:to>
      <xdr:col>8</xdr:col>
      <xdr:colOff>1809750</xdr:colOff>
      <xdr:row>88</xdr:row>
      <xdr:rowOff>114300</xdr:rowOff>
    </xdr:to>
    <xdr:sp macro="" textlink="">
      <xdr:nvSpPr>
        <xdr:cNvPr id="102" name="Rectangle 21"/>
        <xdr:cNvSpPr>
          <a:spLocks noChangeArrowheads="1"/>
        </xdr:cNvSpPr>
      </xdr:nvSpPr>
      <xdr:spPr bwMode="auto">
        <a:xfrm>
          <a:off x="77343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10</xdr:col>
      <xdr:colOff>333375</xdr:colOff>
      <xdr:row>86</xdr:row>
      <xdr:rowOff>180975</xdr:rowOff>
    </xdr:from>
    <xdr:to>
      <xdr:col>11</xdr:col>
      <xdr:colOff>19050</xdr:colOff>
      <xdr:row>88</xdr:row>
      <xdr:rowOff>114300</xdr:rowOff>
    </xdr:to>
    <xdr:sp macro="" textlink="">
      <xdr:nvSpPr>
        <xdr:cNvPr id="103" name="Rectangle 21"/>
        <xdr:cNvSpPr>
          <a:spLocks noChangeArrowheads="1"/>
        </xdr:cNvSpPr>
      </xdr:nvSpPr>
      <xdr:spPr bwMode="auto">
        <a:xfrm>
          <a:off x="98679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12</xdr:col>
      <xdr:colOff>266700</xdr:colOff>
      <xdr:row>89</xdr:row>
      <xdr:rowOff>28575</xdr:rowOff>
    </xdr:from>
    <xdr:to>
      <xdr:col>12</xdr:col>
      <xdr:colOff>1828800</xdr:colOff>
      <xdr:row>97</xdr:row>
      <xdr:rowOff>14993</xdr:rowOff>
    </xdr:to>
    <xdr:sp macro="" textlink="">
      <xdr:nvSpPr>
        <xdr:cNvPr id="104" name="Rectangle 16"/>
        <xdr:cNvSpPr>
          <a:spLocks noChangeArrowheads="1"/>
        </xdr:cNvSpPr>
      </xdr:nvSpPr>
      <xdr:spPr bwMode="auto">
        <a:xfrm>
          <a:off x="7724775" y="18411825"/>
          <a:ext cx="15621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Cement Slab</a:t>
          </a:r>
          <a:endParaRPr 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295275</xdr:colOff>
      <xdr:row>88</xdr:row>
      <xdr:rowOff>177521</xdr:rowOff>
    </xdr:from>
    <xdr:to>
      <xdr:col>14</xdr:col>
      <xdr:colOff>1828801</xdr:colOff>
      <xdr:row>96</xdr:row>
      <xdr:rowOff>171450</xdr:rowOff>
    </xdr:to>
    <xdr:sp macro="" textlink="">
      <xdr:nvSpPr>
        <xdr:cNvPr id="105" name="Rectangle 20"/>
        <xdr:cNvSpPr>
          <a:spLocks noChangeArrowheads="1"/>
        </xdr:cNvSpPr>
      </xdr:nvSpPr>
      <xdr:spPr bwMode="auto">
        <a:xfrm>
          <a:off x="9829800" y="18370271"/>
          <a:ext cx="1533526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 u="none">
              <a:latin typeface="+mn-lt"/>
              <a:ea typeface="+mn-ea"/>
              <a:cs typeface="+mn-cs"/>
            </a:rPr>
            <a:t>Evacuation</a:t>
          </a:r>
          <a:r>
            <a:rPr lang="en-US" sz="1100" b="0" u="none" baseline="0">
              <a:latin typeface="+mn-lt"/>
              <a:ea typeface="+mn-ea"/>
              <a:cs typeface="+mn-cs"/>
            </a:rPr>
            <a:t> Pits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161925</xdr:colOff>
      <xdr:row>95</xdr:row>
      <xdr:rowOff>19050</xdr:rowOff>
    </xdr:from>
    <xdr:to>
      <xdr:col>16</xdr:col>
      <xdr:colOff>104775</xdr:colOff>
      <xdr:row>95</xdr:row>
      <xdr:rowOff>19050</xdr:rowOff>
    </xdr:to>
    <xdr:sp macro="" textlink="">
      <xdr:nvSpPr>
        <xdr:cNvPr id="106" name="Line 14"/>
        <xdr:cNvSpPr>
          <a:spLocks noChangeShapeType="1"/>
        </xdr:cNvSpPr>
      </xdr:nvSpPr>
      <xdr:spPr bwMode="auto">
        <a:xfrm>
          <a:off x="11544300" y="19545300"/>
          <a:ext cx="2095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38100</xdr:colOff>
      <xdr:row>95</xdr:row>
      <xdr:rowOff>0</xdr:rowOff>
    </xdr:from>
    <xdr:to>
      <xdr:col>14</xdr:col>
      <xdr:colOff>47625</xdr:colOff>
      <xdr:row>95</xdr:row>
      <xdr:rowOff>0</xdr:rowOff>
    </xdr:to>
    <xdr:sp macro="" textlink="">
      <xdr:nvSpPr>
        <xdr:cNvPr id="107" name="Line 14"/>
        <xdr:cNvSpPr>
          <a:spLocks noChangeShapeType="1"/>
        </xdr:cNvSpPr>
      </xdr:nvSpPr>
      <xdr:spPr bwMode="auto">
        <a:xfrm>
          <a:off x="9344025" y="195262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66675</xdr:colOff>
      <xdr:row>95</xdr:row>
      <xdr:rowOff>9525</xdr:rowOff>
    </xdr:from>
    <xdr:to>
      <xdr:col>12</xdr:col>
      <xdr:colOff>95250</xdr:colOff>
      <xdr:row>95</xdr:row>
      <xdr:rowOff>9525</xdr:rowOff>
    </xdr:to>
    <xdr:sp macro="" textlink="">
      <xdr:nvSpPr>
        <xdr:cNvPr id="108" name="Line 14"/>
        <xdr:cNvSpPr>
          <a:spLocks noChangeShapeType="1"/>
        </xdr:cNvSpPr>
      </xdr:nvSpPr>
      <xdr:spPr bwMode="auto">
        <a:xfrm>
          <a:off x="7315200" y="195357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86</xdr:row>
      <xdr:rowOff>180975</xdr:rowOff>
    </xdr:from>
    <xdr:to>
      <xdr:col>12</xdr:col>
      <xdr:colOff>1809750</xdr:colOff>
      <xdr:row>88</xdr:row>
      <xdr:rowOff>114300</xdr:rowOff>
    </xdr:to>
    <xdr:sp macro="" textlink="">
      <xdr:nvSpPr>
        <xdr:cNvPr id="109" name="Rectangle 21"/>
        <xdr:cNvSpPr>
          <a:spLocks noChangeArrowheads="1"/>
        </xdr:cNvSpPr>
      </xdr:nvSpPr>
      <xdr:spPr bwMode="auto">
        <a:xfrm>
          <a:off x="77343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14</xdr:col>
      <xdr:colOff>333375</xdr:colOff>
      <xdr:row>86</xdr:row>
      <xdr:rowOff>180975</xdr:rowOff>
    </xdr:from>
    <xdr:to>
      <xdr:col>15</xdr:col>
      <xdr:colOff>19050</xdr:colOff>
      <xdr:row>88</xdr:row>
      <xdr:rowOff>114300</xdr:rowOff>
    </xdr:to>
    <xdr:sp macro="" textlink="">
      <xdr:nvSpPr>
        <xdr:cNvPr id="110" name="Rectangle 21"/>
        <xdr:cNvSpPr>
          <a:spLocks noChangeArrowheads="1"/>
        </xdr:cNvSpPr>
      </xdr:nvSpPr>
      <xdr:spPr bwMode="auto">
        <a:xfrm>
          <a:off x="98679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16</xdr:col>
      <xdr:colOff>186419</xdr:colOff>
      <xdr:row>88</xdr:row>
      <xdr:rowOff>177521</xdr:rowOff>
    </xdr:from>
    <xdr:to>
      <xdr:col>16</xdr:col>
      <xdr:colOff>1653270</xdr:colOff>
      <xdr:row>96</xdr:row>
      <xdr:rowOff>171450</xdr:rowOff>
    </xdr:to>
    <xdr:sp macro="" textlink="">
      <xdr:nvSpPr>
        <xdr:cNvPr id="111" name="Rectangle 20"/>
        <xdr:cNvSpPr>
          <a:spLocks noChangeArrowheads="1"/>
        </xdr:cNvSpPr>
      </xdr:nvSpPr>
      <xdr:spPr bwMode="auto">
        <a:xfrm>
          <a:off x="15875455" y="18356664"/>
          <a:ext cx="1466851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Perimeter</a:t>
          </a:r>
          <a:r>
            <a:rPr lang="en-US" sz="1100" b="0" baseline="0">
              <a:latin typeface="+mn-lt"/>
              <a:ea typeface="+mn-ea"/>
              <a:cs typeface="+mn-cs"/>
            </a:rPr>
            <a:t> Drain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38100</xdr:colOff>
      <xdr:row>95</xdr:row>
      <xdr:rowOff>0</xdr:rowOff>
    </xdr:from>
    <xdr:to>
      <xdr:col>16</xdr:col>
      <xdr:colOff>47625</xdr:colOff>
      <xdr:row>95</xdr:row>
      <xdr:rowOff>0</xdr:rowOff>
    </xdr:to>
    <xdr:sp macro="" textlink="">
      <xdr:nvSpPr>
        <xdr:cNvPr id="112" name="Line 14"/>
        <xdr:cNvSpPr>
          <a:spLocks noChangeShapeType="1"/>
        </xdr:cNvSpPr>
      </xdr:nvSpPr>
      <xdr:spPr bwMode="auto">
        <a:xfrm>
          <a:off x="13509171" y="19512643"/>
          <a:ext cx="213633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197305</xdr:colOff>
      <xdr:row>86</xdr:row>
      <xdr:rowOff>180975</xdr:rowOff>
    </xdr:from>
    <xdr:to>
      <xdr:col>16</xdr:col>
      <xdr:colOff>1651908</xdr:colOff>
      <xdr:row>88</xdr:row>
      <xdr:rowOff>114300</xdr:rowOff>
    </xdr:to>
    <xdr:sp macro="" textlink="">
      <xdr:nvSpPr>
        <xdr:cNvPr id="113" name="Rectangle 21"/>
        <xdr:cNvSpPr>
          <a:spLocks noChangeArrowheads="1"/>
        </xdr:cNvSpPr>
      </xdr:nvSpPr>
      <xdr:spPr bwMode="auto">
        <a:xfrm>
          <a:off x="15886341" y="17979118"/>
          <a:ext cx="1454603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</xdr:col>
      <xdr:colOff>628650</xdr:colOff>
      <xdr:row>112</xdr:row>
      <xdr:rowOff>0</xdr:rowOff>
    </xdr:from>
    <xdr:to>
      <xdr:col>2</xdr:col>
      <xdr:colOff>19050</xdr:colOff>
      <xdr:row>112</xdr:row>
      <xdr:rowOff>0</xdr:rowOff>
    </xdr:to>
    <xdr:sp macro="" textlink="">
      <xdr:nvSpPr>
        <xdr:cNvPr id="114" name="Line 1"/>
        <xdr:cNvSpPr>
          <a:spLocks noChangeShapeType="1"/>
        </xdr:cNvSpPr>
      </xdr:nvSpPr>
      <xdr:spPr bwMode="auto">
        <a:xfrm>
          <a:off x="791936" y="5878286"/>
          <a:ext cx="69668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109</xdr:row>
      <xdr:rowOff>47625</xdr:rowOff>
    </xdr:from>
    <xdr:to>
      <xdr:col>2</xdr:col>
      <xdr:colOff>1600200</xdr:colOff>
      <xdr:row>117</xdr:row>
      <xdr:rowOff>0</xdr:rowOff>
    </xdr:to>
    <xdr:sp macro="" textlink="">
      <xdr:nvSpPr>
        <xdr:cNvPr id="115" name="Rectangle 4"/>
        <xdr:cNvSpPr>
          <a:spLocks noChangeArrowheads="1"/>
        </xdr:cNvSpPr>
      </xdr:nvSpPr>
      <xdr:spPr bwMode="auto">
        <a:xfrm>
          <a:off x="1536246" y="5354411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Haul</a:t>
          </a:r>
          <a:r>
            <a:rPr lang="en-US" sz="1100" baseline="0">
              <a:latin typeface="+mn-lt"/>
              <a:ea typeface="+mn-ea"/>
              <a:cs typeface="+mn-cs"/>
            </a:rPr>
            <a:t> Asphalt to site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95250</xdr:colOff>
      <xdr:row>109</xdr:row>
      <xdr:rowOff>38100</xdr:rowOff>
    </xdr:from>
    <xdr:to>
      <xdr:col>6</xdr:col>
      <xdr:colOff>1771650</xdr:colOff>
      <xdr:row>117</xdr:row>
      <xdr:rowOff>0</xdr:rowOff>
    </xdr:to>
    <xdr:sp macro="" textlink="">
      <xdr:nvSpPr>
        <xdr:cNvPr id="116" name="Rectangle 12"/>
        <xdr:cNvSpPr>
          <a:spLocks noChangeArrowheads="1"/>
        </xdr:cNvSpPr>
      </xdr:nvSpPr>
      <xdr:spPr bwMode="auto">
        <a:xfrm>
          <a:off x="5510893" y="5344886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Roll Asphalt</a:t>
          </a:r>
        </a:p>
      </xdr:txBody>
    </xdr:sp>
    <xdr:clientData/>
  </xdr:twoCellAnchor>
  <xdr:twoCellAnchor>
    <xdr:from>
      <xdr:col>4</xdr:col>
      <xdr:colOff>123825</xdr:colOff>
      <xdr:row>109</xdr:row>
      <xdr:rowOff>19050</xdr:rowOff>
    </xdr:from>
    <xdr:to>
      <xdr:col>4</xdr:col>
      <xdr:colOff>1762125</xdr:colOff>
      <xdr:row>116</xdr:row>
      <xdr:rowOff>180975</xdr:rowOff>
    </xdr:to>
    <xdr:sp macro="" textlink="">
      <xdr:nvSpPr>
        <xdr:cNvPr id="118" name="Rectangle 8"/>
        <xdr:cNvSpPr>
          <a:spLocks noChangeArrowheads="1"/>
        </xdr:cNvSpPr>
      </xdr:nvSpPr>
      <xdr:spPr bwMode="auto">
        <a:xfrm>
          <a:off x="3512004" y="5325836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Pave </a:t>
          </a:r>
        </a:p>
      </xdr:txBody>
    </xdr:sp>
    <xdr:clientData/>
  </xdr:twoCellAnchor>
  <xdr:twoCellAnchor>
    <xdr:from>
      <xdr:col>1</xdr:col>
      <xdr:colOff>66675</xdr:colOff>
      <xdr:row>109</xdr:row>
      <xdr:rowOff>104775</xdr:rowOff>
    </xdr:from>
    <xdr:to>
      <xdr:col>1</xdr:col>
      <xdr:colOff>695325</xdr:colOff>
      <xdr:row>114</xdr:row>
      <xdr:rowOff>123825</xdr:rowOff>
    </xdr:to>
    <xdr:sp macro="" textlink="">
      <xdr:nvSpPr>
        <xdr:cNvPr id="119" name="Oval 36"/>
        <xdr:cNvSpPr>
          <a:spLocks noChangeArrowheads="1"/>
        </xdr:cNvSpPr>
      </xdr:nvSpPr>
      <xdr:spPr bwMode="auto">
        <a:xfrm>
          <a:off x="229961" y="5411561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2</xdr:col>
      <xdr:colOff>57150</xdr:colOff>
      <xdr:row>107</xdr:row>
      <xdr:rowOff>95250</xdr:rowOff>
    </xdr:from>
    <xdr:to>
      <xdr:col>2</xdr:col>
      <xdr:colOff>1590675</xdr:colOff>
      <xdr:row>109</xdr:row>
      <xdr:rowOff>28575</xdr:rowOff>
    </xdr:to>
    <xdr:sp macro="" textlink="">
      <xdr:nvSpPr>
        <xdr:cNvPr id="122" name="Rectangle 121"/>
        <xdr:cNvSpPr>
          <a:spLocks noChangeArrowheads="1"/>
        </xdr:cNvSpPr>
      </xdr:nvSpPr>
      <xdr:spPr bwMode="auto">
        <a:xfrm>
          <a:off x="1526721" y="5021036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6</xdr:col>
      <xdr:colOff>95250</xdr:colOff>
      <xdr:row>107</xdr:row>
      <xdr:rowOff>95250</xdr:rowOff>
    </xdr:from>
    <xdr:to>
      <xdr:col>6</xdr:col>
      <xdr:colOff>1771650</xdr:colOff>
      <xdr:row>109</xdr:row>
      <xdr:rowOff>28575</xdr:rowOff>
    </xdr:to>
    <xdr:sp macro="" textlink="">
      <xdr:nvSpPr>
        <xdr:cNvPr id="124" name="Rectangle 24"/>
        <xdr:cNvSpPr>
          <a:spLocks noChangeArrowheads="1"/>
        </xdr:cNvSpPr>
      </xdr:nvSpPr>
      <xdr:spPr bwMode="auto">
        <a:xfrm>
          <a:off x="5510893" y="5021036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107</xdr:row>
      <xdr:rowOff>76200</xdr:rowOff>
    </xdr:from>
    <xdr:to>
      <xdr:col>4</xdr:col>
      <xdr:colOff>1762125</xdr:colOff>
      <xdr:row>109</xdr:row>
      <xdr:rowOff>9525</xdr:rowOff>
    </xdr:to>
    <xdr:sp macro="" textlink="">
      <xdr:nvSpPr>
        <xdr:cNvPr id="125" name="Rectangle 25"/>
        <xdr:cNvSpPr>
          <a:spLocks noChangeArrowheads="1"/>
        </xdr:cNvSpPr>
      </xdr:nvSpPr>
      <xdr:spPr bwMode="auto">
        <a:xfrm>
          <a:off x="3512004" y="5001986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4</xdr:col>
      <xdr:colOff>1809750</xdr:colOff>
      <xdr:row>113</xdr:row>
      <xdr:rowOff>0</xdr:rowOff>
    </xdr:from>
    <xdr:to>
      <xdr:col>6</xdr:col>
      <xdr:colOff>28575</xdr:colOff>
      <xdr:row>113</xdr:row>
      <xdr:rowOff>0</xdr:rowOff>
    </xdr:to>
    <xdr:sp macro="" textlink="">
      <xdr:nvSpPr>
        <xdr:cNvPr id="129" name="Line 14"/>
        <xdr:cNvSpPr>
          <a:spLocks noChangeShapeType="1"/>
        </xdr:cNvSpPr>
      </xdr:nvSpPr>
      <xdr:spPr bwMode="auto">
        <a:xfrm>
          <a:off x="5197929" y="6068786"/>
          <a:ext cx="246289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112</xdr:row>
      <xdr:rowOff>180975</xdr:rowOff>
    </xdr:from>
    <xdr:to>
      <xdr:col>3</xdr:col>
      <xdr:colOff>219075</xdr:colOff>
      <xdr:row>112</xdr:row>
      <xdr:rowOff>180975</xdr:rowOff>
    </xdr:to>
    <xdr:sp macro="" textlink="">
      <xdr:nvSpPr>
        <xdr:cNvPr id="130" name="Line 14"/>
        <xdr:cNvSpPr>
          <a:spLocks noChangeShapeType="1"/>
        </xdr:cNvSpPr>
      </xdr:nvSpPr>
      <xdr:spPr bwMode="auto">
        <a:xfrm>
          <a:off x="3136446" y="6059261"/>
          <a:ext cx="23948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107</xdr:row>
      <xdr:rowOff>95250</xdr:rowOff>
    </xdr:from>
    <xdr:to>
      <xdr:col>6</xdr:col>
      <xdr:colOff>1733550</xdr:colOff>
      <xdr:row>109</xdr:row>
      <xdr:rowOff>28575</xdr:rowOff>
    </xdr:to>
    <xdr:sp macro="" textlink="">
      <xdr:nvSpPr>
        <xdr:cNvPr id="131" name="Rectangle 25"/>
        <xdr:cNvSpPr>
          <a:spLocks noChangeArrowheads="1"/>
        </xdr:cNvSpPr>
      </xdr:nvSpPr>
      <xdr:spPr bwMode="auto">
        <a:xfrm>
          <a:off x="5510893" y="5021036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1</xdr:col>
      <xdr:colOff>628650</xdr:colOff>
      <xdr:row>135</xdr:row>
      <xdr:rowOff>0</xdr:rowOff>
    </xdr:from>
    <xdr:to>
      <xdr:col>2</xdr:col>
      <xdr:colOff>19050</xdr:colOff>
      <xdr:row>135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791936" y="23104929"/>
          <a:ext cx="69668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132</xdr:row>
      <xdr:rowOff>47625</xdr:rowOff>
    </xdr:from>
    <xdr:to>
      <xdr:col>2</xdr:col>
      <xdr:colOff>1600200</xdr:colOff>
      <xdr:row>140</xdr:row>
      <xdr:rowOff>0</xdr:rowOff>
    </xdr:to>
    <xdr:sp macro="" textlink="">
      <xdr:nvSpPr>
        <xdr:cNvPr id="133" name="Rectangle 4"/>
        <xdr:cNvSpPr>
          <a:spLocks noChangeArrowheads="1"/>
        </xdr:cNvSpPr>
      </xdr:nvSpPr>
      <xdr:spPr bwMode="auto">
        <a:xfrm>
          <a:off x="1536246" y="22581054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Remove Excess Materials from site. </a:t>
          </a:r>
        </a:p>
      </xdr:txBody>
    </xdr:sp>
    <xdr:clientData/>
  </xdr:twoCellAnchor>
  <xdr:twoCellAnchor>
    <xdr:from>
      <xdr:col>6</xdr:col>
      <xdr:colOff>95250</xdr:colOff>
      <xdr:row>132</xdr:row>
      <xdr:rowOff>38100</xdr:rowOff>
    </xdr:from>
    <xdr:to>
      <xdr:col>6</xdr:col>
      <xdr:colOff>1771650</xdr:colOff>
      <xdr:row>140</xdr:row>
      <xdr:rowOff>0</xdr:rowOff>
    </xdr:to>
    <xdr:sp macro="" textlink="">
      <xdr:nvSpPr>
        <xdr:cNvPr id="134" name="Rectangle 12"/>
        <xdr:cNvSpPr>
          <a:spLocks noChangeArrowheads="1"/>
        </xdr:cNvSpPr>
      </xdr:nvSpPr>
      <xdr:spPr bwMode="auto">
        <a:xfrm>
          <a:off x="5510893" y="22571529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+mn-lt"/>
              <a:ea typeface="+mn-ea"/>
              <a:cs typeface="+mn-cs"/>
            </a:rPr>
            <a:t>Demob</a:t>
          </a:r>
          <a:r>
            <a:rPr lang="en-US" sz="1100" baseline="0">
              <a:latin typeface="+mn-lt"/>
              <a:ea typeface="+mn-ea"/>
              <a:cs typeface="+mn-cs"/>
            </a:rPr>
            <a:t> </a:t>
          </a:r>
          <a:r>
            <a:rPr lang="en-US" sz="1100">
              <a:latin typeface="+mn-lt"/>
              <a:ea typeface="+mn-ea"/>
              <a:cs typeface="+mn-cs"/>
            </a:rPr>
            <a:t>Personnel from s</a:t>
          </a:r>
          <a:r>
            <a:rPr lang="en-US" sz="1100" baseline="0">
              <a:latin typeface="+mn-lt"/>
              <a:ea typeface="+mn-ea"/>
              <a:cs typeface="+mn-cs"/>
            </a:rPr>
            <a:t>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132</xdr:row>
      <xdr:rowOff>9525</xdr:rowOff>
    </xdr:from>
    <xdr:to>
      <xdr:col>9</xdr:col>
      <xdr:colOff>209550</xdr:colOff>
      <xdr:row>140</xdr:row>
      <xdr:rowOff>9525</xdr:rowOff>
    </xdr:to>
    <xdr:sp macro="" textlink="">
      <xdr:nvSpPr>
        <xdr:cNvPr id="135" name="Rectangle 134"/>
        <xdr:cNvSpPr>
          <a:spLocks noChangeArrowheads="1"/>
        </xdr:cNvSpPr>
      </xdr:nvSpPr>
      <xdr:spPr bwMode="auto">
        <a:xfrm>
          <a:off x="7756071" y="22542954"/>
          <a:ext cx="1774372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Handover Location</a:t>
          </a:r>
        </a:p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132</xdr:row>
      <xdr:rowOff>19050</xdr:rowOff>
    </xdr:from>
    <xdr:to>
      <xdr:col>4</xdr:col>
      <xdr:colOff>1762125</xdr:colOff>
      <xdr:row>139</xdr:row>
      <xdr:rowOff>180975</xdr:rowOff>
    </xdr:to>
    <xdr:sp macro="" textlink="">
      <xdr:nvSpPr>
        <xdr:cNvPr id="136" name="Rectangle 8"/>
        <xdr:cNvSpPr>
          <a:spLocks noChangeArrowheads="1"/>
        </xdr:cNvSpPr>
      </xdr:nvSpPr>
      <xdr:spPr bwMode="auto">
        <a:xfrm>
          <a:off x="3512004" y="22552479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Demob equiment</a:t>
          </a:r>
          <a:r>
            <a:rPr lang="en-US" sz="1100" baseline="0">
              <a:latin typeface="+mn-lt"/>
              <a:ea typeface="+mn-ea"/>
              <a:cs typeface="+mn-cs"/>
            </a:rPr>
            <a:t>  from site</a:t>
          </a:r>
        </a:p>
      </xdr:txBody>
    </xdr:sp>
    <xdr:clientData/>
  </xdr:twoCellAnchor>
  <xdr:twoCellAnchor>
    <xdr:from>
      <xdr:col>1</xdr:col>
      <xdr:colOff>66675</xdr:colOff>
      <xdr:row>132</xdr:row>
      <xdr:rowOff>104775</xdr:rowOff>
    </xdr:from>
    <xdr:to>
      <xdr:col>1</xdr:col>
      <xdr:colOff>695325</xdr:colOff>
      <xdr:row>137</xdr:row>
      <xdr:rowOff>123825</xdr:rowOff>
    </xdr:to>
    <xdr:sp macro="" textlink="">
      <xdr:nvSpPr>
        <xdr:cNvPr id="137" name="Oval 36"/>
        <xdr:cNvSpPr>
          <a:spLocks noChangeArrowheads="1"/>
        </xdr:cNvSpPr>
      </xdr:nvSpPr>
      <xdr:spPr bwMode="auto">
        <a:xfrm>
          <a:off x="229961" y="22638204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2</xdr:col>
      <xdr:colOff>57150</xdr:colOff>
      <xdr:row>130</xdr:row>
      <xdr:rowOff>95250</xdr:rowOff>
    </xdr:from>
    <xdr:to>
      <xdr:col>2</xdr:col>
      <xdr:colOff>1590675</xdr:colOff>
      <xdr:row>132</xdr:row>
      <xdr:rowOff>28575</xdr:rowOff>
    </xdr:to>
    <xdr:sp macro="" textlink="">
      <xdr:nvSpPr>
        <xdr:cNvPr id="140" name="Rectangle 139"/>
        <xdr:cNvSpPr>
          <a:spLocks noChangeArrowheads="1"/>
        </xdr:cNvSpPr>
      </xdr:nvSpPr>
      <xdr:spPr bwMode="auto">
        <a:xfrm>
          <a:off x="1526721" y="22247679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8</xdr:col>
      <xdr:colOff>304800</xdr:colOff>
      <xdr:row>130</xdr:row>
      <xdr:rowOff>57150</xdr:rowOff>
    </xdr:from>
    <xdr:to>
      <xdr:col>9</xdr:col>
      <xdr:colOff>219075</xdr:colOff>
      <xdr:row>131</xdr:row>
      <xdr:rowOff>152400</xdr:rowOff>
    </xdr:to>
    <xdr:sp macro="" textlink="">
      <xdr:nvSpPr>
        <xdr:cNvPr id="141" name="Rectangle 23"/>
        <xdr:cNvSpPr>
          <a:spLocks noChangeArrowheads="1"/>
        </xdr:cNvSpPr>
      </xdr:nvSpPr>
      <xdr:spPr bwMode="auto">
        <a:xfrm>
          <a:off x="7775121" y="22209579"/>
          <a:ext cx="1764847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6</xdr:col>
      <xdr:colOff>95250</xdr:colOff>
      <xdr:row>130</xdr:row>
      <xdr:rowOff>95250</xdr:rowOff>
    </xdr:from>
    <xdr:to>
      <xdr:col>6</xdr:col>
      <xdr:colOff>1771650</xdr:colOff>
      <xdr:row>132</xdr:row>
      <xdr:rowOff>28575</xdr:rowOff>
    </xdr:to>
    <xdr:sp macro="" textlink="">
      <xdr:nvSpPr>
        <xdr:cNvPr id="142" name="Rectangle 24"/>
        <xdr:cNvSpPr>
          <a:spLocks noChangeArrowheads="1"/>
        </xdr:cNvSpPr>
      </xdr:nvSpPr>
      <xdr:spPr bwMode="auto">
        <a:xfrm>
          <a:off x="5510893" y="22247679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130</xdr:row>
      <xdr:rowOff>76200</xdr:rowOff>
    </xdr:from>
    <xdr:to>
      <xdr:col>4</xdr:col>
      <xdr:colOff>1762125</xdr:colOff>
      <xdr:row>132</xdr:row>
      <xdr:rowOff>9525</xdr:rowOff>
    </xdr:to>
    <xdr:sp macro="" textlink="">
      <xdr:nvSpPr>
        <xdr:cNvPr id="143" name="Rectangle 25"/>
        <xdr:cNvSpPr>
          <a:spLocks noChangeArrowheads="1"/>
        </xdr:cNvSpPr>
      </xdr:nvSpPr>
      <xdr:spPr bwMode="auto">
        <a:xfrm>
          <a:off x="3512004" y="22228629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6</xdr:col>
      <xdr:colOff>1838326</xdr:colOff>
      <xdr:row>136</xdr:row>
      <xdr:rowOff>0</xdr:rowOff>
    </xdr:from>
    <xdr:to>
      <xdr:col>8</xdr:col>
      <xdr:colOff>200026</xdr:colOff>
      <xdr:row>136</xdr:row>
      <xdr:rowOff>0</xdr:rowOff>
    </xdr:to>
    <xdr:sp macro="" textlink="">
      <xdr:nvSpPr>
        <xdr:cNvPr id="146" name="Line 14"/>
        <xdr:cNvSpPr>
          <a:spLocks noChangeShapeType="1"/>
        </xdr:cNvSpPr>
      </xdr:nvSpPr>
      <xdr:spPr bwMode="auto">
        <a:xfrm>
          <a:off x="7253969" y="23295429"/>
          <a:ext cx="416378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136</xdr:row>
      <xdr:rowOff>0</xdr:rowOff>
    </xdr:from>
    <xdr:to>
      <xdr:col>6</xdr:col>
      <xdr:colOff>28575</xdr:colOff>
      <xdr:row>136</xdr:row>
      <xdr:rowOff>0</xdr:rowOff>
    </xdr:to>
    <xdr:sp macro="" textlink="">
      <xdr:nvSpPr>
        <xdr:cNvPr id="147" name="Line 14"/>
        <xdr:cNvSpPr>
          <a:spLocks noChangeShapeType="1"/>
        </xdr:cNvSpPr>
      </xdr:nvSpPr>
      <xdr:spPr bwMode="auto">
        <a:xfrm>
          <a:off x="5197929" y="23295429"/>
          <a:ext cx="246289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135</xdr:row>
      <xdr:rowOff>180975</xdr:rowOff>
    </xdr:from>
    <xdr:to>
      <xdr:col>3</xdr:col>
      <xdr:colOff>219075</xdr:colOff>
      <xdr:row>135</xdr:row>
      <xdr:rowOff>180975</xdr:rowOff>
    </xdr:to>
    <xdr:sp macro="" textlink="">
      <xdr:nvSpPr>
        <xdr:cNvPr id="148" name="Line 14"/>
        <xdr:cNvSpPr>
          <a:spLocks noChangeShapeType="1"/>
        </xdr:cNvSpPr>
      </xdr:nvSpPr>
      <xdr:spPr bwMode="auto">
        <a:xfrm>
          <a:off x="3136446" y="23285904"/>
          <a:ext cx="23948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130</xdr:row>
      <xdr:rowOff>95250</xdr:rowOff>
    </xdr:from>
    <xdr:to>
      <xdr:col>6</xdr:col>
      <xdr:colOff>1733550</xdr:colOff>
      <xdr:row>132</xdr:row>
      <xdr:rowOff>28575</xdr:rowOff>
    </xdr:to>
    <xdr:sp macro="" textlink="">
      <xdr:nvSpPr>
        <xdr:cNvPr id="149" name="Rectangle 25"/>
        <xdr:cNvSpPr>
          <a:spLocks noChangeArrowheads="1"/>
        </xdr:cNvSpPr>
      </xdr:nvSpPr>
      <xdr:spPr bwMode="auto">
        <a:xfrm>
          <a:off x="5510893" y="22247679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17</xdr:col>
      <xdr:colOff>161925</xdr:colOff>
      <xdr:row>95</xdr:row>
      <xdr:rowOff>19050</xdr:rowOff>
    </xdr:from>
    <xdr:to>
      <xdr:col>18</xdr:col>
      <xdr:colOff>104775</xdr:colOff>
      <xdr:row>95</xdr:row>
      <xdr:rowOff>19050</xdr:rowOff>
    </xdr:to>
    <xdr:sp macro="" textlink="">
      <xdr:nvSpPr>
        <xdr:cNvPr id="150" name="Line 14"/>
        <xdr:cNvSpPr>
          <a:spLocks noChangeShapeType="1"/>
        </xdr:cNvSpPr>
      </xdr:nvSpPr>
      <xdr:spPr bwMode="auto">
        <a:xfrm>
          <a:off x="15571258" y="19460633"/>
          <a:ext cx="218017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186419</xdr:colOff>
      <xdr:row>88</xdr:row>
      <xdr:rowOff>177521</xdr:rowOff>
    </xdr:from>
    <xdr:to>
      <xdr:col>18</xdr:col>
      <xdr:colOff>1653270</xdr:colOff>
      <xdr:row>96</xdr:row>
      <xdr:rowOff>171450</xdr:rowOff>
    </xdr:to>
    <xdr:sp macro="" textlink="">
      <xdr:nvSpPr>
        <xdr:cNvPr id="151" name="Rectangle 20"/>
        <xdr:cNvSpPr>
          <a:spLocks noChangeArrowheads="1"/>
        </xdr:cNvSpPr>
      </xdr:nvSpPr>
      <xdr:spPr bwMode="auto">
        <a:xfrm>
          <a:off x="15870919" y="18285604"/>
          <a:ext cx="1466851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Fencing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38100</xdr:colOff>
      <xdr:row>95</xdr:row>
      <xdr:rowOff>0</xdr:rowOff>
    </xdr:from>
    <xdr:to>
      <xdr:col>18</xdr:col>
      <xdr:colOff>47625</xdr:colOff>
      <xdr:row>95</xdr:row>
      <xdr:rowOff>0</xdr:rowOff>
    </xdr:to>
    <xdr:sp macro="" textlink="">
      <xdr:nvSpPr>
        <xdr:cNvPr id="152" name="Line 14"/>
        <xdr:cNvSpPr>
          <a:spLocks noChangeShapeType="1"/>
        </xdr:cNvSpPr>
      </xdr:nvSpPr>
      <xdr:spPr bwMode="auto">
        <a:xfrm>
          <a:off x="15447433" y="19441583"/>
          <a:ext cx="284692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197305</xdr:colOff>
      <xdr:row>86</xdr:row>
      <xdr:rowOff>180975</xdr:rowOff>
    </xdr:from>
    <xdr:to>
      <xdr:col>18</xdr:col>
      <xdr:colOff>1651908</xdr:colOff>
      <xdr:row>88</xdr:row>
      <xdr:rowOff>114300</xdr:rowOff>
    </xdr:to>
    <xdr:sp macro="" textlink="">
      <xdr:nvSpPr>
        <xdr:cNvPr id="153" name="Rectangle 21"/>
        <xdr:cNvSpPr>
          <a:spLocks noChangeArrowheads="1"/>
        </xdr:cNvSpPr>
      </xdr:nvSpPr>
      <xdr:spPr bwMode="auto">
        <a:xfrm>
          <a:off x="15881805" y="17908058"/>
          <a:ext cx="1454603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11</xdr:row>
      <xdr:rowOff>28575</xdr:rowOff>
    </xdr:from>
    <xdr:to>
      <xdr:col>2</xdr:col>
      <xdr:colOff>9525</xdr:colOff>
      <xdr:row>11</xdr:row>
      <xdr:rowOff>28575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781050" y="2162175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7</xdr:row>
      <xdr:rowOff>47625</xdr:rowOff>
    </xdr:from>
    <xdr:to>
      <xdr:col>2</xdr:col>
      <xdr:colOff>1600200</xdr:colOff>
      <xdr:row>15</xdr:row>
      <xdr:rowOff>9525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1533525" y="1419225"/>
          <a:ext cx="1533525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Equipment</a:t>
          </a:r>
          <a:r>
            <a:rPr lang="en-US" baseline="0"/>
            <a:t> Inspection</a:t>
          </a:r>
          <a:endParaRPr lang="en-US"/>
        </a:p>
      </xdr:txBody>
    </xdr:sp>
    <xdr:clientData/>
  </xdr:twoCellAnchor>
  <xdr:twoCellAnchor>
    <xdr:from>
      <xdr:col>6</xdr:col>
      <xdr:colOff>95250</xdr:colOff>
      <xdr:row>7</xdr:row>
      <xdr:rowOff>19050</xdr:rowOff>
    </xdr:from>
    <xdr:to>
      <xdr:col>6</xdr:col>
      <xdr:colOff>1771650</xdr:colOff>
      <xdr:row>14</xdr:row>
      <xdr:rowOff>171450</xdr:rowOff>
    </xdr:to>
    <xdr:sp macro="" textlink="">
      <xdr:nvSpPr>
        <xdr:cNvPr id="6" name="Rectangle 12"/>
        <xdr:cNvSpPr>
          <a:spLocks noChangeArrowheads="1"/>
        </xdr:cNvSpPr>
      </xdr:nvSpPr>
      <xdr:spPr bwMode="auto">
        <a:xfrm>
          <a:off x="5495925" y="139065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Security Plan</a:t>
          </a:r>
        </a:p>
      </xdr:txBody>
    </xdr:sp>
    <xdr:clientData/>
  </xdr:twoCellAnchor>
  <xdr:twoCellAnchor>
    <xdr:from>
      <xdr:col>8</xdr:col>
      <xdr:colOff>95250</xdr:colOff>
      <xdr:row>7</xdr:row>
      <xdr:rowOff>47625</xdr:rowOff>
    </xdr:from>
    <xdr:to>
      <xdr:col>8</xdr:col>
      <xdr:colOff>1762125</xdr:colOff>
      <xdr:row>15</xdr:row>
      <xdr:rowOff>28575</xdr:rowOff>
    </xdr:to>
    <xdr:sp macro="" textlink="">
      <xdr:nvSpPr>
        <xdr:cNvPr id="7" name="Rectangle 16"/>
        <xdr:cNvSpPr>
          <a:spLocks noChangeArrowheads="1"/>
        </xdr:cNvSpPr>
      </xdr:nvSpPr>
      <xdr:spPr bwMode="auto">
        <a:xfrm>
          <a:off x="7553325" y="1419225"/>
          <a:ext cx="1666875" cy="15049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JHA</a:t>
          </a:r>
        </a:p>
        <a:p>
          <a:r>
            <a:rPr lang="en-US"/>
            <a:t>HSE Manual</a:t>
          </a:r>
          <a:r>
            <a:rPr lang="en-US" baseline="0"/>
            <a:t> </a:t>
          </a:r>
          <a:endParaRPr lang="en-US"/>
        </a:p>
      </xdr:txBody>
    </xdr:sp>
    <xdr:clientData/>
  </xdr:twoCellAnchor>
  <xdr:twoCellAnchor>
    <xdr:from>
      <xdr:col>4</xdr:col>
      <xdr:colOff>123825</xdr:colOff>
      <xdr:row>7</xdr:row>
      <xdr:rowOff>19050</xdr:rowOff>
    </xdr:from>
    <xdr:to>
      <xdr:col>4</xdr:col>
      <xdr:colOff>1762125</xdr:colOff>
      <xdr:row>15</xdr:row>
      <xdr:rowOff>9525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3505200" y="1390650"/>
          <a:ext cx="1638300" cy="15144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Medical Certificate</a:t>
          </a:r>
        </a:p>
      </xdr:txBody>
    </xdr:sp>
    <xdr:clientData/>
  </xdr:twoCellAnchor>
  <xdr:twoCellAnchor>
    <xdr:from>
      <xdr:col>1</xdr:col>
      <xdr:colOff>57150</xdr:colOff>
      <xdr:row>8</xdr:row>
      <xdr:rowOff>133350</xdr:rowOff>
    </xdr:from>
    <xdr:to>
      <xdr:col>1</xdr:col>
      <xdr:colOff>685800</xdr:colOff>
      <xdr:row>13</xdr:row>
      <xdr:rowOff>152400</xdr:rowOff>
    </xdr:to>
    <xdr:sp macro="" textlink="">
      <xdr:nvSpPr>
        <xdr:cNvPr id="9" name="Oval 36"/>
        <xdr:cNvSpPr>
          <a:spLocks noChangeArrowheads="1"/>
        </xdr:cNvSpPr>
      </xdr:nvSpPr>
      <xdr:spPr bwMode="auto">
        <a:xfrm>
          <a:off x="219075" y="1695450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133350</xdr:colOff>
      <xdr:row>7</xdr:row>
      <xdr:rowOff>34646</xdr:rowOff>
    </xdr:from>
    <xdr:to>
      <xdr:col>10</xdr:col>
      <xdr:colOff>1752600</xdr:colOff>
      <xdr:row>15</xdr:row>
      <xdr:rowOff>57149</xdr:rowOff>
    </xdr:to>
    <xdr:sp macro="" textlink="">
      <xdr:nvSpPr>
        <xdr:cNvPr id="10" name="Rectangle 20"/>
        <xdr:cNvSpPr>
          <a:spLocks noChangeArrowheads="1"/>
        </xdr:cNvSpPr>
      </xdr:nvSpPr>
      <xdr:spPr bwMode="auto">
        <a:xfrm>
          <a:off x="9667875" y="1406246"/>
          <a:ext cx="1619250" cy="154650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Method Statement/Procedure</a:t>
          </a:r>
        </a:p>
        <a:p>
          <a:r>
            <a:rPr lang="en-US" sz="1100">
              <a:latin typeface="+mn-lt"/>
              <a:ea typeface="+mn-ea"/>
              <a:cs typeface="+mn-cs"/>
            </a:rPr>
            <a:t>Quality</a:t>
          </a:r>
          <a:r>
            <a:rPr lang="en-US" sz="1100" baseline="0">
              <a:latin typeface="+mn-lt"/>
              <a:ea typeface="+mn-ea"/>
              <a:cs typeface="+mn-cs"/>
            </a:rPr>
            <a:t> Plan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129497</xdr:colOff>
      <xdr:row>5</xdr:row>
      <xdr:rowOff>66675</xdr:rowOff>
    </xdr:from>
    <xdr:to>
      <xdr:col>10</xdr:col>
      <xdr:colOff>1750249</xdr:colOff>
      <xdr:row>6</xdr:row>
      <xdr:rowOff>177521</xdr:rowOff>
    </xdr:to>
    <xdr:sp macro="" textlink="">
      <xdr:nvSpPr>
        <xdr:cNvPr id="11" name="Rectangle 22"/>
        <xdr:cNvSpPr>
          <a:spLocks noChangeArrowheads="1"/>
        </xdr:cNvSpPr>
      </xdr:nvSpPr>
      <xdr:spPr bwMode="auto">
        <a:xfrm>
          <a:off x="9664022" y="1057275"/>
          <a:ext cx="1620752" cy="301346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2</xdr:col>
      <xdr:colOff>57150</xdr:colOff>
      <xdr:row>5</xdr:row>
      <xdr:rowOff>95250</xdr:rowOff>
    </xdr:from>
    <xdr:to>
      <xdr:col>2</xdr:col>
      <xdr:colOff>1590675</xdr:colOff>
      <xdr:row>7</xdr:row>
      <xdr:rowOff>28575</xdr:rowOff>
    </xdr:to>
    <xdr:sp macro="" textlink="">
      <xdr:nvSpPr>
        <xdr:cNvPr id="12" name="Rectangle 21"/>
        <xdr:cNvSpPr>
          <a:spLocks noChangeArrowheads="1"/>
        </xdr:cNvSpPr>
      </xdr:nvSpPr>
      <xdr:spPr bwMode="auto">
        <a:xfrm>
          <a:off x="1524000" y="108585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8</xdr:col>
      <xdr:colOff>95250</xdr:colOff>
      <xdr:row>5</xdr:row>
      <xdr:rowOff>95250</xdr:rowOff>
    </xdr:from>
    <xdr:to>
      <xdr:col>8</xdr:col>
      <xdr:colOff>1753163</xdr:colOff>
      <xdr:row>7</xdr:row>
      <xdr:rowOff>0</xdr:rowOff>
    </xdr:to>
    <xdr:sp macro="" textlink="">
      <xdr:nvSpPr>
        <xdr:cNvPr id="13" name="Rectangle 23"/>
        <xdr:cNvSpPr>
          <a:spLocks noChangeArrowheads="1"/>
        </xdr:cNvSpPr>
      </xdr:nvSpPr>
      <xdr:spPr bwMode="auto">
        <a:xfrm>
          <a:off x="7553325" y="1085850"/>
          <a:ext cx="1657913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6</xdr:col>
      <xdr:colOff>95250</xdr:colOff>
      <xdr:row>5</xdr:row>
      <xdr:rowOff>76200</xdr:rowOff>
    </xdr:from>
    <xdr:to>
      <xdr:col>6</xdr:col>
      <xdr:colOff>1771650</xdr:colOff>
      <xdr:row>7</xdr:row>
      <xdr:rowOff>9525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5495925" y="106680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4</xdr:col>
      <xdr:colOff>123825</xdr:colOff>
      <xdr:row>5</xdr:row>
      <xdr:rowOff>76200</xdr:rowOff>
    </xdr:from>
    <xdr:to>
      <xdr:col>4</xdr:col>
      <xdr:colOff>1762125</xdr:colOff>
      <xdr:row>7</xdr:row>
      <xdr:rowOff>9525</xdr:rowOff>
    </xdr:to>
    <xdr:sp macro="" textlink="">
      <xdr:nvSpPr>
        <xdr:cNvPr id="15" name="Rectangle 25"/>
        <xdr:cNvSpPr>
          <a:spLocks noChangeArrowheads="1"/>
        </xdr:cNvSpPr>
      </xdr:nvSpPr>
      <xdr:spPr bwMode="auto">
        <a:xfrm>
          <a:off x="3505200" y="10668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Premobilisation</a:t>
          </a:r>
        </a:p>
      </xdr:txBody>
    </xdr:sp>
    <xdr:clientData/>
  </xdr:twoCellAnchor>
  <xdr:twoCellAnchor>
    <xdr:from>
      <xdr:col>1</xdr:col>
      <xdr:colOff>628650</xdr:colOff>
      <xdr:row>29</xdr:row>
      <xdr:rowOff>0</xdr:rowOff>
    </xdr:from>
    <xdr:to>
      <xdr:col>2</xdr:col>
      <xdr:colOff>19050</xdr:colOff>
      <xdr:row>29</xdr:row>
      <xdr:rowOff>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790575" y="586740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26</xdr:row>
      <xdr:rowOff>47625</xdr:rowOff>
    </xdr:from>
    <xdr:to>
      <xdr:col>2</xdr:col>
      <xdr:colOff>1600200</xdr:colOff>
      <xdr:row>34</xdr:row>
      <xdr:rowOff>0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1533525" y="534352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Equiment</a:t>
          </a:r>
          <a:r>
            <a:rPr lang="en-US" sz="1100" baseline="0">
              <a:latin typeface="+mn-lt"/>
              <a:ea typeface="+mn-ea"/>
              <a:cs typeface="+mn-cs"/>
            </a:rPr>
            <a:t> move to site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95250</xdr:colOff>
      <xdr:row>26</xdr:row>
      <xdr:rowOff>38100</xdr:rowOff>
    </xdr:from>
    <xdr:to>
      <xdr:col>6</xdr:col>
      <xdr:colOff>1771650</xdr:colOff>
      <xdr:row>34</xdr:row>
      <xdr:rowOff>0</xdr:rowOff>
    </xdr:to>
    <xdr:sp macro="" textlink="">
      <xdr:nvSpPr>
        <xdr:cNvPr id="18" name="Rectangle 12"/>
        <xdr:cNvSpPr>
          <a:spLocks noChangeArrowheads="1"/>
        </xdr:cNvSpPr>
      </xdr:nvSpPr>
      <xdr:spPr bwMode="auto">
        <a:xfrm>
          <a:off x="5495925" y="533400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HSE</a:t>
          </a:r>
          <a:r>
            <a:rPr lang="en-US" sz="1100" baseline="0">
              <a:latin typeface="+mn-lt"/>
              <a:ea typeface="+mn-ea"/>
              <a:cs typeface="+mn-cs"/>
            </a:rPr>
            <a:t> workshop</a:t>
          </a:r>
        </a:p>
        <a:p>
          <a:r>
            <a:rPr lang="en-US" sz="1100" baseline="0">
              <a:latin typeface="+mn-lt"/>
              <a:ea typeface="+mn-ea"/>
              <a:cs typeface="+mn-cs"/>
            </a:rPr>
            <a:t>Induction of workers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9525</xdr:rowOff>
    </xdr:from>
    <xdr:to>
      <xdr:col>9</xdr:col>
      <xdr:colOff>209550</xdr:colOff>
      <xdr:row>34</xdr:row>
      <xdr:rowOff>9525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7743825" y="5305425"/>
          <a:ext cx="1771650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Set up site offices</a:t>
          </a:r>
        </a:p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26</xdr:row>
      <xdr:rowOff>19050</xdr:rowOff>
    </xdr:from>
    <xdr:to>
      <xdr:col>4</xdr:col>
      <xdr:colOff>1762125</xdr:colOff>
      <xdr:row>33</xdr:row>
      <xdr:rowOff>180975</xdr:rowOff>
    </xdr:to>
    <xdr:sp macro="" textlink="">
      <xdr:nvSpPr>
        <xdr:cNvPr id="20" name="Rectangle 8"/>
        <xdr:cNvSpPr>
          <a:spLocks noChangeArrowheads="1"/>
        </xdr:cNvSpPr>
      </xdr:nvSpPr>
      <xdr:spPr bwMode="auto">
        <a:xfrm>
          <a:off x="3505200" y="531495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Personnel </a:t>
          </a:r>
          <a:r>
            <a:rPr lang="en-US" baseline="0"/>
            <a:t> move to site</a:t>
          </a:r>
          <a:endParaRPr lang="en-US"/>
        </a:p>
      </xdr:txBody>
    </xdr:sp>
    <xdr:clientData/>
  </xdr:twoCellAnchor>
  <xdr:twoCellAnchor>
    <xdr:from>
      <xdr:col>1</xdr:col>
      <xdr:colOff>66675</xdr:colOff>
      <xdr:row>26</xdr:row>
      <xdr:rowOff>104775</xdr:rowOff>
    </xdr:from>
    <xdr:to>
      <xdr:col>1</xdr:col>
      <xdr:colOff>695325</xdr:colOff>
      <xdr:row>31</xdr:row>
      <xdr:rowOff>123825</xdr:rowOff>
    </xdr:to>
    <xdr:sp macro="" textlink="">
      <xdr:nvSpPr>
        <xdr:cNvPr id="21" name="Oval 36"/>
        <xdr:cNvSpPr>
          <a:spLocks noChangeArrowheads="1"/>
        </xdr:cNvSpPr>
      </xdr:nvSpPr>
      <xdr:spPr bwMode="auto">
        <a:xfrm>
          <a:off x="228600" y="540067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293222</xdr:colOff>
      <xdr:row>25</xdr:row>
      <xdr:rowOff>177522</xdr:rowOff>
    </xdr:from>
    <xdr:to>
      <xdr:col>11</xdr:col>
      <xdr:colOff>47626</xdr:colOff>
      <xdr:row>34</xdr:row>
      <xdr:rowOff>9526</xdr:rowOff>
    </xdr:to>
    <xdr:sp macro="" textlink="">
      <xdr:nvSpPr>
        <xdr:cNvPr id="22" name="Rectangle 20"/>
        <xdr:cNvSpPr>
          <a:spLocks noChangeArrowheads="1"/>
        </xdr:cNvSpPr>
      </xdr:nvSpPr>
      <xdr:spPr bwMode="auto">
        <a:xfrm>
          <a:off x="9827747" y="5282922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Set up store/ Toilet</a:t>
          </a:r>
        </a:p>
      </xdr:txBody>
    </xdr:sp>
    <xdr:clientData/>
  </xdr:twoCellAnchor>
  <xdr:twoCellAnchor>
    <xdr:from>
      <xdr:col>10</xdr:col>
      <xdr:colOff>285750</xdr:colOff>
      <xdr:row>24</xdr:row>
      <xdr:rowOff>66675</xdr:rowOff>
    </xdr:from>
    <xdr:to>
      <xdr:col>11</xdr:col>
      <xdr:colOff>66675</xdr:colOff>
      <xdr:row>25</xdr:row>
      <xdr:rowOff>177521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9820275" y="4981575"/>
          <a:ext cx="1628775" cy="301346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2</xdr:col>
      <xdr:colOff>57150</xdr:colOff>
      <xdr:row>24</xdr:row>
      <xdr:rowOff>95250</xdr:rowOff>
    </xdr:from>
    <xdr:to>
      <xdr:col>2</xdr:col>
      <xdr:colOff>1590675</xdr:colOff>
      <xdr:row>26</xdr:row>
      <xdr:rowOff>28575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1524000" y="501015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8</xdr:col>
      <xdr:colOff>304800</xdr:colOff>
      <xdr:row>24</xdr:row>
      <xdr:rowOff>57150</xdr:rowOff>
    </xdr:from>
    <xdr:to>
      <xdr:col>9</xdr:col>
      <xdr:colOff>219075</xdr:colOff>
      <xdr:row>25</xdr:row>
      <xdr:rowOff>152400</xdr:rowOff>
    </xdr:to>
    <xdr:sp macro="" textlink="">
      <xdr:nvSpPr>
        <xdr:cNvPr id="25" name="Rectangle 23"/>
        <xdr:cNvSpPr>
          <a:spLocks noChangeArrowheads="1"/>
        </xdr:cNvSpPr>
      </xdr:nvSpPr>
      <xdr:spPr bwMode="auto">
        <a:xfrm>
          <a:off x="7762875" y="4972050"/>
          <a:ext cx="1762125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6</xdr:col>
      <xdr:colOff>95250</xdr:colOff>
      <xdr:row>24</xdr:row>
      <xdr:rowOff>95250</xdr:rowOff>
    </xdr:from>
    <xdr:to>
      <xdr:col>6</xdr:col>
      <xdr:colOff>1771650</xdr:colOff>
      <xdr:row>26</xdr:row>
      <xdr:rowOff>28575</xdr:rowOff>
    </xdr:to>
    <xdr:sp macro="" textlink="">
      <xdr:nvSpPr>
        <xdr:cNvPr id="26" name="Rectangle 24"/>
        <xdr:cNvSpPr>
          <a:spLocks noChangeArrowheads="1"/>
        </xdr:cNvSpPr>
      </xdr:nvSpPr>
      <xdr:spPr bwMode="auto">
        <a:xfrm>
          <a:off x="5495925" y="501015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24</xdr:row>
      <xdr:rowOff>76200</xdr:rowOff>
    </xdr:from>
    <xdr:to>
      <xdr:col>4</xdr:col>
      <xdr:colOff>1762125</xdr:colOff>
      <xdr:row>26</xdr:row>
      <xdr:rowOff>9525</xdr:rowOff>
    </xdr:to>
    <xdr:sp macro="" textlink="">
      <xdr:nvSpPr>
        <xdr:cNvPr id="27" name="Rectangle 25"/>
        <xdr:cNvSpPr>
          <a:spLocks noChangeArrowheads="1"/>
        </xdr:cNvSpPr>
      </xdr:nvSpPr>
      <xdr:spPr bwMode="auto">
        <a:xfrm>
          <a:off x="3505200" y="49911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1</xdr:col>
      <xdr:colOff>609600</xdr:colOff>
      <xdr:row>71</xdr:row>
      <xdr:rowOff>28575</xdr:rowOff>
    </xdr:from>
    <xdr:to>
      <xdr:col>2</xdr:col>
      <xdr:colOff>0</xdr:colOff>
      <xdr:row>71</xdr:row>
      <xdr:rowOff>28575</xdr:rowOff>
    </xdr:to>
    <xdr:sp macro="" textlink="">
      <xdr:nvSpPr>
        <xdr:cNvPr id="38" name="Line 1"/>
        <xdr:cNvSpPr>
          <a:spLocks noChangeShapeType="1"/>
        </xdr:cNvSpPr>
      </xdr:nvSpPr>
      <xdr:spPr bwMode="auto">
        <a:xfrm>
          <a:off x="771525" y="18983325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68</xdr:row>
      <xdr:rowOff>57150</xdr:rowOff>
    </xdr:from>
    <xdr:to>
      <xdr:col>2</xdr:col>
      <xdr:colOff>1619250</xdr:colOff>
      <xdr:row>76</xdr:row>
      <xdr:rowOff>60105</xdr:rowOff>
    </xdr:to>
    <xdr:sp macro="" textlink="">
      <xdr:nvSpPr>
        <xdr:cNvPr id="39" name="Rectangle 4"/>
        <xdr:cNvSpPr>
          <a:spLocks noChangeArrowheads="1"/>
        </xdr:cNvSpPr>
      </xdr:nvSpPr>
      <xdr:spPr bwMode="auto">
        <a:xfrm>
          <a:off x="1552575" y="18440400"/>
          <a:ext cx="1533525" cy="152695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 u="none">
              <a:latin typeface="+mn-lt"/>
              <a:ea typeface="+mn-ea"/>
              <a:cs typeface="+mn-cs"/>
            </a:rPr>
            <a:t>Generator slab</a:t>
          </a:r>
        </a:p>
      </xdr:txBody>
    </xdr:sp>
    <xdr:clientData/>
  </xdr:twoCellAnchor>
  <xdr:twoCellAnchor>
    <xdr:from>
      <xdr:col>6</xdr:col>
      <xdr:colOff>114300</xdr:colOff>
      <xdr:row>68</xdr:row>
      <xdr:rowOff>19050</xdr:rowOff>
    </xdr:from>
    <xdr:to>
      <xdr:col>6</xdr:col>
      <xdr:colOff>1790700</xdr:colOff>
      <xdr:row>76</xdr:row>
      <xdr:rowOff>5468</xdr:rowOff>
    </xdr:to>
    <xdr:sp macro="" textlink="">
      <xdr:nvSpPr>
        <xdr:cNvPr id="40" name="Rectangle 12"/>
        <xdr:cNvSpPr>
          <a:spLocks noChangeArrowheads="1"/>
        </xdr:cNvSpPr>
      </xdr:nvSpPr>
      <xdr:spPr bwMode="auto">
        <a:xfrm>
          <a:off x="5514975" y="18402300"/>
          <a:ext cx="16764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Cellar slab/Pit</a:t>
          </a:r>
        </a:p>
      </xdr:txBody>
    </xdr:sp>
    <xdr:clientData/>
  </xdr:twoCellAnchor>
  <xdr:twoCellAnchor>
    <xdr:from>
      <xdr:col>8</xdr:col>
      <xdr:colOff>266700</xdr:colOff>
      <xdr:row>68</xdr:row>
      <xdr:rowOff>28575</xdr:rowOff>
    </xdr:from>
    <xdr:to>
      <xdr:col>8</xdr:col>
      <xdr:colOff>1828800</xdr:colOff>
      <xdr:row>76</xdr:row>
      <xdr:rowOff>14993</xdr:rowOff>
    </xdr:to>
    <xdr:sp macro="" textlink="">
      <xdr:nvSpPr>
        <xdr:cNvPr id="41" name="Rectangle 16"/>
        <xdr:cNvSpPr>
          <a:spLocks noChangeArrowheads="1"/>
        </xdr:cNvSpPr>
      </xdr:nvSpPr>
      <xdr:spPr bwMode="auto">
        <a:xfrm>
          <a:off x="7724775" y="18411825"/>
          <a:ext cx="15621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Waste Pit</a:t>
          </a:r>
          <a:endParaRPr 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68</xdr:row>
      <xdr:rowOff>19050</xdr:rowOff>
    </xdr:from>
    <xdr:to>
      <xdr:col>4</xdr:col>
      <xdr:colOff>1762125</xdr:colOff>
      <xdr:row>76</xdr:row>
      <xdr:rowOff>5468</xdr:rowOff>
    </xdr:to>
    <xdr:sp macro="" textlink="">
      <xdr:nvSpPr>
        <xdr:cNvPr id="42" name="Rectangle 8"/>
        <xdr:cNvSpPr>
          <a:spLocks noChangeArrowheads="1"/>
        </xdr:cNvSpPr>
      </xdr:nvSpPr>
      <xdr:spPr bwMode="auto">
        <a:xfrm>
          <a:off x="3505200" y="18402300"/>
          <a:ext cx="16383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Chemical Slab</a:t>
          </a:r>
          <a:endParaRPr lang="en-US"/>
        </a:p>
      </xdr:txBody>
    </xdr:sp>
    <xdr:clientData/>
  </xdr:twoCellAnchor>
  <xdr:twoCellAnchor>
    <xdr:from>
      <xdr:col>1</xdr:col>
      <xdr:colOff>47625</xdr:colOff>
      <xdr:row>68</xdr:row>
      <xdr:rowOff>133350</xdr:rowOff>
    </xdr:from>
    <xdr:to>
      <xdr:col>1</xdr:col>
      <xdr:colOff>676275</xdr:colOff>
      <xdr:row>73</xdr:row>
      <xdr:rowOff>152400</xdr:rowOff>
    </xdr:to>
    <xdr:sp macro="" textlink="">
      <xdr:nvSpPr>
        <xdr:cNvPr id="43" name="Oval 36"/>
        <xdr:cNvSpPr>
          <a:spLocks noChangeArrowheads="1"/>
        </xdr:cNvSpPr>
      </xdr:nvSpPr>
      <xdr:spPr bwMode="auto">
        <a:xfrm>
          <a:off x="209550" y="18516600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295275</xdr:colOff>
      <xdr:row>67</xdr:row>
      <xdr:rowOff>177521</xdr:rowOff>
    </xdr:from>
    <xdr:to>
      <xdr:col>10</xdr:col>
      <xdr:colOff>1828801</xdr:colOff>
      <xdr:row>75</xdr:row>
      <xdr:rowOff>171450</xdr:rowOff>
    </xdr:to>
    <xdr:sp macro="" textlink="">
      <xdr:nvSpPr>
        <xdr:cNvPr id="44" name="Rectangle 20"/>
        <xdr:cNvSpPr>
          <a:spLocks noChangeArrowheads="1"/>
        </xdr:cNvSpPr>
      </xdr:nvSpPr>
      <xdr:spPr bwMode="auto">
        <a:xfrm>
          <a:off x="9829800" y="18370271"/>
          <a:ext cx="1533526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 Mud Tank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</xdr:colOff>
      <xdr:row>66</xdr:row>
      <xdr:rowOff>95250</xdr:rowOff>
    </xdr:from>
    <xdr:to>
      <xdr:col>2</xdr:col>
      <xdr:colOff>1590675</xdr:colOff>
      <xdr:row>68</xdr:row>
      <xdr:rowOff>28575</xdr:rowOff>
    </xdr:to>
    <xdr:sp macro="" textlink="">
      <xdr:nvSpPr>
        <xdr:cNvPr id="45" name="Rectangle 21"/>
        <xdr:cNvSpPr>
          <a:spLocks noChangeArrowheads="1"/>
        </xdr:cNvSpPr>
      </xdr:nvSpPr>
      <xdr:spPr bwMode="auto">
        <a:xfrm>
          <a:off x="1524000" y="180975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11</xdr:col>
      <xdr:colOff>161925</xdr:colOff>
      <xdr:row>74</xdr:row>
      <xdr:rowOff>19050</xdr:rowOff>
    </xdr:from>
    <xdr:to>
      <xdr:col>12</xdr:col>
      <xdr:colOff>104775</xdr:colOff>
      <xdr:row>74</xdr:row>
      <xdr:rowOff>19050</xdr:rowOff>
    </xdr:to>
    <xdr:sp macro="" textlink="">
      <xdr:nvSpPr>
        <xdr:cNvPr id="46" name="Line 14"/>
        <xdr:cNvSpPr>
          <a:spLocks noChangeShapeType="1"/>
        </xdr:cNvSpPr>
      </xdr:nvSpPr>
      <xdr:spPr bwMode="auto">
        <a:xfrm>
          <a:off x="11544300" y="19545300"/>
          <a:ext cx="2095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38100</xdr:colOff>
      <xdr:row>74</xdr:row>
      <xdr:rowOff>0</xdr:rowOff>
    </xdr:from>
    <xdr:to>
      <xdr:col>10</xdr:col>
      <xdr:colOff>47625</xdr:colOff>
      <xdr:row>74</xdr:row>
      <xdr:rowOff>0</xdr:rowOff>
    </xdr:to>
    <xdr:sp macro="" textlink="">
      <xdr:nvSpPr>
        <xdr:cNvPr id="47" name="Line 14"/>
        <xdr:cNvSpPr>
          <a:spLocks noChangeShapeType="1"/>
        </xdr:cNvSpPr>
      </xdr:nvSpPr>
      <xdr:spPr bwMode="auto">
        <a:xfrm>
          <a:off x="9344025" y="195262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66675</xdr:colOff>
      <xdr:row>74</xdr:row>
      <xdr:rowOff>9525</xdr:rowOff>
    </xdr:from>
    <xdr:to>
      <xdr:col>8</xdr:col>
      <xdr:colOff>95250</xdr:colOff>
      <xdr:row>74</xdr:row>
      <xdr:rowOff>9525</xdr:rowOff>
    </xdr:to>
    <xdr:sp macro="" textlink="">
      <xdr:nvSpPr>
        <xdr:cNvPr id="48" name="Line 14"/>
        <xdr:cNvSpPr>
          <a:spLocks noChangeShapeType="1"/>
        </xdr:cNvSpPr>
      </xdr:nvSpPr>
      <xdr:spPr bwMode="auto">
        <a:xfrm>
          <a:off x="7315200" y="195357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9525</xdr:colOff>
      <xdr:row>74</xdr:row>
      <xdr:rowOff>9525</xdr:rowOff>
    </xdr:from>
    <xdr:to>
      <xdr:col>4</xdr:col>
      <xdr:colOff>19050</xdr:colOff>
      <xdr:row>74</xdr:row>
      <xdr:rowOff>9525</xdr:rowOff>
    </xdr:to>
    <xdr:sp macro="" textlink="">
      <xdr:nvSpPr>
        <xdr:cNvPr id="49" name="Line 14"/>
        <xdr:cNvSpPr>
          <a:spLocks noChangeShapeType="1"/>
        </xdr:cNvSpPr>
      </xdr:nvSpPr>
      <xdr:spPr bwMode="auto">
        <a:xfrm>
          <a:off x="3162300" y="195357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74</xdr:row>
      <xdr:rowOff>9525</xdr:rowOff>
    </xdr:from>
    <xdr:to>
      <xdr:col>6</xdr:col>
      <xdr:colOff>66675</xdr:colOff>
      <xdr:row>74</xdr:row>
      <xdr:rowOff>9525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>
          <a:off x="5229225" y="195357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190500</xdr:colOff>
      <xdr:row>30</xdr:row>
      <xdr:rowOff>0</xdr:rowOff>
    </xdr:from>
    <xdr:to>
      <xdr:col>10</xdr:col>
      <xdr:colOff>200025</xdr:colOff>
      <xdr:row>30</xdr:row>
      <xdr:rowOff>0</xdr:rowOff>
    </xdr:to>
    <xdr:sp macro="" textlink="">
      <xdr:nvSpPr>
        <xdr:cNvPr id="55" name="Line 14"/>
        <xdr:cNvSpPr>
          <a:spLocks noChangeShapeType="1"/>
        </xdr:cNvSpPr>
      </xdr:nvSpPr>
      <xdr:spPr bwMode="auto">
        <a:xfrm>
          <a:off x="9496425" y="60579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1838326</xdr:colOff>
      <xdr:row>30</xdr:row>
      <xdr:rowOff>0</xdr:rowOff>
    </xdr:from>
    <xdr:to>
      <xdr:col>8</xdr:col>
      <xdr:colOff>200026</xdr:colOff>
      <xdr:row>30</xdr:row>
      <xdr:rowOff>0</xdr:rowOff>
    </xdr:to>
    <xdr:sp macro="" textlink="">
      <xdr:nvSpPr>
        <xdr:cNvPr id="56" name="Line 14"/>
        <xdr:cNvSpPr>
          <a:spLocks noChangeShapeType="1"/>
        </xdr:cNvSpPr>
      </xdr:nvSpPr>
      <xdr:spPr bwMode="auto">
        <a:xfrm>
          <a:off x="7239001" y="6057900"/>
          <a:ext cx="4191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30</xdr:row>
      <xdr:rowOff>0</xdr:rowOff>
    </xdr:from>
    <xdr:to>
      <xdr:col>6</xdr:col>
      <xdr:colOff>28575</xdr:colOff>
      <xdr:row>30</xdr:row>
      <xdr:rowOff>0</xdr:rowOff>
    </xdr:to>
    <xdr:sp macro="" textlink="">
      <xdr:nvSpPr>
        <xdr:cNvPr id="57" name="Line 14"/>
        <xdr:cNvSpPr>
          <a:spLocks noChangeShapeType="1"/>
        </xdr:cNvSpPr>
      </xdr:nvSpPr>
      <xdr:spPr bwMode="auto">
        <a:xfrm>
          <a:off x="5191125" y="60579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29</xdr:row>
      <xdr:rowOff>180975</xdr:rowOff>
    </xdr:from>
    <xdr:to>
      <xdr:col>3</xdr:col>
      <xdr:colOff>219075</xdr:colOff>
      <xdr:row>29</xdr:row>
      <xdr:rowOff>180975</xdr:rowOff>
    </xdr:to>
    <xdr:sp macro="" textlink="">
      <xdr:nvSpPr>
        <xdr:cNvPr id="58" name="Line 14"/>
        <xdr:cNvSpPr>
          <a:spLocks noChangeShapeType="1"/>
        </xdr:cNvSpPr>
      </xdr:nvSpPr>
      <xdr:spPr bwMode="auto">
        <a:xfrm>
          <a:off x="3133725" y="60483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66675</xdr:colOff>
      <xdr:row>12</xdr:row>
      <xdr:rowOff>9525</xdr:rowOff>
    </xdr:from>
    <xdr:to>
      <xdr:col>10</xdr:col>
      <xdr:colOff>76200</xdr:colOff>
      <xdr:row>12</xdr:row>
      <xdr:rowOff>9525</xdr:rowOff>
    </xdr:to>
    <xdr:sp macro="" textlink="">
      <xdr:nvSpPr>
        <xdr:cNvPr id="60" name="Line 14"/>
        <xdr:cNvSpPr>
          <a:spLocks noChangeShapeType="1"/>
        </xdr:cNvSpPr>
      </xdr:nvSpPr>
      <xdr:spPr bwMode="auto">
        <a:xfrm>
          <a:off x="9372600" y="23336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47625</xdr:colOff>
      <xdr:row>12</xdr:row>
      <xdr:rowOff>0</xdr:rowOff>
    </xdr:from>
    <xdr:to>
      <xdr:col>8</xdr:col>
      <xdr:colOff>76200</xdr:colOff>
      <xdr:row>12</xdr:row>
      <xdr:rowOff>0</xdr:rowOff>
    </xdr:to>
    <xdr:sp macro="" textlink="">
      <xdr:nvSpPr>
        <xdr:cNvPr id="61" name="Line 14"/>
        <xdr:cNvSpPr>
          <a:spLocks noChangeShapeType="1"/>
        </xdr:cNvSpPr>
      </xdr:nvSpPr>
      <xdr:spPr bwMode="auto">
        <a:xfrm>
          <a:off x="7296150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66675</xdr:colOff>
      <xdr:row>12</xdr:row>
      <xdr:rowOff>0</xdr:rowOff>
    </xdr:to>
    <xdr:sp macro="" textlink="">
      <xdr:nvSpPr>
        <xdr:cNvPr id="62" name="Line 14"/>
        <xdr:cNvSpPr>
          <a:spLocks noChangeShapeType="1"/>
        </xdr:cNvSpPr>
      </xdr:nvSpPr>
      <xdr:spPr bwMode="auto">
        <a:xfrm>
          <a:off x="5229225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9525</xdr:colOff>
      <xdr:row>12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3152775" y="23241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628650</xdr:colOff>
      <xdr:row>50</xdr:row>
      <xdr:rowOff>0</xdr:rowOff>
    </xdr:from>
    <xdr:to>
      <xdr:col>2</xdr:col>
      <xdr:colOff>19050</xdr:colOff>
      <xdr:row>50</xdr:row>
      <xdr:rowOff>0</xdr:rowOff>
    </xdr:to>
    <xdr:sp macro="" textlink="">
      <xdr:nvSpPr>
        <xdr:cNvPr id="64" name="Line 1"/>
        <xdr:cNvSpPr>
          <a:spLocks noChangeShapeType="1"/>
        </xdr:cNvSpPr>
      </xdr:nvSpPr>
      <xdr:spPr bwMode="auto">
        <a:xfrm>
          <a:off x="790575" y="1022985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47</xdr:row>
      <xdr:rowOff>47625</xdr:rowOff>
    </xdr:from>
    <xdr:to>
      <xdr:col>2</xdr:col>
      <xdr:colOff>1600200</xdr:colOff>
      <xdr:row>55</xdr:row>
      <xdr:rowOff>0</xdr:rowOff>
    </xdr:to>
    <xdr:sp macro="" textlink="">
      <xdr:nvSpPr>
        <xdr:cNvPr id="65" name="Rectangle 4"/>
        <xdr:cNvSpPr>
          <a:spLocks noChangeArrowheads="1"/>
        </xdr:cNvSpPr>
      </xdr:nvSpPr>
      <xdr:spPr bwMode="auto">
        <a:xfrm>
          <a:off x="1533525" y="970597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Bush clearing</a:t>
          </a:r>
        </a:p>
      </xdr:txBody>
    </xdr:sp>
    <xdr:clientData/>
  </xdr:twoCellAnchor>
  <xdr:twoCellAnchor>
    <xdr:from>
      <xdr:col>6</xdr:col>
      <xdr:colOff>95250</xdr:colOff>
      <xdr:row>47</xdr:row>
      <xdr:rowOff>38100</xdr:rowOff>
    </xdr:from>
    <xdr:to>
      <xdr:col>6</xdr:col>
      <xdr:colOff>1771650</xdr:colOff>
      <xdr:row>55</xdr:row>
      <xdr:rowOff>0</xdr:rowOff>
    </xdr:to>
    <xdr:sp macro="" textlink="">
      <xdr:nvSpPr>
        <xdr:cNvPr id="66" name="Rectangle 12"/>
        <xdr:cNvSpPr>
          <a:spLocks noChangeArrowheads="1"/>
        </xdr:cNvSpPr>
      </xdr:nvSpPr>
      <xdr:spPr bwMode="auto">
        <a:xfrm>
          <a:off x="5495925" y="969645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47</xdr:row>
      <xdr:rowOff>9525</xdr:rowOff>
    </xdr:from>
    <xdr:to>
      <xdr:col>9</xdr:col>
      <xdr:colOff>209550</xdr:colOff>
      <xdr:row>55</xdr:row>
      <xdr:rowOff>9525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7743825" y="9667875"/>
          <a:ext cx="1771650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Sandfilling</a:t>
          </a:r>
        </a:p>
      </xdr:txBody>
    </xdr:sp>
    <xdr:clientData/>
  </xdr:twoCellAnchor>
  <xdr:twoCellAnchor>
    <xdr:from>
      <xdr:col>4</xdr:col>
      <xdr:colOff>123825</xdr:colOff>
      <xdr:row>47</xdr:row>
      <xdr:rowOff>19050</xdr:rowOff>
    </xdr:from>
    <xdr:to>
      <xdr:col>4</xdr:col>
      <xdr:colOff>1762125</xdr:colOff>
      <xdr:row>54</xdr:row>
      <xdr:rowOff>180975</xdr:rowOff>
    </xdr:to>
    <xdr:sp macro="" textlink="">
      <xdr:nvSpPr>
        <xdr:cNvPr id="68" name="Rectangle 8"/>
        <xdr:cNvSpPr>
          <a:spLocks noChangeArrowheads="1"/>
        </xdr:cNvSpPr>
      </xdr:nvSpPr>
      <xdr:spPr bwMode="auto">
        <a:xfrm>
          <a:off x="3505200" y="967740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Stripping</a:t>
          </a:r>
        </a:p>
      </xdr:txBody>
    </xdr:sp>
    <xdr:clientData/>
  </xdr:twoCellAnchor>
  <xdr:twoCellAnchor>
    <xdr:from>
      <xdr:col>1</xdr:col>
      <xdr:colOff>66675</xdr:colOff>
      <xdr:row>47</xdr:row>
      <xdr:rowOff>104775</xdr:rowOff>
    </xdr:from>
    <xdr:to>
      <xdr:col>1</xdr:col>
      <xdr:colOff>695325</xdr:colOff>
      <xdr:row>52</xdr:row>
      <xdr:rowOff>123825</xdr:rowOff>
    </xdr:to>
    <xdr:sp macro="" textlink="">
      <xdr:nvSpPr>
        <xdr:cNvPr id="69" name="Oval 36"/>
        <xdr:cNvSpPr>
          <a:spLocks noChangeArrowheads="1"/>
        </xdr:cNvSpPr>
      </xdr:nvSpPr>
      <xdr:spPr bwMode="auto">
        <a:xfrm>
          <a:off x="228600" y="976312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10</xdr:col>
      <xdr:colOff>293222</xdr:colOff>
      <xdr:row>46</xdr:row>
      <xdr:rowOff>177522</xdr:rowOff>
    </xdr:from>
    <xdr:to>
      <xdr:col>11</xdr:col>
      <xdr:colOff>47626</xdr:colOff>
      <xdr:row>55</xdr:row>
      <xdr:rowOff>9526</xdr:rowOff>
    </xdr:to>
    <xdr:sp macro="" textlink="">
      <xdr:nvSpPr>
        <xdr:cNvPr id="70" name="Rectangle 20"/>
        <xdr:cNvSpPr>
          <a:spLocks noChangeArrowheads="1"/>
        </xdr:cNvSpPr>
      </xdr:nvSpPr>
      <xdr:spPr bwMode="auto">
        <a:xfrm>
          <a:off x="9827747" y="9645372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Stabilisation</a:t>
          </a:r>
        </a:p>
      </xdr:txBody>
    </xdr:sp>
    <xdr:clientData/>
  </xdr:twoCellAnchor>
  <xdr:twoCellAnchor>
    <xdr:from>
      <xdr:col>2</xdr:col>
      <xdr:colOff>76200</xdr:colOff>
      <xdr:row>45</xdr:row>
      <xdr:rowOff>57150</xdr:rowOff>
    </xdr:from>
    <xdr:to>
      <xdr:col>2</xdr:col>
      <xdr:colOff>1609725</xdr:colOff>
      <xdr:row>46</xdr:row>
      <xdr:rowOff>180975</xdr:rowOff>
    </xdr:to>
    <xdr:sp macro="" textlink="">
      <xdr:nvSpPr>
        <xdr:cNvPr id="71" name="Rectangle 70"/>
        <xdr:cNvSpPr>
          <a:spLocks noChangeArrowheads="1"/>
        </xdr:cNvSpPr>
      </xdr:nvSpPr>
      <xdr:spPr bwMode="auto">
        <a:xfrm>
          <a:off x="1543050" y="93345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4</xdr:col>
      <xdr:colOff>123825</xdr:colOff>
      <xdr:row>45</xdr:row>
      <xdr:rowOff>76200</xdr:rowOff>
    </xdr:from>
    <xdr:to>
      <xdr:col>4</xdr:col>
      <xdr:colOff>1762125</xdr:colOff>
      <xdr:row>47</xdr:row>
      <xdr:rowOff>9525</xdr:rowOff>
    </xdr:to>
    <xdr:sp macro="" textlink="">
      <xdr:nvSpPr>
        <xdr:cNvPr id="72" name="Rectangle 25"/>
        <xdr:cNvSpPr>
          <a:spLocks noChangeArrowheads="1"/>
        </xdr:cNvSpPr>
      </xdr:nvSpPr>
      <xdr:spPr bwMode="auto">
        <a:xfrm>
          <a:off x="3505200" y="93535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11</xdr:col>
      <xdr:colOff>47625</xdr:colOff>
      <xdr:row>51</xdr:row>
      <xdr:rowOff>28575</xdr:rowOff>
    </xdr:from>
    <xdr:to>
      <xdr:col>11</xdr:col>
      <xdr:colOff>285750</xdr:colOff>
      <xdr:row>51</xdr:row>
      <xdr:rowOff>28575</xdr:rowOff>
    </xdr:to>
    <xdr:sp macro="" textlink="">
      <xdr:nvSpPr>
        <xdr:cNvPr id="73" name="Line 14"/>
        <xdr:cNvSpPr>
          <a:spLocks noChangeShapeType="1"/>
        </xdr:cNvSpPr>
      </xdr:nvSpPr>
      <xdr:spPr bwMode="auto">
        <a:xfrm>
          <a:off x="11430000" y="10448925"/>
          <a:ext cx="2190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190500</xdr:colOff>
      <xdr:row>51</xdr:row>
      <xdr:rowOff>0</xdr:rowOff>
    </xdr:from>
    <xdr:to>
      <xdr:col>10</xdr:col>
      <xdr:colOff>200025</xdr:colOff>
      <xdr:row>51</xdr:row>
      <xdr:rowOff>0</xdr:rowOff>
    </xdr:to>
    <xdr:sp macro="" textlink="">
      <xdr:nvSpPr>
        <xdr:cNvPr id="74" name="Line 14"/>
        <xdr:cNvSpPr>
          <a:spLocks noChangeShapeType="1"/>
        </xdr:cNvSpPr>
      </xdr:nvSpPr>
      <xdr:spPr bwMode="auto">
        <a:xfrm>
          <a:off x="9496425" y="104203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1838326</xdr:colOff>
      <xdr:row>51</xdr:row>
      <xdr:rowOff>0</xdr:rowOff>
    </xdr:from>
    <xdr:to>
      <xdr:col>8</xdr:col>
      <xdr:colOff>200026</xdr:colOff>
      <xdr:row>51</xdr:row>
      <xdr:rowOff>0</xdr:rowOff>
    </xdr:to>
    <xdr:sp macro="" textlink="">
      <xdr:nvSpPr>
        <xdr:cNvPr id="75" name="Line 14"/>
        <xdr:cNvSpPr>
          <a:spLocks noChangeShapeType="1"/>
        </xdr:cNvSpPr>
      </xdr:nvSpPr>
      <xdr:spPr bwMode="auto">
        <a:xfrm>
          <a:off x="7239001" y="10420350"/>
          <a:ext cx="4191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51</xdr:row>
      <xdr:rowOff>0</xdr:rowOff>
    </xdr:from>
    <xdr:to>
      <xdr:col>6</xdr:col>
      <xdr:colOff>28575</xdr:colOff>
      <xdr:row>51</xdr:row>
      <xdr:rowOff>0</xdr:rowOff>
    </xdr:to>
    <xdr:sp macro="" textlink="">
      <xdr:nvSpPr>
        <xdr:cNvPr id="76" name="Line 14"/>
        <xdr:cNvSpPr>
          <a:spLocks noChangeShapeType="1"/>
        </xdr:cNvSpPr>
      </xdr:nvSpPr>
      <xdr:spPr bwMode="auto">
        <a:xfrm>
          <a:off x="5191125" y="104203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50</xdr:row>
      <xdr:rowOff>180975</xdr:rowOff>
    </xdr:from>
    <xdr:to>
      <xdr:col>3</xdr:col>
      <xdr:colOff>219075</xdr:colOff>
      <xdr:row>50</xdr:row>
      <xdr:rowOff>180975</xdr:rowOff>
    </xdr:to>
    <xdr:sp macro="" textlink="">
      <xdr:nvSpPr>
        <xdr:cNvPr id="77" name="Line 14"/>
        <xdr:cNvSpPr>
          <a:spLocks noChangeShapeType="1"/>
        </xdr:cNvSpPr>
      </xdr:nvSpPr>
      <xdr:spPr bwMode="auto">
        <a:xfrm>
          <a:off x="3133725" y="104108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24</xdr:row>
      <xdr:rowOff>95250</xdr:rowOff>
    </xdr:from>
    <xdr:to>
      <xdr:col>6</xdr:col>
      <xdr:colOff>1750218</xdr:colOff>
      <xdr:row>26</xdr:row>
      <xdr:rowOff>28575</xdr:rowOff>
    </xdr:to>
    <xdr:sp macro="" textlink="">
      <xdr:nvSpPr>
        <xdr:cNvPr id="78" name="Rectangle 25"/>
        <xdr:cNvSpPr>
          <a:spLocks noChangeArrowheads="1"/>
        </xdr:cNvSpPr>
      </xdr:nvSpPr>
      <xdr:spPr bwMode="auto">
        <a:xfrm>
          <a:off x="5500688" y="4798219"/>
          <a:ext cx="1654968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6</xdr:col>
      <xdr:colOff>114300</xdr:colOff>
      <xdr:row>45</xdr:row>
      <xdr:rowOff>28575</xdr:rowOff>
    </xdr:from>
    <xdr:to>
      <xdr:col>6</xdr:col>
      <xdr:colOff>1752600</xdr:colOff>
      <xdr:row>46</xdr:row>
      <xdr:rowOff>152400</xdr:rowOff>
    </xdr:to>
    <xdr:sp macro="" textlink="">
      <xdr:nvSpPr>
        <xdr:cNvPr id="79" name="Rectangle 25"/>
        <xdr:cNvSpPr>
          <a:spLocks noChangeArrowheads="1"/>
        </xdr:cNvSpPr>
      </xdr:nvSpPr>
      <xdr:spPr bwMode="auto">
        <a:xfrm>
          <a:off x="5514975" y="9305925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10</xdr:col>
      <xdr:colOff>257175</xdr:colOff>
      <xdr:row>44</xdr:row>
      <xdr:rowOff>180975</xdr:rowOff>
    </xdr:from>
    <xdr:to>
      <xdr:col>11</xdr:col>
      <xdr:colOff>47625</xdr:colOff>
      <xdr:row>46</xdr:row>
      <xdr:rowOff>114300</xdr:rowOff>
    </xdr:to>
    <xdr:sp macro="" textlink="">
      <xdr:nvSpPr>
        <xdr:cNvPr id="80" name="Rectangle 25"/>
        <xdr:cNvSpPr>
          <a:spLocks noChangeArrowheads="1"/>
        </xdr:cNvSpPr>
      </xdr:nvSpPr>
      <xdr:spPr bwMode="auto">
        <a:xfrm>
          <a:off x="9791700" y="9267825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8</xdr:col>
      <xdr:colOff>285749</xdr:colOff>
      <xdr:row>45</xdr:row>
      <xdr:rowOff>0</xdr:rowOff>
    </xdr:from>
    <xdr:to>
      <xdr:col>9</xdr:col>
      <xdr:colOff>209550</xdr:colOff>
      <xdr:row>46</xdr:row>
      <xdr:rowOff>123825</xdr:rowOff>
    </xdr:to>
    <xdr:sp macro="" textlink="">
      <xdr:nvSpPr>
        <xdr:cNvPr id="81" name="Rectangle 25"/>
        <xdr:cNvSpPr>
          <a:spLocks noChangeArrowheads="1"/>
        </xdr:cNvSpPr>
      </xdr:nvSpPr>
      <xdr:spPr bwMode="auto">
        <a:xfrm>
          <a:off x="7743824" y="9277350"/>
          <a:ext cx="1771651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12</xdr:col>
      <xdr:colOff>123825</xdr:colOff>
      <xdr:row>44</xdr:row>
      <xdr:rowOff>171450</xdr:rowOff>
    </xdr:from>
    <xdr:to>
      <xdr:col>12</xdr:col>
      <xdr:colOff>1762125</xdr:colOff>
      <xdr:row>46</xdr:row>
      <xdr:rowOff>104775</xdr:rowOff>
    </xdr:to>
    <xdr:sp macro="" textlink="">
      <xdr:nvSpPr>
        <xdr:cNvPr id="82" name="Rectangle 25"/>
        <xdr:cNvSpPr>
          <a:spLocks noChangeArrowheads="1"/>
        </xdr:cNvSpPr>
      </xdr:nvSpPr>
      <xdr:spPr bwMode="auto">
        <a:xfrm>
          <a:off x="11772900" y="92583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12</xdr:col>
      <xdr:colOff>123825</xdr:colOff>
      <xdr:row>47</xdr:row>
      <xdr:rowOff>19050</xdr:rowOff>
    </xdr:from>
    <xdr:to>
      <xdr:col>12</xdr:col>
      <xdr:colOff>1726079</xdr:colOff>
      <xdr:row>55</xdr:row>
      <xdr:rowOff>41554</xdr:rowOff>
    </xdr:to>
    <xdr:sp macro="" textlink="">
      <xdr:nvSpPr>
        <xdr:cNvPr id="83" name="Rectangle 20"/>
        <xdr:cNvSpPr>
          <a:spLocks noChangeArrowheads="1"/>
        </xdr:cNvSpPr>
      </xdr:nvSpPr>
      <xdr:spPr bwMode="auto">
        <a:xfrm>
          <a:off x="11772900" y="9677400"/>
          <a:ext cx="1602254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Compaction/Curing</a:t>
          </a:r>
        </a:p>
      </xdr:txBody>
    </xdr:sp>
    <xdr:clientData/>
  </xdr:twoCellAnchor>
  <xdr:twoCellAnchor>
    <xdr:from>
      <xdr:col>14</xdr:col>
      <xdr:colOff>133350</xdr:colOff>
      <xdr:row>47</xdr:row>
      <xdr:rowOff>0</xdr:rowOff>
    </xdr:from>
    <xdr:to>
      <xdr:col>14</xdr:col>
      <xdr:colOff>1657350</xdr:colOff>
      <xdr:row>55</xdr:row>
      <xdr:rowOff>22504</xdr:rowOff>
    </xdr:to>
    <xdr:sp macro="" textlink="">
      <xdr:nvSpPr>
        <xdr:cNvPr id="84" name="Rectangle 20"/>
        <xdr:cNvSpPr>
          <a:spLocks noChangeArrowheads="1"/>
        </xdr:cNvSpPr>
      </xdr:nvSpPr>
      <xdr:spPr bwMode="auto">
        <a:xfrm>
          <a:off x="13782675" y="9658350"/>
          <a:ext cx="1524000" cy="1546504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Crushed stone</a:t>
          </a:r>
        </a:p>
      </xdr:txBody>
    </xdr:sp>
    <xdr:clientData/>
  </xdr:twoCellAnchor>
  <xdr:twoCellAnchor>
    <xdr:from>
      <xdr:col>14</xdr:col>
      <xdr:colOff>114300</xdr:colOff>
      <xdr:row>44</xdr:row>
      <xdr:rowOff>114300</xdr:rowOff>
    </xdr:from>
    <xdr:to>
      <xdr:col>15</xdr:col>
      <xdr:colOff>9525</xdr:colOff>
      <xdr:row>46</xdr:row>
      <xdr:rowOff>47625</xdr:rowOff>
    </xdr:to>
    <xdr:sp macro="" textlink="">
      <xdr:nvSpPr>
        <xdr:cNvPr id="85" name="Rectangle 25"/>
        <xdr:cNvSpPr>
          <a:spLocks noChangeArrowheads="1"/>
        </xdr:cNvSpPr>
      </xdr:nvSpPr>
      <xdr:spPr bwMode="auto">
        <a:xfrm>
          <a:off x="13763625" y="92011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Earthworks</a:t>
          </a:r>
        </a:p>
      </xdr:txBody>
    </xdr:sp>
    <xdr:clientData/>
  </xdr:twoCellAnchor>
  <xdr:twoCellAnchor>
    <xdr:from>
      <xdr:col>4</xdr:col>
      <xdr:colOff>126996</xdr:colOff>
      <xdr:row>66</xdr:row>
      <xdr:rowOff>0</xdr:rowOff>
    </xdr:from>
    <xdr:to>
      <xdr:col>4</xdr:col>
      <xdr:colOff>1660521</xdr:colOff>
      <xdr:row>67</xdr:row>
      <xdr:rowOff>123825</xdr:rowOff>
    </xdr:to>
    <xdr:sp macro="" textlink="">
      <xdr:nvSpPr>
        <xdr:cNvPr id="86" name="Rectangle 21"/>
        <xdr:cNvSpPr>
          <a:spLocks noChangeArrowheads="1"/>
        </xdr:cNvSpPr>
      </xdr:nvSpPr>
      <xdr:spPr bwMode="auto">
        <a:xfrm>
          <a:off x="3508371" y="1800225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6</xdr:col>
      <xdr:colOff>142875</xdr:colOff>
      <xdr:row>66</xdr:row>
      <xdr:rowOff>9525</xdr:rowOff>
    </xdr:from>
    <xdr:to>
      <xdr:col>6</xdr:col>
      <xdr:colOff>1676400</xdr:colOff>
      <xdr:row>67</xdr:row>
      <xdr:rowOff>133350</xdr:rowOff>
    </xdr:to>
    <xdr:sp macro="" textlink="">
      <xdr:nvSpPr>
        <xdr:cNvPr id="87" name="Rectangle 21"/>
        <xdr:cNvSpPr>
          <a:spLocks noChangeArrowheads="1"/>
        </xdr:cNvSpPr>
      </xdr:nvSpPr>
      <xdr:spPr bwMode="auto">
        <a:xfrm>
          <a:off x="5543550" y="1801177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8</xdr:col>
      <xdr:colOff>276225</xdr:colOff>
      <xdr:row>66</xdr:row>
      <xdr:rowOff>0</xdr:rowOff>
    </xdr:from>
    <xdr:to>
      <xdr:col>8</xdr:col>
      <xdr:colOff>1809750</xdr:colOff>
      <xdr:row>67</xdr:row>
      <xdr:rowOff>114300</xdr:rowOff>
    </xdr:to>
    <xdr:sp macro="" textlink="">
      <xdr:nvSpPr>
        <xdr:cNvPr id="88" name="Rectangle 21"/>
        <xdr:cNvSpPr>
          <a:spLocks noChangeArrowheads="1"/>
        </xdr:cNvSpPr>
      </xdr:nvSpPr>
      <xdr:spPr bwMode="auto">
        <a:xfrm>
          <a:off x="77343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10</xdr:col>
      <xdr:colOff>333375</xdr:colOff>
      <xdr:row>66</xdr:row>
      <xdr:rowOff>0</xdr:rowOff>
    </xdr:from>
    <xdr:to>
      <xdr:col>11</xdr:col>
      <xdr:colOff>19050</xdr:colOff>
      <xdr:row>67</xdr:row>
      <xdr:rowOff>114300</xdr:rowOff>
    </xdr:to>
    <xdr:sp macro="" textlink="">
      <xdr:nvSpPr>
        <xdr:cNvPr id="89" name="Rectangle 21"/>
        <xdr:cNvSpPr>
          <a:spLocks noChangeArrowheads="1"/>
        </xdr:cNvSpPr>
      </xdr:nvSpPr>
      <xdr:spPr bwMode="auto">
        <a:xfrm>
          <a:off x="9867900" y="17992725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12</xdr:col>
      <xdr:colOff>266700</xdr:colOff>
      <xdr:row>68</xdr:row>
      <xdr:rowOff>28575</xdr:rowOff>
    </xdr:from>
    <xdr:to>
      <xdr:col>12</xdr:col>
      <xdr:colOff>1828800</xdr:colOff>
      <xdr:row>76</xdr:row>
      <xdr:rowOff>14993</xdr:rowOff>
    </xdr:to>
    <xdr:sp macro="" textlink="">
      <xdr:nvSpPr>
        <xdr:cNvPr id="90" name="Rectangle 16"/>
        <xdr:cNvSpPr>
          <a:spLocks noChangeArrowheads="1"/>
        </xdr:cNvSpPr>
      </xdr:nvSpPr>
      <xdr:spPr bwMode="auto">
        <a:xfrm>
          <a:off x="11915775" y="18411825"/>
          <a:ext cx="1524000" cy="151041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 Cement Slab</a:t>
          </a:r>
          <a:endParaRPr 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295275</xdr:colOff>
      <xdr:row>67</xdr:row>
      <xdr:rowOff>177521</xdr:rowOff>
    </xdr:from>
    <xdr:to>
      <xdr:col>14</xdr:col>
      <xdr:colOff>1828801</xdr:colOff>
      <xdr:row>75</xdr:row>
      <xdr:rowOff>171450</xdr:rowOff>
    </xdr:to>
    <xdr:sp macro="" textlink="">
      <xdr:nvSpPr>
        <xdr:cNvPr id="91" name="Rectangle 20"/>
        <xdr:cNvSpPr>
          <a:spLocks noChangeArrowheads="1"/>
        </xdr:cNvSpPr>
      </xdr:nvSpPr>
      <xdr:spPr bwMode="auto">
        <a:xfrm>
          <a:off x="13944600" y="18370271"/>
          <a:ext cx="1447801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 u="none">
              <a:latin typeface="+mn-lt"/>
              <a:ea typeface="+mn-ea"/>
              <a:cs typeface="+mn-cs"/>
            </a:rPr>
            <a:t>Evacuation</a:t>
          </a:r>
          <a:r>
            <a:rPr lang="en-US" sz="1100" b="0" u="none" baseline="0">
              <a:latin typeface="+mn-lt"/>
              <a:ea typeface="+mn-ea"/>
              <a:cs typeface="+mn-cs"/>
            </a:rPr>
            <a:t> Pits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161925</xdr:colOff>
      <xdr:row>74</xdr:row>
      <xdr:rowOff>19050</xdr:rowOff>
    </xdr:from>
    <xdr:to>
      <xdr:col>16</xdr:col>
      <xdr:colOff>104775</xdr:colOff>
      <xdr:row>74</xdr:row>
      <xdr:rowOff>19050</xdr:rowOff>
    </xdr:to>
    <xdr:sp macro="" textlink="">
      <xdr:nvSpPr>
        <xdr:cNvPr id="92" name="Line 14"/>
        <xdr:cNvSpPr>
          <a:spLocks noChangeShapeType="1"/>
        </xdr:cNvSpPr>
      </xdr:nvSpPr>
      <xdr:spPr bwMode="auto">
        <a:xfrm>
          <a:off x="15554325" y="19545300"/>
          <a:ext cx="2190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38100</xdr:colOff>
      <xdr:row>74</xdr:row>
      <xdr:rowOff>0</xdr:rowOff>
    </xdr:from>
    <xdr:to>
      <xdr:col>14</xdr:col>
      <xdr:colOff>47625</xdr:colOff>
      <xdr:row>74</xdr:row>
      <xdr:rowOff>0</xdr:rowOff>
    </xdr:to>
    <xdr:sp macro="" textlink="">
      <xdr:nvSpPr>
        <xdr:cNvPr id="93" name="Line 14"/>
        <xdr:cNvSpPr>
          <a:spLocks noChangeShapeType="1"/>
        </xdr:cNvSpPr>
      </xdr:nvSpPr>
      <xdr:spPr bwMode="auto">
        <a:xfrm>
          <a:off x="13477875" y="19526250"/>
          <a:ext cx="2190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66675</xdr:colOff>
      <xdr:row>74</xdr:row>
      <xdr:rowOff>9525</xdr:rowOff>
    </xdr:from>
    <xdr:to>
      <xdr:col>12</xdr:col>
      <xdr:colOff>95250</xdr:colOff>
      <xdr:row>74</xdr:row>
      <xdr:rowOff>9525</xdr:rowOff>
    </xdr:to>
    <xdr:sp macro="" textlink="">
      <xdr:nvSpPr>
        <xdr:cNvPr id="94" name="Line 14"/>
        <xdr:cNvSpPr>
          <a:spLocks noChangeShapeType="1"/>
        </xdr:cNvSpPr>
      </xdr:nvSpPr>
      <xdr:spPr bwMode="auto">
        <a:xfrm>
          <a:off x="11449050" y="19535775"/>
          <a:ext cx="2952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66</xdr:row>
      <xdr:rowOff>0</xdr:rowOff>
    </xdr:from>
    <xdr:to>
      <xdr:col>12</xdr:col>
      <xdr:colOff>1809750</xdr:colOff>
      <xdr:row>67</xdr:row>
      <xdr:rowOff>114300</xdr:rowOff>
    </xdr:to>
    <xdr:sp macro="" textlink="">
      <xdr:nvSpPr>
        <xdr:cNvPr id="95" name="Rectangle 21"/>
        <xdr:cNvSpPr>
          <a:spLocks noChangeArrowheads="1"/>
        </xdr:cNvSpPr>
      </xdr:nvSpPr>
      <xdr:spPr bwMode="auto">
        <a:xfrm>
          <a:off x="11925300" y="17992725"/>
          <a:ext cx="151447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14</xdr:col>
      <xdr:colOff>333375</xdr:colOff>
      <xdr:row>66</xdr:row>
      <xdr:rowOff>0</xdr:rowOff>
    </xdr:from>
    <xdr:to>
      <xdr:col>15</xdr:col>
      <xdr:colOff>19050</xdr:colOff>
      <xdr:row>67</xdr:row>
      <xdr:rowOff>114300</xdr:rowOff>
    </xdr:to>
    <xdr:sp macro="" textlink="">
      <xdr:nvSpPr>
        <xdr:cNvPr id="96" name="Rectangle 21"/>
        <xdr:cNvSpPr>
          <a:spLocks noChangeArrowheads="1"/>
        </xdr:cNvSpPr>
      </xdr:nvSpPr>
      <xdr:spPr bwMode="auto">
        <a:xfrm>
          <a:off x="13982700" y="17992725"/>
          <a:ext cx="142875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16</xdr:col>
      <xdr:colOff>186419</xdr:colOff>
      <xdr:row>67</xdr:row>
      <xdr:rowOff>177521</xdr:rowOff>
    </xdr:from>
    <xdr:to>
      <xdr:col>16</xdr:col>
      <xdr:colOff>1653270</xdr:colOff>
      <xdr:row>75</xdr:row>
      <xdr:rowOff>171450</xdr:rowOff>
    </xdr:to>
    <xdr:sp macro="" textlink="">
      <xdr:nvSpPr>
        <xdr:cNvPr id="97" name="Rectangle 20"/>
        <xdr:cNvSpPr>
          <a:spLocks noChangeArrowheads="1"/>
        </xdr:cNvSpPr>
      </xdr:nvSpPr>
      <xdr:spPr bwMode="auto">
        <a:xfrm>
          <a:off x="15855044" y="18370271"/>
          <a:ext cx="1466851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Perimeter</a:t>
          </a:r>
          <a:r>
            <a:rPr lang="en-US" sz="1100" b="0" baseline="0">
              <a:latin typeface="+mn-lt"/>
              <a:ea typeface="+mn-ea"/>
              <a:cs typeface="+mn-cs"/>
            </a:rPr>
            <a:t> Drain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38100</xdr:colOff>
      <xdr:row>74</xdr:row>
      <xdr:rowOff>0</xdr:rowOff>
    </xdr:from>
    <xdr:to>
      <xdr:col>16</xdr:col>
      <xdr:colOff>47625</xdr:colOff>
      <xdr:row>74</xdr:row>
      <xdr:rowOff>0</xdr:rowOff>
    </xdr:to>
    <xdr:sp macro="" textlink="">
      <xdr:nvSpPr>
        <xdr:cNvPr id="98" name="Line 14"/>
        <xdr:cNvSpPr>
          <a:spLocks noChangeShapeType="1"/>
        </xdr:cNvSpPr>
      </xdr:nvSpPr>
      <xdr:spPr bwMode="auto">
        <a:xfrm>
          <a:off x="15430500" y="19526250"/>
          <a:ext cx="2857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197305</xdr:colOff>
      <xdr:row>66</xdr:row>
      <xdr:rowOff>0</xdr:rowOff>
    </xdr:from>
    <xdr:to>
      <xdr:col>16</xdr:col>
      <xdr:colOff>1651908</xdr:colOff>
      <xdr:row>67</xdr:row>
      <xdr:rowOff>114300</xdr:rowOff>
    </xdr:to>
    <xdr:sp macro="" textlink="">
      <xdr:nvSpPr>
        <xdr:cNvPr id="99" name="Rectangle 21"/>
        <xdr:cNvSpPr>
          <a:spLocks noChangeArrowheads="1"/>
        </xdr:cNvSpPr>
      </xdr:nvSpPr>
      <xdr:spPr bwMode="auto">
        <a:xfrm>
          <a:off x="15865930" y="17992725"/>
          <a:ext cx="1454603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  <xdr:twoCellAnchor>
    <xdr:from>
      <xdr:col>1</xdr:col>
      <xdr:colOff>628650</xdr:colOff>
      <xdr:row>91</xdr:row>
      <xdr:rowOff>0</xdr:rowOff>
    </xdr:from>
    <xdr:to>
      <xdr:col>2</xdr:col>
      <xdr:colOff>19050</xdr:colOff>
      <xdr:row>91</xdr:row>
      <xdr:rowOff>0</xdr:rowOff>
    </xdr:to>
    <xdr:sp macro="" textlink="">
      <xdr:nvSpPr>
        <xdr:cNvPr id="100" name="Line 1"/>
        <xdr:cNvSpPr>
          <a:spLocks noChangeShapeType="1"/>
        </xdr:cNvSpPr>
      </xdr:nvSpPr>
      <xdr:spPr bwMode="auto">
        <a:xfrm>
          <a:off x="790575" y="2312670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88</xdr:row>
      <xdr:rowOff>47625</xdr:rowOff>
    </xdr:from>
    <xdr:to>
      <xdr:col>2</xdr:col>
      <xdr:colOff>1600200</xdr:colOff>
      <xdr:row>96</xdr:row>
      <xdr:rowOff>0</xdr:rowOff>
    </xdr:to>
    <xdr:sp macro="" textlink="">
      <xdr:nvSpPr>
        <xdr:cNvPr id="101" name="Rectangle 4"/>
        <xdr:cNvSpPr>
          <a:spLocks noChangeArrowheads="1"/>
        </xdr:cNvSpPr>
      </xdr:nvSpPr>
      <xdr:spPr bwMode="auto">
        <a:xfrm>
          <a:off x="1533525" y="2260282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Haul</a:t>
          </a:r>
          <a:r>
            <a:rPr lang="en-US" sz="1100" baseline="0">
              <a:latin typeface="+mn-lt"/>
              <a:ea typeface="+mn-ea"/>
              <a:cs typeface="+mn-cs"/>
            </a:rPr>
            <a:t> Asphalt to site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95250</xdr:colOff>
      <xdr:row>88</xdr:row>
      <xdr:rowOff>38100</xdr:rowOff>
    </xdr:from>
    <xdr:to>
      <xdr:col>6</xdr:col>
      <xdr:colOff>1771650</xdr:colOff>
      <xdr:row>96</xdr:row>
      <xdr:rowOff>0</xdr:rowOff>
    </xdr:to>
    <xdr:sp macro="" textlink="">
      <xdr:nvSpPr>
        <xdr:cNvPr id="102" name="Rectangle 12"/>
        <xdr:cNvSpPr>
          <a:spLocks noChangeArrowheads="1"/>
        </xdr:cNvSpPr>
      </xdr:nvSpPr>
      <xdr:spPr bwMode="auto">
        <a:xfrm>
          <a:off x="5495925" y="2259330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Roll Asphalt</a:t>
          </a:r>
        </a:p>
      </xdr:txBody>
    </xdr:sp>
    <xdr:clientData/>
  </xdr:twoCellAnchor>
  <xdr:twoCellAnchor>
    <xdr:from>
      <xdr:col>4</xdr:col>
      <xdr:colOff>123825</xdr:colOff>
      <xdr:row>88</xdr:row>
      <xdr:rowOff>19050</xdr:rowOff>
    </xdr:from>
    <xdr:to>
      <xdr:col>4</xdr:col>
      <xdr:colOff>1762125</xdr:colOff>
      <xdr:row>95</xdr:row>
      <xdr:rowOff>180975</xdr:rowOff>
    </xdr:to>
    <xdr:sp macro="" textlink="">
      <xdr:nvSpPr>
        <xdr:cNvPr id="103" name="Rectangle 8"/>
        <xdr:cNvSpPr>
          <a:spLocks noChangeArrowheads="1"/>
        </xdr:cNvSpPr>
      </xdr:nvSpPr>
      <xdr:spPr bwMode="auto">
        <a:xfrm>
          <a:off x="3505200" y="2257425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/>
            <a:t>Pave </a:t>
          </a:r>
        </a:p>
      </xdr:txBody>
    </xdr:sp>
    <xdr:clientData/>
  </xdr:twoCellAnchor>
  <xdr:twoCellAnchor>
    <xdr:from>
      <xdr:col>1</xdr:col>
      <xdr:colOff>66675</xdr:colOff>
      <xdr:row>88</xdr:row>
      <xdr:rowOff>104775</xdr:rowOff>
    </xdr:from>
    <xdr:to>
      <xdr:col>1</xdr:col>
      <xdr:colOff>695325</xdr:colOff>
      <xdr:row>93</xdr:row>
      <xdr:rowOff>123825</xdr:rowOff>
    </xdr:to>
    <xdr:sp macro="" textlink="">
      <xdr:nvSpPr>
        <xdr:cNvPr id="104" name="Oval 36"/>
        <xdr:cNvSpPr>
          <a:spLocks noChangeArrowheads="1"/>
        </xdr:cNvSpPr>
      </xdr:nvSpPr>
      <xdr:spPr bwMode="auto">
        <a:xfrm>
          <a:off x="228600" y="2265997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2</xdr:col>
      <xdr:colOff>57150</xdr:colOff>
      <xdr:row>86</xdr:row>
      <xdr:rowOff>95250</xdr:rowOff>
    </xdr:from>
    <xdr:to>
      <xdr:col>2</xdr:col>
      <xdr:colOff>1590675</xdr:colOff>
      <xdr:row>88</xdr:row>
      <xdr:rowOff>28575</xdr:rowOff>
    </xdr:to>
    <xdr:sp macro="" textlink="">
      <xdr:nvSpPr>
        <xdr:cNvPr id="105" name="Rectangle 104"/>
        <xdr:cNvSpPr>
          <a:spLocks noChangeArrowheads="1"/>
        </xdr:cNvSpPr>
      </xdr:nvSpPr>
      <xdr:spPr bwMode="auto">
        <a:xfrm>
          <a:off x="1524000" y="2226945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6</xdr:col>
      <xdr:colOff>95250</xdr:colOff>
      <xdr:row>86</xdr:row>
      <xdr:rowOff>95250</xdr:rowOff>
    </xdr:from>
    <xdr:to>
      <xdr:col>6</xdr:col>
      <xdr:colOff>1771650</xdr:colOff>
      <xdr:row>88</xdr:row>
      <xdr:rowOff>28575</xdr:rowOff>
    </xdr:to>
    <xdr:sp macro="" textlink="">
      <xdr:nvSpPr>
        <xdr:cNvPr id="106" name="Rectangle 24"/>
        <xdr:cNvSpPr>
          <a:spLocks noChangeArrowheads="1"/>
        </xdr:cNvSpPr>
      </xdr:nvSpPr>
      <xdr:spPr bwMode="auto">
        <a:xfrm>
          <a:off x="5495925" y="2226945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86</xdr:row>
      <xdr:rowOff>76200</xdr:rowOff>
    </xdr:from>
    <xdr:to>
      <xdr:col>4</xdr:col>
      <xdr:colOff>1762125</xdr:colOff>
      <xdr:row>88</xdr:row>
      <xdr:rowOff>9525</xdr:rowOff>
    </xdr:to>
    <xdr:sp macro="" textlink="">
      <xdr:nvSpPr>
        <xdr:cNvPr id="107" name="Rectangle 25"/>
        <xdr:cNvSpPr>
          <a:spLocks noChangeArrowheads="1"/>
        </xdr:cNvSpPr>
      </xdr:nvSpPr>
      <xdr:spPr bwMode="auto">
        <a:xfrm>
          <a:off x="3505200" y="222504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4</xdr:col>
      <xdr:colOff>1809750</xdr:colOff>
      <xdr:row>92</xdr:row>
      <xdr:rowOff>0</xdr:rowOff>
    </xdr:from>
    <xdr:to>
      <xdr:col>6</xdr:col>
      <xdr:colOff>28575</xdr:colOff>
      <xdr:row>92</xdr:row>
      <xdr:rowOff>0</xdr:rowOff>
    </xdr:to>
    <xdr:sp macro="" textlink="">
      <xdr:nvSpPr>
        <xdr:cNvPr id="108" name="Line 14"/>
        <xdr:cNvSpPr>
          <a:spLocks noChangeShapeType="1"/>
        </xdr:cNvSpPr>
      </xdr:nvSpPr>
      <xdr:spPr bwMode="auto">
        <a:xfrm>
          <a:off x="5191125" y="2331720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91</xdr:row>
      <xdr:rowOff>180975</xdr:rowOff>
    </xdr:from>
    <xdr:to>
      <xdr:col>3</xdr:col>
      <xdr:colOff>219075</xdr:colOff>
      <xdr:row>91</xdr:row>
      <xdr:rowOff>180975</xdr:rowOff>
    </xdr:to>
    <xdr:sp macro="" textlink="">
      <xdr:nvSpPr>
        <xdr:cNvPr id="109" name="Line 14"/>
        <xdr:cNvSpPr>
          <a:spLocks noChangeShapeType="1"/>
        </xdr:cNvSpPr>
      </xdr:nvSpPr>
      <xdr:spPr bwMode="auto">
        <a:xfrm>
          <a:off x="3133725" y="2330767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86</xdr:row>
      <xdr:rowOff>95250</xdr:rowOff>
    </xdr:from>
    <xdr:to>
      <xdr:col>6</xdr:col>
      <xdr:colOff>1733550</xdr:colOff>
      <xdr:row>88</xdr:row>
      <xdr:rowOff>28575</xdr:rowOff>
    </xdr:to>
    <xdr:sp macro="" textlink="">
      <xdr:nvSpPr>
        <xdr:cNvPr id="110" name="Rectangle 25"/>
        <xdr:cNvSpPr>
          <a:spLocks noChangeArrowheads="1"/>
        </xdr:cNvSpPr>
      </xdr:nvSpPr>
      <xdr:spPr bwMode="auto">
        <a:xfrm>
          <a:off x="5495925" y="222694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Asphalting</a:t>
          </a:r>
        </a:p>
      </xdr:txBody>
    </xdr:sp>
    <xdr:clientData/>
  </xdr:twoCellAnchor>
  <xdr:twoCellAnchor>
    <xdr:from>
      <xdr:col>1</xdr:col>
      <xdr:colOff>628650</xdr:colOff>
      <xdr:row>114</xdr:row>
      <xdr:rowOff>0</xdr:rowOff>
    </xdr:from>
    <xdr:to>
      <xdr:col>2</xdr:col>
      <xdr:colOff>19050</xdr:colOff>
      <xdr:row>114</xdr:row>
      <xdr:rowOff>0</xdr:rowOff>
    </xdr:to>
    <xdr:sp macro="" textlink="">
      <xdr:nvSpPr>
        <xdr:cNvPr id="111" name="Line 1"/>
        <xdr:cNvSpPr>
          <a:spLocks noChangeShapeType="1"/>
        </xdr:cNvSpPr>
      </xdr:nvSpPr>
      <xdr:spPr bwMode="auto">
        <a:xfrm>
          <a:off x="790575" y="27870150"/>
          <a:ext cx="695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111</xdr:row>
      <xdr:rowOff>47625</xdr:rowOff>
    </xdr:from>
    <xdr:to>
      <xdr:col>2</xdr:col>
      <xdr:colOff>1600200</xdr:colOff>
      <xdr:row>119</xdr:row>
      <xdr:rowOff>0</xdr:rowOff>
    </xdr:to>
    <xdr:sp macro="" textlink="">
      <xdr:nvSpPr>
        <xdr:cNvPr id="112" name="Rectangle 4"/>
        <xdr:cNvSpPr>
          <a:spLocks noChangeArrowheads="1"/>
        </xdr:cNvSpPr>
      </xdr:nvSpPr>
      <xdr:spPr bwMode="auto">
        <a:xfrm>
          <a:off x="1533525" y="27346275"/>
          <a:ext cx="1533525" cy="14763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Remove Excess Materials from site. </a:t>
          </a:r>
        </a:p>
      </xdr:txBody>
    </xdr:sp>
    <xdr:clientData/>
  </xdr:twoCellAnchor>
  <xdr:twoCellAnchor>
    <xdr:from>
      <xdr:col>6</xdr:col>
      <xdr:colOff>95250</xdr:colOff>
      <xdr:row>111</xdr:row>
      <xdr:rowOff>38100</xdr:rowOff>
    </xdr:from>
    <xdr:to>
      <xdr:col>6</xdr:col>
      <xdr:colOff>1771650</xdr:colOff>
      <xdr:row>119</xdr:row>
      <xdr:rowOff>0</xdr:rowOff>
    </xdr:to>
    <xdr:sp macro="" textlink="">
      <xdr:nvSpPr>
        <xdr:cNvPr id="113" name="Rectangle 12"/>
        <xdr:cNvSpPr>
          <a:spLocks noChangeArrowheads="1"/>
        </xdr:cNvSpPr>
      </xdr:nvSpPr>
      <xdr:spPr bwMode="auto">
        <a:xfrm>
          <a:off x="5495925" y="27336750"/>
          <a:ext cx="1676400" cy="1485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+mn-lt"/>
              <a:ea typeface="+mn-ea"/>
              <a:cs typeface="+mn-cs"/>
            </a:rPr>
            <a:t>Demob</a:t>
          </a:r>
          <a:r>
            <a:rPr lang="en-US" sz="1100" baseline="0">
              <a:latin typeface="+mn-lt"/>
              <a:ea typeface="+mn-ea"/>
              <a:cs typeface="+mn-cs"/>
            </a:rPr>
            <a:t> </a:t>
          </a:r>
          <a:r>
            <a:rPr lang="en-US" sz="1100">
              <a:latin typeface="+mn-lt"/>
              <a:ea typeface="+mn-ea"/>
              <a:cs typeface="+mn-cs"/>
            </a:rPr>
            <a:t>Personnel from s</a:t>
          </a:r>
          <a:r>
            <a:rPr lang="en-US" sz="1100" baseline="0">
              <a:latin typeface="+mn-lt"/>
              <a:ea typeface="+mn-ea"/>
              <a:cs typeface="+mn-cs"/>
            </a:rPr>
            <a:t>ite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111</xdr:row>
      <xdr:rowOff>9525</xdr:rowOff>
    </xdr:from>
    <xdr:to>
      <xdr:col>9</xdr:col>
      <xdr:colOff>209550</xdr:colOff>
      <xdr:row>119</xdr:row>
      <xdr:rowOff>9525</xdr:rowOff>
    </xdr:to>
    <xdr:sp macro="" textlink="">
      <xdr:nvSpPr>
        <xdr:cNvPr id="114" name="Rectangle 113"/>
        <xdr:cNvSpPr>
          <a:spLocks noChangeArrowheads="1"/>
        </xdr:cNvSpPr>
      </xdr:nvSpPr>
      <xdr:spPr bwMode="auto">
        <a:xfrm>
          <a:off x="7743825" y="27308175"/>
          <a:ext cx="1771650" cy="15240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Handover Location</a:t>
          </a:r>
        </a:p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111</xdr:row>
      <xdr:rowOff>19050</xdr:rowOff>
    </xdr:from>
    <xdr:to>
      <xdr:col>4</xdr:col>
      <xdr:colOff>1762125</xdr:colOff>
      <xdr:row>118</xdr:row>
      <xdr:rowOff>180975</xdr:rowOff>
    </xdr:to>
    <xdr:sp macro="" textlink="">
      <xdr:nvSpPr>
        <xdr:cNvPr id="115" name="Rectangle 8"/>
        <xdr:cNvSpPr>
          <a:spLocks noChangeArrowheads="1"/>
        </xdr:cNvSpPr>
      </xdr:nvSpPr>
      <xdr:spPr bwMode="auto">
        <a:xfrm>
          <a:off x="3505200" y="27317700"/>
          <a:ext cx="1638300" cy="14954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>
              <a:latin typeface="+mn-lt"/>
              <a:ea typeface="+mn-ea"/>
              <a:cs typeface="+mn-cs"/>
            </a:rPr>
            <a:t>Demob equiment</a:t>
          </a:r>
          <a:r>
            <a:rPr lang="en-US" sz="1100" baseline="0">
              <a:latin typeface="+mn-lt"/>
              <a:ea typeface="+mn-ea"/>
              <a:cs typeface="+mn-cs"/>
            </a:rPr>
            <a:t>  from site</a:t>
          </a:r>
        </a:p>
      </xdr:txBody>
    </xdr:sp>
    <xdr:clientData/>
  </xdr:twoCellAnchor>
  <xdr:twoCellAnchor>
    <xdr:from>
      <xdr:col>1</xdr:col>
      <xdr:colOff>66675</xdr:colOff>
      <xdr:row>111</xdr:row>
      <xdr:rowOff>104775</xdr:rowOff>
    </xdr:from>
    <xdr:to>
      <xdr:col>1</xdr:col>
      <xdr:colOff>695325</xdr:colOff>
      <xdr:row>116</xdr:row>
      <xdr:rowOff>123825</xdr:rowOff>
    </xdr:to>
    <xdr:sp macro="" textlink="">
      <xdr:nvSpPr>
        <xdr:cNvPr id="116" name="Oval 36"/>
        <xdr:cNvSpPr>
          <a:spLocks noChangeArrowheads="1"/>
        </xdr:cNvSpPr>
      </xdr:nvSpPr>
      <xdr:spPr bwMode="auto">
        <a:xfrm>
          <a:off x="228600" y="27403425"/>
          <a:ext cx="628650" cy="971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</a:t>
          </a:r>
        </a:p>
      </xdr:txBody>
    </xdr:sp>
    <xdr:clientData/>
  </xdr:twoCellAnchor>
  <xdr:twoCellAnchor>
    <xdr:from>
      <xdr:col>2</xdr:col>
      <xdr:colOff>57150</xdr:colOff>
      <xdr:row>109</xdr:row>
      <xdr:rowOff>95250</xdr:rowOff>
    </xdr:from>
    <xdr:to>
      <xdr:col>2</xdr:col>
      <xdr:colOff>1590675</xdr:colOff>
      <xdr:row>111</xdr:row>
      <xdr:rowOff>28575</xdr:rowOff>
    </xdr:to>
    <xdr:sp macro="" textlink="">
      <xdr:nvSpPr>
        <xdr:cNvPr id="117" name="Rectangle 116"/>
        <xdr:cNvSpPr>
          <a:spLocks noChangeArrowheads="1"/>
        </xdr:cNvSpPr>
      </xdr:nvSpPr>
      <xdr:spPr bwMode="auto">
        <a:xfrm>
          <a:off x="1524000" y="27012900"/>
          <a:ext cx="1533525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8</xdr:col>
      <xdr:colOff>304800</xdr:colOff>
      <xdr:row>109</xdr:row>
      <xdr:rowOff>57150</xdr:rowOff>
    </xdr:from>
    <xdr:to>
      <xdr:col>9</xdr:col>
      <xdr:colOff>219075</xdr:colOff>
      <xdr:row>110</xdr:row>
      <xdr:rowOff>152400</xdr:rowOff>
    </xdr:to>
    <xdr:sp macro="" textlink="">
      <xdr:nvSpPr>
        <xdr:cNvPr id="118" name="Rectangle 23"/>
        <xdr:cNvSpPr>
          <a:spLocks noChangeArrowheads="1"/>
        </xdr:cNvSpPr>
      </xdr:nvSpPr>
      <xdr:spPr bwMode="auto">
        <a:xfrm>
          <a:off x="7762875" y="26974800"/>
          <a:ext cx="1762125" cy="28575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6</xdr:col>
      <xdr:colOff>95250</xdr:colOff>
      <xdr:row>109</xdr:row>
      <xdr:rowOff>95250</xdr:rowOff>
    </xdr:from>
    <xdr:to>
      <xdr:col>6</xdr:col>
      <xdr:colOff>1771650</xdr:colOff>
      <xdr:row>111</xdr:row>
      <xdr:rowOff>28575</xdr:rowOff>
    </xdr:to>
    <xdr:sp macro="" textlink="">
      <xdr:nvSpPr>
        <xdr:cNvPr id="119" name="Rectangle 24"/>
        <xdr:cNvSpPr>
          <a:spLocks noChangeArrowheads="1"/>
        </xdr:cNvSpPr>
      </xdr:nvSpPr>
      <xdr:spPr bwMode="auto">
        <a:xfrm>
          <a:off x="5495925" y="27012900"/>
          <a:ext cx="16764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Mobilisation</a:t>
          </a: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1762125</xdr:colOff>
      <xdr:row>111</xdr:row>
      <xdr:rowOff>9525</xdr:rowOff>
    </xdr:to>
    <xdr:sp macro="" textlink="">
      <xdr:nvSpPr>
        <xdr:cNvPr id="120" name="Rectangle 25"/>
        <xdr:cNvSpPr>
          <a:spLocks noChangeArrowheads="1"/>
        </xdr:cNvSpPr>
      </xdr:nvSpPr>
      <xdr:spPr bwMode="auto">
        <a:xfrm>
          <a:off x="3505200" y="2699385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6</xdr:col>
      <xdr:colOff>1838326</xdr:colOff>
      <xdr:row>115</xdr:row>
      <xdr:rowOff>0</xdr:rowOff>
    </xdr:from>
    <xdr:to>
      <xdr:col>8</xdr:col>
      <xdr:colOff>200026</xdr:colOff>
      <xdr:row>115</xdr:row>
      <xdr:rowOff>0</xdr:rowOff>
    </xdr:to>
    <xdr:sp macro="" textlink="">
      <xdr:nvSpPr>
        <xdr:cNvPr id="121" name="Line 14"/>
        <xdr:cNvSpPr>
          <a:spLocks noChangeShapeType="1"/>
        </xdr:cNvSpPr>
      </xdr:nvSpPr>
      <xdr:spPr bwMode="auto">
        <a:xfrm>
          <a:off x="7239001" y="28060650"/>
          <a:ext cx="4191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1809750</xdr:colOff>
      <xdr:row>115</xdr:row>
      <xdr:rowOff>0</xdr:rowOff>
    </xdr:from>
    <xdr:to>
      <xdr:col>6</xdr:col>
      <xdr:colOff>28575</xdr:colOff>
      <xdr:row>115</xdr:row>
      <xdr:rowOff>0</xdr:rowOff>
    </xdr:to>
    <xdr:sp macro="" textlink="">
      <xdr:nvSpPr>
        <xdr:cNvPr id="122" name="Line 14"/>
        <xdr:cNvSpPr>
          <a:spLocks noChangeShapeType="1"/>
        </xdr:cNvSpPr>
      </xdr:nvSpPr>
      <xdr:spPr bwMode="auto">
        <a:xfrm>
          <a:off x="5191125" y="28060650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1666875</xdr:colOff>
      <xdr:row>114</xdr:row>
      <xdr:rowOff>180975</xdr:rowOff>
    </xdr:from>
    <xdr:to>
      <xdr:col>3</xdr:col>
      <xdr:colOff>219075</xdr:colOff>
      <xdr:row>114</xdr:row>
      <xdr:rowOff>180975</xdr:rowOff>
    </xdr:to>
    <xdr:sp macro="" textlink="">
      <xdr:nvSpPr>
        <xdr:cNvPr id="123" name="Line 14"/>
        <xdr:cNvSpPr>
          <a:spLocks noChangeShapeType="1"/>
        </xdr:cNvSpPr>
      </xdr:nvSpPr>
      <xdr:spPr bwMode="auto">
        <a:xfrm>
          <a:off x="3133725" y="28051125"/>
          <a:ext cx="238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95250</xdr:colOff>
      <xdr:row>109</xdr:row>
      <xdr:rowOff>95250</xdr:rowOff>
    </xdr:from>
    <xdr:to>
      <xdr:col>6</xdr:col>
      <xdr:colOff>1733550</xdr:colOff>
      <xdr:row>111</xdr:row>
      <xdr:rowOff>28575</xdr:rowOff>
    </xdr:to>
    <xdr:sp macro="" textlink="">
      <xdr:nvSpPr>
        <xdr:cNvPr id="124" name="Rectangle 25"/>
        <xdr:cNvSpPr>
          <a:spLocks noChangeArrowheads="1"/>
        </xdr:cNvSpPr>
      </xdr:nvSpPr>
      <xdr:spPr bwMode="auto">
        <a:xfrm>
          <a:off x="5495925" y="27012900"/>
          <a:ext cx="1638300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Demobilisation</a:t>
          </a:r>
        </a:p>
      </xdr:txBody>
    </xdr:sp>
    <xdr:clientData/>
  </xdr:twoCellAnchor>
  <xdr:twoCellAnchor>
    <xdr:from>
      <xdr:col>17</xdr:col>
      <xdr:colOff>161925</xdr:colOff>
      <xdr:row>74</xdr:row>
      <xdr:rowOff>19050</xdr:rowOff>
    </xdr:from>
    <xdr:to>
      <xdr:col>18</xdr:col>
      <xdr:colOff>104775</xdr:colOff>
      <xdr:row>74</xdr:row>
      <xdr:rowOff>19050</xdr:rowOff>
    </xdr:to>
    <xdr:sp macro="" textlink="">
      <xdr:nvSpPr>
        <xdr:cNvPr id="125" name="Line 14"/>
        <xdr:cNvSpPr>
          <a:spLocks noChangeShapeType="1"/>
        </xdr:cNvSpPr>
      </xdr:nvSpPr>
      <xdr:spPr bwMode="auto">
        <a:xfrm>
          <a:off x="17592675" y="19545300"/>
          <a:ext cx="1809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186419</xdr:colOff>
      <xdr:row>67</xdr:row>
      <xdr:rowOff>177521</xdr:rowOff>
    </xdr:from>
    <xdr:to>
      <xdr:col>18</xdr:col>
      <xdr:colOff>1653270</xdr:colOff>
      <xdr:row>75</xdr:row>
      <xdr:rowOff>171450</xdr:rowOff>
    </xdr:to>
    <xdr:sp macro="" textlink="">
      <xdr:nvSpPr>
        <xdr:cNvPr id="126" name="Rectangle 20"/>
        <xdr:cNvSpPr>
          <a:spLocks noChangeArrowheads="1"/>
        </xdr:cNvSpPr>
      </xdr:nvSpPr>
      <xdr:spPr bwMode="auto">
        <a:xfrm>
          <a:off x="17855294" y="18370271"/>
          <a:ext cx="1466851" cy="1517929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sz="1100" b="0">
              <a:latin typeface="+mn-lt"/>
              <a:ea typeface="+mn-ea"/>
              <a:cs typeface="+mn-cs"/>
            </a:rPr>
            <a:t>Fencing</a:t>
          </a:r>
          <a:endParaRPr lang="en-US" sz="1100" b="1" u="sng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38100</xdr:colOff>
      <xdr:row>74</xdr:row>
      <xdr:rowOff>0</xdr:rowOff>
    </xdr:from>
    <xdr:to>
      <xdr:col>18</xdr:col>
      <xdr:colOff>47625</xdr:colOff>
      <xdr:row>74</xdr:row>
      <xdr:rowOff>0</xdr:rowOff>
    </xdr:to>
    <xdr:sp macro="" textlink="">
      <xdr:nvSpPr>
        <xdr:cNvPr id="127" name="Line 14"/>
        <xdr:cNvSpPr>
          <a:spLocks noChangeShapeType="1"/>
        </xdr:cNvSpPr>
      </xdr:nvSpPr>
      <xdr:spPr bwMode="auto">
        <a:xfrm>
          <a:off x="17468850" y="19526250"/>
          <a:ext cx="2476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197305</xdr:colOff>
      <xdr:row>66</xdr:row>
      <xdr:rowOff>0</xdr:rowOff>
    </xdr:from>
    <xdr:to>
      <xdr:col>18</xdr:col>
      <xdr:colOff>1651908</xdr:colOff>
      <xdr:row>67</xdr:row>
      <xdr:rowOff>114300</xdr:rowOff>
    </xdr:to>
    <xdr:sp macro="" textlink="">
      <xdr:nvSpPr>
        <xdr:cNvPr id="128" name="Rectangle 21"/>
        <xdr:cNvSpPr>
          <a:spLocks noChangeArrowheads="1"/>
        </xdr:cNvSpPr>
      </xdr:nvSpPr>
      <xdr:spPr bwMode="auto">
        <a:xfrm>
          <a:off x="17866180" y="17992725"/>
          <a:ext cx="1454603" cy="3143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Concrete Works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51"/>
  <sheetViews>
    <sheetView topLeftCell="A70" zoomScale="90" zoomScaleNormal="90" workbookViewId="0">
      <selection activeCell="C3" sqref="C3"/>
    </sheetView>
  </sheetViews>
  <sheetFormatPr defaultRowHeight="15"/>
  <cols>
    <col min="1" max="1" width="2.42578125" customWidth="1"/>
    <col min="2" max="2" width="19.5703125" customWidth="1"/>
    <col min="3" max="3" width="25.28515625" customWidth="1"/>
    <col min="4" max="4" width="3.42578125" customWidth="1"/>
    <col min="5" max="5" width="27.7109375" customWidth="1"/>
    <col min="6" max="6" width="2.5703125" customWidth="1"/>
    <col min="7" max="7" width="27.7109375" customWidth="1"/>
    <col min="8" max="8" width="3.140625" customWidth="1"/>
    <col min="9" max="9" width="27.7109375" customWidth="1"/>
    <col min="10" max="10" width="3.42578125" customWidth="1"/>
    <col min="11" max="11" width="27.7109375" customWidth="1"/>
    <col min="12" max="12" width="4" customWidth="1"/>
    <col min="13" max="13" width="26.85546875" customWidth="1"/>
    <col min="14" max="14" width="3.140625" customWidth="1"/>
    <col min="15" max="15" width="26.140625" customWidth="1"/>
    <col min="16" max="16" width="4.140625" customWidth="1"/>
    <col min="17" max="17" width="26.42578125" customWidth="1"/>
    <col min="18" max="18" width="3.5703125" customWidth="1"/>
    <col min="19" max="19" width="25.28515625" customWidth="1"/>
    <col min="20" max="20" width="3.42578125" customWidth="1"/>
    <col min="258" max="258" width="20.7109375" customWidth="1"/>
    <col min="259" max="259" width="25.28515625" customWidth="1"/>
    <col min="260" max="260" width="3.42578125" customWidth="1"/>
    <col min="261" max="261" width="27.7109375" customWidth="1"/>
    <col min="262" max="262" width="2.5703125" customWidth="1"/>
    <col min="263" max="263" width="27.7109375" customWidth="1"/>
    <col min="264" max="264" width="3.140625" customWidth="1"/>
    <col min="265" max="265" width="27.7109375" customWidth="1"/>
    <col min="266" max="266" width="3.42578125" customWidth="1"/>
    <col min="267" max="267" width="27.7109375" customWidth="1"/>
    <col min="268" max="268" width="4.42578125" customWidth="1"/>
    <col min="269" max="269" width="35.5703125" customWidth="1"/>
    <col min="514" max="514" width="20.7109375" customWidth="1"/>
    <col min="515" max="515" width="25.28515625" customWidth="1"/>
    <col min="516" max="516" width="3.42578125" customWidth="1"/>
    <col min="517" max="517" width="27.7109375" customWidth="1"/>
    <col min="518" max="518" width="2.5703125" customWidth="1"/>
    <col min="519" max="519" width="27.7109375" customWidth="1"/>
    <col min="520" max="520" width="3.140625" customWidth="1"/>
    <col min="521" max="521" width="27.7109375" customWidth="1"/>
    <col min="522" max="522" width="3.42578125" customWidth="1"/>
    <col min="523" max="523" width="27.7109375" customWidth="1"/>
    <col min="524" max="524" width="4.42578125" customWidth="1"/>
    <col min="525" max="525" width="35.5703125" customWidth="1"/>
    <col min="770" max="770" width="20.7109375" customWidth="1"/>
    <col min="771" max="771" width="25.28515625" customWidth="1"/>
    <col min="772" max="772" width="3.42578125" customWidth="1"/>
    <col min="773" max="773" width="27.7109375" customWidth="1"/>
    <col min="774" max="774" width="2.5703125" customWidth="1"/>
    <col min="775" max="775" width="27.7109375" customWidth="1"/>
    <col min="776" max="776" width="3.140625" customWidth="1"/>
    <col min="777" max="777" width="27.7109375" customWidth="1"/>
    <col min="778" max="778" width="3.42578125" customWidth="1"/>
    <col min="779" max="779" width="27.7109375" customWidth="1"/>
    <col min="780" max="780" width="4.42578125" customWidth="1"/>
    <col min="781" max="781" width="35.5703125" customWidth="1"/>
    <col min="1026" max="1026" width="20.7109375" customWidth="1"/>
    <col min="1027" max="1027" width="25.28515625" customWidth="1"/>
    <col min="1028" max="1028" width="3.42578125" customWidth="1"/>
    <col min="1029" max="1029" width="27.7109375" customWidth="1"/>
    <col min="1030" max="1030" width="2.5703125" customWidth="1"/>
    <col min="1031" max="1031" width="27.7109375" customWidth="1"/>
    <col min="1032" max="1032" width="3.140625" customWidth="1"/>
    <col min="1033" max="1033" width="27.7109375" customWidth="1"/>
    <col min="1034" max="1034" width="3.42578125" customWidth="1"/>
    <col min="1035" max="1035" width="27.7109375" customWidth="1"/>
    <col min="1036" max="1036" width="4.42578125" customWidth="1"/>
    <col min="1037" max="1037" width="35.5703125" customWidth="1"/>
    <col min="1282" max="1282" width="20.7109375" customWidth="1"/>
    <col min="1283" max="1283" width="25.28515625" customWidth="1"/>
    <col min="1284" max="1284" width="3.42578125" customWidth="1"/>
    <col min="1285" max="1285" width="27.7109375" customWidth="1"/>
    <col min="1286" max="1286" width="2.5703125" customWidth="1"/>
    <col min="1287" max="1287" width="27.7109375" customWidth="1"/>
    <col min="1288" max="1288" width="3.140625" customWidth="1"/>
    <col min="1289" max="1289" width="27.7109375" customWidth="1"/>
    <col min="1290" max="1290" width="3.42578125" customWidth="1"/>
    <col min="1291" max="1291" width="27.7109375" customWidth="1"/>
    <col min="1292" max="1292" width="4.42578125" customWidth="1"/>
    <col min="1293" max="1293" width="35.5703125" customWidth="1"/>
    <col min="1538" max="1538" width="20.7109375" customWidth="1"/>
    <col min="1539" max="1539" width="25.28515625" customWidth="1"/>
    <col min="1540" max="1540" width="3.42578125" customWidth="1"/>
    <col min="1541" max="1541" width="27.7109375" customWidth="1"/>
    <col min="1542" max="1542" width="2.5703125" customWidth="1"/>
    <col min="1543" max="1543" width="27.7109375" customWidth="1"/>
    <col min="1544" max="1544" width="3.140625" customWidth="1"/>
    <col min="1545" max="1545" width="27.7109375" customWidth="1"/>
    <col min="1546" max="1546" width="3.42578125" customWidth="1"/>
    <col min="1547" max="1547" width="27.7109375" customWidth="1"/>
    <col min="1548" max="1548" width="4.42578125" customWidth="1"/>
    <col min="1549" max="1549" width="35.5703125" customWidth="1"/>
    <col min="1794" max="1794" width="20.7109375" customWidth="1"/>
    <col min="1795" max="1795" width="25.28515625" customWidth="1"/>
    <col min="1796" max="1796" width="3.42578125" customWidth="1"/>
    <col min="1797" max="1797" width="27.7109375" customWidth="1"/>
    <col min="1798" max="1798" width="2.5703125" customWidth="1"/>
    <col min="1799" max="1799" width="27.7109375" customWidth="1"/>
    <col min="1800" max="1800" width="3.140625" customWidth="1"/>
    <col min="1801" max="1801" width="27.7109375" customWidth="1"/>
    <col min="1802" max="1802" width="3.42578125" customWidth="1"/>
    <col min="1803" max="1803" width="27.7109375" customWidth="1"/>
    <col min="1804" max="1804" width="4.42578125" customWidth="1"/>
    <col min="1805" max="1805" width="35.5703125" customWidth="1"/>
    <col min="2050" max="2050" width="20.7109375" customWidth="1"/>
    <col min="2051" max="2051" width="25.28515625" customWidth="1"/>
    <col min="2052" max="2052" width="3.42578125" customWidth="1"/>
    <col min="2053" max="2053" width="27.7109375" customWidth="1"/>
    <col min="2054" max="2054" width="2.5703125" customWidth="1"/>
    <col min="2055" max="2055" width="27.7109375" customWidth="1"/>
    <col min="2056" max="2056" width="3.140625" customWidth="1"/>
    <col min="2057" max="2057" width="27.7109375" customWidth="1"/>
    <col min="2058" max="2058" width="3.42578125" customWidth="1"/>
    <col min="2059" max="2059" width="27.7109375" customWidth="1"/>
    <col min="2060" max="2060" width="4.42578125" customWidth="1"/>
    <col min="2061" max="2061" width="35.5703125" customWidth="1"/>
    <col min="2306" max="2306" width="20.7109375" customWidth="1"/>
    <col min="2307" max="2307" width="25.28515625" customWidth="1"/>
    <col min="2308" max="2308" width="3.42578125" customWidth="1"/>
    <col min="2309" max="2309" width="27.7109375" customWidth="1"/>
    <col min="2310" max="2310" width="2.5703125" customWidth="1"/>
    <col min="2311" max="2311" width="27.7109375" customWidth="1"/>
    <col min="2312" max="2312" width="3.140625" customWidth="1"/>
    <col min="2313" max="2313" width="27.7109375" customWidth="1"/>
    <col min="2314" max="2314" width="3.42578125" customWidth="1"/>
    <col min="2315" max="2315" width="27.7109375" customWidth="1"/>
    <col min="2316" max="2316" width="4.42578125" customWidth="1"/>
    <col min="2317" max="2317" width="35.5703125" customWidth="1"/>
    <col min="2562" max="2562" width="20.7109375" customWidth="1"/>
    <col min="2563" max="2563" width="25.28515625" customWidth="1"/>
    <col min="2564" max="2564" width="3.42578125" customWidth="1"/>
    <col min="2565" max="2565" width="27.7109375" customWidth="1"/>
    <col min="2566" max="2566" width="2.5703125" customWidth="1"/>
    <col min="2567" max="2567" width="27.7109375" customWidth="1"/>
    <col min="2568" max="2568" width="3.140625" customWidth="1"/>
    <col min="2569" max="2569" width="27.7109375" customWidth="1"/>
    <col min="2570" max="2570" width="3.42578125" customWidth="1"/>
    <col min="2571" max="2571" width="27.7109375" customWidth="1"/>
    <col min="2572" max="2572" width="4.42578125" customWidth="1"/>
    <col min="2573" max="2573" width="35.5703125" customWidth="1"/>
    <col min="2818" max="2818" width="20.7109375" customWidth="1"/>
    <col min="2819" max="2819" width="25.28515625" customWidth="1"/>
    <col min="2820" max="2820" width="3.42578125" customWidth="1"/>
    <col min="2821" max="2821" width="27.7109375" customWidth="1"/>
    <col min="2822" max="2822" width="2.5703125" customWidth="1"/>
    <col min="2823" max="2823" width="27.7109375" customWidth="1"/>
    <col min="2824" max="2824" width="3.140625" customWidth="1"/>
    <col min="2825" max="2825" width="27.7109375" customWidth="1"/>
    <col min="2826" max="2826" width="3.42578125" customWidth="1"/>
    <col min="2827" max="2827" width="27.7109375" customWidth="1"/>
    <col min="2828" max="2828" width="4.42578125" customWidth="1"/>
    <col min="2829" max="2829" width="35.5703125" customWidth="1"/>
    <col min="3074" max="3074" width="20.7109375" customWidth="1"/>
    <col min="3075" max="3075" width="25.28515625" customWidth="1"/>
    <col min="3076" max="3076" width="3.42578125" customWidth="1"/>
    <col min="3077" max="3077" width="27.7109375" customWidth="1"/>
    <col min="3078" max="3078" width="2.5703125" customWidth="1"/>
    <col min="3079" max="3079" width="27.7109375" customWidth="1"/>
    <col min="3080" max="3080" width="3.140625" customWidth="1"/>
    <col min="3081" max="3081" width="27.7109375" customWidth="1"/>
    <col min="3082" max="3082" width="3.42578125" customWidth="1"/>
    <col min="3083" max="3083" width="27.7109375" customWidth="1"/>
    <col min="3084" max="3084" width="4.42578125" customWidth="1"/>
    <col min="3085" max="3085" width="35.5703125" customWidth="1"/>
    <col min="3330" max="3330" width="20.7109375" customWidth="1"/>
    <col min="3331" max="3331" width="25.28515625" customWidth="1"/>
    <col min="3332" max="3332" width="3.42578125" customWidth="1"/>
    <col min="3333" max="3333" width="27.7109375" customWidth="1"/>
    <col min="3334" max="3334" width="2.5703125" customWidth="1"/>
    <col min="3335" max="3335" width="27.7109375" customWidth="1"/>
    <col min="3336" max="3336" width="3.140625" customWidth="1"/>
    <col min="3337" max="3337" width="27.7109375" customWidth="1"/>
    <col min="3338" max="3338" width="3.42578125" customWidth="1"/>
    <col min="3339" max="3339" width="27.7109375" customWidth="1"/>
    <col min="3340" max="3340" width="4.42578125" customWidth="1"/>
    <col min="3341" max="3341" width="35.5703125" customWidth="1"/>
    <col min="3586" max="3586" width="20.7109375" customWidth="1"/>
    <col min="3587" max="3587" width="25.28515625" customWidth="1"/>
    <col min="3588" max="3588" width="3.42578125" customWidth="1"/>
    <col min="3589" max="3589" width="27.7109375" customWidth="1"/>
    <col min="3590" max="3590" width="2.5703125" customWidth="1"/>
    <col min="3591" max="3591" width="27.7109375" customWidth="1"/>
    <col min="3592" max="3592" width="3.140625" customWidth="1"/>
    <col min="3593" max="3593" width="27.7109375" customWidth="1"/>
    <col min="3594" max="3594" width="3.42578125" customWidth="1"/>
    <col min="3595" max="3595" width="27.7109375" customWidth="1"/>
    <col min="3596" max="3596" width="4.42578125" customWidth="1"/>
    <col min="3597" max="3597" width="35.5703125" customWidth="1"/>
    <col min="3842" max="3842" width="20.7109375" customWidth="1"/>
    <col min="3843" max="3843" width="25.28515625" customWidth="1"/>
    <col min="3844" max="3844" width="3.42578125" customWidth="1"/>
    <col min="3845" max="3845" width="27.7109375" customWidth="1"/>
    <col min="3846" max="3846" width="2.5703125" customWidth="1"/>
    <col min="3847" max="3847" width="27.7109375" customWidth="1"/>
    <col min="3848" max="3848" width="3.140625" customWidth="1"/>
    <col min="3849" max="3849" width="27.7109375" customWidth="1"/>
    <col min="3850" max="3850" width="3.42578125" customWidth="1"/>
    <col min="3851" max="3851" width="27.7109375" customWidth="1"/>
    <col min="3852" max="3852" width="4.42578125" customWidth="1"/>
    <col min="3853" max="3853" width="35.5703125" customWidth="1"/>
    <col min="4098" max="4098" width="20.7109375" customWidth="1"/>
    <col min="4099" max="4099" width="25.28515625" customWidth="1"/>
    <col min="4100" max="4100" width="3.42578125" customWidth="1"/>
    <col min="4101" max="4101" width="27.7109375" customWidth="1"/>
    <col min="4102" max="4102" width="2.5703125" customWidth="1"/>
    <col min="4103" max="4103" width="27.7109375" customWidth="1"/>
    <col min="4104" max="4104" width="3.140625" customWidth="1"/>
    <col min="4105" max="4105" width="27.7109375" customWidth="1"/>
    <col min="4106" max="4106" width="3.42578125" customWidth="1"/>
    <col min="4107" max="4107" width="27.7109375" customWidth="1"/>
    <col min="4108" max="4108" width="4.42578125" customWidth="1"/>
    <col min="4109" max="4109" width="35.5703125" customWidth="1"/>
    <col min="4354" max="4354" width="20.7109375" customWidth="1"/>
    <col min="4355" max="4355" width="25.28515625" customWidth="1"/>
    <col min="4356" max="4356" width="3.42578125" customWidth="1"/>
    <col min="4357" max="4357" width="27.7109375" customWidth="1"/>
    <col min="4358" max="4358" width="2.5703125" customWidth="1"/>
    <col min="4359" max="4359" width="27.7109375" customWidth="1"/>
    <col min="4360" max="4360" width="3.140625" customWidth="1"/>
    <col min="4361" max="4361" width="27.7109375" customWidth="1"/>
    <col min="4362" max="4362" width="3.42578125" customWidth="1"/>
    <col min="4363" max="4363" width="27.7109375" customWidth="1"/>
    <col min="4364" max="4364" width="4.42578125" customWidth="1"/>
    <col min="4365" max="4365" width="35.5703125" customWidth="1"/>
    <col min="4610" max="4610" width="20.7109375" customWidth="1"/>
    <col min="4611" max="4611" width="25.28515625" customWidth="1"/>
    <col min="4612" max="4612" width="3.42578125" customWidth="1"/>
    <col min="4613" max="4613" width="27.7109375" customWidth="1"/>
    <col min="4614" max="4614" width="2.5703125" customWidth="1"/>
    <col min="4615" max="4615" width="27.7109375" customWidth="1"/>
    <col min="4616" max="4616" width="3.140625" customWidth="1"/>
    <col min="4617" max="4617" width="27.7109375" customWidth="1"/>
    <col min="4618" max="4618" width="3.42578125" customWidth="1"/>
    <col min="4619" max="4619" width="27.7109375" customWidth="1"/>
    <col min="4620" max="4620" width="4.42578125" customWidth="1"/>
    <col min="4621" max="4621" width="35.5703125" customWidth="1"/>
    <col min="4866" max="4866" width="20.7109375" customWidth="1"/>
    <col min="4867" max="4867" width="25.28515625" customWidth="1"/>
    <col min="4868" max="4868" width="3.42578125" customWidth="1"/>
    <col min="4869" max="4869" width="27.7109375" customWidth="1"/>
    <col min="4870" max="4870" width="2.5703125" customWidth="1"/>
    <col min="4871" max="4871" width="27.7109375" customWidth="1"/>
    <col min="4872" max="4872" width="3.140625" customWidth="1"/>
    <col min="4873" max="4873" width="27.7109375" customWidth="1"/>
    <col min="4874" max="4874" width="3.42578125" customWidth="1"/>
    <col min="4875" max="4875" width="27.7109375" customWidth="1"/>
    <col min="4876" max="4876" width="4.42578125" customWidth="1"/>
    <col min="4877" max="4877" width="35.5703125" customWidth="1"/>
    <col min="5122" max="5122" width="20.7109375" customWidth="1"/>
    <col min="5123" max="5123" width="25.28515625" customWidth="1"/>
    <col min="5124" max="5124" width="3.42578125" customWidth="1"/>
    <col min="5125" max="5125" width="27.7109375" customWidth="1"/>
    <col min="5126" max="5126" width="2.5703125" customWidth="1"/>
    <col min="5127" max="5127" width="27.7109375" customWidth="1"/>
    <col min="5128" max="5128" width="3.140625" customWidth="1"/>
    <col min="5129" max="5129" width="27.7109375" customWidth="1"/>
    <col min="5130" max="5130" width="3.42578125" customWidth="1"/>
    <col min="5131" max="5131" width="27.7109375" customWidth="1"/>
    <col min="5132" max="5132" width="4.42578125" customWidth="1"/>
    <col min="5133" max="5133" width="35.5703125" customWidth="1"/>
    <col min="5378" max="5378" width="20.7109375" customWidth="1"/>
    <col min="5379" max="5379" width="25.28515625" customWidth="1"/>
    <col min="5380" max="5380" width="3.42578125" customWidth="1"/>
    <col min="5381" max="5381" width="27.7109375" customWidth="1"/>
    <col min="5382" max="5382" width="2.5703125" customWidth="1"/>
    <col min="5383" max="5383" width="27.7109375" customWidth="1"/>
    <col min="5384" max="5384" width="3.140625" customWidth="1"/>
    <col min="5385" max="5385" width="27.7109375" customWidth="1"/>
    <col min="5386" max="5386" width="3.42578125" customWidth="1"/>
    <col min="5387" max="5387" width="27.7109375" customWidth="1"/>
    <col min="5388" max="5388" width="4.42578125" customWidth="1"/>
    <col min="5389" max="5389" width="35.5703125" customWidth="1"/>
    <col min="5634" max="5634" width="20.7109375" customWidth="1"/>
    <col min="5635" max="5635" width="25.28515625" customWidth="1"/>
    <col min="5636" max="5636" width="3.42578125" customWidth="1"/>
    <col min="5637" max="5637" width="27.7109375" customWidth="1"/>
    <col min="5638" max="5638" width="2.5703125" customWidth="1"/>
    <col min="5639" max="5639" width="27.7109375" customWidth="1"/>
    <col min="5640" max="5640" width="3.140625" customWidth="1"/>
    <col min="5641" max="5641" width="27.7109375" customWidth="1"/>
    <col min="5642" max="5642" width="3.42578125" customWidth="1"/>
    <col min="5643" max="5643" width="27.7109375" customWidth="1"/>
    <col min="5644" max="5644" width="4.42578125" customWidth="1"/>
    <col min="5645" max="5645" width="35.5703125" customWidth="1"/>
    <col min="5890" max="5890" width="20.7109375" customWidth="1"/>
    <col min="5891" max="5891" width="25.28515625" customWidth="1"/>
    <col min="5892" max="5892" width="3.42578125" customWidth="1"/>
    <col min="5893" max="5893" width="27.7109375" customWidth="1"/>
    <col min="5894" max="5894" width="2.5703125" customWidth="1"/>
    <col min="5895" max="5895" width="27.7109375" customWidth="1"/>
    <col min="5896" max="5896" width="3.140625" customWidth="1"/>
    <col min="5897" max="5897" width="27.7109375" customWidth="1"/>
    <col min="5898" max="5898" width="3.42578125" customWidth="1"/>
    <col min="5899" max="5899" width="27.7109375" customWidth="1"/>
    <col min="5900" max="5900" width="4.42578125" customWidth="1"/>
    <col min="5901" max="5901" width="35.5703125" customWidth="1"/>
    <col min="6146" max="6146" width="20.7109375" customWidth="1"/>
    <col min="6147" max="6147" width="25.28515625" customWidth="1"/>
    <col min="6148" max="6148" width="3.42578125" customWidth="1"/>
    <col min="6149" max="6149" width="27.7109375" customWidth="1"/>
    <col min="6150" max="6150" width="2.5703125" customWidth="1"/>
    <col min="6151" max="6151" width="27.7109375" customWidth="1"/>
    <col min="6152" max="6152" width="3.140625" customWidth="1"/>
    <col min="6153" max="6153" width="27.7109375" customWidth="1"/>
    <col min="6154" max="6154" width="3.42578125" customWidth="1"/>
    <col min="6155" max="6155" width="27.7109375" customWidth="1"/>
    <col min="6156" max="6156" width="4.42578125" customWidth="1"/>
    <col min="6157" max="6157" width="35.5703125" customWidth="1"/>
    <col min="6402" max="6402" width="20.7109375" customWidth="1"/>
    <col min="6403" max="6403" width="25.28515625" customWidth="1"/>
    <col min="6404" max="6404" width="3.42578125" customWidth="1"/>
    <col min="6405" max="6405" width="27.7109375" customWidth="1"/>
    <col min="6406" max="6406" width="2.5703125" customWidth="1"/>
    <col min="6407" max="6407" width="27.7109375" customWidth="1"/>
    <col min="6408" max="6408" width="3.140625" customWidth="1"/>
    <col min="6409" max="6409" width="27.7109375" customWidth="1"/>
    <col min="6410" max="6410" width="3.42578125" customWidth="1"/>
    <col min="6411" max="6411" width="27.7109375" customWidth="1"/>
    <col min="6412" max="6412" width="4.42578125" customWidth="1"/>
    <col min="6413" max="6413" width="35.5703125" customWidth="1"/>
    <col min="6658" max="6658" width="20.7109375" customWidth="1"/>
    <col min="6659" max="6659" width="25.28515625" customWidth="1"/>
    <col min="6660" max="6660" width="3.42578125" customWidth="1"/>
    <col min="6661" max="6661" width="27.7109375" customWidth="1"/>
    <col min="6662" max="6662" width="2.5703125" customWidth="1"/>
    <col min="6663" max="6663" width="27.7109375" customWidth="1"/>
    <col min="6664" max="6664" width="3.140625" customWidth="1"/>
    <col min="6665" max="6665" width="27.7109375" customWidth="1"/>
    <col min="6666" max="6666" width="3.42578125" customWidth="1"/>
    <col min="6667" max="6667" width="27.7109375" customWidth="1"/>
    <col min="6668" max="6668" width="4.42578125" customWidth="1"/>
    <col min="6669" max="6669" width="35.5703125" customWidth="1"/>
    <col min="6914" max="6914" width="20.7109375" customWidth="1"/>
    <col min="6915" max="6915" width="25.28515625" customWidth="1"/>
    <col min="6916" max="6916" width="3.42578125" customWidth="1"/>
    <col min="6917" max="6917" width="27.7109375" customWidth="1"/>
    <col min="6918" max="6918" width="2.5703125" customWidth="1"/>
    <col min="6919" max="6919" width="27.7109375" customWidth="1"/>
    <col min="6920" max="6920" width="3.140625" customWidth="1"/>
    <col min="6921" max="6921" width="27.7109375" customWidth="1"/>
    <col min="6922" max="6922" width="3.42578125" customWidth="1"/>
    <col min="6923" max="6923" width="27.7109375" customWidth="1"/>
    <col min="6924" max="6924" width="4.42578125" customWidth="1"/>
    <col min="6925" max="6925" width="35.5703125" customWidth="1"/>
    <col min="7170" max="7170" width="20.7109375" customWidth="1"/>
    <col min="7171" max="7171" width="25.28515625" customWidth="1"/>
    <col min="7172" max="7172" width="3.42578125" customWidth="1"/>
    <col min="7173" max="7173" width="27.7109375" customWidth="1"/>
    <col min="7174" max="7174" width="2.5703125" customWidth="1"/>
    <col min="7175" max="7175" width="27.7109375" customWidth="1"/>
    <col min="7176" max="7176" width="3.140625" customWidth="1"/>
    <col min="7177" max="7177" width="27.7109375" customWidth="1"/>
    <col min="7178" max="7178" width="3.42578125" customWidth="1"/>
    <col min="7179" max="7179" width="27.7109375" customWidth="1"/>
    <col min="7180" max="7180" width="4.42578125" customWidth="1"/>
    <col min="7181" max="7181" width="35.5703125" customWidth="1"/>
    <col min="7426" max="7426" width="20.7109375" customWidth="1"/>
    <col min="7427" max="7427" width="25.28515625" customWidth="1"/>
    <col min="7428" max="7428" width="3.42578125" customWidth="1"/>
    <col min="7429" max="7429" width="27.7109375" customWidth="1"/>
    <col min="7430" max="7430" width="2.5703125" customWidth="1"/>
    <col min="7431" max="7431" width="27.7109375" customWidth="1"/>
    <col min="7432" max="7432" width="3.140625" customWidth="1"/>
    <col min="7433" max="7433" width="27.7109375" customWidth="1"/>
    <col min="7434" max="7434" width="3.42578125" customWidth="1"/>
    <col min="7435" max="7435" width="27.7109375" customWidth="1"/>
    <col min="7436" max="7436" width="4.42578125" customWidth="1"/>
    <col min="7437" max="7437" width="35.5703125" customWidth="1"/>
    <col min="7682" max="7682" width="20.7109375" customWidth="1"/>
    <col min="7683" max="7683" width="25.28515625" customWidth="1"/>
    <col min="7684" max="7684" width="3.42578125" customWidth="1"/>
    <col min="7685" max="7685" width="27.7109375" customWidth="1"/>
    <col min="7686" max="7686" width="2.5703125" customWidth="1"/>
    <col min="7687" max="7687" width="27.7109375" customWidth="1"/>
    <col min="7688" max="7688" width="3.140625" customWidth="1"/>
    <col min="7689" max="7689" width="27.7109375" customWidth="1"/>
    <col min="7690" max="7690" width="3.42578125" customWidth="1"/>
    <col min="7691" max="7691" width="27.7109375" customWidth="1"/>
    <col min="7692" max="7692" width="4.42578125" customWidth="1"/>
    <col min="7693" max="7693" width="35.5703125" customWidth="1"/>
    <col min="7938" max="7938" width="20.7109375" customWidth="1"/>
    <col min="7939" max="7939" width="25.28515625" customWidth="1"/>
    <col min="7940" max="7940" width="3.42578125" customWidth="1"/>
    <col min="7941" max="7941" width="27.7109375" customWidth="1"/>
    <col min="7942" max="7942" width="2.5703125" customWidth="1"/>
    <col min="7943" max="7943" width="27.7109375" customWidth="1"/>
    <col min="7944" max="7944" width="3.140625" customWidth="1"/>
    <col min="7945" max="7945" width="27.7109375" customWidth="1"/>
    <col min="7946" max="7946" width="3.42578125" customWidth="1"/>
    <col min="7947" max="7947" width="27.7109375" customWidth="1"/>
    <col min="7948" max="7948" width="4.42578125" customWidth="1"/>
    <col min="7949" max="7949" width="35.5703125" customWidth="1"/>
    <col min="8194" max="8194" width="20.7109375" customWidth="1"/>
    <col min="8195" max="8195" width="25.28515625" customWidth="1"/>
    <col min="8196" max="8196" width="3.42578125" customWidth="1"/>
    <col min="8197" max="8197" width="27.7109375" customWidth="1"/>
    <col min="8198" max="8198" width="2.5703125" customWidth="1"/>
    <col min="8199" max="8199" width="27.7109375" customWidth="1"/>
    <col min="8200" max="8200" width="3.140625" customWidth="1"/>
    <col min="8201" max="8201" width="27.7109375" customWidth="1"/>
    <col min="8202" max="8202" width="3.42578125" customWidth="1"/>
    <col min="8203" max="8203" width="27.7109375" customWidth="1"/>
    <col min="8204" max="8204" width="4.42578125" customWidth="1"/>
    <col min="8205" max="8205" width="35.5703125" customWidth="1"/>
    <col min="8450" max="8450" width="20.7109375" customWidth="1"/>
    <col min="8451" max="8451" width="25.28515625" customWidth="1"/>
    <col min="8452" max="8452" width="3.42578125" customWidth="1"/>
    <col min="8453" max="8453" width="27.7109375" customWidth="1"/>
    <col min="8454" max="8454" width="2.5703125" customWidth="1"/>
    <col min="8455" max="8455" width="27.7109375" customWidth="1"/>
    <col min="8456" max="8456" width="3.140625" customWidth="1"/>
    <col min="8457" max="8457" width="27.7109375" customWidth="1"/>
    <col min="8458" max="8458" width="3.42578125" customWidth="1"/>
    <col min="8459" max="8459" width="27.7109375" customWidth="1"/>
    <col min="8460" max="8460" width="4.42578125" customWidth="1"/>
    <col min="8461" max="8461" width="35.5703125" customWidth="1"/>
    <col min="8706" max="8706" width="20.7109375" customWidth="1"/>
    <col min="8707" max="8707" width="25.28515625" customWidth="1"/>
    <col min="8708" max="8708" width="3.42578125" customWidth="1"/>
    <col min="8709" max="8709" width="27.7109375" customWidth="1"/>
    <col min="8710" max="8710" width="2.5703125" customWidth="1"/>
    <col min="8711" max="8711" width="27.7109375" customWidth="1"/>
    <col min="8712" max="8712" width="3.140625" customWidth="1"/>
    <col min="8713" max="8713" width="27.7109375" customWidth="1"/>
    <col min="8714" max="8714" width="3.42578125" customWidth="1"/>
    <col min="8715" max="8715" width="27.7109375" customWidth="1"/>
    <col min="8716" max="8716" width="4.42578125" customWidth="1"/>
    <col min="8717" max="8717" width="35.5703125" customWidth="1"/>
    <col min="8962" max="8962" width="20.7109375" customWidth="1"/>
    <col min="8963" max="8963" width="25.28515625" customWidth="1"/>
    <col min="8964" max="8964" width="3.42578125" customWidth="1"/>
    <col min="8965" max="8965" width="27.7109375" customWidth="1"/>
    <col min="8966" max="8966" width="2.5703125" customWidth="1"/>
    <col min="8967" max="8967" width="27.7109375" customWidth="1"/>
    <col min="8968" max="8968" width="3.140625" customWidth="1"/>
    <col min="8969" max="8969" width="27.7109375" customWidth="1"/>
    <col min="8970" max="8970" width="3.42578125" customWidth="1"/>
    <col min="8971" max="8971" width="27.7109375" customWidth="1"/>
    <col min="8972" max="8972" width="4.42578125" customWidth="1"/>
    <col min="8973" max="8973" width="35.5703125" customWidth="1"/>
    <col min="9218" max="9218" width="20.7109375" customWidth="1"/>
    <col min="9219" max="9219" width="25.28515625" customWidth="1"/>
    <col min="9220" max="9220" width="3.42578125" customWidth="1"/>
    <col min="9221" max="9221" width="27.7109375" customWidth="1"/>
    <col min="9222" max="9222" width="2.5703125" customWidth="1"/>
    <col min="9223" max="9223" width="27.7109375" customWidth="1"/>
    <col min="9224" max="9224" width="3.140625" customWidth="1"/>
    <col min="9225" max="9225" width="27.7109375" customWidth="1"/>
    <col min="9226" max="9226" width="3.42578125" customWidth="1"/>
    <col min="9227" max="9227" width="27.7109375" customWidth="1"/>
    <col min="9228" max="9228" width="4.42578125" customWidth="1"/>
    <col min="9229" max="9229" width="35.5703125" customWidth="1"/>
    <col min="9474" max="9474" width="20.7109375" customWidth="1"/>
    <col min="9475" max="9475" width="25.28515625" customWidth="1"/>
    <col min="9476" max="9476" width="3.42578125" customWidth="1"/>
    <col min="9477" max="9477" width="27.7109375" customWidth="1"/>
    <col min="9478" max="9478" width="2.5703125" customWidth="1"/>
    <col min="9479" max="9479" width="27.7109375" customWidth="1"/>
    <col min="9480" max="9480" width="3.140625" customWidth="1"/>
    <col min="9481" max="9481" width="27.7109375" customWidth="1"/>
    <col min="9482" max="9482" width="3.42578125" customWidth="1"/>
    <col min="9483" max="9483" width="27.7109375" customWidth="1"/>
    <col min="9484" max="9484" width="4.42578125" customWidth="1"/>
    <col min="9485" max="9485" width="35.5703125" customWidth="1"/>
    <col min="9730" max="9730" width="20.7109375" customWidth="1"/>
    <col min="9731" max="9731" width="25.28515625" customWidth="1"/>
    <col min="9732" max="9732" width="3.42578125" customWidth="1"/>
    <col min="9733" max="9733" width="27.7109375" customWidth="1"/>
    <col min="9734" max="9734" width="2.5703125" customWidth="1"/>
    <col min="9735" max="9735" width="27.7109375" customWidth="1"/>
    <col min="9736" max="9736" width="3.140625" customWidth="1"/>
    <col min="9737" max="9737" width="27.7109375" customWidth="1"/>
    <col min="9738" max="9738" width="3.42578125" customWidth="1"/>
    <col min="9739" max="9739" width="27.7109375" customWidth="1"/>
    <col min="9740" max="9740" width="4.42578125" customWidth="1"/>
    <col min="9741" max="9741" width="35.5703125" customWidth="1"/>
    <col min="9986" max="9986" width="20.7109375" customWidth="1"/>
    <col min="9987" max="9987" width="25.28515625" customWidth="1"/>
    <col min="9988" max="9988" width="3.42578125" customWidth="1"/>
    <col min="9989" max="9989" width="27.7109375" customWidth="1"/>
    <col min="9990" max="9990" width="2.5703125" customWidth="1"/>
    <col min="9991" max="9991" width="27.7109375" customWidth="1"/>
    <col min="9992" max="9992" width="3.140625" customWidth="1"/>
    <col min="9993" max="9993" width="27.7109375" customWidth="1"/>
    <col min="9994" max="9994" width="3.42578125" customWidth="1"/>
    <col min="9995" max="9995" width="27.7109375" customWidth="1"/>
    <col min="9996" max="9996" width="4.42578125" customWidth="1"/>
    <col min="9997" max="9997" width="35.5703125" customWidth="1"/>
    <col min="10242" max="10242" width="20.7109375" customWidth="1"/>
    <col min="10243" max="10243" width="25.28515625" customWidth="1"/>
    <col min="10244" max="10244" width="3.42578125" customWidth="1"/>
    <col min="10245" max="10245" width="27.7109375" customWidth="1"/>
    <col min="10246" max="10246" width="2.5703125" customWidth="1"/>
    <col min="10247" max="10247" width="27.7109375" customWidth="1"/>
    <col min="10248" max="10248" width="3.140625" customWidth="1"/>
    <col min="10249" max="10249" width="27.7109375" customWidth="1"/>
    <col min="10250" max="10250" width="3.42578125" customWidth="1"/>
    <col min="10251" max="10251" width="27.7109375" customWidth="1"/>
    <col min="10252" max="10252" width="4.42578125" customWidth="1"/>
    <col min="10253" max="10253" width="35.5703125" customWidth="1"/>
    <col min="10498" max="10498" width="20.7109375" customWidth="1"/>
    <col min="10499" max="10499" width="25.28515625" customWidth="1"/>
    <col min="10500" max="10500" width="3.42578125" customWidth="1"/>
    <col min="10501" max="10501" width="27.7109375" customWidth="1"/>
    <col min="10502" max="10502" width="2.5703125" customWidth="1"/>
    <col min="10503" max="10503" width="27.7109375" customWidth="1"/>
    <col min="10504" max="10504" width="3.140625" customWidth="1"/>
    <col min="10505" max="10505" width="27.7109375" customWidth="1"/>
    <col min="10506" max="10506" width="3.42578125" customWidth="1"/>
    <col min="10507" max="10507" width="27.7109375" customWidth="1"/>
    <col min="10508" max="10508" width="4.42578125" customWidth="1"/>
    <col min="10509" max="10509" width="35.5703125" customWidth="1"/>
    <col min="10754" max="10754" width="20.7109375" customWidth="1"/>
    <col min="10755" max="10755" width="25.28515625" customWidth="1"/>
    <col min="10756" max="10756" width="3.42578125" customWidth="1"/>
    <col min="10757" max="10757" width="27.7109375" customWidth="1"/>
    <col min="10758" max="10758" width="2.5703125" customWidth="1"/>
    <col min="10759" max="10759" width="27.7109375" customWidth="1"/>
    <col min="10760" max="10760" width="3.140625" customWidth="1"/>
    <col min="10761" max="10761" width="27.7109375" customWidth="1"/>
    <col min="10762" max="10762" width="3.42578125" customWidth="1"/>
    <col min="10763" max="10763" width="27.7109375" customWidth="1"/>
    <col min="10764" max="10764" width="4.42578125" customWidth="1"/>
    <col min="10765" max="10765" width="35.5703125" customWidth="1"/>
    <col min="11010" max="11010" width="20.7109375" customWidth="1"/>
    <col min="11011" max="11011" width="25.28515625" customWidth="1"/>
    <col min="11012" max="11012" width="3.42578125" customWidth="1"/>
    <col min="11013" max="11013" width="27.7109375" customWidth="1"/>
    <col min="11014" max="11014" width="2.5703125" customWidth="1"/>
    <col min="11015" max="11015" width="27.7109375" customWidth="1"/>
    <col min="11016" max="11016" width="3.140625" customWidth="1"/>
    <col min="11017" max="11017" width="27.7109375" customWidth="1"/>
    <col min="11018" max="11018" width="3.42578125" customWidth="1"/>
    <col min="11019" max="11019" width="27.7109375" customWidth="1"/>
    <col min="11020" max="11020" width="4.42578125" customWidth="1"/>
    <col min="11021" max="11021" width="35.5703125" customWidth="1"/>
    <col min="11266" max="11266" width="20.7109375" customWidth="1"/>
    <col min="11267" max="11267" width="25.28515625" customWidth="1"/>
    <col min="11268" max="11268" width="3.42578125" customWidth="1"/>
    <col min="11269" max="11269" width="27.7109375" customWidth="1"/>
    <col min="11270" max="11270" width="2.5703125" customWidth="1"/>
    <col min="11271" max="11271" width="27.7109375" customWidth="1"/>
    <col min="11272" max="11272" width="3.140625" customWidth="1"/>
    <col min="11273" max="11273" width="27.7109375" customWidth="1"/>
    <col min="11274" max="11274" width="3.42578125" customWidth="1"/>
    <col min="11275" max="11275" width="27.7109375" customWidth="1"/>
    <col min="11276" max="11276" width="4.42578125" customWidth="1"/>
    <col min="11277" max="11277" width="35.5703125" customWidth="1"/>
    <col min="11522" max="11522" width="20.7109375" customWidth="1"/>
    <col min="11523" max="11523" width="25.28515625" customWidth="1"/>
    <col min="11524" max="11524" width="3.42578125" customWidth="1"/>
    <col min="11525" max="11525" width="27.7109375" customWidth="1"/>
    <col min="11526" max="11526" width="2.5703125" customWidth="1"/>
    <col min="11527" max="11527" width="27.7109375" customWidth="1"/>
    <col min="11528" max="11528" width="3.140625" customWidth="1"/>
    <col min="11529" max="11529" width="27.7109375" customWidth="1"/>
    <col min="11530" max="11530" width="3.42578125" customWidth="1"/>
    <col min="11531" max="11531" width="27.7109375" customWidth="1"/>
    <col min="11532" max="11532" width="4.42578125" customWidth="1"/>
    <col min="11533" max="11533" width="35.5703125" customWidth="1"/>
    <col min="11778" max="11778" width="20.7109375" customWidth="1"/>
    <col min="11779" max="11779" width="25.28515625" customWidth="1"/>
    <col min="11780" max="11780" width="3.42578125" customWidth="1"/>
    <col min="11781" max="11781" width="27.7109375" customWidth="1"/>
    <col min="11782" max="11782" width="2.5703125" customWidth="1"/>
    <col min="11783" max="11783" width="27.7109375" customWidth="1"/>
    <col min="11784" max="11784" width="3.140625" customWidth="1"/>
    <col min="11785" max="11785" width="27.7109375" customWidth="1"/>
    <col min="11786" max="11786" width="3.42578125" customWidth="1"/>
    <col min="11787" max="11787" width="27.7109375" customWidth="1"/>
    <col min="11788" max="11788" width="4.42578125" customWidth="1"/>
    <col min="11789" max="11789" width="35.5703125" customWidth="1"/>
    <col min="12034" max="12034" width="20.7109375" customWidth="1"/>
    <col min="12035" max="12035" width="25.28515625" customWidth="1"/>
    <col min="12036" max="12036" width="3.42578125" customWidth="1"/>
    <col min="12037" max="12037" width="27.7109375" customWidth="1"/>
    <col min="12038" max="12038" width="2.5703125" customWidth="1"/>
    <col min="12039" max="12039" width="27.7109375" customWidth="1"/>
    <col min="12040" max="12040" width="3.140625" customWidth="1"/>
    <col min="12041" max="12041" width="27.7109375" customWidth="1"/>
    <col min="12042" max="12042" width="3.42578125" customWidth="1"/>
    <col min="12043" max="12043" width="27.7109375" customWidth="1"/>
    <col min="12044" max="12044" width="4.42578125" customWidth="1"/>
    <col min="12045" max="12045" width="35.5703125" customWidth="1"/>
    <col min="12290" max="12290" width="20.7109375" customWidth="1"/>
    <col min="12291" max="12291" width="25.28515625" customWidth="1"/>
    <col min="12292" max="12292" width="3.42578125" customWidth="1"/>
    <col min="12293" max="12293" width="27.7109375" customWidth="1"/>
    <col min="12294" max="12294" width="2.5703125" customWidth="1"/>
    <col min="12295" max="12295" width="27.7109375" customWidth="1"/>
    <col min="12296" max="12296" width="3.140625" customWidth="1"/>
    <col min="12297" max="12297" width="27.7109375" customWidth="1"/>
    <col min="12298" max="12298" width="3.42578125" customWidth="1"/>
    <col min="12299" max="12299" width="27.7109375" customWidth="1"/>
    <col min="12300" max="12300" width="4.42578125" customWidth="1"/>
    <col min="12301" max="12301" width="35.5703125" customWidth="1"/>
    <col min="12546" max="12546" width="20.7109375" customWidth="1"/>
    <col min="12547" max="12547" width="25.28515625" customWidth="1"/>
    <col min="12548" max="12548" width="3.42578125" customWidth="1"/>
    <col min="12549" max="12549" width="27.7109375" customWidth="1"/>
    <col min="12550" max="12550" width="2.5703125" customWidth="1"/>
    <col min="12551" max="12551" width="27.7109375" customWidth="1"/>
    <col min="12552" max="12552" width="3.140625" customWidth="1"/>
    <col min="12553" max="12553" width="27.7109375" customWidth="1"/>
    <col min="12554" max="12554" width="3.42578125" customWidth="1"/>
    <col min="12555" max="12555" width="27.7109375" customWidth="1"/>
    <col min="12556" max="12556" width="4.42578125" customWidth="1"/>
    <col min="12557" max="12557" width="35.5703125" customWidth="1"/>
    <col min="12802" max="12802" width="20.7109375" customWidth="1"/>
    <col min="12803" max="12803" width="25.28515625" customWidth="1"/>
    <col min="12804" max="12804" width="3.42578125" customWidth="1"/>
    <col min="12805" max="12805" width="27.7109375" customWidth="1"/>
    <col min="12806" max="12806" width="2.5703125" customWidth="1"/>
    <col min="12807" max="12807" width="27.7109375" customWidth="1"/>
    <col min="12808" max="12808" width="3.140625" customWidth="1"/>
    <col min="12809" max="12809" width="27.7109375" customWidth="1"/>
    <col min="12810" max="12810" width="3.42578125" customWidth="1"/>
    <col min="12811" max="12811" width="27.7109375" customWidth="1"/>
    <col min="12812" max="12812" width="4.42578125" customWidth="1"/>
    <col min="12813" max="12813" width="35.5703125" customWidth="1"/>
    <col min="13058" max="13058" width="20.7109375" customWidth="1"/>
    <col min="13059" max="13059" width="25.28515625" customWidth="1"/>
    <col min="13060" max="13060" width="3.42578125" customWidth="1"/>
    <col min="13061" max="13061" width="27.7109375" customWidth="1"/>
    <col min="13062" max="13062" width="2.5703125" customWidth="1"/>
    <col min="13063" max="13063" width="27.7109375" customWidth="1"/>
    <col min="13064" max="13064" width="3.140625" customWidth="1"/>
    <col min="13065" max="13065" width="27.7109375" customWidth="1"/>
    <col min="13066" max="13066" width="3.42578125" customWidth="1"/>
    <col min="13067" max="13067" width="27.7109375" customWidth="1"/>
    <col min="13068" max="13068" width="4.42578125" customWidth="1"/>
    <col min="13069" max="13069" width="35.5703125" customWidth="1"/>
    <col min="13314" max="13314" width="20.7109375" customWidth="1"/>
    <col min="13315" max="13315" width="25.28515625" customWidth="1"/>
    <col min="13316" max="13316" width="3.42578125" customWidth="1"/>
    <col min="13317" max="13317" width="27.7109375" customWidth="1"/>
    <col min="13318" max="13318" width="2.5703125" customWidth="1"/>
    <col min="13319" max="13319" width="27.7109375" customWidth="1"/>
    <col min="13320" max="13320" width="3.140625" customWidth="1"/>
    <col min="13321" max="13321" width="27.7109375" customWidth="1"/>
    <col min="13322" max="13322" width="3.42578125" customWidth="1"/>
    <col min="13323" max="13323" width="27.7109375" customWidth="1"/>
    <col min="13324" max="13324" width="4.42578125" customWidth="1"/>
    <col min="13325" max="13325" width="35.5703125" customWidth="1"/>
    <col min="13570" max="13570" width="20.7109375" customWidth="1"/>
    <col min="13571" max="13571" width="25.28515625" customWidth="1"/>
    <col min="13572" max="13572" width="3.42578125" customWidth="1"/>
    <col min="13573" max="13573" width="27.7109375" customWidth="1"/>
    <col min="13574" max="13574" width="2.5703125" customWidth="1"/>
    <col min="13575" max="13575" width="27.7109375" customWidth="1"/>
    <col min="13576" max="13576" width="3.140625" customWidth="1"/>
    <col min="13577" max="13577" width="27.7109375" customWidth="1"/>
    <col min="13578" max="13578" width="3.42578125" customWidth="1"/>
    <col min="13579" max="13579" width="27.7109375" customWidth="1"/>
    <col min="13580" max="13580" width="4.42578125" customWidth="1"/>
    <col min="13581" max="13581" width="35.5703125" customWidth="1"/>
    <col min="13826" max="13826" width="20.7109375" customWidth="1"/>
    <col min="13827" max="13827" width="25.28515625" customWidth="1"/>
    <col min="13828" max="13828" width="3.42578125" customWidth="1"/>
    <col min="13829" max="13829" width="27.7109375" customWidth="1"/>
    <col min="13830" max="13830" width="2.5703125" customWidth="1"/>
    <col min="13831" max="13831" width="27.7109375" customWidth="1"/>
    <col min="13832" max="13832" width="3.140625" customWidth="1"/>
    <col min="13833" max="13833" width="27.7109375" customWidth="1"/>
    <col min="13834" max="13834" width="3.42578125" customWidth="1"/>
    <col min="13835" max="13835" width="27.7109375" customWidth="1"/>
    <col min="13836" max="13836" width="4.42578125" customWidth="1"/>
    <col min="13837" max="13837" width="35.5703125" customWidth="1"/>
    <col min="14082" max="14082" width="20.7109375" customWidth="1"/>
    <col min="14083" max="14083" width="25.28515625" customWidth="1"/>
    <col min="14084" max="14084" width="3.42578125" customWidth="1"/>
    <col min="14085" max="14085" width="27.7109375" customWidth="1"/>
    <col min="14086" max="14086" width="2.5703125" customWidth="1"/>
    <col min="14087" max="14087" width="27.7109375" customWidth="1"/>
    <col min="14088" max="14088" width="3.140625" customWidth="1"/>
    <col min="14089" max="14089" width="27.7109375" customWidth="1"/>
    <col min="14090" max="14090" width="3.42578125" customWidth="1"/>
    <col min="14091" max="14091" width="27.7109375" customWidth="1"/>
    <col min="14092" max="14092" width="4.42578125" customWidth="1"/>
    <col min="14093" max="14093" width="35.5703125" customWidth="1"/>
    <col min="14338" max="14338" width="20.7109375" customWidth="1"/>
    <col min="14339" max="14339" width="25.28515625" customWidth="1"/>
    <col min="14340" max="14340" width="3.42578125" customWidth="1"/>
    <col min="14341" max="14341" width="27.7109375" customWidth="1"/>
    <col min="14342" max="14342" width="2.5703125" customWidth="1"/>
    <col min="14343" max="14343" width="27.7109375" customWidth="1"/>
    <col min="14344" max="14344" width="3.140625" customWidth="1"/>
    <col min="14345" max="14345" width="27.7109375" customWidth="1"/>
    <col min="14346" max="14346" width="3.42578125" customWidth="1"/>
    <col min="14347" max="14347" width="27.7109375" customWidth="1"/>
    <col min="14348" max="14348" width="4.42578125" customWidth="1"/>
    <col min="14349" max="14349" width="35.5703125" customWidth="1"/>
    <col min="14594" max="14594" width="20.7109375" customWidth="1"/>
    <col min="14595" max="14595" width="25.28515625" customWidth="1"/>
    <col min="14596" max="14596" width="3.42578125" customWidth="1"/>
    <col min="14597" max="14597" width="27.7109375" customWidth="1"/>
    <col min="14598" max="14598" width="2.5703125" customWidth="1"/>
    <col min="14599" max="14599" width="27.7109375" customWidth="1"/>
    <col min="14600" max="14600" width="3.140625" customWidth="1"/>
    <col min="14601" max="14601" width="27.7109375" customWidth="1"/>
    <col min="14602" max="14602" width="3.42578125" customWidth="1"/>
    <col min="14603" max="14603" width="27.7109375" customWidth="1"/>
    <col min="14604" max="14604" width="4.42578125" customWidth="1"/>
    <col min="14605" max="14605" width="35.5703125" customWidth="1"/>
    <col min="14850" max="14850" width="20.7109375" customWidth="1"/>
    <col min="14851" max="14851" width="25.28515625" customWidth="1"/>
    <col min="14852" max="14852" width="3.42578125" customWidth="1"/>
    <col min="14853" max="14853" width="27.7109375" customWidth="1"/>
    <col min="14854" max="14854" width="2.5703125" customWidth="1"/>
    <col min="14855" max="14855" width="27.7109375" customWidth="1"/>
    <col min="14856" max="14856" width="3.140625" customWidth="1"/>
    <col min="14857" max="14857" width="27.7109375" customWidth="1"/>
    <col min="14858" max="14858" width="3.42578125" customWidth="1"/>
    <col min="14859" max="14859" width="27.7109375" customWidth="1"/>
    <col min="14860" max="14860" width="4.42578125" customWidth="1"/>
    <col min="14861" max="14861" width="35.5703125" customWidth="1"/>
    <col min="15106" max="15106" width="20.7109375" customWidth="1"/>
    <col min="15107" max="15107" width="25.28515625" customWidth="1"/>
    <col min="15108" max="15108" width="3.42578125" customWidth="1"/>
    <col min="15109" max="15109" width="27.7109375" customWidth="1"/>
    <col min="15110" max="15110" width="2.5703125" customWidth="1"/>
    <col min="15111" max="15111" width="27.7109375" customWidth="1"/>
    <col min="15112" max="15112" width="3.140625" customWidth="1"/>
    <col min="15113" max="15113" width="27.7109375" customWidth="1"/>
    <col min="15114" max="15114" width="3.42578125" customWidth="1"/>
    <col min="15115" max="15115" width="27.7109375" customWidth="1"/>
    <col min="15116" max="15116" width="4.42578125" customWidth="1"/>
    <col min="15117" max="15117" width="35.5703125" customWidth="1"/>
    <col min="15362" max="15362" width="20.7109375" customWidth="1"/>
    <col min="15363" max="15363" width="25.28515625" customWidth="1"/>
    <col min="15364" max="15364" width="3.42578125" customWidth="1"/>
    <col min="15365" max="15365" width="27.7109375" customWidth="1"/>
    <col min="15366" max="15366" width="2.5703125" customWidth="1"/>
    <col min="15367" max="15367" width="27.7109375" customWidth="1"/>
    <col min="15368" max="15368" width="3.140625" customWidth="1"/>
    <col min="15369" max="15369" width="27.7109375" customWidth="1"/>
    <col min="15370" max="15370" width="3.42578125" customWidth="1"/>
    <col min="15371" max="15371" width="27.7109375" customWidth="1"/>
    <col min="15372" max="15372" width="4.42578125" customWidth="1"/>
    <col min="15373" max="15373" width="35.5703125" customWidth="1"/>
    <col min="15618" max="15618" width="20.7109375" customWidth="1"/>
    <col min="15619" max="15619" width="25.28515625" customWidth="1"/>
    <col min="15620" max="15620" width="3.42578125" customWidth="1"/>
    <col min="15621" max="15621" width="27.7109375" customWidth="1"/>
    <col min="15622" max="15622" width="2.5703125" customWidth="1"/>
    <col min="15623" max="15623" width="27.7109375" customWidth="1"/>
    <col min="15624" max="15624" width="3.140625" customWidth="1"/>
    <col min="15625" max="15625" width="27.7109375" customWidth="1"/>
    <col min="15626" max="15626" width="3.42578125" customWidth="1"/>
    <col min="15627" max="15627" width="27.7109375" customWidth="1"/>
    <col min="15628" max="15628" width="4.42578125" customWidth="1"/>
    <col min="15629" max="15629" width="35.5703125" customWidth="1"/>
    <col min="15874" max="15874" width="20.7109375" customWidth="1"/>
    <col min="15875" max="15875" width="25.28515625" customWidth="1"/>
    <col min="15876" max="15876" width="3.42578125" customWidth="1"/>
    <col min="15877" max="15877" width="27.7109375" customWidth="1"/>
    <col min="15878" max="15878" width="2.5703125" customWidth="1"/>
    <col min="15879" max="15879" width="27.7109375" customWidth="1"/>
    <col min="15880" max="15880" width="3.140625" customWidth="1"/>
    <col min="15881" max="15881" width="27.7109375" customWidth="1"/>
    <col min="15882" max="15882" width="3.42578125" customWidth="1"/>
    <col min="15883" max="15883" width="27.7109375" customWidth="1"/>
    <col min="15884" max="15884" width="4.42578125" customWidth="1"/>
    <col min="15885" max="15885" width="35.5703125" customWidth="1"/>
    <col min="16130" max="16130" width="20.7109375" customWidth="1"/>
    <col min="16131" max="16131" width="25.28515625" customWidth="1"/>
    <col min="16132" max="16132" width="3.42578125" customWidth="1"/>
    <col min="16133" max="16133" width="27.7109375" customWidth="1"/>
    <col min="16134" max="16134" width="2.5703125" customWidth="1"/>
    <col min="16135" max="16135" width="27.7109375" customWidth="1"/>
    <col min="16136" max="16136" width="3.140625" customWidth="1"/>
    <col min="16137" max="16137" width="27.7109375" customWidth="1"/>
    <col min="16138" max="16138" width="3.42578125" customWidth="1"/>
    <col min="16139" max="16139" width="27.7109375" customWidth="1"/>
    <col min="16140" max="16140" width="4.42578125" customWidth="1"/>
    <col min="16141" max="16141" width="35.5703125" customWidth="1"/>
  </cols>
  <sheetData>
    <row r="1" spans="2:4" ht="15.75" thickBot="1"/>
    <row r="2" spans="2:4" ht="15.75" thickBot="1">
      <c r="B2" s="1" t="s">
        <v>0</v>
      </c>
      <c r="C2" s="2" t="s">
        <v>13</v>
      </c>
      <c r="D2" s="3"/>
    </row>
    <row r="3" spans="2:4" ht="15.75" thickBot="1">
      <c r="B3" s="1" t="s">
        <v>2</v>
      </c>
      <c r="C3" s="2" t="s">
        <v>14</v>
      </c>
      <c r="D3" s="3"/>
    </row>
    <row r="4" spans="2:4" ht="15.75" thickBot="1">
      <c r="B4" s="1" t="s">
        <v>3</v>
      </c>
      <c r="C4" s="4" t="s">
        <v>1</v>
      </c>
      <c r="D4" s="3"/>
    </row>
    <row r="17" spans="2:14" ht="15.75" thickBot="1">
      <c r="M17" s="3"/>
    </row>
    <row r="18" spans="2:14" ht="15.75" thickBot="1">
      <c r="B18" s="5" t="s">
        <v>4</v>
      </c>
      <c r="C18" s="38">
        <v>1</v>
      </c>
      <c r="D18" s="39"/>
      <c r="E18" s="29">
        <v>2</v>
      </c>
      <c r="F18" s="30"/>
      <c r="G18" s="29">
        <v>3</v>
      </c>
      <c r="H18" s="30"/>
      <c r="I18" s="29">
        <v>4</v>
      </c>
      <c r="J18" s="30"/>
      <c r="K18" s="38">
        <v>5</v>
      </c>
      <c r="L18" s="39"/>
      <c r="M18" s="6" t="s">
        <v>1</v>
      </c>
      <c r="N18" s="6"/>
    </row>
    <row r="19" spans="2:14" ht="20.100000000000001" customHeight="1" thickBot="1">
      <c r="B19" s="7" t="s">
        <v>5</v>
      </c>
      <c r="C19" s="29" t="s">
        <v>9</v>
      </c>
      <c r="D19" s="30"/>
      <c r="E19" s="29" t="s">
        <v>9</v>
      </c>
      <c r="F19" s="31"/>
      <c r="G19" s="29" t="s">
        <v>12</v>
      </c>
      <c r="H19" s="31"/>
      <c r="I19" s="29" t="s">
        <v>9</v>
      </c>
      <c r="J19" s="31"/>
      <c r="K19" s="29" t="s">
        <v>15</v>
      </c>
      <c r="L19" s="30"/>
      <c r="M19" s="6"/>
      <c r="N19" s="6"/>
    </row>
    <row r="20" spans="2:14" ht="20.100000000000001" customHeight="1" thickBot="1">
      <c r="B20" s="8" t="s">
        <v>6</v>
      </c>
      <c r="C20" s="29" t="s">
        <v>10</v>
      </c>
      <c r="D20" s="30"/>
      <c r="E20" s="29" t="s">
        <v>11</v>
      </c>
      <c r="F20" s="31"/>
      <c r="G20" s="29" t="s">
        <v>10</v>
      </c>
      <c r="H20" s="31"/>
      <c r="I20" s="29" t="s">
        <v>10</v>
      </c>
      <c r="J20" s="31"/>
      <c r="K20" s="29" t="s">
        <v>10</v>
      </c>
      <c r="L20" s="30"/>
      <c r="M20" s="6"/>
      <c r="N20" s="6"/>
    </row>
    <row r="21" spans="2:14" ht="20.100000000000001" customHeight="1" thickBot="1">
      <c r="B21" s="8" t="s">
        <v>7</v>
      </c>
      <c r="C21" s="29"/>
      <c r="D21" s="30"/>
      <c r="E21" s="29" t="s">
        <v>1</v>
      </c>
      <c r="F21" s="31"/>
      <c r="G21" s="29"/>
      <c r="H21" s="31"/>
      <c r="I21" s="29"/>
      <c r="J21" s="31"/>
      <c r="K21" s="29"/>
      <c r="L21" s="30"/>
      <c r="M21" s="6"/>
      <c r="N21" s="6"/>
    </row>
    <row r="22" spans="2:14" ht="20.100000000000001" customHeight="1" thickBot="1">
      <c r="B22" s="8" t="s">
        <v>8</v>
      </c>
      <c r="C22" s="29"/>
      <c r="D22" s="30"/>
      <c r="E22" s="29"/>
      <c r="F22" s="31"/>
      <c r="G22" s="29"/>
      <c r="H22" s="31"/>
      <c r="I22" s="29"/>
      <c r="J22" s="31"/>
      <c r="K22" s="29"/>
      <c r="L22" s="30"/>
      <c r="M22" s="6"/>
      <c r="N22" s="6"/>
    </row>
    <row r="23" spans="2:14" ht="20.100000000000001" customHeight="1" thickBot="1">
      <c r="B23" s="9" t="s">
        <v>1</v>
      </c>
      <c r="C23" s="29"/>
      <c r="D23" s="30"/>
      <c r="E23" s="29"/>
      <c r="F23" s="31"/>
      <c r="G23" s="29"/>
      <c r="H23" s="31"/>
      <c r="I23" s="29"/>
      <c r="J23" s="31"/>
      <c r="K23" s="29"/>
      <c r="L23" s="30"/>
      <c r="M23" s="6"/>
      <c r="N23" s="6"/>
    </row>
    <row r="24" spans="2:14">
      <c r="M24" s="3"/>
    </row>
    <row r="25" spans="2:14">
      <c r="M25" s="3"/>
    </row>
    <row r="36" spans="2:14" ht="15.75" thickBot="1">
      <c r="M36" s="3"/>
    </row>
    <row r="37" spans="2:14" ht="15.75" thickBot="1">
      <c r="B37" s="5" t="s">
        <v>4</v>
      </c>
      <c r="C37" s="38">
        <v>1</v>
      </c>
      <c r="D37" s="39"/>
      <c r="E37" s="29">
        <v>2</v>
      </c>
      <c r="F37" s="30"/>
      <c r="G37" s="29">
        <v>3</v>
      </c>
      <c r="H37" s="30"/>
      <c r="I37" s="29">
        <v>4</v>
      </c>
      <c r="J37" s="30"/>
      <c r="K37" s="38">
        <v>5</v>
      </c>
      <c r="L37" s="39"/>
      <c r="M37" s="10" t="s">
        <v>1</v>
      </c>
      <c r="N37" s="6"/>
    </row>
    <row r="38" spans="2:14" ht="20.100000000000001" customHeight="1" thickBot="1">
      <c r="B38" s="7" t="s">
        <v>5</v>
      </c>
      <c r="C38" s="29" t="s">
        <v>9</v>
      </c>
      <c r="D38" s="30"/>
      <c r="E38" s="29" t="s">
        <v>15</v>
      </c>
      <c r="F38" s="31"/>
      <c r="G38" s="29" t="s">
        <v>10</v>
      </c>
      <c r="H38" s="31"/>
      <c r="I38" s="29" t="s">
        <v>9</v>
      </c>
      <c r="J38" s="31"/>
      <c r="K38" s="29" t="s">
        <v>9</v>
      </c>
      <c r="L38" s="30"/>
      <c r="M38" s="10"/>
      <c r="N38" s="6"/>
    </row>
    <row r="39" spans="2:14" ht="20.100000000000001" customHeight="1" thickBot="1">
      <c r="B39" s="8" t="s">
        <v>6</v>
      </c>
      <c r="C39" s="29" t="s">
        <v>16</v>
      </c>
      <c r="D39" s="30"/>
      <c r="E39" s="29" t="s">
        <v>10</v>
      </c>
      <c r="F39" s="31"/>
      <c r="G39" s="29" t="s">
        <v>10</v>
      </c>
      <c r="H39" s="31"/>
      <c r="I39" s="29" t="s">
        <v>16</v>
      </c>
      <c r="J39" s="31"/>
      <c r="K39" s="29" t="s">
        <v>11</v>
      </c>
      <c r="L39" s="30"/>
      <c r="M39" s="10"/>
      <c r="N39" s="6"/>
    </row>
    <row r="40" spans="2:14" ht="20.100000000000001" customHeight="1" thickBot="1">
      <c r="B40" s="8" t="s">
        <v>7</v>
      </c>
      <c r="C40" s="29"/>
      <c r="D40" s="30"/>
      <c r="E40" s="29"/>
      <c r="F40" s="31"/>
      <c r="G40" s="29"/>
      <c r="H40" s="31"/>
      <c r="I40" s="29"/>
      <c r="J40" s="31"/>
      <c r="K40" s="29"/>
      <c r="L40" s="31"/>
      <c r="M40" s="10"/>
      <c r="N40" s="6"/>
    </row>
    <row r="41" spans="2:14" ht="20.100000000000001" customHeight="1" thickBot="1">
      <c r="B41" s="8" t="s">
        <v>8</v>
      </c>
      <c r="C41" s="34"/>
      <c r="D41" s="35"/>
      <c r="E41" s="34"/>
      <c r="F41" s="35"/>
      <c r="G41" s="34"/>
      <c r="H41" s="35"/>
      <c r="I41" s="34"/>
      <c r="J41" s="35"/>
      <c r="K41" s="34"/>
      <c r="L41" s="35"/>
      <c r="M41" s="10"/>
      <c r="N41" s="6"/>
    </row>
    <row r="42" spans="2:14" ht="20.100000000000001" customHeight="1" thickBot="1">
      <c r="B42" s="8" t="s">
        <v>1</v>
      </c>
      <c r="C42" s="34">
        <f>(20629080/150+106653.22)*0.6</f>
        <v>146508.25200000001</v>
      </c>
      <c r="D42" s="35"/>
      <c r="E42" s="34">
        <f>(20629080/150+106653.22)*0.3</f>
        <v>73254.126000000004</v>
      </c>
      <c r="F42" s="35"/>
      <c r="G42" s="34"/>
      <c r="H42" s="35"/>
      <c r="I42" s="34">
        <f>(20629080/150+106653.22)*0.05</f>
        <v>12209.021000000001</v>
      </c>
      <c r="J42" s="35"/>
      <c r="K42" s="34">
        <f>(20629080/150+106653.22)*0.05</f>
        <v>12209.021000000001</v>
      </c>
      <c r="L42" s="35"/>
      <c r="M42" s="10"/>
      <c r="N42" s="6"/>
    </row>
    <row r="43" spans="2:14" ht="20.100000000000001" customHeight="1" thickBot="1">
      <c r="B43" s="9" t="s">
        <v>1</v>
      </c>
      <c r="C43" s="34">
        <f>20629080/150+106653.22</f>
        <v>244180.42</v>
      </c>
      <c r="D43" s="35"/>
      <c r="E43" s="29"/>
      <c r="F43" s="31"/>
      <c r="G43" s="29"/>
      <c r="H43" s="31"/>
      <c r="I43" s="29"/>
      <c r="J43" s="31"/>
      <c r="K43" s="29"/>
      <c r="L43" s="31"/>
      <c r="M43" s="10"/>
      <c r="N43" s="6"/>
    </row>
    <row r="44" spans="2:14">
      <c r="M44" s="11"/>
    </row>
    <row r="46" spans="2:14">
      <c r="M46" s="3"/>
    </row>
    <row r="57" spans="2:16" ht="15.75" thickBot="1">
      <c r="M57" s="3"/>
    </row>
    <row r="58" spans="2:16" ht="15.75" thickBot="1">
      <c r="B58" s="5" t="s">
        <v>4</v>
      </c>
      <c r="C58" s="38">
        <v>1</v>
      </c>
      <c r="D58" s="39"/>
      <c r="E58" s="29">
        <v>2</v>
      </c>
      <c r="F58" s="30"/>
      <c r="G58" s="29">
        <v>3</v>
      </c>
      <c r="H58" s="30"/>
      <c r="I58" s="29">
        <v>4</v>
      </c>
      <c r="J58" s="30"/>
      <c r="K58" s="40">
        <v>5</v>
      </c>
      <c r="L58" s="40"/>
      <c r="M58" s="29">
        <v>6</v>
      </c>
      <c r="N58" s="30"/>
      <c r="O58" s="40">
        <v>7</v>
      </c>
      <c r="P58" s="40"/>
    </row>
    <row r="59" spans="2:16" ht="20.100000000000001" customHeight="1" thickBot="1">
      <c r="B59" s="7" t="s">
        <v>5</v>
      </c>
      <c r="C59" s="29" t="s">
        <v>9</v>
      </c>
      <c r="D59" s="30"/>
      <c r="E59" s="29" t="s">
        <v>9</v>
      </c>
      <c r="F59" s="31"/>
      <c r="G59" s="29" t="s">
        <v>15</v>
      </c>
      <c r="H59" s="31"/>
      <c r="I59" s="29" t="s">
        <v>18</v>
      </c>
      <c r="J59" s="31"/>
      <c r="K59" s="29" t="s">
        <v>15</v>
      </c>
      <c r="L59" s="31"/>
      <c r="M59" s="29" t="s">
        <v>9</v>
      </c>
      <c r="N59" s="31"/>
      <c r="O59" s="29" t="s">
        <v>12</v>
      </c>
      <c r="P59" s="31"/>
    </row>
    <row r="60" spans="2:16" ht="20.100000000000001" customHeight="1" thickBot="1">
      <c r="B60" s="8" t="s">
        <v>6</v>
      </c>
      <c r="C60" s="29" t="s">
        <v>15</v>
      </c>
      <c r="D60" s="30"/>
      <c r="E60" s="29" t="s">
        <v>15</v>
      </c>
      <c r="F60" s="31"/>
      <c r="G60" s="29" t="s">
        <v>15</v>
      </c>
      <c r="H60" s="31"/>
      <c r="I60" s="29" t="s">
        <v>17</v>
      </c>
      <c r="J60" s="31"/>
      <c r="K60" s="29" t="s">
        <v>16</v>
      </c>
      <c r="L60" s="31"/>
      <c r="M60" s="29" t="s">
        <v>19</v>
      </c>
      <c r="N60" s="31"/>
      <c r="O60" s="29" t="s">
        <v>20</v>
      </c>
      <c r="P60" s="31"/>
    </row>
    <row r="61" spans="2:16" ht="20.100000000000001" customHeight="1" thickBot="1">
      <c r="B61" s="8" t="s">
        <v>7</v>
      </c>
      <c r="C61" s="34"/>
      <c r="D61" s="35"/>
      <c r="E61" s="34"/>
      <c r="F61" s="36"/>
      <c r="G61" s="34"/>
      <c r="H61" s="36"/>
      <c r="I61" s="34"/>
      <c r="J61" s="36"/>
      <c r="K61" s="34"/>
      <c r="L61" s="36"/>
      <c r="M61" s="34"/>
      <c r="N61" s="36"/>
      <c r="O61" s="34"/>
      <c r="P61" s="36"/>
    </row>
    <row r="62" spans="2:16" ht="20.100000000000001" customHeight="1" thickBot="1">
      <c r="B62" s="8" t="s">
        <v>8</v>
      </c>
      <c r="C62" s="34">
        <f>1672017.12/150+8650.2</f>
        <v>19796.980800000001</v>
      </c>
      <c r="D62" s="35"/>
      <c r="E62" s="34">
        <f>13698685/150+71262.46</f>
        <v>162587.02666666667</v>
      </c>
      <c r="F62" s="36"/>
      <c r="G62" s="34">
        <f>317625/150+1645</f>
        <v>3762.5</v>
      </c>
      <c r="H62" s="36"/>
      <c r="I62" s="34">
        <f>101143262.22/150+525908.06</f>
        <v>1200196.4748</v>
      </c>
      <c r="J62" s="36"/>
      <c r="K62" s="34">
        <f>11750200/150+61110</f>
        <v>139444.66666666669</v>
      </c>
      <c r="L62" s="36"/>
      <c r="M62" s="34"/>
      <c r="N62" s="36"/>
      <c r="O62" s="34">
        <f>25832888.9/150+134334.85</f>
        <v>306554.10933333333</v>
      </c>
      <c r="P62" s="36"/>
    </row>
    <row r="63" spans="2:16" ht="20.100000000000001" customHeight="1" thickBot="1">
      <c r="B63" s="8" t="s">
        <v>1</v>
      </c>
      <c r="C63" s="29"/>
      <c r="D63" s="30"/>
      <c r="E63" s="29"/>
      <c r="F63" s="31"/>
      <c r="G63" s="29"/>
      <c r="H63" s="31"/>
      <c r="I63" s="29"/>
      <c r="J63" s="31"/>
      <c r="K63" s="29"/>
      <c r="L63" s="31"/>
      <c r="M63" s="29"/>
      <c r="N63" s="31"/>
      <c r="O63" s="29"/>
      <c r="P63" s="31"/>
    </row>
    <row r="64" spans="2:16" ht="20.100000000000001" customHeight="1" thickBot="1">
      <c r="B64" s="9" t="s">
        <v>1</v>
      </c>
      <c r="C64" s="29"/>
      <c r="D64" s="30"/>
      <c r="E64" s="29"/>
      <c r="F64" s="31"/>
      <c r="G64" s="29"/>
      <c r="H64" s="31"/>
      <c r="I64" s="29"/>
      <c r="J64" s="31"/>
      <c r="K64" s="29"/>
      <c r="L64" s="31"/>
      <c r="M64" s="29"/>
      <c r="N64" s="31"/>
      <c r="O64" s="29"/>
      <c r="P64" s="31"/>
    </row>
    <row r="65" spans="2:14">
      <c r="L65" s="24"/>
      <c r="M65" s="24"/>
    </row>
    <row r="68" spans="2:14">
      <c r="M68" s="3"/>
    </row>
    <row r="79" spans="2:14" ht="15.75" thickBot="1">
      <c r="M79" s="3"/>
    </row>
    <row r="80" spans="2:14" ht="15.75" thickBot="1">
      <c r="B80" s="5" t="s">
        <v>4</v>
      </c>
      <c r="C80" s="29">
        <v>1</v>
      </c>
      <c r="D80" s="30"/>
      <c r="E80" s="14">
        <v>2</v>
      </c>
      <c r="F80" s="15"/>
      <c r="G80" s="14">
        <v>3</v>
      </c>
      <c r="H80" s="15"/>
      <c r="I80" s="14">
        <v>4</v>
      </c>
      <c r="J80" s="15"/>
      <c r="K80" s="16"/>
      <c r="L80" s="13"/>
      <c r="M80" s="10" t="s">
        <v>1</v>
      </c>
      <c r="N80" s="6"/>
    </row>
    <row r="81" spans="2:14" ht="20.100000000000001" customHeight="1" thickBot="1">
      <c r="B81" s="7" t="s">
        <v>5</v>
      </c>
      <c r="C81" s="18" t="s">
        <v>21</v>
      </c>
      <c r="D81" s="15"/>
      <c r="E81" s="18" t="s">
        <v>23</v>
      </c>
      <c r="F81" s="17"/>
      <c r="G81" s="18" t="s">
        <v>15</v>
      </c>
      <c r="H81" s="17"/>
      <c r="I81" s="18" t="s">
        <v>24</v>
      </c>
      <c r="J81" s="17"/>
      <c r="K81" s="14"/>
      <c r="L81" s="15"/>
      <c r="M81" s="10"/>
      <c r="N81" s="6"/>
    </row>
    <row r="82" spans="2:14" ht="20.100000000000001" customHeight="1" thickBot="1">
      <c r="B82" s="8" t="s">
        <v>6</v>
      </c>
      <c r="C82" s="18" t="s">
        <v>22</v>
      </c>
      <c r="D82" s="15"/>
      <c r="E82" s="18" t="s">
        <v>9</v>
      </c>
      <c r="F82" s="17"/>
      <c r="G82" s="18" t="s">
        <v>10</v>
      </c>
      <c r="H82" s="17"/>
      <c r="I82" s="18" t="s">
        <v>21</v>
      </c>
      <c r="J82" s="17"/>
      <c r="K82" s="14"/>
      <c r="L82" s="15"/>
      <c r="M82" s="10"/>
      <c r="N82" s="6"/>
    </row>
    <row r="83" spans="2:14" ht="20.100000000000001" customHeight="1" thickBot="1">
      <c r="B83" s="8" t="s">
        <v>7</v>
      </c>
      <c r="C83" s="14"/>
      <c r="D83" s="15"/>
      <c r="E83" s="14"/>
      <c r="F83" s="17"/>
      <c r="G83" s="14"/>
      <c r="H83" s="17"/>
      <c r="I83" s="14"/>
      <c r="J83" s="17"/>
      <c r="K83" s="14"/>
      <c r="L83" s="15"/>
      <c r="M83" s="10"/>
      <c r="N83" s="6"/>
    </row>
    <row r="84" spans="2:14" ht="20.100000000000001" customHeight="1" thickBot="1">
      <c r="B84" s="8" t="s">
        <v>8</v>
      </c>
      <c r="C84" s="25">
        <f>+C86*0.5</f>
        <v>271626</v>
      </c>
      <c r="D84" s="26"/>
      <c r="E84" s="25">
        <f>+C86*0.1</f>
        <v>54325.200000000004</v>
      </c>
      <c r="F84" s="27"/>
      <c r="G84" s="25"/>
      <c r="H84" s="27"/>
      <c r="I84" s="25">
        <f>+C86*0.4</f>
        <v>217300.80000000002</v>
      </c>
      <c r="J84" s="27"/>
      <c r="K84" s="28"/>
      <c r="L84" s="15"/>
      <c r="M84" s="10"/>
      <c r="N84" s="6"/>
    </row>
    <row r="85" spans="2:14" ht="20.100000000000001" customHeight="1" thickBot="1">
      <c r="B85" s="8" t="s">
        <v>1</v>
      </c>
      <c r="C85" s="14"/>
      <c r="D85" s="15"/>
      <c r="E85" s="14"/>
      <c r="F85" s="17"/>
      <c r="G85" s="14"/>
      <c r="H85" s="17"/>
      <c r="I85" s="14"/>
      <c r="J85" s="17"/>
      <c r="K85" s="14"/>
      <c r="L85" s="15"/>
      <c r="M85" s="10"/>
      <c r="N85" s="6"/>
    </row>
    <row r="86" spans="2:14" ht="20.100000000000001" customHeight="1" thickBot="1">
      <c r="B86" s="9" t="s">
        <v>1</v>
      </c>
      <c r="C86" s="25">
        <f>45777600/150+238068</f>
        <v>543252</v>
      </c>
      <c r="D86" s="15"/>
      <c r="E86" s="14"/>
      <c r="F86" s="17"/>
      <c r="G86" s="14"/>
      <c r="H86" s="17"/>
      <c r="I86" s="14"/>
      <c r="J86" s="17"/>
      <c r="K86" s="14"/>
      <c r="L86" s="15"/>
      <c r="M86" s="10"/>
      <c r="N86" s="6"/>
    </row>
    <row r="99" spans="2:20" ht="15.75" thickBot="1"/>
    <row r="100" spans="2:20" ht="15.75" thickBot="1">
      <c r="B100" s="5" t="s">
        <v>4</v>
      </c>
      <c r="C100" s="12">
        <v>1</v>
      </c>
      <c r="D100" s="13"/>
      <c r="E100" s="14">
        <v>2</v>
      </c>
      <c r="F100" s="15"/>
      <c r="G100" s="14">
        <v>3</v>
      </c>
      <c r="H100" s="15"/>
      <c r="I100" s="14">
        <v>4</v>
      </c>
      <c r="J100" s="15"/>
      <c r="K100" s="16">
        <v>5</v>
      </c>
      <c r="L100" s="13"/>
      <c r="M100" s="18">
        <v>6</v>
      </c>
      <c r="N100" s="19"/>
      <c r="O100" s="18">
        <v>7</v>
      </c>
      <c r="P100" s="19"/>
      <c r="Q100" s="23">
        <v>8</v>
      </c>
      <c r="R100" s="22"/>
      <c r="S100" s="23">
        <v>8</v>
      </c>
      <c r="T100" s="22"/>
    </row>
    <row r="101" spans="2:20" ht="20.100000000000001" customHeight="1" thickBot="1">
      <c r="B101" s="7" t="s">
        <v>5</v>
      </c>
      <c r="C101" s="18" t="s">
        <v>25</v>
      </c>
      <c r="D101" s="15"/>
      <c r="E101" s="18" t="s">
        <v>12</v>
      </c>
      <c r="F101" s="17"/>
      <c r="G101" s="18" t="s">
        <v>9</v>
      </c>
      <c r="H101" s="17"/>
      <c r="I101" s="18" t="s">
        <v>22</v>
      </c>
      <c r="J101" s="17"/>
      <c r="K101" s="18" t="s">
        <v>23</v>
      </c>
      <c r="L101" s="15"/>
      <c r="M101" s="18" t="s">
        <v>9</v>
      </c>
      <c r="N101" s="20"/>
      <c r="O101" s="18" t="s">
        <v>23</v>
      </c>
      <c r="P101" s="20"/>
      <c r="Q101" s="18" t="s">
        <v>21</v>
      </c>
      <c r="R101" s="19"/>
      <c r="S101" s="18" t="s">
        <v>21</v>
      </c>
      <c r="T101" s="19"/>
    </row>
    <row r="102" spans="2:20" ht="20.100000000000001" customHeight="1" thickBot="1">
      <c r="B102" s="8" t="s">
        <v>6</v>
      </c>
      <c r="C102" s="18" t="s">
        <v>12</v>
      </c>
      <c r="D102" s="15"/>
      <c r="E102" s="18" t="s">
        <v>15</v>
      </c>
      <c r="F102" s="17"/>
      <c r="G102" s="18" t="s">
        <v>15</v>
      </c>
      <c r="H102" s="17"/>
      <c r="I102" s="18" t="s">
        <v>23</v>
      </c>
      <c r="J102" s="17"/>
      <c r="K102" s="18" t="s">
        <v>12</v>
      </c>
      <c r="L102" s="15"/>
      <c r="M102" s="18" t="s">
        <v>15</v>
      </c>
      <c r="N102" s="20"/>
      <c r="O102" s="18" t="s">
        <v>12</v>
      </c>
      <c r="P102" s="20"/>
      <c r="Q102" s="18" t="s">
        <v>22</v>
      </c>
      <c r="R102" s="19"/>
      <c r="S102" s="18" t="s">
        <v>22</v>
      </c>
      <c r="T102" s="19"/>
    </row>
    <row r="103" spans="2:20" ht="20.100000000000001" customHeight="1" thickBot="1">
      <c r="B103" s="8" t="s">
        <v>7</v>
      </c>
      <c r="C103" s="14"/>
      <c r="D103" s="15"/>
      <c r="E103" s="14"/>
      <c r="F103" s="17"/>
      <c r="G103" s="14"/>
      <c r="H103" s="17"/>
      <c r="I103" s="14"/>
      <c r="J103" s="17"/>
      <c r="K103" s="14"/>
      <c r="L103" s="15"/>
      <c r="M103" s="18"/>
      <c r="N103" s="20"/>
      <c r="O103" s="18"/>
      <c r="P103" s="20"/>
      <c r="Q103" s="18"/>
      <c r="R103" s="19"/>
      <c r="S103" s="18"/>
      <c r="T103" s="19"/>
    </row>
    <row r="104" spans="2:20" ht="20.100000000000001" customHeight="1" thickBot="1">
      <c r="B104" s="8" t="s">
        <v>8</v>
      </c>
      <c r="C104" s="25">
        <f>8488999/150+41715</f>
        <v>98308.32666666666</v>
      </c>
      <c r="D104" s="26"/>
      <c r="E104" s="25">
        <f>3969931/150+20636</f>
        <v>47102.206666666665</v>
      </c>
      <c r="F104" s="27"/>
      <c r="G104" s="25">
        <f>+(84264606.25/150+438202.53)-C86</f>
        <v>456714.57166666666</v>
      </c>
      <c r="H104" s="27"/>
      <c r="I104" s="25">
        <f>10996837/150+57185.44</f>
        <v>130497.68666666668</v>
      </c>
      <c r="J104" s="27"/>
      <c r="K104" s="25">
        <f>39336994.37/150+204552</f>
        <v>466798.62913333334</v>
      </c>
      <c r="L104" s="26"/>
      <c r="M104" s="25">
        <f>1366719/150+7106.99</f>
        <v>16218.449999999999</v>
      </c>
      <c r="N104" s="27"/>
      <c r="O104" s="25">
        <f>2228393/150+11588</f>
        <v>26443.953333333331</v>
      </c>
      <c r="P104" s="27"/>
      <c r="Q104" s="25">
        <f>6868743/150+35718</f>
        <v>81509.62</v>
      </c>
      <c r="R104" s="26"/>
      <c r="S104" s="25">
        <f>16325375/150+84892</f>
        <v>193727.83333333331</v>
      </c>
      <c r="T104" s="26"/>
    </row>
    <row r="105" spans="2:20" ht="20.100000000000001" customHeight="1" thickBot="1">
      <c r="B105" s="8" t="s">
        <v>1</v>
      </c>
      <c r="C105" s="14"/>
      <c r="D105" s="15"/>
      <c r="E105" s="14"/>
      <c r="F105" s="17"/>
      <c r="G105" s="14"/>
      <c r="H105" s="17"/>
      <c r="I105" s="14"/>
      <c r="J105" s="17"/>
      <c r="K105" s="14"/>
      <c r="L105" s="15"/>
      <c r="M105" s="18"/>
      <c r="N105" s="20"/>
      <c r="O105" s="18"/>
      <c r="P105" s="20"/>
      <c r="Q105" s="18"/>
      <c r="R105" s="19"/>
      <c r="S105" s="18"/>
      <c r="T105" s="19"/>
    </row>
    <row r="106" spans="2:20" ht="20.100000000000001" customHeight="1" thickBot="1">
      <c r="B106" s="9" t="s">
        <v>1</v>
      </c>
      <c r="C106" s="14"/>
      <c r="D106" s="15"/>
      <c r="E106" s="14"/>
      <c r="F106" s="17"/>
      <c r="G106" s="14"/>
      <c r="H106" s="17"/>
      <c r="I106" s="14"/>
      <c r="J106" s="17"/>
      <c r="K106" s="14"/>
      <c r="L106" s="15"/>
      <c r="M106" s="18"/>
      <c r="N106" s="20"/>
      <c r="O106" s="18"/>
      <c r="P106" s="20"/>
      <c r="Q106" s="18"/>
      <c r="R106" s="19"/>
      <c r="S106" s="18"/>
      <c r="T106" s="19"/>
    </row>
    <row r="108" spans="2:20">
      <c r="M108" s="3"/>
    </row>
    <row r="119" spans="2:14" ht="15.75" thickBot="1">
      <c r="M119" s="3"/>
    </row>
    <row r="120" spans="2:14" ht="15.75" thickBot="1">
      <c r="B120" s="5" t="s">
        <v>4</v>
      </c>
      <c r="C120" s="38">
        <v>1</v>
      </c>
      <c r="D120" s="39"/>
      <c r="E120" s="29">
        <v>2</v>
      </c>
      <c r="F120" s="30"/>
      <c r="G120" s="29">
        <v>3</v>
      </c>
      <c r="H120" s="30"/>
      <c r="I120" s="32"/>
      <c r="J120" s="33"/>
      <c r="K120" s="33"/>
      <c r="L120" s="33"/>
      <c r="M120" s="6" t="s">
        <v>1</v>
      </c>
      <c r="N120" s="6"/>
    </row>
    <row r="121" spans="2:14" ht="20.100000000000001" customHeight="1" thickBot="1">
      <c r="B121" s="7" t="s">
        <v>5</v>
      </c>
      <c r="C121" s="29" t="s">
        <v>9</v>
      </c>
      <c r="D121" s="30"/>
      <c r="E121" s="29" t="s">
        <v>9</v>
      </c>
      <c r="F121" s="31"/>
      <c r="G121" s="29" t="s">
        <v>15</v>
      </c>
      <c r="H121" s="31"/>
      <c r="I121" s="32"/>
      <c r="J121" s="33"/>
      <c r="K121" s="33"/>
      <c r="L121" s="33"/>
      <c r="M121" s="6"/>
      <c r="N121" s="6"/>
    </row>
    <row r="122" spans="2:14" ht="20.100000000000001" customHeight="1" thickBot="1">
      <c r="B122" s="8" t="s">
        <v>6</v>
      </c>
      <c r="C122" s="29" t="s">
        <v>20</v>
      </c>
      <c r="D122" s="30"/>
      <c r="E122" s="29" t="s">
        <v>20</v>
      </c>
      <c r="F122" s="31"/>
      <c r="G122" s="29" t="s">
        <v>20</v>
      </c>
      <c r="H122" s="31"/>
      <c r="I122" s="32"/>
      <c r="J122" s="33"/>
      <c r="K122" s="33"/>
      <c r="L122" s="33"/>
      <c r="M122" s="6"/>
      <c r="N122" s="6"/>
    </row>
    <row r="123" spans="2:14" ht="20.100000000000001" customHeight="1" thickBot="1">
      <c r="B123" s="8" t="s">
        <v>7</v>
      </c>
      <c r="C123" s="29"/>
      <c r="D123" s="30"/>
      <c r="E123" s="29"/>
      <c r="F123" s="31"/>
      <c r="G123" s="29"/>
      <c r="H123" s="31"/>
      <c r="I123" s="32"/>
      <c r="J123" s="33"/>
      <c r="K123" s="33"/>
      <c r="L123" s="33"/>
      <c r="M123" s="6"/>
      <c r="N123" s="6"/>
    </row>
    <row r="124" spans="2:14" ht="20.100000000000001" customHeight="1" thickBot="1">
      <c r="B124" s="8" t="s">
        <v>8</v>
      </c>
      <c r="C124" s="34">
        <f>+C125*0.6</f>
        <v>132265</v>
      </c>
      <c r="D124" s="35"/>
      <c r="E124" s="34">
        <f>+C125*0.2</f>
        <v>44088.333333333343</v>
      </c>
      <c r="F124" s="36"/>
      <c r="G124" s="34">
        <f>+C125*0.2</f>
        <v>44088.333333333343</v>
      </c>
      <c r="H124" s="36"/>
      <c r="I124" s="37"/>
      <c r="J124" s="33"/>
      <c r="K124" s="33"/>
      <c r="L124" s="33"/>
      <c r="M124" s="6"/>
      <c r="N124" s="6"/>
    </row>
    <row r="125" spans="2:14" ht="20.100000000000001" customHeight="1" thickBot="1">
      <c r="B125" s="8" t="s">
        <v>1</v>
      </c>
      <c r="C125" s="34">
        <f>18576250/150+96600</f>
        <v>220441.66666666669</v>
      </c>
      <c r="D125" s="35"/>
      <c r="E125" s="29"/>
      <c r="F125" s="31"/>
      <c r="G125" s="29"/>
      <c r="H125" s="31"/>
      <c r="I125" s="32"/>
      <c r="J125" s="33"/>
      <c r="K125" s="33"/>
      <c r="L125" s="33"/>
      <c r="M125" s="6"/>
      <c r="N125" s="6"/>
    </row>
    <row r="126" spans="2:14" ht="20.100000000000001" customHeight="1" thickBot="1">
      <c r="B126" s="9" t="s">
        <v>1</v>
      </c>
      <c r="C126" s="29"/>
      <c r="D126" s="30"/>
      <c r="E126" s="29"/>
      <c r="F126" s="31"/>
      <c r="G126" s="29"/>
      <c r="H126" s="31"/>
      <c r="I126" s="32"/>
      <c r="J126" s="33"/>
      <c r="K126" s="33"/>
      <c r="L126" s="33"/>
      <c r="M126" s="6"/>
      <c r="N126" s="6"/>
    </row>
    <row r="127" spans="2:14">
      <c r="I127" s="3"/>
      <c r="J127" s="3"/>
      <c r="K127" s="3"/>
      <c r="L127" s="3"/>
      <c r="M127" s="3"/>
    </row>
    <row r="131" spans="2:14">
      <c r="M131" s="3"/>
    </row>
    <row r="142" spans="2:14" ht="15.75" thickBot="1">
      <c r="M142" s="3"/>
    </row>
    <row r="143" spans="2:14" ht="15.75" thickBot="1">
      <c r="B143" s="5" t="s">
        <v>4</v>
      </c>
      <c r="C143" s="38">
        <v>1</v>
      </c>
      <c r="D143" s="39"/>
      <c r="E143" s="29">
        <v>2</v>
      </c>
      <c r="F143" s="30"/>
      <c r="G143" s="29">
        <v>3</v>
      </c>
      <c r="H143" s="30"/>
      <c r="I143" s="29">
        <v>4</v>
      </c>
      <c r="J143" s="30"/>
      <c r="K143" s="32"/>
      <c r="L143" s="33"/>
      <c r="M143" s="6" t="s">
        <v>1</v>
      </c>
      <c r="N143" s="6"/>
    </row>
    <row r="144" spans="2:14" ht="20.100000000000001" customHeight="1" thickBot="1">
      <c r="B144" s="7" t="s">
        <v>5</v>
      </c>
      <c r="C144" s="29" t="s">
        <v>9</v>
      </c>
      <c r="D144" s="30"/>
      <c r="E144" s="29" t="s">
        <v>15</v>
      </c>
      <c r="F144" s="31"/>
      <c r="G144" s="29" t="s">
        <v>10</v>
      </c>
      <c r="H144" s="31"/>
      <c r="I144" s="29" t="s">
        <v>15</v>
      </c>
      <c r="J144" s="31"/>
      <c r="K144" s="32"/>
      <c r="L144" s="33"/>
      <c r="M144" s="6"/>
      <c r="N144" s="6"/>
    </row>
    <row r="145" spans="2:14" ht="20.100000000000001" customHeight="1" thickBot="1">
      <c r="B145" s="8" t="s">
        <v>6</v>
      </c>
      <c r="C145" s="29" t="s">
        <v>16</v>
      </c>
      <c r="D145" s="30"/>
      <c r="E145" s="29" t="s">
        <v>11</v>
      </c>
      <c r="F145" s="31"/>
      <c r="G145" s="29" t="s">
        <v>10</v>
      </c>
      <c r="H145" s="31"/>
      <c r="I145" s="29" t="s">
        <v>10</v>
      </c>
      <c r="J145" s="31"/>
      <c r="K145" s="32"/>
      <c r="L145" s="33"/>
      <c r="M145" s="6"/>
      <c r="N145" s="6"/>
    </row>
    <row r="146" spans="2:14" ht="20.100000000000001" customHeight="1" thickBot="1">
      <c r="B146" s="8" t="s">
        <v>7</v>
      </c>
      <c r="C146" s="29"/>
      <c r="D146" s="30"/>
      <c r="E146" s="29"/>
      <c r="F146" s="31"/>
      <c r="G146" s="29"/>
      <c r="H146" s="31"/>
      <c r="I146" s="29"/>
      <c r="J146" s="31"/>
      <c r="K146" s="32"/>
      <c r="L146" s="33"/>
      <c r="M146" s="6"/>
      <c r="N146" s="6"/>
    </row>
    <row r="147" spans="2:14" ht="20.100000000000001" customHeight="1" thickBot="1">
      <c r="B147" s="8" t="s">
        <v>8</v>
      </c>
      <c r="C147" s="34">
        <f>+C148*0.1</f>
        <v>24176.778000000002</v>
      </c>
      <c r="D147" s="35"/>
      <c r="E147" s="34">
        <f>+C148*0.6</f>
        <v>145060.66800000001</v>
      </c>
      <c r="F147" s="36"/>
      <c r="G147" s="34">
        <f>+C148*0.3</f>
        <v>72530.334000000003</v>
      </c>
      <c r="H147" s="36"/>
      <c r="I147" s="34"/>
      <c r="J147" s="36"/>
      <c r="K147" s="37"/>
      <c r="L147" s="33"/>
      <c r="M147" s="6"/>
      <c r="N147" s="6"/>
    </row>
    <row r="148" spans="2:14" ht="20.100000000000001" customHeight="1" thickBot="1">
      <c r="B148" s="8" t="s">
        <v>1</v>
      </c>
      <c r="C148" s="34">
        <f>20448000/150+105447.78</f>
        <v>241767.78</v>
      </c>
      <c r="D148" s="35"/>
      <c r="E148" s="29"/>
      <c r="F148" s="31"/>
      <c r="G148" s="29"/>
      <c r="H148" s="31"/>
      <c r="I148" s="29"/>
      <c r="J148" s="31"/>
      <c r="K148" s="32"/>
      <c r="L148" s="33"/>
      <c r="M148" s="6"/>
      <c r="N148" s="6"/>
    </row>
    <row r="149" spans="2:14" ht="20.100000000000001" customHeight="1" thickBot="1">
      <c r="B149" s="9" t="s">
        <v>1</v>
      </c>
      <c r="C149" s="29"/>
      <c r="D149" s="30"/>
      <c r="E149" s="29"/>
      <c r="F149" s="31"/>
      <c r="G149" s="29"/>
      <c r="H149" s="31"/>
      <c r="I149" s="29"/>
      <c r="J149" s="31"/>
      <c r="K149" s="32"/>
      <c r="L149" s="33"/>
      <c r="M149" s="6"/>
      <c r="N149" s="6"/>
    </row>
    <row r="150" spans="2:14">
      <c r="K150" s="3"/>
      <c r="L150" s="3"/>
      <c r="M150" s="3"/>
    </row>
    <row r="151" spans="2:14">
      <c r="K151" s="3"/>
      <c r="L151" s="3"/>
    </row>
  </sheetData>
  <mergeCells count="185"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  <mergeCell ref="C22:D22"/>
    <mergeCell ref="E22:F22"/>
    <mergeCell ref="G22:H22"/>
    <mergeCell ref="I22:J22"/>
    <mergeCell ref="K22:L22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3:D23"/>
    <mergeCell ref="E23:F23"/>
    <mergeCell ref="G23:H23"/>
    <mergeCell ref="I23:J23"/>
    <mergeCell ref="K23:L23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43:D43"/>
    <mergeCell ref="E43:F43"/>
    <mergeCell ref="G43:H43"/>
    <mergeCell ref="I43:J43"/>
    <mergeCell ref="K43:L43"/>
    <mergeCell ref="C59:D59"/>
    <mergeCell ref="E59:F59"/>
    <mergeCell ref="G59:H59"/>
    <mergeCell ref="I59:J59"/>
    <mergeCell ref="K59:L59"/>
    <mergeCell ref="C58:D58"/>
    <mergeCell ref="E58:F58"/>
    <mergeCell ref="G58:H58"/>
    <mergeCell ref="I58:J58"/>
    <mergeCell ref="K58:L58"/>
    <mergeCell ref="C61:D61"/>
    <mergeCell ref="E61:F61"/>
    <mergeCell ref="G61:H61"/>
    <mergeCell ref="I61:J61"/>
    <mergeCell ref="K61:L61"/>
    <mergeCell ref="C60:D60"/>
    <mergeCell ref="E60:F60"/>
    <mergeCell ref="G60:H60"/>
    <mergeCell ref="I60:J60"/>
    <mergeCell ref="K60:L60"/>
    <mergeCell ref="C63:D63"/>
    <mergeCell ref="E63:F63"/>
    <mergeCell ref="G63:H63"/>
    <mergeCell ref="I63:J63"/>
    <mergeCell ref="K63:L63"/>
    <mergeCell ref="C62:D62"/>
    <mergeCell ref="E62:F62"/>
    <mergeCell ref="G62:H62"/>
    <mergeCell ref="I62:J62"/>
    <mergeCell ref="K62:L62"/>
    <mergeCell ref="M61:N61"/>
    <mergeCell ref="O61:P61"/>
    <mergeCell ref="M62:N62"/>
    <mergeCell ref="O62:P62"/>
    <mergeCell ref="M63:N63"/>
    <mergeCell ref="O63:P63"/>
    <mergeCell ref="M58:N58"/>
    <mergeCell ref="O58:P58"/>
    <mergeCell ref="M59:N59"/>
    <mergeCell ref="O59:P59"/>
    <mergeCell ref="M60:N60"/>
    <mergeCell ref="O60:P60"/>
    <mergeCell ref="C121:D121"/>
    <mergeCell ref="E121:F121"/>
    <mergeCell ref="G121:H121"/>
    <mergeCell ref="I121:J121"/>
    <mergeCell ref="K121:L121"/>
    <mergeCell ref="M64:N64"/>
    <mergeCell ref="O64:P64"/>
    <mergeCell ref="C120:D120"/>
    <mergeCell ref="E120:F120"/>
    <mergeCell ref="G120:H120"/>
    <mergeCell ref="I120:J120"/>
    <mergeCell ref="K120:L120"/>
    <mergeCell ref="C80:D80"/>
    <mergeCell ref="C64:D64"/>
    <mergeCell ref="E64:F64"/>
    <mergeCell ref="G64:H64"/>
    <mergeCell ref="I64:J64"/>
    <mergeCell ref="K64:L64"/>
    <mergeCell ref="C123:D123"/>
    <mergeCell ref="E123:F123"/>
    <mergeCell ref="G123:H123"/>
    <mergeCell ref="I123:J123"/>
    <mergeCell ref="K123:L123"/>
    <mergeCell ref="C122:D122"/>
    <mergeCell ref="E122:F122"/>
    <mergeCell ref="G122:H122"/>
    <mergeCell ref="I122:J122"/>
    <mergeCell ref="K122:L122"/>
    <mergeCell ref="C125:D125"/>
    <mergeCell ref="E125:F125"/>
    <mergeCell ref="G125:H125"/>
    <mergeCell ref="I125:J125"/>
    <mergeCell ref="K125:L125"/>
    <mergeCell ref="C124:D124"/>
    <mergeCell ref="E124:F124"/>
    <mergeCell ref="G124:H124"/>
    <mergeCell ref="I124:J124"/>
    <mergeCell ref="K124:L124"/>
    <mergeCell ref="C143:D143"/>
    <mergeCell ref="E143:F143"/>
    <mergeCell ref="G143:H143"/>
    <mergeCell ref="I143:J143"/>
    <mergeCell ref="K143:L143"/>
    <mergeCell ref="C126:D126"/>
    <mergeCell ref="E126:F126"/>
    <mergeCell ref="G126:H126"/>
    <mergeCell ref="I126:J126"/>
    <mergeCell ref="K126:L126"/>
    <mergeCell ref="C145:D145"/>
    <mergeCell ref="E145:F145"/>
    <mergeCell ref="G145:H145"/>
    <mergeCell ref="I145:J145"/>
    <mergeCell ref="K145:L145"/>
    <mergeCell ref="C144:D144"/>
    <mergeCell ref="E144:F144"/>
    <mergeCell ref="G144:H144"/>
    <mergeCell ref="I144:J144"/>
    <mergeCell ref="K144:L144"/>
    <mergeCell ref="C147:D147"/>
    <mergeCell ref="E147:F147"/>
    <mergeCell ref="G147:H147"/>
    <mergeCell ref="I147:J147"/>
    <mergeCell ref="K147:L147"/>
    <mergeCell ref="C146:D146"/>
    <mergeCell ref="E146:F146"/>
    <mergeCell ref="G146:H146"/>
    <mergeCell ref="I146:J146"/>
    <mergeCell ref="K146:L146"/>
    <mergeCell ref="C149:D149"/>
    <mergeCell ref="E149:F149"/>
    <mergeCell ref="G149:H149"/>
    <mergeCell ref="I149:J149"/>
    <mergeCell ref="K149:L149"/>
    <mergeCell ref="C148:D148"/>
    <mergeCell ref="E148:F148"/>
    <mergeCell ref="G148:H148"/>
    <mergeCell ref="I148:J148"/>
    <mergeCell ref="K148:L148"/>
  </mergeCells>
  <pageMargins left="0.46" right="0.19" top="0.19" bottom="0.3" header="0.19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T130"/>
  <sheetViews>
    <sheetView tabSelected="1" topLeftCell="A76" zoomScale="80" zoomScaleNormal="80" workbookViewId="0">
      <selection activeCell="G103" sqref="G103:H103"/>
    </sheetView>
  </sheetViews>
  <sheetFormatPr defaultRowHeight="15"/>
  <cols>
    <col min="1" max="1" width="2.42578125" customWidth="1"/>
    <col min="2" max="2" width="19.5703125" customWidth="1"/>
    <col min="3" max="3" width="25.28515625" customWidth="1"/>
    <col min="4" max="4" width="3.42578125" customWidth="1"/>
    <col min="5" max="5" width="27.7109375" customWidth="1"/>
    <col min="6" max="6" width="2.5703125" customWidth="1"/>
    <col min="7" max="7" width="27.7109375" customWidth="1"/>
    <col min="8" max="8" width="3.140625" customWidth="1"/>
    <col min="9" max="9" width="27.7109375" customWidth="1"/>
    <col min="10" max="10" width="3.42578125" customWidth="1"/>
    <col min="11" max="11" width="27.7109375" customWidth="1"/>
    <col min="12" max="12" width="4" customWidth="1"/>
    <col min="13" max="13" width="26.85546875" customWidth="1"/>
    <col min="14" max="14" width="3.140625" customWidth="1"/>
    <col min="15" max="15" width="26.140625" customWidth="1"/>
    <col min="16" max="16" width="4.140625" customWidth="1"/>
    <col min="17" max="17" width="26.42578125" customWidth="1"/>
    <col min="18" max="18" width="3.5703125" customWidth="1"/>
    <col min="19" max="19" width="25.28515625" customWidth="1"/>
    <col min="20" max="20" width="3.42578125" customWidth="1"/>
    <col min="258" max="258" width="20.7109375" customWidth="1"/>
    <col min="259" max="259" width="25.28515625" customWidth="1"/>
    <col min="260" max="260" width="3.42578125" customWidth="1"/>
    <col min="261" max="261" width="27.7109375" customWidth="1"/>
    <col min="262" max="262" width="2.5703125" customWidth="1"/>
    <col min="263" max="263" width="27.7109375" customWidth="1"/>
    <col min="264" max="264" width="3.140625" customWidth="1"/>
    <col min="265" max="265" width="27.7109375" customWidth="1"/>
    <col min="266" max="266" width="3.42578125" customWidth="1"/>
    <col min="267" max="267" width="27.7109375" customWidth="1"/>
    <col min="268" max="268" width="4.42578125" customWidth="1"/>
    <col min="269" max="269" width="35.5703125" customWidth="1"/>
    <col min="514" max="514" width="20.7109375" customWidth="1"/>
    <col min="515" max="515" width="25.28515625" customWidth="1"/>
    <col min="516" max="516" width="3.42578125" customWidth="1"/>
    <col min="517" max="517" width="27.7109375" customWidth="1"/>
    <col min="518" max="518" width="2.5703125" customWidth="1"/>
    <col min="519" max="519" width="27.7109375" customWidth="1"/>
    <col min="520" max="520" width="3.140625" customWidth="1"/>
    <col min="521" max="521" width="27.7109375" customWidth="1"/>
    <col min="522" max="522" width="3.42578125" customWidth="1"/>
    <col min="523" max="523" width="27.7109375" customWidth="1"/>
    <col min="524" max="524" width="4.42578125" customWidth="1"/>
    <col min="525" max="525" width="35.5703125" customWidth="1"/>
    <col min="770" max="770" width="20.7109375" customWidth="1"/>
    <col min="771" max="771" width="25.28515625" customWidth="1"/>
    <col min="772" max="772" width="3.42578125" customWidth="1"/>
    <col min="773" max="773" width="27.7109375" customWidth="1"/>
    <col min="774" max="774" width="2.5703125" customWidth="1"/>
    <col min="775" max="775" width="27.7109375" customWidth="1"/>
    <col min="776" max="776" width="3.140625" customWidth="1"/>
    <col min="777" max="777" width="27.7109375" customWidth="1"/>
    <col min="778" max="778" width="3.42578125" customWidth="1"/>
    <col min="779" max="779" width="27.7109375" customWidth="1"/>
    <col min="780" max="780" width="4.42578125" customWidth="1"/>
    <col min="781" max="781" width="35.5703125" customWidth="1"/>
    <col min="1026" max="1026" width="20.7109375" customWidth="1"/>
    <col min="1027" max="1027" width="25.28515625" customWidth="1"/>
    <col min="1028" max="1028" width="3.42578125" customWidth="1"/>
    <col min="1029" max="1029" width="27.7109375" customWidth="1"/>
    <col min="1030" max="1030" width="2.5703125" customWidth="1"/>
    <col min="1031" max="1031" width="27.7109375" customWidth="1"/>
    <col min="1032" max="1032" width="3.140625" customWidth="1"/>
    <col min="1033" max="1033" width="27.7109375" customWidth="1"/>
    <col min="1034" max="1034" width="3.42578125" customWidth="1"/>
    <col min="1035" max="1035" width="27.7109375" customWidth="1"/>
    <col min="1036" max="1036" width="4.42578125" customWidth="1"/>
    <col min="1037" max="1037" width="35.5703125" customWidth="1"/>
    <col min="1282" max="1282" width="20.7109375" customWidth="1"/>
    <col min="1283" max="1283" width="25.28515625" customWidth="1"/>
    <col min="1284" max="1284" width="3.42578125" customWidth="1"/>
    <col min="1285" max="1285" width="27.7109375" customWidth="1"/>
    <col min="1286" max="1286" width="2.5703125" customWidth="1"/>
    <col min="1287" max="1287" width="27.7109375" customWidth="1"/>
    <col min="1288" max="1288" width="3.140625" customWidth="1"/>
    <col min="1289" max="1289" width="27.7109375" customWidth="1"/>
    <col min="1290" max="1290" width="3.42578125" customWidth="1"/>
    <col min="1291" max="1291" width="27.7109375" customWidth="1"/>
    <col min="1292" max="1292" width="4.42578125" customWidth="1"/>
    <col min="1293" max="1293" width="35.5703125" customWidth="1"/>
    <col min="1538" max="1538" width="20.7109375" customWidth="1"/>
    <col min="1539" max="1539" width="25.28515625" customWidth="1"/>
    <col min="1540" max="1540" width="3.42578125" customWidth="1"/>
    <col min="1541" max="1541" width="27.7109375" customWidth="1"/>
    <col min="1542" max="1542" width="2.5703125" customWidth="1"/>
    <col min="1543" max="1543" width="27.7109375" customWidth="1"/>
    <col min="1544" max="1544" width="3.140625" customWidth="1"/>
    <col min="1545" max="1545" width="27.7109375" customWidth="1"/>
    <col min="1546" max="1546" width="3.42578125" customWidth="1"/>
    <col min="1547" max="1547" width="27.7109375" customWidth="1"/>
    <col min="1548" max="1548" width="4.42578125" customWidth="1"/>
    <col min="1549" max="1549" width="35.5703125" customWidth="1"/>
    <col min="1794" max="1794" width="20.7109375" customWidth="1"/>
    <col min="1795" max="1795" width="25.28515625" customWidth="1"/>
    <col min="1796" max="1796" width="3.42578125" customWidth="1"/>
    <col min="1797" max="1797" width="27.7109375" customWidth="1"/>
    <col min="1798" max="1798" width="2.5703125" customWidth="1"/>
    <col min="1799" max="1799" width="27.7109375" customWidth="1"/>
    <col min="1800" max="1800" width="3.140625" customWidth="1"/>
    <col min="1801" max="1801" width="27.7109375" customWidth="1"/>
    <col min="1802" max="1802" width="3.42578125" customWidth="1"/>
    <col min="1803" max="1803" width="27.7109375" customWidth="1"/>
    <col min="1804" max="1804" width="4.42578125" customWidth="1"/>
    <col min="1805" max="1805" width="35.5703125" customWidth="1"/>
    <col min="2050" max="2050" width="20.7109375" customWidth="1"/>
    <col min="2051" max="2051" width="25.28515625" customWidth="1"/>
    <col min="2052" max="2052" width="3.42578125" customWidth="1"/>
    <col min="2053" max="2053" width="27.7109375" customWidth="1"/>
    <col min="2054" max="2054" width="2.5703125" customWidth="1"/>
    <col min="2055" max="2055" width="27.7109375" customWidth="1"/>
    <col min="2056" max="2056" width="3.140625" customWidth="1"/>
    <col min="2057" max="2057" width="27.7109375" customWidth="1"/>
    <col min="2058" max="2058" width="3.42578125" customWidth="1"/>
    <col min="2059" max="2059" width="27.7109375" customWidth="1"/>
    <col min="2060" max="2060" width="4.42578125" customWidth="1"/>
    <col min="2061" max="2061" width="35.5703125" customWidth="1"/>
    <col min="2306" max="2306" width="20.7109375" customWidth="1"/>
    <col min="2307" max="2307" width="25.28515625" customWidth="1"/>
    <col min="2308" max="2308" width="3.42578125" customWidth="1"/>
    <col min="2309" max="2309" width="27.7109375" customWidth="1"/>
    <col min="2310" max="2310" width="2.5703125" customWidth="1"/>
    <col min="2311" max="2311" width="27.7109375" customWidth="1"/>
    <col min="2312" max="2312" width="3.140625" customWidth="1"/>
    <col min="2313" max="2313" width="27.7109375" customWidth="1"/>
    <col min="2314" max="2314" width="3.42578125" customWidth="1"/>
    <col min="2315" max="2315" width="27.7109375" customWidth="1"/>
    <col min="2316" max="2316" width="4.42578125" customWidth="1"/>
    <col min="2317" max="2317" width="35.5703125" customWidth="1"/>
    <col min="2562" max="2562" width="20.7109375" customWidth="1"/>
    <col min="2563" max="2563" width="25.28515625" customWidth="1"/>
    <col min="2564" max="2564" width="3.42578125" customWidth="1"/>
    <col min="2565" max="2565" width="27.7109375" customWidth="1"/>
    <col min="2566" max="2566" width="2.5703125" customWidth="1"/>
    <col min="2567" max="2567" width="27.7109375" customWidth="1"/>
    <col min="2568" max="2568" width="3.140625" customWidth="1"/>
    <col min="2569" max="2569" width="27.7109375" customWidth="1"/>
    <col min="2570" max="2570" width="3.42578125" customWidth="1"/>
    <col min="2571" max="2571" width="27.7109375" customWidth="1"/>
    <col min="2572" max="2572" width="4.42578125" customWidth="1"/>
    <col min="2573" max="2573" width="35.5703125" customWidth="1"/>
    <col min="2818" max="2818" width="20.7109375" customWidth="1"/>
    <col min="2819" max="2819" width="25.28515625" customWidth="1"/>
    <col min="2820" max="2820" width="3.42578125" customWidth="1"/>
    <col min="2821" max="2821" width="27.7109375" customWidth="1"/>
    <col min="2822" max="2822" width="2.5703125" customWidth="1"/>
    <col min="2823" max="2823" width="27.7109375" customWidth="1"/>
    <col min="2824" max="2824" width="3.140625" customWidth="1"/>
    <col min="2825" max="2825" width="27.7109375" customWidth="1"/>
    <col min="2826" max="2826" width="3.42578125" customWidth="1"/>
    <col min="2827" max="2827" width="27.7109375" customWidth="1"/>
    <col min="2828" max="2828" width="4.42578125" customWidth="1"/>
    <col min="2829" max="2829" width="35.5703125" customWidth="1"/>
    <col min="3074" max="3074" width="20.7109375" customWidth="1"/>
    <col min="3075" max="3075" width="25.28515625" customWidth="1"/>
    <col min="3076" max="3076" width="3.42578125" customWidth="1"/>
    <col min="3077" max="3077" width="27.7109375" customWidth="1"/>
    <col min="3078" max="3078" width="2.5703125" customWidth="1"/>
    <col min="3079" max="3079" width="27.7109375" customWidth="1"/>
    <col min="3080" max="3080" width="3.140625" customWidth="1"/>
    <col min="3081" max="3081" width="27.7109375" customWidth="1"/>
    <col min="3082" max="3082" width="3.42578125" customWidth="1"/>
    <col min="3083" max="3083" width="27.7109375" customWidth="1"/>
    <col min="3084" max="3084" width="4.42578125" customWidth="1"/>
    <col min="3085" max="3085" width="35.5703125" customWidth="1"/>
    <col min="3330" max="3330" width="20.7109375" customWidth="1"/>
    <col min="3331" max="3331" width="25.28515625" customWidth="1"/>
    <col min="3332" max="3332" width="3.42578125" customWidth="1"/>
    <col min="3333" max="3333" width="27.7109375" customWidth="1"/>
    <col min="3334" max="3334" width="2.5703125" customWidth="1"/>
    <col min="3335" max="3335" width="27.7109375" customWidth="1"/>
    <col min="3336" max="3336" width="3.140625" customWidth="1"/>
    <col min="3337" max="3337" width="27.7109375" customWidth="1"/>
    <col min="3338" max="3338" width="3.42578125" customWidth="1"/>
    <col min="3339" max="3339" width="27.7109375" customWidth="1"/>
    <col min="3340" max="3340" width="4.42578125" customWidth="1"/>
    <col min="3341" max="3341" width="35.5703125" customWidth="1"/>
    <col min="3586" max="3586" width="20.7109375" customWidth="1"/>
    <col min="3587" max="3587" width="25.28515625" customWidth="1"/>
    <col min="3588" max="3588" width="3.42578125" customWidth="1"/>
    <col min="3589" max="3589" width="27.7109375" customWidth="1"/>
    <col min="3590" max="3590" width="2.5703125" customWidth="1"/>
    <col min="3591" max="3591" width="27.7109375" customWidth="1"/>
    <col min="3592" max="3592" width="3.140625" customWidth="1"/>
    <col min="3593" max="3593" width="27.7109375" customWidth="1"/>
    <col min="3594" max="3594" width="3.42578125" customWidth="1"/>
    <col min="3595" max="3595" width="27.7109375" customWidth="1"/>
    <col min="3596" max="3596" width="4.42578125" customWidth="1"/>
    <col min="3597" max="3597" width="35.5703125" customWidth="1"/>
    <col min="3842" max="3842" width="20.7109375" customWidth="1"/>
    <col min="3843" max="3843" width="25.28515625" customWidth="1"/>
    <col min="3844" max="3844" width="3.42578125" customWidth="1"/>
    <col min="3845" max="3845" width="27.7109375" customWidth="1"/>
    <col min="3846" max="3846" width="2.5703125" customWidth="1"/>
    <col min="3847" max="3847" width="27.7109375" customWidth="1"/>
    <col min="3848" max="3848" width="3.140625" customWidth="1"/>
    <col min="3849" max="3849" width="27.7109375" customWidth="1"/>
    <col min="3850" max="3850" width="3.42578125" customWidth="1"/>
    <col min="3851" max="3851" width="27.7109375" customWidth="1"/>
    <col min="3852" max="3852" width="4.42578125" customWidth="1"/>
    <col min="3853" max="3853" width="35.5703125" customWidth="1"/>
    <col min="4098" max="4098" width="20.7109375" customWidth="1"/>
    <col min="4099" max="4099" width="25.28515625" customWidth="1"/>
    <col min="4100" max="4100" width="3.42578125" customWidth="1"/>
    <col min="4101" max="4101" width="27.7109375" customWidth="1"/>
    <col min="4102" max="4102" width="2.5703125" customWidth="1"/>
    <col min="4103" max="4103" width="27.7109375" customWidth="1"/>
    <col min="4104" max="4104" width="3.140625" customWidth="1"/>
    <col min="4105" max="4105" width="27.7109375" customWidth="1"/>
    <col min="4106" max="4106" width="3.42578125" customWidth="1"/>
    <col min="4107" max="4107" width="27.7109375" customWidth="1"/>
    <col min="4108" max="4108" width="4.42578125" customWidth="1"/>
    <col min="4109" max="4109" width="35.5703125" customWidth="1"/>
    <col min="4354" max="4354" width="20.7109375" customWidth="1"/>
    <col min="4355" max="4355" width="25.28515625" customWidth="1"/>
    <col min="4356" max="4356" width="3.42578125" customWidth="1"/>
    <col min="4357" max="4357" width="27.7109375" customWidth="1"/>
    <col min="4358" max="4358" width="2.5703125" customWidth="1"/>
    <col min="4359" max="4359" width="27.7109375" customWidth="1"/>
    <col min="4360" max="4360" width="3.140625" customWidth="1"/>
    <col min="4361" max="4361" width="27.7109375" customWidth="1"/>
    <col min="4362" max="4362" width="3.42578125" customWidth="1"/>
    <col min="4363" max="4363" width="27.7109375" customWidth="1"/>
    <col min="4364" max="4364" width="4.42578125" customWidth="1"/>
    <col min="4365" max="4365" width="35.5703125" customWidth="1"/>
    <col min="4610" max="4610" width="20.7109375" customWidth="1"/>
    <col min="4611" max="4611" width="25.28515625" customWidth="1"/>
    <col min="4612" max="4612" width="3.42578125" customWidth="1"/>
    <col min="4613" max="4613" width="27.7109375" customWidth="1"/>
    <col min="4614" max="4614" width="2.5703125" customWidth="1"/>
    <col min="4615" max="4615" width="27.7109375" customWidth="1"/>
    <col min="4616" max="4616" width="3.140625" customWidth="1"/>
    <col min="4617" max="4617" width="27.7109375" customWidth="1"/>
    <col min="4618" max="4618" width="3.42578125" customWidth="1"/>
    <col min="4619" max="4619" width="27.7109375" customWidth="1"/>
    <col min="4620" max="4620" width="4.42578125" customWidth="1"/>
    <col min="4621" max="4621" width="35.5703125" customWidth="1"/>
    <col min="4866" max="4866" width="20.7109375" customWidth="1"/>
    <col min="4867" max="4867" width="25.28515625" customWidth="1"/>
    <col min="4868" max="4868" width="3.42578125" customWidth="1"/>
    <col min="4869" max="4869" width="27.7109375" customWidth="1"/>
    <col min="4870" max="4870" width="2.5703125" customWidth="1"/>
    <col min="4871" max="4871" width="27.7109375" customWidth="1"/>
    <col min="4872" max="4872" width="3.140625" customWidth="1"/>
    <col min="4873" max="4873" width="27.7109375" customWidth="1"/>
    <col min="4874" max="4874" width="3.42578125" customWidth="1"/>
    <col min="4875" max="4875" width="27.7109375" customWidth="1"/>
    <col min="4876" max="4876" width="4.42578125" customWidth="1"/>
    <col min="4877" max="4877" width="35.5703125" customWidth="1"/>
    <col min="5122" max="5122" width="20.7109375" customWidth="1"/>
    <col min="5123" max="5123" width="25.28515625" customWidth="1"/>
    <col min="5124" max="5124" width="3.42578125" customWidth="1"/>
    <col min="5125" max="5125" width="27.7109375" customWidth="1"/>
    <col min="5126" max="5126" width="2.5703125" customWidth="1"/>
    <col min="5127" max="5127" width="27.7109375" customWidth="1"/>
    <col min="5128" max="5128" width="3.140625" customWidth="1"/>
    <col min="5129" max="5129" width="27.7109375" customWidth="1"/>
    <col min="5130" max="5130" width="3.42578125" customWidth="1"/>
    <col min="5131" max="5131" width="27.7109375" customWidth="1"/>
    <col min="5132" max="5132" width="4.42578125" customWidth="1"/>
    <col min="5133" max="5133" width="35.5703125" customWidth="1"/>
    <col min="5378" max="5378" width="20.7109375" customWidth="1"/>
    <col min="5379" max="5379" width="25.28515625" customWidth="1"/>
    <col min="5380" max="5380" width="3.42578125" customWidth="1"/>
    <col min="5381" max="5381" width="27.7109375" customWidth="1"/>
    <col min="5382" max="5382" width="2.5703125" customWidth="1"/>
    <col min="5383" max="5383" width="27.7109375" customWidth="1"/>
    <col min="5384" max="5384" width="3.140625" customWidth="1"/>
    <col min="5385" max="5385" width="27.7109375" customWidth="1"/>
    <col min="5386" max="5386" width="3.42578125" customWidth="1"/>
    <col min="5387" max="5387" width="27.7109375" customWidth="1"/>
    <col min="5388" max="5388" width="4.42578125" customWidth="1"/>
    <col min="5389" max="5389" width="35.5703125" customWidth="1"/>
    <col min="5634" max="5634" width="20.7109375" customWidth="1"/>
    <col min="5635" max="5635" width="25.28515625" customWidth="1"/>
    <col min="5636" max="5636" width="3.42578125" customWidth="1"/>
    <col min="5637" max="5637" width="27.7109375" customWidth="1"/>
    <col min="5638" max="5638" width="2.5703125" customWidth="1"/>
    <col min="5639" max="5639" width="27.7109375" customWidth="1"/>
    <col min="5640" max="5640" width="3.140625" customWidth="1"/>
    <col min="5641" max="5641" width="27.7109375" customWidth="1"/>
    <col min="5642" max="5642" width="3.42578125" customWidth="1"/>
    <col min="5643" max="5643" width="27.7109375" customWidth="1"/>
    <col min="5644" max="5644" width="4.42578125" customWidth="1"/>
    <col min="5645" max="5645" width="35.5703125" customWidth="1"/>
    <col min="5890" max="5890" width="20.7109375" customWidth="1"/>
    <col min="5891" max="5891" width="25.28515625" customWidth="1"/>
    <col min="5892" max="5892" width="3.42578125" customWidth="1"/>
    <col min="5893" max="5893" width="27.7109375" customWidth="1"/>
    <col min="5894" max="5894" width="2.5703125" customWidth="1"/>
    <col min="5895" max="5895" width="27.7109375" customWidth="1"/>
    <col min="5896" max="5896" width="3.140625" customWidth="1"/>
    <col min="5897" max="5897" width="27.7109375" customWidth="1"/>
    <col min="5898" max="5898" width="3.42578125" customWidth="1"/>
    <col min="5899" max="5899" width="27.7109375" customWidth="1"/>
    <col min="5900" max="5900" width="4.42578125" customWidth="1"/>
    <col min="5901" max="5901" width="35.5703125" customWidth="1"/>
    <col min="6146" max="6146" width="20.7109375" customWidth="1"/>
    <col min="6147" max="6147" width="25.28515625" customWidth="1"/>
    <col min="6148" max="6148" width="3.42578125" customWidth="1"/>
    <col min="6149" max="6149" width="27.7109375" customWidth="1"/>
    <col min="6150" max="6150" width="2.5703125" customWidth="1"/>
    <col min="6151" max="6151" width="27.7109375" customWidth="1"/>
    <col min="6152" max="6152" width="3.140625" customWidth="1"/>
    <col min="6153" max="6153" width="27.7109375" customWidth="1"/>
    <col min="6154" max="6154" width="3.42578125" customWidth="1"/>
    <col min="6155" max="6155" width="27.7109375" customWidth="1"/>
    <col min="6156" max="6156" width="4.42578125" customWidth="1"/>
    <col min="6157" max="6157" width="35.5703125" customWidth="1"/>
    <col min="6402" max="6402" width="20.7109375" customWidth="1"/>
    <col min="6403" max="6403" width="25.28515625" customWidth="1"/>
    <col min="6404" max="6404" width="3.42578125" customWidth="1"/>
    <col min="6405" max="6405" width="27.7109375" customWidth="1"/>
    <col min="6406" max="6406" width="2.5703125" customWidth="1"/>
    <col min="6407" max="6407" width="27.7109375" customWidth="1"/>
    <col min="6408" max="6408" width="3.140625" customWidth="1"/>
    <col min="6409" max="6409" width="27.7109375" customWidth="1"/>
    <col min="6410" max="6410" width="3.42578125" customWidth="1"/>
    <col min="6411" max="6411" width="27.7109375" customWidth="1"/>
    <col min="6412" max="6412" width="4.42578125" customWidth="1"/>
    <col min="6413" max="6413" width="35.5703125" customWidth="1"/>
    <col min="6658" max="6658" width="20.7109375" customWidth="1"/>
    <col min="6659" max="6659" width="25.28515625" customWidth="1"/>
    <col min="6660" max="6660" width="3.42578125" customWidth="1"/>
    <col min="6661" max="6661" width="27.7109375" customWidth="1"/>
    <col min="6662" max="6662" width="2.5703125" customWidth="1"/>
    <col min="6663" max="6663" width="27.7109375" customWidth="1"/>
    <col min="6664" max="6664" width="3.140625" customWidth="1"/>
    <col min="6665" max="6665" width="27.7109375" customWidth="1"/>
    <col min="6666" max="6666" width="3.42578125" customWidth="1"/>
    <col min="6667" max="6667" width="27.7109375" customWidth="1"/>
    <col min="6668" max="6668" width="4.42578125" customWidth="1"/>
    <col min="6669" max="6669" width="35.5703125" customWidth="1"/>
    <col min="6914" max="6914" width="20.7109375" customWidth="1"/>
    <col min="6915" max="6915" width="25.28515625" customWidth="1"/>
    <col min="6916" max="6916" width="3.42578125" customWidth="1"/>
    <col min="6917" max="6917" width="27.7109375" customWidth="1"/>
    <col min="6918" max="6918" width="2.5703125" customWidth="1"/>
    <col min="6919" max="6919" width="27.7109375" customWidth="1"/>
    <col min="6920" max="6920" width="3.140625" customWidth="1"/>
    <col min="6921" max="6921" width="27.7109375" customWidth="1"/>
    <col min="6922" max="6922" width="3.42578125" customWidth="1"/>
    <col min="6923" max="6923" width="27.7109375" customWidth="1"/>
    <col min="6924" max="6924" width="4.42578125" customWidth="1"/>
    <col min="6925" max="6925" width="35.5703125" customWidth="1"/>
    <col min="7170" max="7170" width="20.7109375" customWidth="1"/>
    <col min="7171" max="7171" width="25.28515625" customWidth="1"/>
    <col min="7172" max="7172" width="3.42578125" customWidth="1"/>
    <col min="7173" max="7173" width="27.7109375" customWidth="1"/>
    <col min="7174" max="7174" width="2.5703125" customWidth="1"/>
    <col min="7175" max="7175" width="27.7109375" customWidth="1"/>
    <col min="7176" max="7176" width="3.140625" customWidth="1"/>
    <col min="7177" max="7177" width="27.7109375" customWidth="1"/>
    <col min="7178" max="7178" width="3.42578125" customWidth="1"/>
    <col min="7179" max="7179" width="27.7109375" customWidth="1"/>
    <col min="7180" max="7180" width="4.42578125" customWidth="1"/>
    <col min="7181" max="7181" width="35.5703125" customWidth="1"/>
    <col min="7426" max="7426" width="20.7109375" customWidth="1"/>
    <col min="7427" max="7427" width="25.28515625" customWidth="1"/>
    <col min="7428" max="7428" width="3.42578125" customWidth="1"/>
    <col min="7429" max="7429" width="27.7109375" customWidth="1"/>
    <col min="7430" max="7430" width="2.5703125" customWidth="1"/>
    <col min="7431" max="7431" width="27.7109375" customWidth="1"/>
    <col min="7432" max="7432" width="3.140625" customWidth="1"/>
    <col min="7433" max="7433" width="27.7109375" customWidth="1"/>
    <col min="7434" max="7434" width="3.42578125" customWidth="1"/>
    <col min="7435" max="7435" width="27.7109375" customWidth="1"/>
    <col min="7436" max="7436" width="4.42578125" customWidth="1"/>
    <col min="7437" max="7437" width="35.5703125" customWidth="1"/>
    <col min="7682" max="7682" width="20.7109375" customWidth="1"/>
    <col min="7683" max="7683" width="25.28515625" customWidth="1"/>
    <col min="7684" max="7684" width="3.42578125" customWidth="1"/>
    <col min="7685" max="7685" width="27.7109375" customWidth="1"/>
    <col min="7686" max="7686" width="2.5703125" customWidth="1"/>
    <col min="7687" max="7687" width="27.7109375" customWidth="1"/>
    <col min="7688" max="7688" width="3.140625" customWidth="1"/>
    <col min="7689" max="7689" width="27.7109375" customWidth="1"/>
    <col min="7690" max="7690" width="3.42578125" customWidth="1"/>
    <col min="7691" max="7691" width="27.7109375" customWidth="1"/>
    <col min="7692" max="7692" width="4.42578125" customWidth="1"/>
    <col min="7693" max="7693" width="35.5703125" customWidth="1"/>
    <col min="7938" max="7938" width="20.7109375" customWidth="1"/>
    <col min="7939" max="7939" width="25.28515625" customWidth="1"/>
    <col min="7940" max="7940" width="3.42578125" customWidth="1"/>
    <col min="7941" max="7941" width="27.7109375" customWidth="1"/>
    <col min="7942" max="7942" width="2.5703125" customWidth="1"/>
    <col min="7943" max="7943" width="27.7109375" customWidth="1"/>
    <col min="7944" max="7944" width="3.140625" customWidth="1"/>
    <col min="7945" max="7945" width="27.7109375" customWidth="1"/>
    <col min="7946" max="7946" width="3.42578125" customWidth="1"/>
    <col min="7947" max="7947" width="27.7109375" customWidth="1"/>
    <col min="7948" max="7948" width="4.42578125" customWidth="1"/>
    <col min="7949" max="7949" width="35.5703125" customWidth="1"/>
    <col min="8194" max="8194" width="20.7109375" customWidth="1"/>
    <col min="8195" max="8195" width="25.28515625" customWidth="1"/>
    <col min="8196" max="8196" width="3.42578125" customWidth="1"/>
    <col min="8197" max="8197" width="27.7109375" customWidth="1"/>
    <col min="8198" max="8198" width="2.5703125" customWidth="1"/>
    <col min="8199" max="8199" width="27.7109375" customWidth="1"/>
    <col min="8200" max="8200" width="3.140625" customWidth="1"/>
    <col min="8201" max="8201" width="27.7109375" customWidth="1"/>
    <col min="8202" max="8202" width="3.42578125" customWidth="1"/>
    <col min="8203" max="8203" width="27.7109375" customWidth="1"/>
    <col min="8204" max="8204" width="4.42578125" customWidth="1"/>
    <col min="8205" max="8205" width="35.5703125" customWidth="1"/>
    <col min="8450" max="8450" width="20.7109375" customWidth="1"/>
    <col min="8451" max="8451" width="25.28515625" customWidth="1"/>
    <col min="8452" max="8452" width="3.42578125" customWidth="1"/>
    <col min="8453" max="8453" width="27.7109375" customWidth="1"/>
    <col min="8454" max="8454" width="2.5703125" customWidth="1"/>
    <col min="8455" max="8455" width="27.7109375" customWidth="1"/>
    <col min="8456" max="8456" width="3.140625" customWidth="1"/>
    <col min="8457" max="8457" width="27.7109375" customWidth="1"/>
    <col min="8458" max="8458" width="3.42578125" customWidth="1"/>
    <col min="8459" max="8459" width="27.7109375" customWidth="1"/>
    <col min="8460" max="8460" width="4.42578125" customWidth="1"/>
    <col min="8461" max="8461" width="35.5703125" customWidth="1"/>
    <col min="8706" max="8706" width="20.7109375" customWidth="1"/>
    <col min="8707" max="8707" width="25.28515625" customWidth="1"/>
    <col min="8708" max="8708" width="3.42578125" customWidth="1"/>
    <col min="8709" max="8709" width="27.7109375" customWidth="1"/>
    <col min="8710" max="8710" width="2.5703125" customWidth="1"/>
    <col min="8711" max="8711" width="27.7109375" customWidth="1"/>
    <col min="8712" max="8712" width="3.140625" customWidth="1"/>
    <col min="8713" max="8713" width="27.7109375" customWidth="1"/>
    <col min="8714" max="8714" width="3.42578125" customWidth="1"/>
    <col min="8715" max="8715" width="27.7109375" customWidth="1"/>
    <col min="8716" max="8716" width="4.42578125" customWidth="1"/>
    <col min="8717" max="8717" width="35.5703125" customWidth="1"/>
    <col min="8962" max="8962" width="20.7109375" customWidth="1"/>
    <col min="8963" max="8963" width="25.28515625" customWidth="1"/>
    <col min="8964" max="8964" width="3.42578125" customWidth="1"/>
    <col min="8965" max="8965" width="27.7109375" customWidth="1"/>
    <col min="8966" max="8966" width="2.5703125" customWidth="1"/>
    <col min="8967" max="8967" width="27.7109375" customWidth="1"/>
    <col min="8968" max="8968" width="3.140625" customWidth="1"/>
    <col min="8969" max="8969" width="27.7109375" customWidth="1"/>
    <col min="8970" max="8970" width="3.42578125" customWidth="1"/>
    <col min="8971" max="8971" width="27.7109375" customWidth="1"/>
    <col min="8972" max="8972" width="4.42578125" customWidth="1"/>
    <col min="8973" max="8973" width="35.5703125" customWidth="1"/>
    <col min="9218" max="9218" width="20.7109375" customWidth="1"/>
    <col min="9219" max="9219" width="25.28515625" customWidth="1"/>
    <col min="9220" max="9220" width="3.42578125" customWidth="1"/>
    <col min="9221" max="9221" width="27.7109375" customWidth="1"/>
    <col min="9222" max="9222" width="2.5703125" customWidth="1"/>
    <col min="9223" max="9223" width="27.7109375" customWidth="1"/>
    <col min="9224" max="9224" width="3.140625" customWidth="1"/>
    <col min="9225" max="9225" width="27.7109375" customWidth="1"/>
    <col min="9226" max="9226" width="3.42578125" customWidth="1"/>
    <col min="9227" max="9227" width="27.7109375" customWidth="1"/>
    <col min="9228" max="9228" width="4.42578125" customWidth="1"/>
    <col min="9229" max="9229" width="35.5703125" customWidth="1"/>
    <col min="9474" max="9474" width="20.7109375" customWidth="1"/>
    <col min="9475" max="9475" width="25.28515625" customWidth="1"/>
    <col min="9476" max="9476" width="3.42578125" customWidth="1"/>
    <col min="9477" max="9477" width="27.7109375" customWidth="1"/>
    <col min="9478" max="9478" width="2.5703125" customWidth="1"/>
    <col min="9479" max="9479" width="27.7109375" customWidth="1"/>
    <col min="9480" max="9480" width="3.140625" customWidth="1"/>
    <col min="9481" max="9481" width="27.7109375" customWidth="1"/>
    <col min="9482" max="9482" width="3.42578125" customWidth="1"/>
    <col min="9483" max="9483" width="27.7109375" customWidth="1"/>
    <col min="9484" max="9484" width="4.42578125" customWidth="1"/>
    <col min="9485" max="9485" width="35.5703125" customWidth="1"/>
    <col min="9730" max="9730" width="20.7109375" customWidth="1"/>
    <col min="9731" max="9731" width="25.28515625" customWidth="1"/>
    <col min="9732" max="9732" width="3.42578125" customWidth="1"/>
    <col min="9733" max="9733" width="27.7109375" customWidth="1"/>
    <col min="9734" max="9734" width="2.5703125" customWidth="1"/>
    <col min="9735" max="9735" width="27.7109375" customWidth="1"/>
    <col min="9736" max="9736" width="3.140625" customWidth="1"/>
    <col min="9737" max="9737" width="27.7109375" customWidth="1"/>
    <col min="9738" max="9738" width="3.42578125" customWidth="1"/>
    <col min="9739" max="9739" width="27.7109375" customWidth="1"/>
    <col min="9740" max="9740" width="4.42578125" customWidth="1"/>
    <col min="9741" max="9741" width="35.5703125" customWidth="1"/>
    <col min="9986" max="9986" width="20.7109375" customWidth="1"/>
    <col min="9987" max="9987" width="25.28515625" customWidth="1"/>
    <col min="9988" max="9988" width="3.42578125" customWidth="1"/>
    <col min="9989" max="9989" width="27.7109375" customWidth="1"/>
    <col min="9990" max="9990" width="2.5703125" customWidth="1"/>
    <col min="9991" max="9991" width="27.7109375" customWidth="1"/>
    <col min="9992" max="9992" width="3.140625" customWidth="1"/>
    <col min="9993" max="9993" width="27.7109375" customWidth="1"/>
    <col min="9994" max="9994" width="3.42578125" customWidth="1"/>
    <col min="9995" max="9995" width="27.7109375" customWidth="1"/>
    <col min="9996" max="9996" width="4.42578125" customWidth="1"/>
    <col min="9997" max="9997" width="35.5703125" customWidth="1"/>
    <col min="10242" max="10242" width="20.7109375" customWidth="1"/>
    <col min="10243" max="10243" width="25.28515625" customWidth="1"/>
    <col min="10244" max="10244" width="3.42578125" customWidth="1"/>
    <col min="10245" max="10245" width="27.7109375" customWidth="1"/>
    <col min="10246" max="10246" width="2.5703125" customWidth="1"/>
    <col min="10247" max="10247" width="27.7109375" customWidth="1"/>
    <col min="10248" max="10248" width="3.140625" customWidth="1"/>
    <col min="10249" max="10249" width="27.7109375" customWidth="1"/>
    <col min="10250" max="10250" width="3.42578125" customWidth="1"/>
    <col min="10251" max="10251" width="27.7109375" customWidth="1"/>
    <col min="10252" max="10252" width="4.42578125" customWidth="1"/>
    <col min="10253" max="10253" width="35.5703125" customWidth="1"/>
    <col min="10498" max="10498" width="20.7109375" customWidth="1"/>
    <col min="10499" max="10499" width="25.28515625" customWidth="1"/>
    <col min="10500" max="10500" width="3.42578125" customWidth="1"/>
    <col min="10501" max="10501" width="27.7109375" customWidth="1"/>
    <col min="10502" max="10502" width="2.5703125" customWidth="1"/>
    <col min="10503" max="10503" width="27.7109375" customWidth="1"/>
    <col min="10504" max="10504" width="3.140625" customWidth="1"/>
    <col min="10505" max="10505" width="27.7109375" customWidth="1"/>
    <col min="10506" max="10506" width="3.42578125" customWidth="1"/>
    <col min="10507" max="10507" width="27.7109375" customWidth="1"/>
    <col min="10508" max="10508" width="4.42578125" customWidth="1"/>
    <col min="10509" max="10509" width="35.5703125" customWidth="1"/>
    <col min="10754" max="10754" width="20.7109375" customWidth="1"/>
    <col min="10755" max="10755" width="25.28515625" customWidth="1"/>
    <col min="10756" max="10756" width="3.42578125" customWidth="1"/>
    <col min="10757" max="10757" width="27.7109375" customWidth="1"/>
    <col min="10758" max="10758" width="2.5703125" customWidth="1"/>
    <col min="10759" max="10759" width="27.7109375" customWidth="1"/>
    <col min="10760" max="10760" width="3.140625" customWidth="1"/>
    <col min="10761" max="10761" width="27.7109375" customWidth="1"/>
    <col min="10762" max="10762" width="3.42578125" customWidth="1"/>
    <col min="10763" max="10763" width="27.7109375" customWidth="1"/>
    <col min="10764" max="10764" width="4.42578125" customWidth="1"/>
    <col min="10765" max="10765" width="35.5703125" customWidth="1"/>
    <col min="11010" max="11010" width="20.7109375" customWidth="1"/>
    <col min="11011" max="11011" width="25.28515625" customWidth="1"/>
    <col min="11012" max="11012" width="3.42578125" customWidth="1"/>
    <col min="11013" max="11013" width="27.7109375" customWidth="1"/>
    <col min="11014" max="11014" width="2.5703125" customWidth="1"/>
    <col min="11015" max="11015" width="27.7109375" customWidth="1"/>
    <col min="11016" max="11016" width="3.140625" customWidth="1"/>
    <col min="11017" max="11017" width="27.7109375" customWidth="1"/>
    <col min="11018" max="11018" width="3.42578125" customWidth="1"/>
    <col min="11019" max="11019" width="27.7109375" customWidth="1"/>
    <col min="11020" max="11020" width="4.42578125" customWidth="1"/>
    <col min="11021" max="11021" width="35.5703125" customWidth="1"/>
    <col min="11266" max="11266" width="20.7109375" customWidth="1"/>
    <col min="11267" max="11267" width="25.28515625" customWidth="1"/>
    <col min="11268" max="11268" width="3.42578125" customWidth="1"/>
    <col min="11269" max="11269" width="27.7109375" customWidth="1"/>
    <col min="11270" max="11270" width="2.5703125" customWidth="1"/>
    <col min="11271" max="11271" width="27.7109375" customWidth="1"/>
    <col min="11272" max="11272" width="3.140625" customWidth="1"/>
    <col min="11273" max="11273" width="27.7109375" customWidth="1"/>
    <col min="11274" max="11274" width="3.42578125" customWidth="1"/>
    <col min="11275" max="11275" width="27.7109375" customWidth="1"/>
    <col min="11276" max="11276" width="4.42578125" customWidth="1"/>
    <col min="11277" max="11277" width="35.5703125" customWidth="1"/>
    <col min="11522" max="11522" width="20.7109375" customWidth="1"/>
    <col min="11523" max="11523" width="25.28515625" customWidth="1"/>
    <col min="11524" max="11524" width="3.42578125" customWidth="1"/>
    <col min="11525" max="11525" width="27.7109375" customWidth="1"/>
    <col min="11526" max="11526" width="2.5703125" customWidth="1"/>
    <col min="11527" max="11527" width="27.7109375" customWidth="1"/>
    <col min="11528" max="11528" width="3.140625" customWidth="1"/>
    <col min="11529" max="11529" width="27.7109375" customWidth="1"/>
    <col min="11530" max="11530" width="3.42578125" customWidth="1"/>
    <col min="11531" max="11531" width="27.7109375" customWidth="1"/>
    <col min="11532" max="11532" width="4.42578125" customWidth="1"/>
    <col min="11533" max="11533" width="35.5703125" customWidth="1"/>
    <col min="11778" max="11778" width="20.7109375" customWidth="1"/>
    <col min="11779" max="11779" width="25.28515625" customWidth="1"/>
    <col min="11780" max="11780" width="3.42578125" customWidth="1"/>
    <col min="11781" max="11781" width="27.7109375" customWidth="1"/>
    <col min="11782" max="11782" width="2.5703125" customWidth="1"/>
    <col min="11783" max="11783" width="27.7109375" customWidth="1"/>
    <col min="11784" max="11784" width="3.140625" customWidth="1"/>
    <col min="11785" max="11785" width="27.7109375" customWidth="1"/>
    <col min="11786" max="11786" width="3.42578125" customWidth="1"/>
    <col min="11787" max="11787" width="27.7109375" customWidth="1"/>
    <col min="11788" max="11788" width="4.42578125" customWidth="1"/>
    <col min="11789" max="11789" width="35.5703125" customWidth="1"/>
    <col min="12034" max="12034" width="20.7109375" customWidth="1"/>
    <col min="12035" max="12035" width="25.28515625" customWidth="1"/>
    <col min="12036" max="12036" width="3.42578125" customWidth="1"/>
    <col min="12037" max="12037" width="27.7109375" customWidth="1"/>
    <col min="12038" max="12038" width="2.5703125" customWidth="1"/>
    <col min="12039" max="12039" width="27.7109375" customWidth="1"/>
    <col min="12040" max="12040" width="3.140625" customWidth="1"/>
    <col min="12041" max="12041" width="27.7109375" customWidth="1"/>
    <col min="12042" max="12042" width="3.42578125" customWidth="1"/>
    <col min="12043" max="12043" width="27.7109375" customWidth="1"/>
    <col min="12044" max="12044" width="4.42578125" customWidth="1"/>
    <col min="12045" max="12045" width="35.5703125" customWidth="1"/>
    <col min="12290" max="12290" width="20.7109375" customWidth="1"/>
    <col min="12291" max="12291" width="25.28515625" customWidth="1"/>
    <col min="12292" max="12292" width="3.42578125" customWidth="1"/>
    <col min="12293" max="12293" width="27.7109375" customWidth="1"/>
    <col min="12294" max="12294" width="2.5703125" customWidth="1"/>
    <col min="12295" max="12295" width="27.7109375" customWidth="1"/>
    <col min="12296" max="12296" width="3.140625" customWidth="1"/>
    <col min="12297" max="12297" width="27.7109375" customWidth="1"/>
    <col min="12298" max="12298" width="3.42578125" customWidth="1"/>
    <col min="12299" max="12299" width="27.7109375" customWidth="1"/>
    <col min="12300" max="12300" width="4.42578125" customWidth="1"/>
    <col min="12301" max="12301" width="35.5703125" customWidth="1"/>
    <col min="12546" max="12546" width="20.7109375" customWidth="1"/>
    <col min="12547" max="12547" width="25.28515625" customWidth="1"/>
    <col min="12548" max="12548" width="3.42578125" customWidth="1"/>
    <col min="12549" max="12549" width="27.7109375" customWidth="1"/>
    <col min="12550" max="12550" width="2.5703125" customWidth="1"/>
    <col min="12551" max="12551" width="27.7109375" customWidth="1"/>
    <col min="12552" max="12552" width="3.140625" customWidth="1"/>
    <col min="12553" max="12553" width="27.7109375" customWidth="1"/>
    <col min="12554" max="12554" width="3.42578125" customWidth="1"/>
    <col min="12555" max="12555" width="27.7109375" customWidth="1"/>
    <col min="12556" max="12556" width="4.42578125" customWidth="1"/>
    <col min="12557" max="12557" width="35.5703125" customWidth="1"/>
    <col min="12802" max="12802" width="20.7109375" customWidth="1"/>
    <col min="12803" max="12803" width="25.28515625" customWidth="1"/>
    <col min="12804" max="12804" width="3.42578125" customWidth="1"/>
    <col min="12805" max="12805" width="27.7109375" customWidth="1"/>
    <col min="12806" max="12806" width="2.5703125" customWidth="1"/>
    <col min="12807" max="12807" width="27.7109375" customWidth="1"/>
    <col min="12808" max="12808" width="3.140625" customWidth="1"/>
    <col min="12809" max="12809" width="27.7109375" customWidth="1"/>
    <col min="12810" max="12810" width="3.42578125" customWidth="1"/>
    <col min="12811" max="12811" width="27.7109375" customWidth="1"/>
    <col min="12812" max="12812" width="4.42578125" customWidth="1"/>
    <col min="12813" max="12813" width="35.5703125" customWidth="1"/>
    <col min="13058" max="13058" width="20.7109375" customWidth="1"/>
    <col min="13059" max="13059" width="25.28515625" customWidth="1"/>
    <col min="13060" max="13060" width="3.42578125" customWidth="1"/>
    <col min="13061" max="13061" width="27.7109375" customWidth="1"/>
    <col min="13062" max="13062" width="2.5703125" customWidth="1"/>
    <col min="13063" max="13063" width="27.7109375" customWidth="1"/>
    <col min="13064" max="13064" width="3.140625" customWidth="1"/>
    <col min="13065" max="13065" width="27.7109375" customWidth="1"/>
    <col min="13066" max="13066" width="3.42578125" customWidth="1"/>
    <col min="13067" max="13067" width="27.7109375" customWidth="1"/>
    <col min="13068" max="13068" width="4.42578125" customWidth="1"/>
    <col min="13069" max="13069" width="35.5703125" customWidth="1"/>
    <col min="13314" max="13314" width="20.7109375" customWidth="1"/>
    <col min="13315" max="13315" width="25.28515625" customWidth="1"/>
    <col min="13316" max="13316" width="3.42578125" customWidth="1"/>
    <col min="13317" max="13317" width="27.7109375" customWidth="1"/>
    <col min="13318" max="13318" width="2.5703125" customWidth="1"/>
    <col min="13319" max="13319" width="27.7109375" customWidth="1"/>
    <col min="13320" max="13320" width="3.140625" customWidth="1"/>
    <col min="13321" max="13321" width="27.7109375" customWidth="1"/>
    <col min="13322" max="13322" width="3.42578125" customWidth="1"/>
    <col min="13323" max="13323" width="27.7109375" customWidth="1"/>
    <col min="13324" max="13324" width="4.42578125" customWidth="1"/>
    <col min="13325" max="13325" width="35.5703125" customWidth="1"/>
    <col min="13570" max="13570" width="20.7109375" customWidth="1"/>
    <col min="13571" max="13571" width="25.28515625" customWidth="1"/>
    <col min="13572" max="13572" width="3.42578125" customWidth="1"/>
    <col min="13573" max="13573" width="27.7109375" customWidth="1"/>
    <col min="13574" max="13574" width="2.5703125" customWidth="1"/>
    <col min="13575" max="13575" width="27.7109375" customWidth="1"/>
    <col min="13576" max="13576" width="3.140625" customWidth="1"/>
    <col min="13577" max="13577" width="27.7109375" customWidth="1"/>
    <col min="13578" max="13578" width="3.42578125" customWidth="1"/>
    <col min="13579" max="13579" width="27.7109375" customWidth="1"/>
    <col min="13580" max="13580" width="4.42578125" customWidth="1"/>
    <col min="13581" max="13581" width="35.5703125" customWidth="1"/>
    <col min="13826" max="13826" width="20.7109375" customWidth="1"/>
    <col min="13827" max="13827" width="25.28515625" customWidth="1"/>
    <col min="13828" max="13828" width="3.42578125" customWidth="1"/>
    <col min="13829" max="13829" width="27.7109375" customWidth="1"/>
    <col min="13830" max="13830" width="2.5703125" customWidth="1"/>
    <col min="13831" max="13831" width="27.7109375" customWidth="1"/>
    <col min="13832" max="13832" width="3.140625" customWidth="1"/>
    <col min="13833" max="13833" width="27.7109375" customWidth="1"/>
    <col min="13834" max="13834" width="3.42578125" customWidth="1"/>
    <col min="13835" max="13835" width="27.7109375" customWidth="1"/>
    <col min="13836" max="13836" width="4.42578125" customWidth="1"/>
    <col min="13837" max="13837" width="35.5703125" customWidth="1"/>
    <col min="14082" max="14082" width="20.7109375" customWidth="1"/>
    <col min="14083" max="14083" width="25.28515625" customWidth="1"/>
    <col min="14084" max="14084" width="3.42578125" customWidth="1"/>
    <col min="14085" max="14085" width="27.7109375" customWidth="1"/>
    <col min="14086" max="14086" width="2.5703125" customWidth="1"/>
    <col min="14087" max="14087" width="27.7109375" customWidth="1"/>
    <col min="14088" max="14088" width="3.140625" customWidth="1"/>
    <col min="14089" max="14089" width="27.7109375" customWidth="1"/>
    <col min="14090" max="14090" width="3.42578125" customWidth="1"/>
    <col min="14091" max="14091" width="27.7109375" customWidth="1"/>
    <col min="14092" max="14092" width="4.42578125" customWidth="1"/>
    <col min="14093" max="14093" width="35.5703125" customWidth="1"/>
    <col min="14338" max="14338" width="20.7109375" customWidth="1"/>
    <col min="14339" max="14339" width="25.28515625" customWidth="1"/>
    <col min="14340" max="14340" width="3.42578125" customWidth="1"/>
    <col min="14341" max="14341" width="27.7109375" customWidth="1"/>
    <col min="14342" max="14342" width="2.5703125" customWidth="1"/>
    <col min="14343" max="14343" width="27.7109375" customWidth="1"/>
    <col min="14344" max="14344" width="3.140625" customWidth="1"/>
    <col min="14345" max="14345" width="27.7109375" customWidth="1"/>
    <col min="14346" max="14346" width="3.42578125" customWidth="1"/>
    <col min="14347" max="14347" width="27.7109375" customWidth="1"/>
    <col min="14348" max="14348" width="4.42578125" customWidth="1"/>
    <col min="14349" max="14349" width="35.5703125" customWidth="1"/>
    <col min="14594" max="14594" width="20.7109375" customWidth="1"/>
    <col min="14595" max="14595" width="25.28515625" customWidth="1"/>
    <col min="14596" max="14596" width="3.42578125" customWidth="1"/>
    <col min="14597" max="14597" width="27.7109375" customWidth="1"/>
    <col min="14598" max="14598" width="2.5703125" customWidth="1"/>
    <col min="14599" max="14599" width="27.7109375" customWidth="1"/>
    <col min="14600" max="14600" width="3.140625" customWidth="1"/>
    <col min="14601" max="14601" width="27.7109375" customWidth="1"/>
    <col min="14602" max="14602" width="3.42578125" customWidth="1"/>
    <col min="14603" max="14603" width="27.7109375" customWidth="1"/>
    <col min="14604" max="14604" width="4.42578125" customWidth="1"/>
    <col min="14605" max="14605" width="35.5703125" customWidth="1"/>
    <col min="14850" max="14850" width="20.7109375" customWidth="1"/>
    <col min="14851" max="14851" width="25.28515625" customWidth="1"/>
    <col min="14852" max="14852" width="3.42578125" customWidth="1"/>
    <col min="14853" max="14853" width="27.7109375" customWidth="1"/>
    <col min="14854" max="14854" width="2.5703125" customWidth="1"/>
    <col min="14855" max="14855" width="27.7109375" customWidth="1"/>
    <col min="14856" max="14856" width="3.140625" customWidth="1"/>
    <col min="14857" max="14857" width="27.7109375" customWidth="1"/>
    <col min="14858" max="14858" width="3.42578125" customWidth="1"/>
    <col min="14859" max="14859" width="27.7109375" customWidth="1"/>
    <col min="14860" max="14860" width="4.42578125" customWidth="1"/>
    <col min="14861" max="14861" width="35.5703125" customWidth="1"/>
    <col min="15106" max="15106" width="20.7109375" customWidth="1"/>
    <col min="15107" max="15107" width="25.28515625" customWidth="1"/>
    <col min="15108" max="15108" width="3.42578125" customWidth="1"/>
    <col min="15109" max="15109" width="27.7109375" customWidth="1"/>
    <col min="15110" max="15110" width="2.5703125" customWidth="1"/>
    <col min="15111" max="15111" width="27.7109375" customWidth="1"/>
    <col min="15112" max="15112" width="3.140625" customWidth="1"/>
    <col min="15113" max="15113" width="27.7109375" customWidth="1"/>
    <col min="15114" max="15114" width="3.42578125" customWidth="1"/>
    <col min="15115" max="15115" width="27.7109375" customWidth="1"/>
    <col min="15116" max="15116" width="4.42578125" customWidth="1"/>
    <col min="15117" max="15117" width="35.5703125" customWidth="1"/>
    <col min="15362" max="15362" width="20.7109375" customWidth="1"/>
    <col min="15363" max="15363" width="25.28515625" customWidth="1"/>
    <col min="15364" max="15364" width="3.42578125" customWidth="1"/>
    <col min="15365" max="15365" width="27.7109375" customWidth="1"/>
    <col min="15366" max="15366" width="2.5703125" customWidth="1"/>
    <col min="15367" max="15367" width="27.7109375" customWidth="1"/>
    <col min="15368" max="15368" width="3.140625" customWidth="1"/>
    <col min="15369" max="15369" width="27.7109375" customWidth="1"/>
    <col min="15370" max="15370" width="3.42578125" customWidth="1"/>
    <col min="15371" max="15371" width="27.7109375" customWidth="1"/>
    <col min="15372" max="15372" width="4.42578125" customWidth="1"/>
    <col min="15373" max="15373" width="35.5703125" customWidth="1"/>
    <col min="15618" max="15618" width="20.7109375" customWidth="1"/>
    <col min="15619" max="15619" width="25.28515625" customWidth="1"/>
    <col min="15620" max="15620" width="3.42578125" customWidth="1"/>
    <col min="15621" max="15621" width="27.7109375" customWidth="1"/>
    <col min="15622" max="15622" width="2.5703125" customWidth="1"/>
    <col min="15623" max="15623" width="27.7109375" customWidth="1"/>
    <col min="15624" max="15624" width="3.140625" customWidth="1"/>
    <col min="15625" max="15625" width="27.7109375" customWidth="1"/>
    <col min="15626" max="15626" width="3.42578125" customWidth="1"/>
    <col min="15627" max="15627" width="27.7109375" customWidth="1"/>
    <col min="15628" max="15628" width="4.42578125" customWidth="1"/>
    <col min="15629" max="15629" width="35.5703125" customWidth="1"/>
    <col min="15874" max="15874" width="20.7109375" customWidth="1"/>
    <col min="15875" max="15875" width="25.28515625" customWidth="1"/>
    <col min="15876" max="15876" width="3.42578125" customWidth="1"/>
    <col min="15877" max="15877" width="27.7109375" customWidth="1"/>
    <col min="15878" max="15878" width="2.5703125" customWidth="1"/>
    <col min="15879" max="15879" width="27.7109375" customWidth="1"/>
    <col min="15880" max="15880" width="3.140625" customWidth="1"/>
    <col min="15881" max="15881" width="27.7109375" customWidth="1"/>
    <col min="15882" max="15882" width="3.42578125" customWidth="1"/>
    <col min="15883" max="15883" width="27.7109375" customWidth="1"/>
    <col min="15884" max="15884" width="4.42578125" customWidth="1"/>
    <col min="15885" max="15885" width="35.5703125" customWidth="1"/>
    <col min="16130" max="16130" width="20.7109375" customWidth="1"/>
    <col min="16131" max="16131" width="25.28515625" customWidth="1"/>
    <col min="16132" max="16132" width="3.42578125" customWidth="1"/>
    <col min="16133" max="16133" width="27.7109375" customWidth="1"/>
    <col min="16134" max="16134" width="2.5703125" customWidth="1"/>
    <col min="16135" max="16135" width="27.7109375" customWidth="1"/>
    <col min="16136" max="16136" width="3.140625" customWidth="1"/>
    <col min="16137" max="16137" width="27.7109375" customWidth="1"/>
    <col min="16138" max="16138" width="3.42578125" customWidth="1"/>
    <col min="16139" max="16139" width="27.7109375" customWidth="1"/>
    <col min="16140" max="16140" width="4.42578125" customWidth="1"/>
    <col min="16141" max="16141" width="35.5703125" customWidth="1"/>
  </cols>
  <sheetData>
    <row r="1" spans="2:4" ht="15.75" thickBot="1"/>
    <row r="2" spans="2:4" ht="15.75" thickBot="1">
      <c r="B2" s="1" t="s">
        <v>0</v>
      </c>
      <c r="C2" s="2" t="s">
        <v>13</v>
      </c>
      <c r="D2" s="3"/>
    </row>
    <row r="3" spans="2:4" ht="15.75" thickBot="1">
      <c r="B3" s="1" t="s">
        <v>2</v>
      </c>
      <c r="C3" s="2" t="s">
        <v>14</v>
      </c>
      <c r="D3" s="3"/>
    </row>
    <row r="4" spans="2:4" ht="15.75" thickBot="1">
      <c r="B4" s="1" t="s">
        <v>3</v>
      </c>
      <c r="C4" s="4" t="s">
        <v>1</v>
      </c>
      <c r="D4" s="3"/>
    </row>
    <row r="17" spans="2:14" ht="15.75" thickBot="1">
      <c r="M17" s="3"/>
    </row>
    <row r="18" spans="2:14" ht="15.75" thickBot="1">
      <c r="B18" s="5" t="s">
        <v>4</v>
      </c>
      <c r="C18" s="38">
        <v>1</v>
      </c>
      <c r="D18" s="39"/>
      <c r="E18" s="29">
        <v>2</v>
      </c>
      <c r="F18" s="30"/>
      <c r="G18" s="29">
        <v>3</v>
      </c>
      <c r="H18" s="30"/>
      <c r="I18" s="29">
        <v>4</v>
      </c>
      <c r="J18" s="30"/>
      <c r="K18" s="38">
        <v>5</v>
      </c>
      <c r="L18" s="39"/>
      <c r="M18" s="6" t="s">
        <v>1</v>
      </c>
      <c r="N18" s="6"/>
    </row>
    <row r="19" spans="2:14" ht="15.75" thickBot="1">
      <c r="B19" s="7" t="s">
        <v>5</v>
      </c>
      <c r="C19" s="29" t="s">
        <v>9</v>
      </c>
      <c r="D19" s="30"/>
      <c r="E19" s="29" t="s">
        <v>9</v>
      </c>
      <c r="F19" s="31"/>
      <c r="G19" s="29" t="s">
        <v>12</v>
      </c>
      <c r="H19" s="31"/>
      <c r="I19" s="29" t="s">
        <v>9</v>
      </c>
      <c r="J19" s="31"/>
      <c r="K19" s="29" t="s">
        <v>15</v>
      </c>
      <c r="L19" s="30"/>
      <c r="M19" s="6"/>
      <c r="N19" s="6"/>
    </row>
    <row r="20" spans="2:14" ht="15.75" thickBot="1">
      <c r="B20" s="8" t="s">
        <v>6</v>
      </c>
      <c r="C20" s="29" t="s">
        <v>10</v>
      </c>
      <c r="D20" s="30"/>
      <c r="E20" s="29" t="s">
        <v>11</v>
      </c>
      <c r="F20" s="31"/>
      <c r="G20" s="29" t="s">
        <v>10</v>
      </c>
      <c r="H20" s="31"/>
      <c r="I20" s="29" t="s">
        <v>10</v>
      </c>
      <c r="J20" s="31"/>
      <c r="K20" s="29" t="s">
        <v>10</v>
      </c>
      <c r="L20" s="30"/>
      <c r="M20" s="6"/>
      <c r="N20" s="6"/>
    </row>
    <row r="21" spans="2:14" ht="15.75" thickBot="1">
      <c r="B21" s="8" t="s">
        <v>7</v>
      </c>
      <c r="C21" s="29"/>
      <c r="D21" s="30"/>
      <c r="E21" s="29" t="s">
        <v>1</v>
      </c>
      <c r="F21" s="31"/>
      <c r="G21" s="29"/>
      <c r="H21" s="31"/>
      <c r="I21" s="29"/>
      <c r="J21" s="31"/>
      <c r="K21" s="29"/>
      <c r="L21" s="30"/>
      <c r="M21" s="6"/>
      <c r="N21" s="6"/>
    </row>
    <row r="22" spans="2:14" ht="15.75" thickBot="1">
      <c r="B22" s="8" t="s">
        <v>8</v>
      </c>
      <c r="C22" s="29"/>
      <c r="D22" s="30"/>
      <c r="E22" s="29"/>
      <c r="F22" s="31"/>
      <c r="G22" s="29"/>
      <c r="H22" s="31"/>
      <c r="I22" s="29"/>
      <c r="J22" s="31"/>
      <c r="K22" s="29"/>
      <c r="L22" s="30"/>
      <c r="M22" s="6"/>
      <c r="N22" s="6"/>
    </row>
    <row r="23" spans="2:14" ht="15.75" thickBot="1">
      <c r="B23" s="9" t="s">
        <v>1</v>
      </c>
      <c r="C23" s="29"/>
      <c r="D23" s="30"/>
      <c r="E23" s="29"/>
      <c r="F23" s="31"/>
      <c r="G23" s="29"/>
      <c r="H23" s="31"/>
      <c r="I23" s="29"/>
      <c r="J23" s="31"/>
      <c r="K23" s="29"/>
      <c r="L23" s="30"/>
      <c r="M23" s="6"/>
      <c r="N23" s="6"/>
    </row>
    <row r="24" spans="2:14">
      <c r="M24" s="3"/>
    </row>
    <row r="25" spans="2:14">
      <c r="M25" s="3"/>
    </row>
    <row r="36" spans="2:14" ht="15.75" thickBot="1">
      <c r="M36" s="3"/>
    </row>
    <row r="37" spans="2:14" ht="15.75" thickBot="1">
      <c r="B37" s="5" t="s">
        <v>4</v>
      </c>
      <c r="C37" s="38">
        <v>1</v>
      </c>
      <c r="D37" s="39"/>
      <c r="E37" s="29">
        <v>2</v>
      </c>
      <c r="F37" s="30"/>
      <c r="G37" s="29">
        <v>3</v>
      </c>
      <c r="H37" s="30"/>
      <c r="I37" s="29">
        <v>4</v>
      </c>
      <c r="J37" s="30"/>
      <c r="K37" s="38">
        <v>5</v>
      </c>
      <c r="L37" s="39"/>
      <c r="M37" s="10" t="s">
        <v>1</v>
      </c>
      <c r="N37" s="6"/>
    </row>
    <row r="38" spans="2:14" ht="15.75" thickBot="1">
      <c r="B38" s="7" t="s">
        <v>5</v>
      </c>
      <c r="C38" s="29" t="s">
        <v>9</v>
      </c>
      <c r="D38" s="30"/>
      <c r="E38" s="29" t="s">
        <v>15</v>
      </c>
      <c r="F38" s="31"/>
      <c r="G38" s="29" t="s">
        <v>10</v>
      </c>
      <c r="H38" s="31"/>
      <c r="I38" s="29" t="s">
        <v>9</v>
      </c>
      <c r="J38" s="31"/>
      <c r="K38" s="29" t="s">
        <v>9</v>
      </c>
      <c r="L38" s="30"/>
      <c r="M38" s="10"/>
      <c r="N38" s="6"/>
    </row>
    <row r="39" spans="2:14" ht="15.75" thickBot="1">
      <c r="B39" s="8" t="s">
        <v>6</v>
      </c>
      <c r="C39" s="29" t="s">
        <v>16</v>
      </c>
      <c r="D39" s="30"/>
      <c r="E39" s="29" t="s">
        <v>10</v>
      </c>
      <c r="F39" s="31"/>
      <c r="G39" s="29" t="s">
        <v>10</v>
      </c>
      <c r="H39" s="31"/>
      <c r="I39" s="29" t="s">
        <v>16</v>
      </c>
      <c r="J39" s="31"/>
      <c r="K39" s="29" t="s">
        <v>11</v>
      </c>
      <c r="L39" s="30"/>
      <c r="M39" s="10"/>
      <c r="N39" s="6"/>
    </row>
    <row r="40" spans="2:14" ht="15.75" thickBot="1">
      <c r="B40" s="8" t="s">
        <v>7</v>
      </c>
      <c r="C40" s="29"/>
      <c r="D40" s="30"/>
      <c r="E40" s="29"/>
      <c r="F40" s="31"/>
      <c r="G40" s="29"/>
      <c r="H40" s="31"/>
      <c r="I40" s="29"/>
      <c r="J40" s="31"/>
      <c r="K40" s="29"/>
      <c r="L40" s="31"/>
      <c r="M40" s="10"/>
      <c r="N40" s="6"/>
    </row>
    <row r="41" spans="2:14" ht="15.75" thickBot="1">
      <c r="B41" s="8" t="s">
        <v>8</v>
      </c>
      <c r="C41" s="34"/>
      <c r="D41" s="35"/>
      <c r="E41" s="34"/>
      <c r="F41" s="35"/>
      <c r="G41" s="34"/>
      <c r="H41" s="35"/>
      <c r="I41" s="34"/>
      <c r="J41" s="35"/>
      <c r="K41" s="34"/>
      <c r="L41" s="35"/>
      <c r="M41" s="10"/>
      <c r="N41" s="6"/>
    </row>
    <row r="42" spans="2:14" ht="15.75" thickBot="1">
      <c r="B42" s="8" t="s">
        <v>1</v>
      </c>
      <c r="C42" s="34">
        <f>+C43*0.6</f>
        <v>131129.16</v>
      </c>
      <c r="D42" s="35"/>
      <c r="E42" s="34">
        <f>+C43*0.3</f>
        <v>65564.58</v>
      </c>
      <c r="F42" s="35"/>
      <c r="G42" s="34"/>
      <c r="H42" s="35"/>
      <c r="I42" s="34">
        <f>+C43*0.05</f>
        <v>10927.43</v>
      </c>
      <c r="J42" s="35"/>
      <c r="K42" s="34">
        <f>+C43*0.05</f>
        <v>10927.43</v>
      </c>
      <c r="L42" s="35"/>
      <c r="M42" s="10"/>
      <c r="N42" s="6"/>
    </row>
    <row r="43" spans="2:14" ht="15.75" thickBot="1">
      <c r="B43" s="9" t="s">
        <v>1</v>
      </c>
      <c r="C43" s="34">
        <f>18459090/150+95488</f>
        <v>218548.6</v>
      </c>
      <c r="D43" s="35"/>
      <c r="E43" s="29"/>
      <c r="F43" s="31"/>
      <c r="G43" s="29"/>
      <c r="H43" s="31"/>
      <c r="I43" s="29"/>
      <c r="J43" s="31"/>
      <c r="K43" s="29"/>
      <c r="L43" s="31"/>
      <c r="M43" s="10"/>
      <c r="N43" s="6"/>
    </row>
    <row r="44" spans="2:14">
      <c r="M44" s="11"/>
    </row>
    <row r="46" spans="2:14">
      <c r="M46" s="3"/>
    </row>
    <row r="57" spans="2:16" ht="15.75" thickBot="1">
      <c r="M57" s="3"/>
    </row>
    <row r="58" spans="2:16" ht="15.75" thickBot="1">
      <c r="B58" s="5" t="s">
        <v>4</v>
      </c>
      <c r="C58" s="38">
        <v>1</v>
      </c>
      <c r="D58" s="39"/>
      <c r="E58" s="29">
        <v>2</v>
      </c>
      <c r="F58" s="30"/>
      <c r="G58" s="29"/>
      <c r="H58" s="30"/>
      <c r="I58" s="29">
        <v>4</v>
      </c>
      <c r="J58" s="30"/>
      <c r="K58" s="40">
        <v>5</v>
      </c>
      <c r="L58" s="40"/>
      <c r="M58" s="29"/>
      <c r="N58" s="30"/>
      <c r="O58" s="40">
        <v>7</v>
      </c>
      <c r="P58" s="40"/>
    </row>
    <row r="59" spans="2:16" ht="15.75" thickBot="1">
      <c r="B59" s="7" t="s">
        <v>5</v>
      </c>
      <c r="C59" s="29" t="s">
        <v>9</v>
      </c>
      <c r="D59" s="30"/>
      <c r="E59" s="29" t="s">
        <v>9</v>
      </c>
      <c r="F59" s="31"/>
      <c r="G59" s="29"/>
      <c r="H59" s="31"/>
      <c r="I59" s="29" t="s">
        <v>21</v>
      </c>
      <c r="J59" s="31"/>
      <c r="K59" s="29" t="s">
        <v>15</v>
      </c>
      <c r="L59" s="31"/>
      <c r="M59" s="29"/>
      <c r="N59" s="31"/>
      <c r="O59" s="29" t="s">
        <v>12</v>
      </c>
      <c r="P59" s="31"/>
    </row>
    <row r="60" spans="2:16" ht="15.75" thickBot="1">
      <c r="B60" s="8" t="s">
        <v>6</v>
      </c>
      <c r="C60" s="29" t="s">
        <v>15</v>
      </c>
      <c r="D60" s="30"/>
      <c r="E60" s="29" t="s">
        <v>15</v>
      </c>
      <c r="F60" s="31"/>
      <c r="G60" s="29"/>
      <c r="H60" s="31"/>
      <c r="I60" s="29" t="s">
        <v>22</v>
      </c>
      <c r="J60" s="31"/>
      <c r="K60" s="29" t="s">
        <v>16</v>
      </c>
      <c r="L60" s="31"/>
      <c r="M60" s="29"/>
      <c r="N60" s="31"/>
      <c r="O60" s="29" t="s">
        <v>20</v>
      </c>
      <c r="P60" s="31"/>
    </row>
    <row r="61" spans="2:16" ht="15.75" thickBot="1">
      <c r="B61" s="8" t="s">
        <v>7</v>
      </c>
      <c r="C61" s="34"/>
      <c r="D61" s="35"/>
      <c r="E61" s="34"/>
      <c r="F61" s="36"/>
      <c r="G61" s="34"/>
      <c r="H61" s="36"/>
      <c r="I61" s="34"/>
      <c r="J61" s="36"/>
      <c r="K61" s="34"/>
      <c r="L61" s="36"/>
      <c r="M61" s="34"/>
      <c r="N61" s="36"/>
      <c r="O61" s="34"/>
      <c r="P61" s="36"/>
    </row>
    <row r="62" spans="2:16" ht="15.75" thickBot="1">
      <c r="B62" s="8" t="s">
        <v>8</v>
      </c>
      <c r="C62" s="34">
        <f>902385/150+4705</f>
        <v>10720.9</v>
      </c>
      <c r="D62" s="35"/>
      <c r="E62" s="34">
        <f>5250000/150+27342</f>
        <v>62342</v>
      </c>
      <c r="F62" s="36"/>
      <c r="G62" s="34"/>
      <c r="H62" s="36"/>
      <c r="I62" s="34">
        <f>14273437.5/150+74340</f>
        <v>169496.25</v>
      </c>
      <c r="J62" s="36"/>
      <c r="K62" s="34">
        <f>10937500/150+56980</f>
        <v>129896.66666666667</v>
      </c>
      <c r="L62" s="36"/>
      <c r="M62" s="34"/>
      <c r="N62" s="36"/>
      <c r="O62" s="34">
        <f>16816411.5/150+87580.5</f>
        <v>199689.91</v>
      </c>
      <c r="P62" s="36"/>
    </row>
    <row r="63" spans="2:16" ht="15.75" thickBot="1">
      <c r="B63" s="8" t="s">
        <v>1</v>
      </c>
      <c r="C63" s="29"/>
      <c r="D63" s="30"/>
      <c r="E63" s="29"/>
      <c r="F63" s="31"/>
      <c r="G63" s="29"/>
      <c r="H63" s="31"/>
      <c r="I63" s="29"/>
      <c r="J63" s="31"/>
      <c r="K63" s="29"/>
      <c r="L63" s="31"/>
      <c r="M63" s="29"/>
      <c r="N63" s="31"/>
      <c r="O63" s="29"/>
      <c r="P63" s="31"/>
    </row>
    <row r="64" spans="2:16" ht="15.75" thickBot="1">
      <c r="B64" s="9" t="s">
        <v>1</v>
      </c>
      <c r="C64" s="29"/>
      <c r="D64" s="30"/>
      <c r="E64" s="29"/>
      <c r="F64" s="31"/>
      <c r="G64" s="29"/>
      <c r="H64" s="31"/>
      <c r="I64" s="29"/>
      <c r="J64" s="31"/>
      <c r="K64" s="29"/>
      <c r="L64" s="31"/>
      <c r="M64" s="29"/>
      <c r="N64" s="31"/>
      <c r="O64" s="29"/>
      <c r="P64" s="31"/>
    </row>
    <row r="65" spans="2:20">
      <c r="L65" s="24"/>
      <c r="M65" s="24"/>
    </row>
    <row r="78" spans="2:20" ht="15.75" thickBot="1"/>
    <row r="79" spans="2:20" ht="15.75" thickBot="1">
      <c r="B79" s="5" t="s">
        <v>4</v>
      </c>
      <c r="C79" s="21">
        <v>1</v>
      </c>
      <c r="D79" s="22"/>
      <c r="E79" s="18">
        <v>2</v>
      </c>
      <c r="F79" s="19"/>
      <c r="G79" s="18">
        <v>3</v>
      </c>
      <c r="H79" s="19"/>
      <c r="I79" s="18">
        <v>4</v>
      </c>
      <c r="J79" s="19"/>
      <c r="K79" s="23">
        <v>5</v>
      </c>
      <c r="L79" s="22"/>
      <c r="M79" s="18">
        <v>6</v>
      </c>
      <c r="N79" s="19"/>
      <c r="O79" s="18">
        <v>7</v>
      </c>
      <c r="P79" s="19"/>
      <c r="Q79" s="23">
        <v>8</v>
      </c>
      <c r="R79" s="22"/>
      <c r="S79" s="23">
        <v>8</v>
      </c>
      <c r="T79" s="22"/>
    </row>
    <row r="80" spans="2:20" ht="15.75" thickBot="1">
      <c r="B80" s="7" t="s">
        <v>5</v>
      </c>
      <c r="C80" s="18" t="s">
        <v>25</v>
      </c>
      <c r="D80" s="19"/>
      <c r="E80" s="18" t="s">
        <v>12</v>
      </c>
      <c r="F80" s="20"/>
      <c r="G80" s="18" t="s">
        <v>9</v>
      </c>
      <c r="H80" s="20"/>
      <c r="I80" s="18" t="s">
        <v>22</v>
      </c>
      <c r="J80" s="20"/>
      <c r="K80" s="18" t="s">
        <v>23</v>
      </c>
      <c r="L80" s="19"/>
      <c r="M80" s="18" t="s">
        <v>9</v>
      </c>
      <c r="N80" s="20"/>
      <c r="O80" s="18" t="s">
        <v>23</v>
      </c>
      <c r="P80" s="20"/>
      <c r="Q80" s="18" t="s">
        <v>21</v>
      </c>
      <c r="R80" s="19"/>
      <c r="S80" s="18" t="s">
        <v>21</v>
      </c>
      <c r="T80" s="19"/>
    </row>
    <row r="81" spans="2:20" ht="15.75" thickBot="1">
      <c r="B81" s="8" t="s">
        <v>6</v>
      </c>
      <c r="C81" s="18" t="s">
        <v>12</v>
      </c>
      <c r="D81" s="19"/>
      <c r="E81" s="18" t="s">
        <v>15</v>
      </c>
      <c r="F81" s="20"/>
      <c r="G81" s="18" t="s">
        <v>15</v>
      </c>
      <c r="H81" s="20"/>
      <c r="I81" s="18" t="s">
        <v>23</v>
      </c>
      <c r="J81" s="20"/>
      <c r="K81" s="18" t="s">
        <v>12</v>
      </c>
      <c r="L81" s="19"/>
      <c r="M81" s="18" t="s">
        <v>15</v>
      </c>
      <c r="N81" s="20"/>
      <c r="O81" s="18" t="s">
        <v>12</v>
      </c>
      <c r="P81" s="20"/>
      <c r="Q81" s="18" t="s">
        <v>22</v>
      </c>
      <c r="R81" s="19"/>
      <c r="S81" s="18" t="s">
        <v>22</v>
      </c>
      <c r="T81" s="19"/>
    </row>
    <row r="82" spans="2:20" ht="15.75" thickBot="1">
      <c r="B82" s="8" t="s">
        <v>7</v>
      </c>
      <c r="C82" s="18"/>
      <c r="D82" s="19"/>
      <c r="E82" s="18"/>
      <c r="F82" s="20"/>
      <c r="G82" s="18"/>
      <c r="H82" s="20"/>
      <c r="I82" s="18"/>
      <c r="J82" s="20"/>
      <c r="K82" s="18"/>
      <c r="L82" s="19"/>
      <c r="M82" s="18"/>
      <c r="N82" s="20"/>
      <c r="O82" s="18"/>
      <c r="P82" s="20"/>
      <c r="Q82" s="18"/>
      <c r="R82" s="19"/>
      <c r="S82" s="18"/>
      <c r="T82" s="19"/>
    </row>
    <row r="83" spans="2:20" ht="15.75" thickBot="1">
      <c r="B83" s="8" t="s">
        <v>8</v>
      </c>
      <c r="C83" s="25">
        <f>8488999/150+41715</f>
        <v>98308.32666666666</v>
      </c>
      <c r="D83" s="26"/>
      <c r="E83" s="25">
        <f>3969931/150+20636</f>
        <v>47102.206666666665</v>
      </c>
      <c r="F83" s="27"/>
      <c r="G83" s="25">
        <f>+(84264606.25/150+438202.53)-543252</f>
        <v>456714.57166666666</v>
      </c>
      <c r="H83" s="27"/>
      <c r="I83" s="25">
        <f>10996837/150+57185.44</f>
        <v>130497.68666666668</v>
      </c>
      <c r="J83" s="27"/>
      <c r="K83" s="25">
        <f>39336994.37/150+204552</f>
        <v>466798.62913333334</v>
      </c>
      <c r="L83" s="26"/>
      <c r="M83" s="25">
        <f>1366719/150+7106.99</f>
        <v>16218.449999999999</v>
      </c>
      <c r="N83" s="27"/>
      <c r="O83" s="25">
        <f>2228393/150+11588</f>
        <v>26443.953333333331</v>
      </c>
      <c r="P83" s="27"/>
      <c r="Q83" s="25">
        <f>6868743/150+35718</f>
        <v>81509.62</v>
      </c>
      <c r="R83" s="26"/>
      <c r="S83" s="25">
        <f>16325375/150+84892</f>
        <v>193727.83333333331</v>
      </c>
      <c r="T83" s="26"/>
    </row>
    <row r="84" spans="2:20" ht="15.75" thickBot="1">
      <c r="B84" s="8" t="s">
        <v>1</v>
      </c>
      <c r="C84" s="18"/>
      <c r="D84" s="19"/>
      <c r="E84" s="18"/>
      <c r="F84" s="20"/>
      <c r="G84" s="18"/>
      <c r="H84" s="20"/>
      <c r="I84" s="18"/>
      <c r="J84" s="20"/>
      <c r="K84" s="18"/>
      <c r="L84" s="19"/>
      <c r="M84" s="18"/>
      <c r="N84" s="20"/>
      <c r="O84" s="18"/>
      <c r="P84" s="20"/>
      <c r="Q84" s="18"/>
      <c r="R84" s="19"/>
      <c r="S84" s="18"/>
      <c r="T84" s="19"/>
    </row>
    <row r="85" spans="2:20" ht="15.75" thickBot="1">
      <c r="B85" s="9" t="s">
        <v>1</v>
      </c>
      <c r="C85" s="18"/>
      <c r="D85" s="19"/>
      <c r="E85" s="18"/>
      <c r="F85" s="20"/>
      <c r="G85" s="18"/>
      <c r="H85" s="20"/>
      <c r="I85" s="18"/>
      <c r="J85" s="20"/>
      <c r="K85" s="18"/>
      <c r="L85" s="19"/>
      <c r="M85" s="18"/>
      <c r="N85" s="20"/>
      <c r="O85" s="18"/>
      <c r="P85" s="20"/>
      <c r="Q85" s="18"/>
      <c r="R85" s="19"/>
      <c r="S85" s="18"/>
      <c r="T85" s="19"/>
    </row>
    <row r="87" spans="2:20">
      <c r="M87" s="3"/>
    </row>
    <row r="98" spans="2:14" ht="15.75" thickBot="1">
      <c r="M98" s="3"/>
    </row>
    <row r="99" spans="2:14" ht="15.75" thickBot="1">
      <c r="B99" s="5" t="s">
        <v>4</v>
      </c>
      <c r="C99" s="38">
        <v>1</v>
      </c>
      <c r="D99" s="39"/>
      <c r="E99" s="29">
        <v>2</v>
      </c>
      <c r="F99" s="30"/>
      <c r="G99" s="29">
        <v>3</v>
      </c>
      <c r="H99" s="30"/>
      <c r="I99" s="32"/>
      <c r="J99" s="33"/>
      <c r="K99" s="33"/>
      <c r="L99" s="33"/>
      <c r="M99" s="6" t="s">
        <v>1</v>
      </c>
      <c r="N99" s="6"/>
    </row>
    <row r="100" spans="2:14" ht="15.75" thickBot="1">
      <c r="B100" s="7" t="s">
        <v>5</v>
      </c>
      <c r="C100" s="29" t="s">
        <v>9</v>
      </c>
      <c r="D100" s="30"/>
      <c r="E100" s="29" t="s">
        <v>9</v>
      </c>
      <c r="F100" s="31"/>
      <c r="G100" s="29" t="s">
        <v>15</v>
      </c>
      <c r="H100" s="31"/>
      <c r="I100" s="32"/>
      <c r="J100" s="33"/>
      <c r="K100" s="33"/>
      <c r="L100" s="33"/>
      <c r="M100" s="6"/>
      <c r="N100" s="6"/>
    </row>
    <row r="101" spans="2:14" ht="15.75" thickBot="1">
      <c r="B101" s="8" t="s">
        <v>6</v>
      </c>
      <c r="C101" s="29" t="s">
        <v>20</v>
      </c>
      <c r="D101" s="30"/>
      <c r="E101" s="29" t="s">
        <v>20</v>
      </c>
      <c r="F101" s="31"/>
      <c r="G101" s="29" t="s">
        <v>20</v>
      </c>
      <c r="H101" s="31"/>
      <c r="I101" s="32"/>
      <c r="J101" s="33"/>
      <c r="K101" s="33"/>
      <c r="L101" s="33"/>
      <c r="M101" s="6"/>
      <c r="N101" s="6"/>
    </row>
    <row r="102" spans="2:14" ht="15.75" thickBot="1">
      <c r="B102" s="8" t="s">
        <v>7</v>
      </c>
      <c r="C102" s="29"/>
      <c r="D102" s="30"/>
      <c r="E102" s="29"/>
      <c r="F102" s="31"/>
      <c r="G102" s="29"/>
      <c r="H102" s="31"/>
      <c r="I102" s="32"/>
      <c r="J102" s="33"/>
      <c r="K102" s="33"/>
      <c r="L102" s="33"/>
      <c r="M102" s="6"/>
      <c r="N102" s="6"/>
    </row>
    <row r="103" spans="2:14" ht="15.75" thickBot="1">
      <c r="B103" s="8" t="s">
        <v>8</v>
      </c>
      <c r="C103" s="34">
        <f>+C104*0.6</f>
        <v>132265</v>
      </c>
      <c r="D103" s="35"/>
      <c r="E103" s="34">
        <f>+C104*0.2</f>
        <v>44088.333333333343</v>
      </c>
      <c r="F103" s="36"/>
      <c r="G103" s="34">
        <f>+C104*0.2</f>
        <v>44088.333333333343</v>
      </c>
      <c r="H103" s="36"/>
      <c r="I103" s="37"/>
      <c r="J103" s="33"/>
      <c r="K103" s="33"/>
      <c r="L103" s="33"/>
      <c r="M103" s="6"/>
      <c r="N103" s="6"/>
    </row>
    <row r="104" spans="2:14" ht="15.75" thickBot="1">
      <c r="B104" s="8" t="s">
        <v>1</v>
      </c>
      <c r="C104" s="34">
        <f>18576250/150+96600</f>
        <v>220441.66666666669</v>
      </c>
      <c r="D104" s="35"/>
      <c r="E104" s="29"/>
      <c r="F104" s="31"/>
      <c r="G104" s="29"/>
      <c r="H104" s="31"/>
      <c r="I104" s="32"/>
      <c r="J104" s="33"/>
      <c r="K104" s="33"/>
      <c r="L104" s="33"/>
      <c r="M104" s="6"/>
      <c r="N104" s="6"/>
    </row>
    <row r="105" spans="2:14" ht="15.75" thickBot="1">
      <c r="B105" s="9" t="s">
        <v>1</v>
      </c>
      <c r="C105" s="29"/>
      <c r="D105" s="30"/>
      <c r="E105" s="29"/>
      <c r="F105" s="31"/>
      <c r="G105" s="29"/>
      <c r="H105" s="31"/>
      <c r="I105" s="32"/>
      <c r="J105" s="33"/>
      <c r="K105" s="33"/>
      <c r="L105" s="33"/>
      <c r="M105" s="6"/>
      <c r="N105" s="6"/>
    </row>
    <row r="106" spans="2:14">
      <c r="I106" s="3"/>
      <c r="J106" s="3"/>
      <c r="K106" s="3"/>
      <c r="L106" s="3"/>
      <c r="M106" s="3"/>
    </row>
    <row r="110" spans="2:14">
      <c r="M110" s="3"/>
    </row>
    <row r="121" spans="2:14" ht="15.75" thickBot="1">
      <c r="M121" s="3"/>
    </row>
    <row r="122" spans="2:14" ht="15.75" thickBot="1">
      <c r="B122" s="5" t="s">
        <v>4</v>
      </c>
      <c r="C122" s="38">
        <v>1</v>
      </c>
      <c r="D122" s="39"/>
      <c r="E122" s="29">
        <v>2</v>
      </c>
      <c r="F122" s="30"/>
      <c r="G122" s="29">
        <v>3</v>
      </c>
      <c r="H122" s="30"/>
      <c r="I122" s="29">
        <v>4</v>
      </c>
      <c r="J122" s="30"/>
      <c r="K122" s="32"/>
      <c r="L122" s="33"/>
      <c r="M122" s="6" t="s">
        <v>1</v>
      </c>
      <c r="N122" s="6"/>
    </row>
    <row r="123" spans="2:14" ht="15.75" thickBot="1">
      <c r="B123" s="7" t="s">
        <v>5</v>
      </c>
      <c r="C123" s="29" t="s">
        <v>9</v>
      </c>
      <c r="D123" s="30"/>
      <c r="E123" s="29" t="s">
        <v>15</v>
      </c>
      <c r="F123" s="31"/>
      <c r="G123" s="29" t="s">
        <v>10</v>
      </c>
      <c r="H123" s="31"/>
      <c r="I123" s="29" t="s">
        <v>15</v>
      </c>
      <c r="J123" s="31"/>
      <c r="K123" s="32"/>
      <c r="L123" s="33"/>
      <c r="M123" s="6"/>
      <c r="N123" s="6"/>
    </row>
    <row r="124" spans="2:14" ht="15.75" thickBot="1">
      <c r="B124" s="8" t="s">
        <v>6</v>
      </c>
      <c r="C124" s="29" t="s">
        <v>16</v>
      </c>
      <c r="D124" s="30"/>
      <c r="E124" s="29" t="s">
        <v>11</v>
      </c>
      <c r="F124" s="31"/>
      <c r="G124" s="29" t="s">
        <v>10</v>
      </c>
      <c r="H124" s="31"/>
      <c r="I124" s="29" t="s">
        <v>10</v>
      </c>
      <c r="J124" s="31"/>
      <c r="K124" s="32"/>
      <c r="L124" s="33"/>
      <c r="M124" s="6"/>
      <c r="N124" s="6"/>
    </row>
    <row r="125" spans="2:14" ht="15.75" thickBot="1">
      <c r="B125" s="8" t="s">
        <v>7</v>
      </c>
      <c r="C125" s="29"/>
      <c r="D125" s="30"/>
      <c r="E125" s="29"/>
      <c r="F125" s="31"/>
      <c r="G125" s="29"/>
      <c r="H125" s="31"/>
      <c r="I125" s="29"/>
      <c r="J125" s="31"/>
      <c r="K125" s="32"/>
      <c r="L125" s="33"/>
      <c r="M125" s="6"/>
      <c r="N125" s="6"/>
    </row>
    <row r="126" spans="2:14" ht="15.75" thickBot="1">
      <c r="B126" s="8" t="s">
        <v>8</v>
      </c>
      <c r="C126" s="34">
        <f>+C127*0.1</f>
        <v>24176.778000000002</v>
      </c>
      <c r="D126" s="35"/>
      <c r="E126" s="34">
        <f>+C127*0.6</f>
        <v>145060.66800000001</v>
      </c>
      <c r="F126" s="36"/>
      <c r="G126" s="34">
        <f>+C127*0.3</f>
        <v>72530.334000000003</v>
      </c>
      <c r="H126" s="36"/>
      <c r="I126" s="34"/>
      <c r="J126" s="36"/>
      <c r="K126" s="37"/>
      <c r="L126" s="33"/>
      <c r="M126" s="6"/>
      <c r="N126" s="6"/>
    </row>
    <row r="127" spans="2:14" ht="15.75" thickBot="1">
      <c r="B127" s="8" t="s">
        <v>1</v>
      </c>
      <c r="C127" s="34">
        <f>20448000/150+105447.78</f>
        <v>241767.78</v>
      </c>
      <c r="D127" s="35"/>
      <c r="E127" s="29"/>
      <c r="F127" s="31"/>
      <c r="G127" s="29"/>
      <c r="H127" s="31"/>
      <c r="I127" s="29"/>
      <c r="J127" s="31"/>
      <c r="K127" s="32"/>
      <c r="L127" s="33"/>
      <c r="M127" s="6"/>
      <c r="N127" s="6"/>
    </row>
    <row r="128" spans="2:14" ht="15.75" thickBot="1">
      <c r="B128" s="9" t="s">
        <v>1</v>
      </c>
      <c r="C128" s="29"/>
      <c r="D128" s="30"/>
      <c r="E128" s="29"/>
      <c r="F128" s="31"/>
      <c r="G128" s="29"/>
      <c r="H128" s="31"/>
      <c r="I128" s="29"/>
      <c r="J128" s="31"/>
      <c r="K128" s="32"/>
      <c r="L128" s="33"/>
      <c r="M128" s="6"/>
      <c r="N128" s="6"/>
    </row>
    <row r="129" spans="11:13">
      <c r="K129" s="3"/>
      <c r="L129" s="3"/>
      <c r="M129" s="3"/>
    </row>
    <row r="130" spans="11:13">
      <c r="K130" s="3"/>
      <c r="L130" s="3"/>
    </row>
  </sheetData>
  <mergeCells count="184"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43:D43"/>
    <mergeCell ref="E43:F43"/>
    <mergeCell ref="G43:H43"/>
    <mergeCell ref="I43:J43"/>
    <mergeCell ref="K43:L43"/>
    <mergeCell ref="C58:D58"/>
    <mergeCell ref="E58:F58"/>
    <mergeCell ref="G58:H58"/>
    <mergeCell ref="I58:J58"/>
    <mergeCell ref="K58:L58"/>
    <mergeCell ref="M58:N58"/>
    <mergeCell ref="O58:P58"/>
    <mergeCell ref="C59:D59"/>
    <mergeCell ref="E59:F59"/>
    <mergeCell ref="G59:H59"/>
    <mergeCell ref="I59:J59"/>
    <mergeCell ref="K59:L59"/>
    <mergeCell ref="M59:N59"/>
    <mergeCell ref="O59:P59"/>
    <mergeCell ref="O60:P60"/>
    <mergeCell ref="C61:D61"/>
    <mergeCell ref="E61:F61"/>
    <mergeCell ref="G61:H61"/>
    <mergeCell ref="I61:J61"/>
    <mergeCell ref="K61:L61"/>
    <mergeCell ref="M61:N61"/>
    <mergeCell ref="O61:P61"/>
    <mergeCell ref="C60:D60"/>
    <mergeCell ref="E60:F60"/>
    <mergeCell ref="G60:H60"/>
    <mergeCell ref="I60:J60"/>
    <mergeCell ref="K60:L60"/>
    <mergeCell ref="M60:N60"/>
    <mergeCell ref="O62:P62"/>
    <mergeCell ref="C63:D63"/>
    <mergeCell ref="E63:F63"/>
    <mergeCell ref="G63:H63"/>
    <mergeCell ref="I63:J63"/>
    <mergeCell ref="K63:L63"/>
    <mergeCell ref="M63:N63"/>
    <mergeCell ref="O63:P63"/>
    <mergeCell ref="C62:D62"/>
    <mergeCell ref="E62:F62"/>
    <mergeCell ref="G62:H62"/>
    <mergeCell ref="I62:J62"/>
    <mergeCell ref="K62:L62"/>
    <mergeCell ref="M62:N62"/>
    <mergeCell ref="O64:P64"/>
    <mergeCell ref="C99:D99"/>
    <mergeCell ref="E99:F99"/>
    <mergeCell ref="G99:H99"/>
    <mergeCell ref="I99:J99"/>
    <mergeCell ref="K99:L99"/>
    <mergeCell ref="C64:D64"/>
    <mergeCell ref="E64:F64"/>
    <mergeCell ref="G64:H64"/>
    <mergeCell ref="I64:J64"/>
    <mergeCell ref="K64:L64"/>
    <mergeCell ref="M64:N64"/>
    <mergeCell ref="C100:D100"/>
    <mergeCell ref="E100:F100"/>
    <mergeCell ref="G100:H100"/>
    <mergeCell ref="I100:J100"/>
    <mergeCell ref="K100:L100"/>
    <mergeCell ref="C101:D101"/>
    <mergeCell ref="E101:F101"/>
    <mergeCell ref="G101:H101"/>
    <mergeCell ref="I101:J101"/>
    <mergeCell ref="K101:L101"/>
    <mergeCell ref="C102:D102"/>
    <mergeCell ref="E102:F102"/>
    <mergeCell ref="G102:H102"/>
    <mergeCell ref="I102:J102"/>
    <mergeCell ref="K102:L102"/>
    <mergeCell ref="C103:D103"/>
    <mergeCell ref="E103:F103"/>
    <mergeCell ref="G103:H103"/>
    <mergeCell ref="I103:J103"/>
    <mergeCell ref="K103:L103"/>
    <mergeCell ref="C104:D104"/>
    <mergeCell ref="E104:F104"/>
    <mergeCell ref="G104:H104"/>
    <mergeCell ref="I104:J104"/>
    <mergeCell ref="K104:L104"/>
    <mergeCell ref="C105:D105"/>
    <mergeCell ref="E105:F105"/>
    <mergeCell ref="G105:H105"/>
    <mergeCell ref="I105:J105"/>
    <mergeCell ref="K105:L105"/>
    <mergeCell ref="C122:D122"/>
    <mergeCell ref="E122:F122"/>
    <mergeCell ref="G122:H122"/>
    <mergeCell ref="I122:J122"/>
    <mergeCell ref="K122:L122"/>
    <mergeCell ref="C123:D123"/>
    <mergeCell ref="E123:F123"/>
    <mergeCell ref="G123:H123"/>
    <mergeCell ref="I123:J123"/>
    <mergeCell ref="K123:L123"/>
    <mergeCell ref="C124:D124"/>
    <mergeCell ref="E124:F124"/>
    <mergeCell ref="G124:H124"/>
    <mergeCell ref="I124:J124"/>
    <mergeCell ref="K124:L124"/>
    <mergeCell ref="C125:D125"/>
    <mergeCell ref="E125:F125"/>
    <mergeCell ref="G125:H125"/>
    <mergeCell ref="I125:J125"/>
    <mergeCell ref="K125:L125"/>
    <mergeCell ref="C128:D128"/>
    <mergeCell ref="E128:F128"/>
    <mergeCell ref="G128:H128"/>
    <mergeCell ref="I128:J128"/>
    <mergeCell ref="K128:L128"/>
    <mergeCell ref="C126:D126"/>
    <mergeCell ref="E126:F126"/>
    <mergeCell ref="G126:H126"/>
    <mergeCell ref="I126:J126"/>
    <mergeCell ref="K126:L126"/>
    <mergeCell ref="C127:D127"/>
    <mergeCell ref="E127:F127"/>
    <mergeCell ref="G127:H127"/>
    <mergeCell ref="I127:J127"/>
    <mergeCell ref="K127:L127"/>
  </mergeCells>
  <pageMargins left="0.70866141732283472" right="0.70866141732283472" top="0.21" bottom="0.28000000000000003" header="0.31496062992125984" footer="0.31496062992125984"/>
  <pageSetup paperSize="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Marginal Swamp Location</vt:lpstr>
      <vt:lpstr>Land Location</vt:lpstr>
      <vt:lpstr>Sheet3</vt:lpstr>
    </vt:vector>
  </TitlesOfParts>
  <Company>Shell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cp:lastPrinted>2012-06-04T16:51:06Z</cp:lastPrinted>
  <dcterms:created xsi:type="dcterms:W3CDTF">2011-09-22T15:02:12Z</dcterms:created>
  <dcterms:modified xsi:type="dcterms:W3CDTF">2012-06-04T16:59:17Z</dcterms:modified>
</cp:coreProperties>
</file>