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75" yWindow="240" windowWidth="21525" windowHeight="8355" tabRatio="704" activeTab="1"/>
  </bookViews>
  <sheets>
    <sheet name="BR-7038" sheetId="19" r:id="rId1"/>
    <sheet name="Лист1" sheetId="20" r:id="rId2"/>
  </sheets>
  <definedNames>
    <definedName name="apf">#REF!</definedName>
    <definedName name="oth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19" l="1"/>
  <c r="K22" i="19"/>
  <c r="M22" i="19"/>
  <c r="J20" i="19"/>
  <c r="K20" i="19"/>
  <c r="M20" i="19"/>
  <c r="J21" i="19"/>
  <c r="K21" i="19"/>
  <c r="M21" i="19"/>
  <c r="J23" i="19"/>
  <c r="K23" i="19"/>
  <c r="M23" i="19"/>
  <c r="J24" i="19"/>
  <c r="K24" i="19"/>
  <c r="M24" i="19"/>
  <c r="J25" i="19"/>
  <c r="K25" i="19"/>
  <c r="M25" i="19"/>
  <c r="J16" i="19" l="1"/>
  <c r="K16" i="19"/>
  <c r="M16" i="19"/>
  <c r="M5" i="19" l="1"/>
  <c r="K5" i="19"/>
  <c r="J5" i="19"/>
  <c r="I19" i="19"/>
  <c r="H19" i="19"/>
  <c r="G19" i="19"/>
  <c r="I18" i="19"/>
  <c r="H18" i="19"/>
  <c r="G18" i="19"/>
  <c r="J7" i="19"/>
  <c r="K7" i="19"/>
  <c r="M7" i="19"/>
  <c r="J8" i="19"/>
  <c r="K8" i="19"/>
  <c r="M8" i="19"/>
  <c r="J9" i="19"/>
  <c r="K9" i="19"/>
  <c r="M9" i="19"/>
  <c r="J10" i="19"/>
  <c r="K10" i="19"/>
  <c r="M10" i="19"/>
  <c r="J11" i="19"/>
  <c r="K11" i="19"/>
  <c r="M11" i="19"/>
  <c r="J12" i="19"/>
  <c r="K12" i="19"/>
  <c r="M12" i="19"/>
  <c r="J13" i="19"/>
  <c r="K13" i="19"/>
  <c r="M13" i="19"/>
  <c r="J14" i="19"/>
  <c r="K14" i="19"/>
  <c r="M14" i="19"/>
  <c r="J15" i="19"/>
  <c r="K15" i="19"/>
  <c r="M15" i="19"/>
  <c r="J17" i="19"/>
  <c r="K17" i="19"/>
  <c r="M17" i="19"/>
  <c r="J6" i="19" l="1"/>
  <c r="K6" i="19"/>
  <c r="M6" i="19"/>
  <c r="K18" i="19" l="1"/>
  <c r="J18" i="19" l="1"/>
  <c r="M4" i="19" l="1"/>
  <c r="K4" i="19"/>
  <c r="J4" i="19"/>
  <c r="K19" i="19"/>
  <c r="J19" i="19"/>
  <c r="M18" i="19" l="1"/>
  <c r="M19" i="19"/>
  <c r="I28" i="19"/>
  <c r="I31" i="19" s="1"/>
  <c r="G28" i="19"/>
  <c r="G31" i="19" s="1"/>
  <c r="H28" i="19"/>
  <c r="H31" i="19" s="1"/>
  <c r="M3" i="19"/>
  <c r="J3" i="19"/>
  <c r="K3" i="19" s="1"/>
  <c r="M28" i="19" l="1"/>
  <c r="M29" i="19" s="1"/>
  <c r="G29" i="19"/>
  <c r="G32" i="19"/>
  <c r="G33" i="19" l="1"/>
  <c r="L22" i="19" s="1"/>
  <c r="L20" i="19" l="1"/>
  <c r="L25" i="19"/>
  <c r="L21" i="19"/>
  <c r="L24" i="19"/>
  <c r="L23" i="19"/>
  <c r="L5" i="19"/>
  <c r="L16" i="19"/>
  <c r="L7" i="19"/>
  <c r="L8" i="19"/>
  <c r="L9" i="19"/>
  <c r="L10" i="19"/>
  <c r="L11" i="19"/>
  <c r="L12" i="19"/>
  <c r="L13" i="19"/>
  <c r="L14" i="19"/>
  <c r="L15" i="19"/>
  <c r="L17" i="19"/>
  <c r="L6" i="19"/>
  <c r="L4" i="19"/>
  <c r="L18" i="19"/>
  <c r="L19" i="19"/>
  <c r="L3" i="19"/>
  <c r="M30" i="19"/>
</calcChain>
</file>

<file path=xl/comments1.xml><?xml version="1.0" encoding="utf-8"?>
<comments xmlns="http://schemas.openxmlformats.org/spreadsheetml/2006/main">
  <authors>
    <author>Автор</author>
  </authors>
  <commentList>
    <comment ref="F30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<sst xmlns="http://schemas.openxmlformats.org/spreadsheetml/2006/main" count="187" uniqueCount="90">
  <si>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</si>
  <si>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</si>
  <si>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</si>
  <si>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</si>
  <si>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</si>
  <si>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</si>
  <si>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</si>
  <si>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</si>
  <si>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</si>
  <si>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</si>
  <si>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</si>
  <si>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</si>
  <si>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</si>
  <si>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</si>
  <si>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</si>
  <si>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Фича</t>
  </si>
  <si>
    <t>Итого,ч.</t>
  </si>
  <si>
    <t>Задача
Jira</t>
  </si>
  <si>
    <t>Статус
вып-я</t>
  </si>
  <si>
    <t>Задача</t>
  </si>
  <si>
    <t>Компонент
(тип работ)</t>
  </si>
  <si>
    <t>Тестирвание</t>
  </si>
  <si>
    <t>Менеджмент</t>
  </si>
  <si>
    <t>Аналитика</t>
  </si>
  <si>
    <t>Архитектура</t>
  </si>
  <si>
    <t>Управление проектом (менеджмент + тех. руководство проектом)</t>
  </si>
  <si>
    <t>Деплой (на обоих окружениях)</t>
  </si>
  <si>
    <t>Приемка</t>
  </si>
  <si>
    <t>Тестирование (на обоих окружениях)</t>
  </si>
  <si>
    <t>BR-7038 Перевод бонусов другу</t>
  </si>
  <si>
    <t>Выполнение перевода средств от одного клиента другому</t>
  </si>
  <si>
    <t>Сайт</t>
  </si>
  <si>
    <t>Коннектор к Банку</t>
  </si>
  <si>
    <t>Лимиты переводов</t>
  </si>
  <si>
    <t>Новое взаимодействие с ИС Банка по подтверждению переводов (по двум файлам)</t>
  </si>
  <si>
    <t>Информирование клиента о статусе переводов</t>
  </si>
  <si>
    <t>Отображение бонусов переводов в Выписке</t>
  </si>
  <si>
    <t>Реализация механизма проверки лимитов пользователя</t>
  </si>
  <si>
    <t>Реализация взаимодействия  ИС Банка по подтверждению переводов</t>
  </si>
  <si>
    <t>Реализация информирования клиента через ЛК об отказе в проведении перевода</t>
  </si>
  <si>
    <t>Специальные правила формирования описания транзакции для переводов в Выписке</t>
  </si>
  <si>
    <t>Алгоритм предварительной валидации перевода</t>
  </si>
  <si>
    <t>Подтверждение OTP для переводов</t>
  </si>
  <si>
    <t>Страница "Перевод бонусов"</t>
  </si>
  <si>
    <t>Страница ошибки подтверждения перевода</t>
  </si>
  <si>
    <t>Простая статическая страница с текстом, предоставляемым банком.</t>
  </si>
  <si>
    <t>Механизм приёма заявок на перевод (сервер)</t>
  </si>
  <si>
    <t>1. Баз данных
2. Создание заявок
    1. Холдирование средств клиента
    2. Добавление заявки в базу</t>
  </si>
  <si>
    <r>
      <t xml:space="preserve">1. Проверка отправителя
    1.1. Баланс
    1.2. Проверка лимитов (реализация алгоритмов </t>
    </r>
    <r>
      <rPr>
        <b/>
        <sz val="8"/>
        <rFont val="Arial"/>
        <family val="2"/>
        <charset val="204"/>
      </rPr>
      <t>оценена отдельно</t>
    </r>
    <r>
      <rPr>
        <sz val="8"/>
        <rFont val="Arial"/>
        <family val="2"/>
        <charset val="204"/>
      </rPr>
      <t>)
2. Проверка получателя
    2.1. Существование клиента с указанным номером телефона
    2.2. Статус получателя
    2.3. Списки на отключение
3. Предоставление информации о получателе поьзователю для самостоятельной проверки правильности заполнения формы 
    3.1. Фамилия и первая буква имени (для активированных пользователей)</t>
    </r>
  </si>
  <si>
    <t>Процессинг</t>
  </si>
  <si>
    <r>
      <t xml:space="preserve">1. Выгрузка реестра с заявками на перевод
2. Обработка ответа от Банка
    2.1. Списание средств для подтверждённых переводов
    2.2. Расхолдирование средств для отменённых переводов
    2.3. Информирование об отказе </t>
    </r>
    <r>
      <rPr>
        <b/>
        <sz val="8"/>
        <rFont val="Arial"/>
        <family val="2"/>
        <charset val="204"/>
      </rPr>
      <t xml:space="preserve">оценено отдельно
</t>
    </r>
    <r>
      <rPr>
        <sz val="8"/>
        <rFont val="Arial"/>
        <family val="2"/>
        <charset val="204"/>
      </rPr>
      <t xml:space="preserve">3. Добавление взаимодействия в отчёт о файлообмене
</t>
    </r>
  </si>
  <si>
    <t>Коннектор к банку</t>
  </si>
  <si>
    <t>Страница успешного перевода (именно в этот момент происходит создание заявки на перевод)</t>
  </si>
  <si>
    <t>1. Страница перевода
    1.1. Вёрстка
    1.2. Реализация формы перевода
    1.3. Реализация подтверждения правильности заполнения формы (запрос и отображение информации об отправителе)
    1.4. Реализация сценариев с отображением ошибок перевода
2. Добавление в меню
3. Внутрення интеграция с Коннектором к банку
Есть риск разбиения на три страницы: ввод, подтверждение, ошибки</t>
  </si>
  <si>
    <t>1. Реализовать подтверждение одноразовым паролем для переводов (на основе имеющегося компонента подсистемы безопасности)
2. Сконфигурировать текст СМС
3. Создание страницы подтверждения перевода (на основе страницы подтверждения заказа)
Есть риски с необходимостью кастомизации сценариев с ошибками подтверждения OTP</t>
  </si>
  <si>
    <t>1. Механизм хранения настоек лимитов с учётом сегментов (АРМ не требуется)
2. Проверка дневных лимитов по клиенту
3. Проверка месячных лимитов по клиенту
Лимиты рассчитываются по заявкам на перевод, находящимся в одном из двух состояний:
• По тем, которые были подтверждены Банком.
• По тем, по которым ещё не получено решение от Банка.</t>
  </si>
  <si>
    <t>Проектирование и постановка задач</t>
  </si>
  <si>
    <t>Обновление документа "Описание электронного обмена информацией с ВТБ24-Лояльность"</t>
  </si>
  <si>
    <t>1. Добавление взаимодействия по подтверждению переводов Банком
2. Согласование взаимодействия с Банком</t>
  </si>
  <si>
    <t>1. Вёрстка (аналогична странице Спасибо для заказа)
2. Создание заявки на перевод 
3. Внутренняя интеграция с компонентом Коннектор к банку</t>
  </si>
  <si>
    <t>Доработка функционала авторизации списания: возможность добавления описания</t>
  </si>
  <si>
    <t>Заведение нового канала списания для переводов между клиентами</t>
  </si>
  <si>
    <r>
      <t xml:space="preserve">1. Формирование описания транзакции по требованию банка
2. Внутренняя интеграция с Процессингом (включает настройку нового канала списания)
4. Доработка процессинга </t>
    </r>
    <r>
      <rPr>
        <b/>
        <sz val="8"/>
        <rFont val="Arial"/>
        <family val="2"/>
        <charset val="204"/>
      </rPr>
      <t xml:space="preserve">оценена отдельно
</t>
    </r>
    <r>
      <rPr>
        <sz val="8"/>
        <rFont val="Arial"/>
        <family val="2"/>
        <charset val="204"/>
      </rPr>
      <t>Так как холдирование сейчас возможно только для авторизации списаний по чеку (как при заказе товаров), мы не можем указать описание транзакции без доработок Процессинга.</t>
    </r>
  </si>
  <si>
    <t>Регистрация в Процессинге нового канала списания для переводов между клиентами</t>
  </si>
  <si>
    <t>1. Обсуждение и согласование макетов дизайна.
2. Внесение корректировок в аналитику (описание, прототипы).
3. Подготовка спецификации к договору. 
4. Обновление спецификации по итогам релиза.</t>
  </si>
  <si>
    <t>Проектирование и согласование доработок взаимодействия с ИС Банка.</t>
  </si>
  <si>
    <t xml:space="preserve">Архитектурная поддержка проекта </t>
  </si>
  <si>
    <t>1. Коммуникации с дизайнером ВТБ24.
2. Запрос необходимых данных у заказчика.
3. Консультации Заказчика и команды при необходимости в процессе разработки, тестирования, приемки.</t>
  </si>
  <si>
    <t>- инициация проекта (заведение задач в jira, создание проекта в реестре),
- создание и обновление проектного плана,
- контроль трудозатрат (бюджета),
- контроль исполнения требований (scope),
- контроль сроков,
- планирование ресурсов,
- отчеты.</t>
  </si>
  <si>
    <t>1. Деплой компонентов системы "Коллекция"
2. Деплой новой версии Процессинга, БПШ и Профиля</t>
  </si>
  <si>
    <t>Техническое руководство (ревью кода, консультации по тех. реализации, коммуникации с командами  разработчиков)</t>
  </si>
  <si>
    <t>Аналитическая поддержка</t>
  </si>
  <si>
    <t>1. Добавление поля Description в метод авторизации списания
2. Включение ChannelId в состав полей транзакций</t>
  </si>
  <si>
    <t>Реализация лимитов переводов</t>
  </si>
  <si>
    <t>Новое взаимодействие с ИС Банка по подтверждению переводов</t>
  </si>
  <si>
    <t>Доработка Выписки (передача и отображение данных по переводам)</t>
  </si>
  <si>
    <t>Должность</t>
  </si>
  <si>
    <t>Детальная трудоемкость ч.ч.</t>
  </si>
  <si>
    <t>Почасовая ставка</t>
  </si>
  <si>
    <t>Цена без НДС</t>
  </si>
  <si>
    <t>Менеджер проектов</t>
  </si>
  <si>
    <t>Руководитель направления</t>
  </si>
  <si>
    <t>Ведущий тестировщик</t>
  </si>
  <si>
    <t>Тестирование</t>
  </si>
  <si>
    <t>Старший разработчик</t>
  </si>
  <si>
    <t>Команда Лояльности (должность необходимо уточнить)</t>
  </si>
  <si>
    <t>ИТОГО, без НДС:</t>
  </si>
  <si>
    <t>1. Страница перевода
    1.1. Вёрстка
    1.2. Реализация формы перевода
    1.3. Реализация подтверждения правильности заполнения формы (запрос и отображение информации об отправителе)
    1.4. Реализация сценариев с отображением ошибок перевода
2. Добавление в меню
3. Внутрення интеграция с Коннектором к банку
Есть риск разбиения на три страницы: ввод, подтверждение, ошибки.</t>
  </si>
  <si>
    <r>
      <t xml:space="preserve">1. Выгрузка реестра с заявками на перевод
2. Обработка ответа от Банка
    2.1. Списание средств для подтверждённых переводов
    2.2. Расхолдирование средств для отменённых переводов
    2.3. Информирование об отказе </t>
    </r>
    <r>
      <rPr>
        <b/>
        <sz val="8"/>
        <rFont val="Arial"/>
        <family val="2"/>
        <charset val="204"/>
      </rPr>
      <t xml:space="preserve">оценено отдельно
</t>
    </r>
    <r>
      <rPr>
        <sz val="8"/>
        <rFont val="Arial"/>
        <family val="2"/>
        <charset val="204"/>
      </rPr>
      <t>3. Добавление взаимодействия в отчёт о файлообмене</t>
    </r>
  </si>
  <si>
    <t>Тексты предоставляется банком (тема, сообщение).
В зависимости от полученного от ИС Банка описание причины отказа, клиенту публикуется соответствующий текст сообщения.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</si>
</sst>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sz val="9"/>
      <color rgb="FF0070C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top" wrapText="1"/>
    </xf>
    <xf numFmtId="1" fontId="6" fillId="3" borderId="3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2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10" fillId="4" borderId="1" xfId="231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1" fontId="6" fillId="2" borderId="3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vertical="top" wrapText="1"/>
    </xf>
    <xf numFmtId="1" fontId="6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1" fontId="6" fillId="0" borderId="4" xfId="0" applyNumberFormat="1" applyFont="1" applyFill="1" applyBorder="1" applyAlignment="1">
      <alignment vertical="top" wrapText="1"/>
    </xf>
    <xf numFmtId="1" fontId="6" fillId="0" borderId="5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center" vertical="top" wrapText="1"/>
    </xf>
    <xf numFmtId="1" fontId="6" fillId="0" borderId="5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1" fontId="4" fillId="0" borderId="4" xfId="0" applyNumberFormat="1" applyFont="1" applyBorder="1" applyAlignment="1">
      <alignment horizontal="center" vertical="top" wrapText="1"/>
    </xf>
    <xf numFmtId="0" fontId="5" fillId="0" borderId="4" xfId="0" applyFont="1" applyFill="1" applyBorder="1" applyAlignment="1">
      <alignment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center" vertical="top" wrapText="1"/>
    </xf>
    <xf numFmtId="1" fontId="12" fillId="0" borderId="4" xfId="0" applyNumberFormat="1" applyFont="1" applyBorder="1" applyAlignment="1">
      <alignment horizontal="center" vertical="top" wrapText="1"/>
    </xf>
    <xf numFmtId="1" fontId="12" fillId="0" borderId="5" xfId="0" applyNumberFormat="1" applyFont="1" applyBorder="1" applyAlignment="1">
      <alignment horizontal="center" vertical="top" wrapText="1"/>
    </xf>
    <xf numFmtId="0" fontId="12" fillId="0" borderId="0" xfId="0" applyFont="1" applyAlignment="1">
      <alignment vertical="top" wrapText="1"/>
    </xf>
    <xf numFmtId="1" fontId="12" fillId="0" borderId="0" xfId="0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1"/>
  <sheetViews>
    <sheetView workbookViewId="0">
      <pane ySplit="1" topLeftCell="A11" activePane="bottomLeft" state="frozen"/>
      <selection activeCell="C1" sqref="C1"/>
      <selection pane="bottomLeft" activeCell="I14" sqref="I14"/>
    </sheetView>
  </sheetViews>
  <sheetFormatPr defaultColWidth="8.85546875" defaultRowHeight="12" x14ac:dyDescent="0.25"/>
  <cols>
    <col min="1" max="1" width="12.28515625" style="21" hidden="1" customWidth="1"/>
    <col min="2" max="2" width="7.140625" style="21" hidden="1" customWidth="1"/>
    <col min="3" max="3" width="7.42578125" style="44" bestFit="1" customWidth="1"/>
    <col min="4" max="4" width="26" style="22" bestFit="1" customWidth="1"/>
    <col min="5" max="5" width="12.85546875" style="7" bestFit="1" customWidth="1"/>
    <col min="6" max="6" width="45.28515625" style="23" customWidth="1"/>
    <col min="7" max="7" width="7.85546875" style="24" customWidth="1"/>
    <col min="8" max="8" width="10" style="24" customWidth="1"/>
    <col min="9" max="9" width="9.42578125" style="24" customWidth="1"/>
    <col min="10" max="10" width="9" style="24" customWidth="1"/>
    <col min="11" max="11" width="9.28515625" style="24" bestFit="1" customWidth="1"/>
    <col min="12" max="12" width="11.42578125" style="25" bestFit="1" customWidth="1"/>
    <col min="13" max="13" width="8" style="24" customWidth="1"/>
    <col min="14" max="14" width="102.28515625" style="41" customWidth="1"/>
    <col min="15" max="16384" width="8.85546875" style="12"/>
  </cols>
  <sheetData>
    <row r="1" spans="1:14" s="7" customFormat="1" ht="36" x14ac:dyDescent="0.25">
      <c r="A1" s="2" t="s">
        <v>17</v>
      </c>
      <c r="B1" s="2" t="s">
        <v>18</v>
      </c>
      <c r="C1" s="42" t="s">
        <v>16</v>
      </c>
      <c r="D1" s="3" t="s">
        <v>15</v>
      </c>
      <c r="E1" s="3" t="s">
        <v>20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24" x14ac:dyDescent="0.25">
      <c r="A2" s="34"/>
      <c r="B2" s="35"/>
      <c r="C2" s="9"/>
      <c r="D2" s="10" t="s">
        <v>29</v>
      </c>
      <c r="E2" s="36"/>
      <c r="F2" s="17"/>
      <c r="G2" s="11"/>
      <c r="H2" s="11"/>
      <c r="I2" s="11"/>
      <c r="J2" s="11"/>
      <c r="K2" s="11"/>
      <c r="L2" s="8"/>
      <c r="M2" s="11"/>
      <c r="N2" s="40"/>
    </row>
    <row r="3" spans="1:14" s="18" customFormat="1" ht="45" x14ac:dyDescent="0.25">
      <c r="A3" s="19"/>
      <c r="B3" s="19"/>
      <c r="C3" s="49"/>
      <c r="D3" s="47"/>
      <c r="E3" s="37" t="s">
        <v>23</v>
      </c>
      <c r="F3" s="16" t="s">
        <v>23</v>
      </c>
      <c r="G3" s="14">
        <v>6</v>
      </c>
      <c r="H3" s="14">
        <v>8</v>
      </c>
      <c r="I3" s="14">
        <v>12</v>
      </c>
      <c r="J3" s="13">
        <f>(G3+4*H3+I3)/6</f>
        <v>8.3333333333333339</v>
      </c>
      <c r="K3" s="13">
        <f>J3/$G$30</f>
        <v>12.254901960784315</v>
      </c>
      <c r="L3" s="15">
        <f>J3*$G$33/$G$29</f>
        <v>13.445175937693307</v>
      </c>
      <c r="M3" s="13">
        <f>(I3-G3)/6</f>
        <v>1</v>
      </c>
      <c r="N3" s="52" t="s">
        <v>64</v>
      </c>
    </row>
    <row r="4" spans="1:14" s="18" customFormat="1" ht="24" x14ac:dyDescent="0.25">
      <c r="A4" s="19"/>
      <c r="B4" s="19"/>
      <c r="C4" s="43"/>
      <c r="D4" s="20"/>
      <c r="E4" s="46" t="s">
        <v>24</v>
      </c>
      <c r="F4" s="16" t="s">
        <v>65</v>
      </c>
      <c r="G4" s="14">
        <v>3</v>
      </c>
      <c r="H4" s="14">
        <v>5</v>
      </c>
      <c r="I4" s="14">
        <v>7</v>
      </c>
      <c r="J4" s="13">
        <f>(G4+4*H4+I4)/6</f>
        <v>5</v>
      </c>
      <c r="K4" s="13">
        <f>I4/$G$30</f>
        <v>10.294117647058822</v>
      </c>
      <c r="L4" s="15">
        <f>J4*$G$33/$G$29</f>
        <v>8.0671055626159838</v>
      </c>
      <c r="M4" s="13">
        <f>(I4-G4)/6</f>
        <v>0.66666666666666663</v>
      </c>
      <c r="N4" s="52" t="s">
        <v>56</v>
      </c>
    </row>
    <row r="5" spans="1:14" s="18" customFormat="1" ht="24" x14ac:dyDescent="0.25">
      <c r="A5" s="19"/>
      <c r="B5" s="19"/>
      <c r="C5" s="43"/>
      <c r="D5" s="20"/>
      <c r="E5" s="46" t="s">
        <v>24</v>
      </c>
      <c r="F5" s="16" t="s">
        <v>57</v>
      </c>
      <c r="G5" s="14">
        <v>2</v>
      </c>
      <c r="H5" s="14">
        <v>3</v>
      </c>
      <c r="I5" s="14">
        <v>4</v>
      </c>
      <c r="J5" s="13">
        <f>(G5+4*H5+I5)/6</f>
        <v>3</v>
      </c>
      <c r="K5" s="13">
        <f>I5/$G$30</f>
        <v>5.8823529411764701</v>
      </c>
      <c r="L5" s="15">
        <f>J5*$G$33/$G$29</f>
        <v>4.8402633375695903</v>
      </c>
      <c r="M5" s="13">
        <f>(I5-G5)/6</f>
        <v>0.33333333333333331</v>
      </c>
      <c r="N5" s="52" t="s">
        <v>58</v>
      </c>
    </row>
    <row r="6" spans="1:14" s="18" customFormat="1" ht="106.5" customHeight="1" x14ac:dyDescent="0.25">
      <c r="A6" s="19"/>
      <c r="B6" s="19"/>
      <c r="C6" s="43"/>
      <c r="D6" s="62" t="s">
        <v>30</v>
      </c>
      <c r="E6" s="46" t="s">
        <v>31</v>
      </c>
      <c r="F6" s="16" t="s">
        <v>43</v>
      </c>
      <c r="G6" s="14">
        <v>8</v>
      </c>
      <c r="H6" s="14">
        <v>16</v>
      </c>
      <c r="I6" s="14">
        <v>30</v>
      </c>
      <c r="J6" s="13">
        <f t="shared" ref="J6:J18" si="0">(G6+4*H6+I6)/6</f>
        <v>17</v>
      </c>
      <c r="K6" s="13">
        <f>I6/$G$30</f>
        <v>44.117647058823529</v>
      </c>
      <c r="L6" s="15">
        <f>J6*$G$33/$G$29</f>
        <v>27.428158912894343</v>
      </c>
      <c r="M6" s="13">
        <f t="shared" ref="M6" si="1">(I6-G6)/6</f>
        <v>3.6666666666666665</v>
      </c>
      <c r="N6" s="1" t="s">
        <v>53</v>
      </c>
    </row>
    <row r="7" spans="1:14" s="18" customFormat="1" ht="57.75" customHeight="1" x14ac:dyDescent="0.25">
      <c r="A7" s="19"/>
      <c r="B7" s="19"/>
      <c r="C7" s="43"/>
      <c r="D7" s="62"/>
      <c r="E7" s="53" t="s">
        <v>31</v>
      </c>
      <c r="F7" s="59" t="s">
        <v>42</v>
      </c>
      <c r="G7" s="55">
        <v>1</v>
      </c>
      <c r="H7" s="55">
        <v>3</v>
      </c>
      <c r="I7" s="55">
        <v>8</v>
      </c>
      <c r="J7" s="13">
        <f t="shared" ref="J7:J17" si="2">(G7+4*H7+I7)/6</f>
        <v>3.5</v>
      </c>
      <c r="K7" s="13">
        <f>I7/$G$30</f>
        <v>11.76470588235294</v>
      </c>
      <c r="L7" s="15">
        <f>J7*$G$33/$G$29</f>
        <v>5.6469738938311886</v>
      </c>
      <c r="M7" s="13">
        <f t="shared" ref="M7:M17" si="3">(I7-G7)/6</f>
        <v>1.1666666666666667</v>
      </c>
      <c r="N7" s="58" t="s">
        <v>54</v>
      </c>
    </row>
    <row r="8" spans="1:14" s="18" customFormat="1" ht="41.25" customHeight="1" x14ac:dyDescent="0.25">
      <c r="A8" s="19"/>
      <c r="B8" s="19"/>
      <c r="C8" s="43"/>
      <c r="D8" s="62"/>
      <c r="E8" s="53" t="s">
        <v>31</v>
      </c>
      <c r="F8" s="59" t="s">
        <v>52</v>
      </c>
      <c r="G8" s="55">
        <v>2</v>
      </c>
      <c r="H8" s="55">
        <v>4</v>
      </c>
      <c r="I8" s="55">
        <v>6</v>
      </c>
      <c r="J8" s="13">
        <f t="shared" si="2"/>
        <v>4</v>
      </c>
      <c r="K8" s="13">
        <f>I8/$G$30</f>
        <v>8.8235294117647047</v>
      </c>
      <c r="L8" s="15">
        <f>J8*$G$33/$G$29</f>
        <v>6.453684450092787</v>
      </c>
      <c r="M8" s="13">
        <f t="shared" si="3"/>
        <v>0.66666666666666663</v>
      </c>
      <c r="N8" s="58" t="s">
        <v>59</v>
      </c>
    </row>
    <row r="9" spans="1:14" s="18" customFormat="1" ht="19.5" customHeight="1" x14ac:dyDescent="0.25">
      <c r="A9" s="19"/>
      <c r="B9" s="19"/>
      <c r="C9" s="43"/>
      <c r="D9" s="62"/>
      <c r="E9" s="53" t="s">
        <v>31</v>
      </c>
      <c r="F9" s="59" t="s">
        <v>44</v>
      </c>
      <c r="G9" s="55">
        <v>1</v>
      </c>
      <c r="H9" s="55">
        <v>1</v>
      </c>
      <c r="I9" s="55">
        <v>2</v>
      </c>
      <c r="J9" s="13">
        <f t="shared" si="2"/>
        <v>1.1666666666666667</v>
      </c>
      <c r="K9" s="13">
        <f>I9/$G$30</f>
        <v>2.9411764705882351</v>
      </c>
      <c r="L9" s="15">
        <f>J9*$G$33/$G$29</f>
        <v>1.882324631277063</v>
      </c>
      <c r="M9" s="13">
        <f t="shared" si="3"/>
        <v>0.16666666666666666</v>
      </c>
      <c r="N9" s="58" t="s">
        <v>45</v>
      </c>
    </row>
    <row r="10" spans="1:14" s="18" customFormat="1" ht="101.25" x14ac:dyDescent="0.25">
      <c r="A10" s="19"/>
      <c r="B10" s="19"/>
      <c r="C10" s="43"/>
      <c r="D10" s="62"/>
      <c r="E10" s="53" t="s">
        <v>32</v>
      </c>
      <c r="F10" s="59" t="s">
        <v>41</v>
      </c>
      <c r="G10" s="55">
        <v>2</v>
      </c>
      <c r="H10" s="55">
        <v>4</v>
      </c>
      <c r="I10" s="55">
        <v>8</v>
      </c>
      <c r="J10" s="13">
        <f t="shared" si="2"/>
        <v>4.333333333333333</v>
      </c>
      <c r="K10" s="13">
        <f>I10/$G$30</f>
        <v>11.76470588235294</v>
      </c>
      <c r="L10" s="15">
        <f>J10*$G$33/$G$29</f>
        <v>6.991491487600519</v>
      </c>
      <c r="M10" s="13">
        <f t="shared" si="3"/>
        <v>1</v>
      </c>
      <c r="N10" s="58" t="s">
        <v>48</v>
      </c>
    </row>
    <row r="11" spans="1:14" s="18" customFormat="1" ht="45" x14ac:dyDescent="0.25">
      <c r="A11" s="19"/>
      <c r="B11" s="19"/>
      <c r="C11" s="43"/>
      <c r="D11" s="62"/>
      <c r="E11" s="53" t="s">
        <v>32</v>
      </c>
      <c r="F11" s="59" t="s">
        <v>46</v>
      </c>
      <c r="G11" s="55">
        <v>4</v>
      </c>
      <c r="H11" s="55">
        <v>8</v>
      </c>
      <c r="I11" s="55">
        <v>16</v>
      </c>
      <c r="J11" s="13">
        <f t="shared" si="2"/>
        <v>8.6666666666666661</v>
      </c>
      <c r="K11" s="13">
        <f>I11/$G$30</f>
        <v>23.52941176470588</v>
      </c>
      <c r="L11" s="15">
        <f>J11*$G$33/$G$29</f>
        <v>13.982982975201038</v>
      </c>
      <c r="M11" s="13">
        <f t="shared" si="3"/>
        <v>2</v>
      </c>
      <c r="N11" s="58" t="s">
        <v>47</v>
      </c>
    </row>
    <row r="12" spans="1:14" s="18" customFormat="1" ht="78.75" x14ac:dyDescent="0.25">
      <c r="A12" s="19"/>
      <c r="B12" s="19"/>
      <c r="C12" s="43"/>
      <c r="D12" s="61" t="s">
        <v>33</v>
      </c>
      <c r="E12" s="53" t="s">
        <v>32</v>
      </c>
      <c r="F12" s="59" t="s">
        <v>37</v>
      </c>
      <c r="G12" s="55">
        <v>4</v>
      </c>
      <c r="H12" s="55">
        <v>8</v>
      </c>
      <c r="I12" s="55">
        <v>16</v>
      </c>
      <c r="J12" s="13">
        <f t="shared" si="2"/>
        <v>8.6666666666666661</v>
      </c>
      <c r="K12" s="13">
        <f>I12/$G$30</f>
        <v>23.52941176470588</v>
      </c>
      <c r="L12" s="15">
        <f>J12*$G$33/$G$29</f>
        <v>13.982982975201038</v>
      </c>
      <c r="M12" s="13">
        <f t="shared" si="3"/>
        <v>2</v>
      </c>
      <c r="N12" s="58" t="s">
        <v>55</v>
      </c>
    </row>
    <row r="13" spans="1:14" s="18" customFormat="1" ht="70.5" customHeight="1" x14ac:dyDescent="0.25">
      <c r="A13" s="19"/>
      <c r="B13" s="19"/>
      <c r="C13" s="43"/>
      <c r="D13" s="61" t="s">
        <v>34</v>
      </c>
      <c r="E13" s="53" t="s">
        <v>32</v>
      </c>
      <c r="F13" s="60" t="s">
        <v>38</v>
      </c>
      <c r="G13" s="55">
        <v>10</v>
      </c>
      <c r="H13" s="55">
        <v>20</v>
      </c>
      <c r="I13" s="55">
        <v>26</v>
      </c>
      <c r="J13" s="13">
        <f t="shared" si="2"/>
        <v>19.333333333333332</v>
      </c>
      <c r="K13" s="13">
        <f>I13/$G$30</f>
        <v>38.235294117647058</v>
      </c>
      <c r="L13" s="15">
        <f>J13*$G$33/$G$29</f>
        <v>31.192808175448466</v>
      </c>
      <c r="M13" s="13">
        <f t="shared" si="3"/>
        <v>2.6666666666666665</v>
      </c>
      <c r="N13" s="58" t="s">
        <v>50</v>
      </c>
    </row>
    <row r="14" spans="1:14" s="18" customFormat="1" ht="24" x14ac:dyDescent="0.25">
      <c r="A14" s="19"/>
      <c r="B14" s="19"/>
      <c r="C14" s="43"/>
      <c r="D14" s="61" t="s">
        <v>35</v>
      </c>
      <c r="E14" s="53" t="s">
        <v>32</v>
      </c>
      <c r="F14" s="60" t="s">
        <v>39</v>
      </c>
      <c r="G14" s="55">
        <v>2</v>
      </c>
      <c r="H14" s="55">
        <v>3</v>
      </c>
      <c r="I14" s="55">
        <v>4</v>
      </c>
      <c r="J14" s="13">
        <f t="shared" si="2"/>
        <v>3</v>
      </c>
      <c r="K14" s="13">
        <f>I14/$G$30</f>
        <v>5.8823529411764701</v>
      </c>
      <c r="L14" s="15">
        <f>J14*$G$33/$G$29</f>
        <v>4.8402633375695903</v>
      </c>
      <c r="M14" s="13">
        <f t="shared" si="3"/>
        <v>0.33333333333333331</v>
      </c>
      <c r="N14" s="58" t="s">
        <v>89</v>
      </c>
    </row>
    <row r="15" spans="1:14" s="18" customFormat="1" ht="67.5" x14ac:dyDescent="0.25">
      <c r="A15" s="19"/>
      <c r="B15" s="19"/>
      <c r="C15" s="43"/>
      <c r="D15" s="62" t="s">
        <v>36</v>
      </c>
      <c r="E15" s="53" t="s">
        <v>51</v>
      </c>
      <c r="F15" s="16" t="s">
        <v>40</v>
      </c>
      <c r="G15" s="55">
        <v>2</v>
      </c>
      <c r="H15" s="55">
        <v>4</v>
      </c>
      <c r="I15" s="55">
        <v>8</v>
      </c>
      <c r="J15" s="13">
        <f t="shared" si="2"/>
        <v>4.333333333333333</v>
      </c>
      <c r="K15" s="13">
        <f>I15/$G$30</f>
        <v>11.76470588235294</v>
      </c>
      <c r="L15" s="15">
        <f>J15*$G$33/$G$29</f>
        <v>6.991491487600519</v>
      </c>
      <c r="M15" s="13">
        <f t="shared" si="3"/>
        <v>1</v>
      </c>
      <c r="N15" s="58" t="s">
        <v>62</v>
      </c>
    </row>
    <row r="16" spans="1:14" s="18" customFormat="1" ht="24" x14ac:dyDescent="0.25">
      <c r="A16" s="19"/>
      <c r="B16" s="19"/>
      <c r="C16" s="43"/>
      <c r="D16" s="62"/>
      <c r="E16" s="53" t="s">
        <v>49</v>
      </c>
      <c r="F16" s="59" t="s">
        <v>61</v>
      </c>
      <c r="G16" s="55">
        <v>1</v>
      </c>
      <c r="H16" s="55">
        <v>2</v>
      </c>
      <c r="I16" s="55">
        <v>3</v>
      </c>
      <c r="J16" s="13">
        <f t="shared" si="2"/>
        <v>2</v>
      </c>
      <c r="K16" s="13">
        <f>I16/$G$30</f>
        <v>4.4117647058823524</v>
      </c>
      <c r="L16" s="15">
        <f>J16*$G$33/$G$29</f>
        <v>3.2268422250463935</v>
      </c>
      <c r="M16" s="13">
        <f t="shared" si="3"/>
        <v>0.33333333333333331</v>
      </c>
      <c r="N16" s="58" t="s">
        <v>63</v>
      </c>
    </row>
    <row r="17" spans="1:14" s="18" customFormat="1" ht="24" x14ac:dyDescent="0.25">
      <c r="A17" s="19"/>
      <c r="B17" s="19"/>
      <c r="C17" s="43"/>
      <c r="D17" s="62"/>
      <c r="E17" s="53" t="s">
        <v>49</v>
      </c>
      <c r="F17" s="59" t="s">
        <v>60</v>
      </c>
      <c r="G17" s="55">
        <v>12</v>
      </c>
      <c r="H17" s="55">
        <v>18</v>
      </c>
      <c r="I17" s="55">
        <v>24</v>
      </c>
      <c r="J17" s="13">
        <f t="shared" si="2"/>
        <v>18</v>
      </c>
      <c r="K17" s="13">
        <f>I17/$G$30</f>
        <v>35.294117647058819</v>
      </c>
      <c r="L17" s="15">
        <f>J17*$G$33/$G$29</f>
        <v>29.041580025417542</v>
      </c>
      <c r="M17" s="13">
        <f t="shared" si="3"/>
        <v>2</v>
      </c>
      <c r="N17" s="58" t="s">
        <v>72</v>
      </c>
    </row>
    <row r="18" spans="1:14" s="18" customFormat="1" x14ac:dyDescent="0.25">
      <c r="A18" s="19"/>
      <c r="B18" s="19"/>
      <c r="C18" s="43"/>
      <c r="D18" s="20"/>
      <c r="E18" s="53" t="s">
        <v>21</v>
      </c>
      <c r="F18" s="54" t="s">
        <v>28</v>
      </c>
      <c r="G18" s="55">
        <f>SUM(G6:G17)*0.3</f>
        <v>14.7</v>
      </c>
      <c r="H18" s="55">
        <f>SUM(H6:H17)*0.3</f>
        <v>27.3</v>
      </c>
      <c r="I18" s="55">
        <f>SUM(I6:I17)*0.3</f>
        <v>45.3</v>
      </c>
      <c r="J18" s="56">
        <f t="shared" si="0"/>
        <v>28.2</v>
      </c>
      <c r="K18" s="13">
        <f>I18/$G$30</f>
        <v>66.617647058823522</v>
      </c>
      <c r="L18" s="57">
        <f>J18*$G$33/$G$29</f>
        <v>45.49847537315415</v>
      </c>
      <c r="M18" s="56">
        <f t="shared" ref="M18:M19" si="4">(I18-G18)/6</f>
        <v>5.0999999999999996</v>
      </c>
      <c r="N18" s="58"/>
    </row>
    <row r="19" spans="1:14" s="18" customFormat="1" x14ac:dyDescent="0.25">
      <c r="A19" s="19"/>
      <c r="B19" s="19"/>
      <c r="C19" s="43"/>
      <c r="D19" s="20"/>
      <c r="E19" s="46" t="s">
        <v>14</v>
      </c>
      <c r="F19" s="51" t="s">
        <v>14</v>
      </c>
      <c r="G19" s="14">
        <f>SUM(G6:G17)*0.3</f>
        <v>14.7</v>
      </c>
      <c r="H19" s="14">
        <f>SUM(H6:H17)*0.3</f>
        <v>27.3</v>
      </c>
      <c r="I19" s="14">
        <f>SUM(I6:I17)*0.3</f>
        <v>45.3</v>
      </c>
      <c r="J19" s="13">
        <f t="shared" ref="J19" si="5">(G19+4*H19+I19)/6</f>
        <v>28.2</v>
      </c>
      <c r="K19" s="13">
        <f>I19/$G$30</f>
        <v>66.617647058823522</v>
      </c>
      <c r="L19" s="15">
        <f>J19*$G$33/$G$29</f>
        <v>45.49847537315415</v>
      </c>
      <c r="M19" s="13">
        <f t="shared" si="4"/>
        <v>5.0999999999999996</v>
      </c>
      <c r="N19" s="1"/>
    </row>
    <row r="20" spans="1:14" s="18" customFormat="1" x14ac:dyDescent="0.25">
      <c r="A20" s="19"/>
      <c r="B20" s="19"/>
      <c r="C20" s="43"/>
      <c r="D20" s="20"/>
      <c r="E20" s="46" t="s">
        <v>24</v>
      </c>
      <c r="F20" s="60" t="s">
        <v>66</v>
      </c>
      <c r="G20" s="14">
        <v>2</v>
      </c>
      <c r="H20" s="14">
        <v>4</v>
      </c>
      <c r="I20" s="14">
        <v>6</v>
      </c>
      <c r="J20" s="13">
        <f t="shared" ref="J20:J25" si="6">(G20+4*H20+I20)/6</f>
        <v>4</v>
      </c>
      <c r="K20" s="13">
        <f t="shared" ref="K20:K25" si="7">I20/$G$30</f>
        <v>8.8235294117647047</v>
      </c>
      <c r="L20" s="15">
        <f t="shared" ref="L20:L25" si="8">J20*$G$33/$G$29</f>
        <v>6.453684450092787</v>
      </c>
      <c r="M20" s="13">
        <f t="shared" ref="M20:M25" si="9">(I20-G20)/6</f>
        <v>0.66666666666666663</v>
      </c>
      <c r="N20" s="1"/>
    </row>
    <row r="21" spans="1:14" s="18" customFormat="1" ht="33.75" x14ac:dyDescent="0.25">
      <c r="A21" s="19"/>
      <c r="B21" s="19"/>
      <c r="C21" s="43"/>
      <c r="D21" s="20"/>
      <c r="E21" s="46" t="s">
        <v>23</v>
      </c>
      <c r="F21" s="51" t="s">
        <v>71</v>
      </c>
      <c r="G21" s="14">
        <v>2</v>
      </c>
      <c r="H21" s="14">
        <v>3</v>
      </c>
      <c r="I21" s="14">
        <v>4</v>
      </c>
      <c r="J21" s="13">
        <f t="shared" si="6"/>
        <v>3</v>
      </c>
      <c r="K21" s="13">
        <f t="shared" si="7"/>
        <v>5.8823529411764701</v>
      </c>
      <c r="L21" s="15">
        <f t="shared" si="8"/>
        <v>4.8402633375695903</v>
      </c>
      <c r="M21" s="13">
        <f t="shared" si="9"/>
        <v>0.33333333333333331</v>
      </c>
      <c r="N21" s="63" t="s">
        <v>67</v>
      </c>
    </row>
    <row r="22" spans="1:14" s="18" customFormat="1" ht="36" x14ac:dyDescent="0.25">
      <c r="A22" s="19"/>
      <c r="B22" s="19"/>
      <c r="C22" s="43"/>
      <c r="D22" s="20"/>
      <c r="E22" s="46"/>
      <c r="F22" s="64" t="s">
        <v>70</v>
      </c>
      <c r="G22" s="14">
        <v>4</v>
      </c>
      <c r="H22" s="14">
        <v>5</v>
      </c>
      <c r="I22" s="14">
        <v>8</v>
      </c>
      <c r="J22" s="13">
        <f t="shared" si="6"/>
        <v>5.333333333333333</v>
      </c>
      <c r="K22" s="13">
        <f t="shared" si="7"/>
        <v>11.76470588235294</v>
      </c>
      <c r="L22" s="15">
        <f t="shared" si="8"/>
        <v>8.6049126001237166</v>
      </c>
      <c r="M22" s="13">
        <f t="shared" si="9"/>
        <v>0.66666666666666663</v>
      </c>
      <c r="N22" s="63"/>
    </row>
    <row r="23" spans="1:14" s="18" customFormat="1" ht="78.75" x14ac:dyDescent="0.25">
      <c r="A23" s="19"/>
      <c r="B23" s="19"/>
      <c r="C23" s="43"/>
      <c r="D23" s="20"/>
      <c r="E23" s="46" t="s">
        <v>22</v>
      </c>
      <c r="F23" s="16" t="s">
        <v>25</v>
      </c>
      <c r="G23" s="14">
        <v>8</v>
      </c>
      <c r="H23" s="14">
        <v>14</v>
      </c>
      <c r="I23" s="14">
        <v>24</v>
      </c>
      <c r="J23" s="13">
        <f t="shared" si="6"/>
        <v>14.666666666666666</v>
      </c>
      <c r="K23" s="13">
        <f t="shared" si="7"/>
        <v>35.294117647058819</v>
      </c>
      <c r="L23" s="15">
        <f t="shared" si="8"/>
        <v>23.663509650340217</v>
      </c>
      <c r="M23" s="13">
        <f t="shared" si="9"/>
        <v>2.6666666666666665</v>
      </c>
      <c r="N23" s="63" t="s">
        <v>68</v>
      </c>
    </row>
    <row r="24" spans="1:14" s="18" customFormat="1" x14ac:dyDescent="0.25">
      <c r="A24" s="19"/>
      <c r="B24" s="19"/>
      <c r="C24" s="43"/>
      <c r="D24" s="20"/>
      <c r="E24" s="46"/>
      <c r="F24" s="16" t="s">
        <v>27</v>
      </c>
      <c r="G24" s="14">
        <v>2</v>
      </c>
      <c r="H24" s="14">
        <v>3</v>
      </c>
      <c r="I24" s="14">
        <v>4</v>
      </c>
      <c r="J24" s="13">
        <f t="shared" si="6"/>
        <v>3</v>
      </c>
      <c r="K24" s="13">
        <f t="shared" si="7"/>
        <v>5.8823529411764701</v>
      </c>
      <c r="L24" s="15">
        <f t="shared" si="8"/>
        <v>4.8402633375695903</v>
      </c>
      <c r="M24" s="13">
        <f t="shared" si="9"/>
        <v>0.33333333333333331</v>
      </c>
      <c r="N24" s="63"/>
    </row>
    <row r="25" spans="1:14" s="18" customFormat="1" ht="22.5" x14ac:dyDescent="0.25">
      <c r="A25" s="19"/>
      <c r="B25" s="19"/>
      <c r="C25" s="50"/>
      <c r="D25" s="48"/>
      <c r="E25" s="46"/>
      <c r="F25" s="51" t="s">
        <v>26</v>
      </c>
      <c r="G25" s="14">
        <v>6</v>
      </c>
      <c r="H25" s="14">
        <v>8</v>
      </c>
      <c r="I25" s="14">
        <v>10</v>
      </c>
      <c r="J25" s="13">
        <f t="shared" si="6"/>
        <v>8</v>
      </c>
      <c r="K25" s="13">
        <f t="shared" si="7"/>
        <v>14.705882352941176</v>
      </c>
      <c r="L25" s="15">
        <f t="shared" si="8"/>
        <v>12.907368900185574</v>
      </c>
      <c r="M25" s="13">
        <f t="shared" si="9"/>
        <v>0.66666666666666663</v>
      </c>
      <c r="N25" s="63" t="s">
        <v>69</v>
      </c>
    </row>
    <row r="28" spans="1:14" x14ac:dyDescent="0.25">
      <c r="F28" s="26" t="s">
        <v>6</v>
      </c>
      <c r="G28" s="27">
        <f>SUM(G2:G25)</f>
        <v>113.4</v>
      </c>
      <c r="H28" s="27">
        <f>SUM(H2:H25)</f>
        <v>198.60000000000002</v>
      </c>
      <c r="I28" s="27">
        <f>SUM(I2:I25)</f>
        <v>320.60000000000002</v>
      </c>
      <c r="M28" s="32">
        <f>SQRT(SUMSQ(M2:M25))</f>
        <v>9.9425013619980636</v>
      </c>
    </row>
    <row r="29" spans="1:14" x14ac:dyDescent="0.25">
      <c r="F29" s="26" t="s">
        <v>13</v>
      </c>
      <c r="G29" s="27">
        <f>(G28+4*H28+I28)/6</f>
        <v>204.73333333333335</v>
      </c>
      <c r="H29" s="28"/>
      <c r="I29" s="27"/>
      <c r="M29" s="32">
        <f>2*M28/G30</f>
        <v>29.242651064700183</v>
      </c>
    </row>
    <row r="30" spans="1:14" x14ac:dyDescent="0.25">
      <c r="F30" s="26" t="s">
        <v>5</v>
      </c>
      <c r="G30" s="29">
        <v>0.68</v>
      </c>
      <c r="H30" s="28"/>
      <c r="I30" s="27"/>
      <c r="M30" s="33">
        <f>M29/G33</f>
        <v>8.8527958460705838E-2</v>
      </c>
    </row>
    <row r="31" spans="1:14" x14ac:dyDescent="0.25">
      <c r="A31" s="12"/>
      <c r="B31" s="12"/>
      <c r="C31" s="45"/>
      <c r="D31" s="12"/>
      <c r="E31" s="38"/>
      <c r="F31" s="26" t="s">
        <v>3</v>
      </c>
      <c r="G31" s="27">
        <f>G28/G30</f>
        <v>166.76470588235293</v>
      </c>
      <c r="H31" s="28">
        <f>H28/G30</f>
        <v>292.05882352941177</v>
      </c>
      <c r="I31" s="27">
        <f>I28/G30</f>
        <v>471.47058823529414</v>
      </c>
      <c r="M31" s="32"/>
    </row>
    <row r="32" spans="1:14" x14ac:dyDescent="0.25">
      <c r="A32" s="12"/>
      <c r="B32" s="12"/>
      <c r="C32" s="45"/>
      <c r="D32" s="12"/>
      <c r="E32" s="38"/>
      <c r="F32" s="30" t="s">
        <v>12</v>
      </c>
      <c r="G32" s="27">
        <f>(G31+4*H31+I31)/6</f>
        <v>301.07843137254901</v>
      </c>
      <c r="H32" s="28"/>
      <c r="I32" s="27"/>
      <c r="M32" s="32"/>
    </row>
    <row r="33" spans="1:14" x14ac:dyDescent="0.25">
      <c r="A33" s="12"/>
      <c r="B33" s="12"/>
      <c r="C33" s="45"/>
      <c r="D33" s="12"/>
      <c r="E33" s="38"/>
      <c r="F33" s="31" t="s">
        <v>11</v>
      </c>
      <c r="G33" s="27">
        <f>G32+M28*2/G30</f>
        <v>330.32108243724917</v>
      </c>
      <c r="H33" s="28"/>
      <c r="I33" s="27"/>
      <c r="M33" s="32"/>
      <c r="N33" s="12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2" spans="1:14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9" spans="1:14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</sheetData>
  <mergeCells count="2">
    <mergeCell ref="D6:D11"/>
    <mergeCell ref="D15:D17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C1" workbookViewId="0">
      <selection activeCell="C19" sqref="C19:I19"/>
    </sheetView>
  </sheetViews>
  <sheetFormatPr defaultColWidth="8.85546875" defaultRowHeight="12" x14ac:dyDescent="0.25"/>
  <cols>
    <col min="1" max="1" width="12.28515625" style="21" hidden="1" customWidth="1"/>
    <col min="2" max="2" width="7.140625" style="21" hidden="1" customWidth="1"/>
    <col min="3" max="3" width="12.85546875" style="7" bestFit="1" customWidth="1"/>
    <col min="4" max="4" width="45.28515625" style="23" customWidth="1"/>
    <col min="5" max="5" width="24" style="7" bestFit="1" customWidth="1"/>
    <col min="6" max="6" width="15.85546875" style="79" bestFit="1" customWidth="1"/>
    <col min="7" max="7" width="16.42578125" style="24" bestFit="1" customWidth="1"/>
    <col min="8" max="8" width="12.5703125" style="24" bestFit="1" customWidth="1"/>
    <col min="9" max="9" width="86.28515625" style="41" customWidth="1"/>
    <col min="10" max="16384" width="8.85546875" style="12"/>
  </cols>
  <sheetData>
    <row r="1" spans="1:9" s="7" customFormat="1" ht="24" x14ac:dyDescent="0.25">
      <c r="A1" s="2" t="s">
        <v>17</v>
      </c>
      <c r="B1" s="2" t="s">
        <v>18</v>
      </c>
      <c r="C1" s="3" t="s">
        <v>20</v>
      </c>
      <c r="D1" s="4" t="s">
        <v>19</v>
      </c>
      <c r="E1" s="3" t="s">
        <v>76</v>
      </c>
      <c r="F1" s="5" t="s">
        <v>77</v>
      </c>
      <c r="G1" s="4" t="s">
        <v>78</v>
      </c>
      <c r="H1" s="5" t="s">
        <v>79</v>
      </c>
      <c r="I1" s="4" t="s">
        <v>4</v>
      </c>
    </row>
    <row r="2" spans="1:9" s="18" customFormat="1" x14ac:dyDescent="0.25">
      <c r="A2" s="34"/>
      <c r="B2" s="35"/>
      <c r="C2" s="72" t="s">
        <v>29</v>
      </c>
      <c r="D2" s="73"/>
      <c r="E2" s="73"/>
      <c r="F2" s="73"/>
      <c r="G2" s="73"/>
      <c r="H2" s="73"/>
      <c r="I2" s="74"/>
    </row>
    <row r="3" spans="1:9" s="18" customFormat="1" ht="45" x14ac:dyDescent="0.25">
      <c r="A3" s="19"/>
      <c r="B3" s="19"/>
      <c r="C3" s="46" t="s">
        <v>23</v>
      </c>
      <c r="D3" s="16" t="s">
        <v>23</v>
      </c>
      <c r="E3" s="46" t="s">
        <v>80</v>
      </c>
      <c r="F3" s="75">
        <v>13</v>
      </c>
      <c r="G3" s="13"/>
      <c r="H3" s="13"/>
      <c r="I3" s="52" t="s">
        <v>64</v>
      </c>
    </row>
    <row r="4" spans="1:9" s="18" customFormat="1" ht="24" x14ac:dyDescent="0.25">
      <c r="A4" s="19"/>
      <c r="B4" s="19"/>
      <c r="C4" s="46" t="s">
        <v>24</v>
      </c>
      <c r="D4" s="16" t="s">
        <v>65</v>
      </c>
      <c r="E4" s="46" t="s">
        <v>81</v>
      </c>
      <c r="F4" s="75">
        <v>8</v>
      </c>
      <c r="G4" s="13"/>
      <c r="H4" s="13"/>
      <c r="I4" s="52" t="s">
        <v>56</v>
      </c>
    </row>
    <row r="5" spans="1:9" s="18" customFormat="1" ht="24" x14ac:dyDescent="0.25">
      <c r="A5" s="19"/>
      <c r="B5" s="19"/>
      <c r="C5" s="65" t="s">
        <v>24</v>
      </c>
      <c r="D5" s="66" t="s">
        <v>57</v>
      </c>
      <c r="E5" s="46" t="s">
        <v>81</v>
      </c>
      <c r="F5" s="76">
        <v>5</v>
      </c>
      <c r="G5" s="67"/>
      <c r="H5" s="67"/>
      <c r="I5" s="68" t="s">
        <v>58</v>
      </c>
    </row>
    <row r="6" spans="1:9" s="18" customFormat="1" x14ac:dyDescent="0.25">
      <c r="A6" s="19"/>
      <c r="B6" s="19"/>
      <c r="C6" s="69" t="s">
        <v>30</v>
      </c>
      <c r="D6" s="70"/>
      <c r="E6" s="70"/>
      <c r="F6" s="70"/>
      <c r="G6" s="70"/>
      <c r="H6" s="70"/>
      <c r="I6" s="71"/>
    </row>
    <row r="7" spans="1:9" s="18" customFormat="1" ht="112.5" x14ac:dyDescent="0.25">
      <c r="A7" s="19"/>
      <c r="B7" s="19"/>
      <c r="C7" s="46" t="s">
        <v>31</v>
      </c>
      <c r="D7" s="16" t="s">
        <v>43</v>
      </c>
      <c r="E7" s="46" t="s">
        <v>84</v>
      </c>
      <c r="F7" s="75">
        <v>27</v>
      </c>
      <c r="G7" s="13"/>
      <c r="H7" s="13"/>
      <c r="I7" s="1" t="s">
        <v>87</v>
      </c>
    </row>
    <row r="8" spans="1:9" s="18" customFormat="1" ht="67.5" x14ac:dyDescent="0.25">
      <c r="A8" s="19"/>
      <c r="B8" s="19"/>
      <c r="C8" s="46" t="s">
        <v>31</v>
      </c>
      <c r="D8" s="16" t="s">
        <v>42</v>
      </c>
      <c r="E8" s="46" t="s">
        <v>84</v>
      </c>
      <c r="F8" s="75">
        <v>6</v>
      </c>
      <c r="G8" s="13"/>
      <c r="H8" s="13"/>
      <c r="I8" s="1" t="s">
        <v>54</v>
      </c>
    </row>
    <row r="9" spans="1:9" s="18" customFormat="1" ht="33.75" x14ac:dyDescent="0.25">
      <c r="A9" s="19"/>
      <c r="B9" s="19"/>
      <c r="C9" s="46" t="s">
        <v>31</v>
      </c>
      <c r="D9" s="16" t="s">
        <v>52</v>
      </c>
      <c r="E9" s="46" t="s">
        <v>84</v>
      </c>
      <c r="F9" s="75">
        <v>6</v>
      </c>
      <c r="G9" s="13"/>
      <c r="H9" s="13"/>
      <c r="I9" s="1" t="s">
        <v>59</v>
      </c>
    </row>
    <row r="10" spans="1:9" s="18" customFormat="1" x14ac:dyDescent="0.25">
      <c r="A10" s="19"/>
      <c r="B10" s="19"/>
      <c r="C10" s="46" t="s">
        <v>31</v>
      </c>
      <c r="D10" s="16" t="s">
        <v>44</v>
      </c>
      <c r="E10" s="46" t="s">
        <v>84</v>
      </c>
      <c r="F10" s="75">
        <v>2</v>
      </c>
      <c r="G10" s="13"/>
      <c r="H10" s="13"/>
      <c r="I10" s="1" t="s">
        <v>45</v>
      </c>
    </row>
    <row r="11" spans="1:9" s="18" customFormat="1" ht="112.5" x14ac:dyDescent="0.25">
      <c r="A11" s="19"/>
      <c r="B11" s="19"/>
      <c r="C11" s="46" t="s">
        <v>32</v>
      </c>
      <c r="D11" s="16" t="s">
        <v>41</v>
      </c>
      <c r="E11" s="46" t="s">
        <v>84</v>
      </c>
      <c r="F11" s="75">
        <v>7</v>
      </c>
      <c r="G11" s="13"/>
      <c r="H11" s="13"/>
      <c r="I11" s="1" t="s">
        <v>48</v>
      </c>
    </row>
    <row r="12" spans="1:9" s="18" customFormat="1" ht="45" x14ac:dyDescent="0.25">
      <c r="A12" s="19"/>
      <c r="B12" s="19"/>
      <c r="C12" s="46" t="s">
        <v>32</v>
      </c>
      <c r="D12" s="16" t="s">
        <v>46</v>
      </c>
      <c r="E12" s="46" t="s">
        <v>84</v>
      </c>
      <c r="F12" s="75">
        <v>14</v>
      </c>
      <c r="G12" s="13"/>
      <c r="H12" s="13"/>
      <c r="I12" s="1" t="s">
        <v>47</v>
      </c>
    </row>
    <row r="13" spans="1:9" s="18" customFormat="1" x14ac:dyDescent="0.25">
      <c r="A13" s="19"/>
      <c r="B13" s="19"/>
      <c r="C13" s="69" t="s">
        <v>73</v>
      </c>
      <c r="D13" s="70"/>
      <c r="E13" s="70"/>
      <c r="F13" s="70"/>
      <c r="G13" s="70"/>
      <c r="H13" s="70"/>
      <c r="I13" s="71"/>
    </row>
    <row r="14" spans="1:9" s="18" customFormat="1" ht="78.75" x14ac:dyDescent="0.25">
      <c r="A14" s="19"/>
      <c r="B14" s="19"/>
      <c r="C14" s="53" t="s">
        <v>32</v>
      </c>
      <c r="D14" s="59" t="s">
        <v>37</v>
      </c>
      <c r="E14" s="46" t="s">
        <v>84</v>
      </c>
      <c r="F14" s="77">
        <v>14</v>
      </c>
      <c r="G14" s="56"/>
      <c r="H14" s="56"/>
      <c r="I14" s="58" t="s">
        <v>55</v>
      </c>
    </row>
    <row r="15" spans="1:9" s="18" customFormat="1" x14ac:dyDescent="0.25">
      <c r="A15" s="19"/>
      <c r="B15" s="19"/>
      <c r="C15" s="69" t="s">
        <v>74</v>
      </c>
      <c r="D15" s="70"/>
      <c r="E15" s="70"/>
      <c r="F15" s="70"/>
      <c r="G15" s="70"/>
      <c r="H15" s="70"/>
      <c r="I15" s="71"/>
    </row>
    <row r="16" spans="1:9" s="18" customFormat="1" ht="67.5" x14ac:dyDescent="0.25">
      <c r="A16" s="19"/>
      <c r="B16" s="19"/>
      <c r="C16" s="53" t="s">
        <v>32</v>
      </c>
      <c r="D16" s="60" t="s">
        <v>38</v>
      </c>
      <c r="E16" s="46" t="s">
        <v>84</v>
      </c>
      <c r="F16" s="77">
        <v>31</v>
      </c>
      <c r="G16" s="56"/>
      <c r="H16" s="56"/>
      <c r="I16" s="58" t="s">
        <v>88</v>
      </c>
    </row>
    <row r="17" spans="1:9" s="18" customFormat="1" x14ac:dyDescent="0.25">
      <c r="A17" s="19"/>
      <c r="B17" s="19"/>
      <c r="C17" s="69" t="s">
        <v>35</v>
      </c>
      <c r="D17" s="70"/>
      <c r="E17" s="70"/>
      <c r="F17" s="70"/>
      <c r="G17" s="70"/>
      <c r="H17" s="70"/>
      <c r="I17" s="71"/>
    </row>
    <row r="18" spans="1:9" s="18" customFormat="1" ht="33.75" x14ac:dyDescent="0.25">
      <c r="A18" s="19"/>
      <c r="B18" s="19"/>
      <c r="C18" s="53" t="s">
        <v>32</v>
      </c>
      <c r="D18" s="60" t="s">
        <v>39</v>
      </c>
      <c r="E18" s="46" t="s">
        <v>84</v>
      </c>
      <c r="F18" s="77">
        <v>5</v>
      </c>
      <c r="G18" s="56"/>
      <c r="H18" s="56"/>
      <c r="I18" s="58" t="s">
        <v>89</v>
      </c>
    </row>
    <row r="19" spans="1:9" s="18" customFormat="1" x14ac:dyDescent="0.25">
      <c r="A19" s="19"/>
      <c r="B19" s="19"/>
      <c r="C19" s="69" t="s">
        <v>75</v>
      </c>
      <c r="D19" s="70"/>
      <c r="E19" s="70"/>
      <c r="F19" s="70"/>
      <c r="G19" s="70"/>
      <c r="H19" s="70"/>
      <c r="I19" s="71"/>
    </row>
    <row r="20" spans="1:9" s="18" customFormat="1" ht="67.5" x14ac:dyDescent="0.25">
      <c r="A20" s="19"/>
      <c r="B20" s="19"/>
      <c r="C20" s="53" t="s">
        <v>51</v>
      </c>
      <c r="D20" s="16" t="s">
        <v>40</v>
      </c>
      <c r="E20" s="46" t="s">
        <v>84</v>
      </c>
      <c r="F20" s="77">
        <v>7</v>
      </c>
      <c r="G20" s="56"/>
      <c r="H20" s="56"/>
      <c r="I20" s="58" t="s">
        <v>62</v>
      </c>
    </row>
    <row r="21" spans="1:9" s="18" customFormat="1" ht="36" x14ac:dyDescent="0.25">
      <c r="A21" s="19"/>
      <c r="B21" s="19"/>
      <c r="C21" s="53" t="s">
        <v>49</v>
      </c>
      <c r="D21" s="59" t="s">
        <v>61</v>
      </c>
      <c r="E21" s="46" t="s">
        <v>85</v>
      </c>
      <c r="F21" s="77">
        <v>3</v>
      </c>
      <c r="G21" s="56"/>
      <c r="H21" s="56"/>
      <c r="I21" s="58" t="s">
        <v>63</v>
      </c>
    </row>
    <row r="22" spans="1:9" s="18" customFormat="1" ht="36" x14ac:dyDescent="0.25">
      <c r="A22" s="19"/>
      <c r="B22" s="19"/>
      <c r="C22" s="53" t="s">
        <v>49</v>
      </c>
      <c r="D22" s="59" t="s">
        <v>60</v>
      </c>
      <c r="E22" s="46" t="s">
        <v>85</v>
      </c>
      <c r="F22" s="77">
        <v>29</v>
      </c>
      <c r="G22" s="56"/>
      <c r="H22" s="56"/>
      <c r="I22" s="58" t="s">
        <v>72</v>
      </c>
    </row>
    <row r="23" spans="1:9" s="18" customFormat="1" x14ac:dyDescent="0.25">
      <c r="A23" s="19"/>
      <c r="B23" s="19"/>
      <c r="C23" s="69"/>
      <c r="D23" s="70"/>
      <c r="E23" s="70"/>
      <c r="F23" s="70"/>
      <c r="G23" s="70"/>
      <c r="H23" s="70"/>
      <c r="I23" s="71"/>
    </row>
    <row r="24" spans="1:9" s="18" customFormat="1" x14ac:dyDescent="0.25">
      <c r="A24" s="19"/>
      <c r="B24" s="19"/>
      <c r="C24" s="53" t="s">
        <v>83</v>
      </c>
      <c r="D24" s="54" t="s">
        <v>28</v>
      </c>
      <c r="E24" s="53" t="s">
        <v>82</v>
      </c>
      <c r="F24" s="77">
        <v>45</v>
      </c>
      <c r="G24" s="56"/>
      <c r="H24" s="56"/>
      <c r="I24" s="58"/>
    </row>
    <row r="25" spans="1:9" s="18" customFormat="1" x14ac:dyDescent="0.25">
      <c r="A25" s="19"/>
      <c r="B25" s="19"/>
      <c r="C25" s="46" t="s">
        <v>14</v>
      </c>
      <c r="D25" s="51" t="s">
        <v>14</v>
      </c>
      <c r="E25" s="46" t="s">
        <v>84</v>
      </c>
      <c r="F25" s="75">
        <v>45</v>
      </c>
      <c r="G25" s="13"/>
      <c r="H25" s="13"/>
      <c r="I25" s="1"/>
    </row>
    <row r="26" spans="1:9" s="18" customFormat="1" x14ac:dyDescent="0.25">
      <c r="A26" s="19"/>
      <c r="B26" s="19"/>
      <c r="C26" s="46" t="s">
        <v>24</v>
      </c>
      <c r="D26" s="60" t="s">
        <v>66</v>
      </c>
      <c r="E26" s="46" t="s">
        <v>81</v>
      </c>
      <c r="F26" s="75">
        <v>6</v>
      </c>
      <c r="G26" s="13"/>
      <c r="H26" s="13"/>
      <c r="I26" s="1"/>
    </row>
    <row r="27" spans="1:9" s="18" customFormat="1" ht="33.75" x14ac:dyDescent="0.25">
      <c r="A27" s="19"/>
      <c r="B27" s="19"/>
      <c r="C27" s="46" t="s">
        <v>23</v>
      </c>
      <c r="D27" s="51" t="s">
        <v>71</v>
      </c>
      <c r="E27" s="46" t="s">
        <v>80</v>
      </c>
      <c r="F27" s="75">
        <v>5</v>
      </c>
      <c r="G27" s="13"/>
      <c r="H27" s="13"/>
      <c r="I27" s="63" t="s">
        <v>67</v>
      </c>
    </row>
    <row r="28" spans="1:9" s="18" customFormat="1" ht="36" x14ac:dyDescent="0.25">
      <c r="A28" s="19"/>
      <c r="B28" s="19"/>
      <c r="C28" s="46"/>
      <c r="D28" s="64" t="s">
        <v>70</v>
      </c>
      <c r="E28" s="46" t="s">
        <v>81</v>
      </c>
      <c r="F28" s="75">
        <v>9</v>
      </c>
      <c r="G28" s="13"/>
      <c r="H28" s="13"/>
      <c r="I28" s="63"/>
    </row>
    <row r="29" spans="1:9" s="18" customFormat="1" ht="78.75" x14ac:dyDescent="0.25">
      <c r="A29" s="19"/>
      <c r="B29" s="19"/>
      <c r="C29" s="46" t="s">
        <v>22</v>
      </c>
      <c r="D29" s="16" t="s">
        <v>25</v>
      </c>
      <c r="E29" s="46" t="s">
        <v>80</v>
      </c>
      <c r="F29" s="75">
        <v>24</v>
      </c>
      <c r="G29" s="13"/>
      <c r="H29" s="13"/>
      <c r="I29" s="63" t="s">
        <v>68</v>
      </c>
    </row>
    <row r="30" spans="1:9" s="18" customFormat="1" x14ac:dyDescent="0.25">
      <c r="A30" s="19"/>
      <c r="B30" s="19"/>
      <c r="C30" s="46"/>
      <c r="D30" s="16" t="s">
        <v>27</v>
      </c>
      <c r="E30" s="46" t="s">
        <v>80</v>
      </c>
      <c r="F30" s="75">
        <v>5</v>
      </c>
      <c r="G30" s="13"/>
      <c r="H30" s="13"/>
      <c r="I30" s="63"/>
    </row>
    <row r="31" spans="1:9" s="18" customFormat="1" ht="22.5" x14ac:dyDescent="0.25">
      <c r="A31" s="19"/>
      <c r="B31" s="19"/>
      <c r="C31" s="46"/>
      <c r="D31" s="51" t="s">
        <v>26</v>
      </c>
      <c r="E31" s="46" t="s">
        <v>84</v>
      </c>
      <c r="F31" s="75">
        <v>13</v>
      </c>
      <c r="G31" s="13"/>
      <c r="H31" s="13"/>
      <c r="I31" s="63" t="s">
        <v>69</v>
      </c>
    </row>
    <row r="32" spans="1:9" x14ac:dyDescent="0.25">
      <c r="C32" s="81" t="s">
        <v>86</v>
      </c>
      <c r="D32" s="82"/>
      <c r="E32" s="82"/>
      <c r="F32" s="82"/>
      <c r="G32" s="83"/>
      <c r="H32" s="80"/>
      <c r="I32" s="1"/>
    </row>
    <row r="33" spans="1:9" x14ac:dyDescent="0.25">
      <c r="A33" s="12"/>
      <c r="B33" s="12"/>
      <c r="C33" s="12"/>
      <c r="D33" s="12"/>
      <c r="E33" s="38"/>
      <c r="F33" s="78"/>
      <c r="G33" s="12"/>
      <c r="H33" s="12"/>
      <c r="I33" s="12"/>
    </row>
    <row r="34" spans="1:9" x14ac:dyDescent="0.25">
      <c r="A34" s="12"/>
      <c r="B34" s="12"/>
      <c r="C34" s="12"/>
      <c r="D34" s="12"/>
      <c r="E34" s="38"/>
      <c r="F34" s="78"/>
      <c r="G34" s="12"/>
      <c r="H34" s="12"/>
      <c r="I34" s="12"/>
    </row>
    <row r="35" spans="1:9" x14ac:dyDescent="0.25">
      <c r="A35" s="12"/>
      <c r="B35" s="12"/>
      <c r="C35" s="12"/>
      <c r="D35" s="12"/>
      <c r="E35" s="38"/>
      <c r="F35" s="78"/>
      <c r="G35" s="12"/>
      <c r="H35" s="12"/>
      <c r="I35" s="12"/>
    </row>
    <row r="36" spans="1:9" x14ac:dyDescent="0.25">
      <c r="A36" s="12"/>
      <c r="B36" s="12"/>
      <c r="C36" s="12"/>
      <c r="D36" s="12"/>
      <c r="E36" s="38"/>
      <c r="F36" s="78"/>
      <c r="G36" s="12"/>
      <c r="H36" s="12"/>
      <c r="I36" s="12"/>
    </row>
    <row r="37" spans="1:9" x14ac:dyDescent="0.25">
      <c r="A37" s="12"/>
      <c r="B37" s="12"/>
      <c r="C37" s="12"/>
      <c r="D37" s="12"/>
      <c r="E37" s="38"/>
      <c r="F37" s="78"/>
      <c r="G37" s="12"/>
      <c r="H37" s="12"/>
      <c r="I37" s="12"/>
    </row>
    <row r="38" spans="1:9" x14ac:dyDescent="0.25">
      <c r="A38" s="12"/>
      <c r="B38" s="12"/>
      <c r="C38" s="12"/>
      <c r="D38" s="12"/>
      <c r="E38" s="38"/>
      <c r="F38" s="78"/>
      <c r="G38" s="12"/>
      <c r="H38" s="12"/>
      <c r="I38" s="12"/>
    </row>
    <row r="39" spans="1:9" x14ac:dyDescent="0.25">
      <c r="A39" s="12"/>
      <c r="B39" s="12"/>
      <c r="C39" s="12"/>
      <c r="D39" s="12"/>
      <c r="E39" s="38"/>
      <c r="F39" s="78"/>
      <c r="G39" s="12"/>
      <c r="H39" s="12"/>
      <c r="I39" s="12"/>
    </row>
    <row r="40" spans="1:9" x14ac:dyDescent="0.25">
      <c r="A40" s="12"/>
      <c r="B40" s="12"/>
      <c r="C40" s="12"/>
      <c r="D40" s="12"/>
      <c r="E40" s="38"/>
      <c r="F40" s="78"/>
      <c r="G40" s="12"/>
      <c r="H40" s="12"/>
      <c r="I40" s="12"/>
    </row>
    <row r="41" spans="1:9" x14ac:dyDescent="0.25">
      <c r="A41" s="12"/>
      <c r="B41" s="12"/>
      <c r="C41" s="12"/>
      <c r="D41" s="12"/>
      <c r="E41" s="38"/>
      <c r="F41" s="78"/>
      <c r="G41" s="12"/>
      <c r="H41" s="12"/>
      <c r="I41" s="12"/>
    </row>
    <row r="42" spans="1:9" x14ac:dyDescent="0.25">
      <c r="A42" s="12"/>
      <c r="B42" s="12"/>
      <c r="C42" s="12"/>
      <c r="D42" s="12"/>
      <c r="E42" s="38"/>
      <c r="F42" s="78"/>
      <c r="G42" s="12"/>
      <c r="H42" s="12"/>
      <c r="I42" s="12"/>
    </row>
    <row r="43" spans="1:9" x14ac:dyDescent="0.25">
      <c r="A43" s="12"/>
      <c r="B43" s="12"/>
      <c r="C43" s="12"/>
      <c r="D43" s="12"/>
      <c r="E43" s="38"/>
      <c r="F43" s="78"/>
      <c r="G43" s="12"/>
      <c r="H43" s="12"/>
      <c r="I43" s="12"/>
    </row>
    <row r="44" spans="1:9" x14ac:dyDescent="0.25">
      <c r="A44" s="12"/>
      <c r="B44" s="12"/>
      <c r="C44" s="12"/>
      <c r="D44" s="12"/>
      <c r="E44" s="38"/>
      <c r="F44" s="78"/>
      <c r="G44" s="12"/>
      <c r="H44" s="12"/>
      <c r="I44" s="12"/>
    </row>
    <row r="45" spans="1:9" x14ac:dyDescent="0.25">
      <c r="A45" s="12"/>
      <c r="B45" s="12"/>
      <c r="C45" s="12"/>
      <c r="D45" s="12"/>
      <c r="E45" s="38"/>
      <c r="F45" s="78"/>
      <c r="G45" s="12"/>
      <c r="H45" s="12"/>
      <c r="I45" s="12"/>
    </row>
    <row r="46" spans="1:9" x14ac:dyDescent="0.25">
      <c r="A46" s="12"/>
      <c r="B46" s="12"/>
      <c r="C46" s="12"/>
      <c r="D46" s="12"/>
      <c r="E46" s="38"/>
      <c r="F46" s="78"/>
      <c r="G46" s="12"/>
      <c r="H46" s="12"/>
      <c r="I46" s="12"/>
    </row>
    <row r="47" spans="1:9" x14ac:dyDescent="0.25">
      <c r="A47" s="12"/>
      <c r="B47" s="12"/>
      <c r="C47" s="12"/>
      <c r="D47" s="12"/>
      <c r="E47" s="38"/>
      <c r="F47" s="78"/>
      <c r="G47" s="12"/>
      <c r="H47" s="12"/>
      <c r="I47" s="12"/>
    </row>
    <row r="48" spans="1:9" x14ac:dyDescent="0.25">
      <c r="A48" s="12"/>
      <c r="B48" s="12"/>
      <c r="C48" s="12"/>
      <c r="D48" s="12"/>
      <c r="E48" s="38"/>
      <c r="F48" s="78"/>
      <c r="G48" s="12"/>
      <c r="H48" s="12"/>
      <c r="I48" s="12"/>
    </row>
    <row r="49" spans="1:9" x14ac:dyDescent="0.25">
      <c r="A49" s="12"/>
      <c r="B49" s="12"/>
      <c r="C49" s="12"/>
      <c r="D49" s="12"/>
      <c r="E49" s="38"/>
      <c r="F49" s="78"/>
      <c r="G49" s="12"/>
      <c r="H49" s="12"/>
      <c r="I49" s="12"/>
    </row>
    <row r="50" spans="1:9" x14ac:dyDescent="0.25">
      <c r="A50" s="12"/>
      <c r="B50" s="12"/>
      <c r="C50" s="12"/>
      <c r="D50" s="12"/>
      <c r="E50" s="38"/>
      <c r="F50" s="78"/>
      <c r="G50" s="12"/>
      <c r="H50" s="12"/>
      <c r="I50" s="12"/>
    </row>
    <row r="51" spans="1:9" x14ac:dyDescent="0.25">
      <c r="A51" s="12"/>
      <c r="B51" s="12"/>
      <c r="C51" s="12"/>
      <c r="D51" s="12"/>
      <c r="E51" s="38"/>
      <c r="F51" s="78"/>
      <c r="G51" s="12"/>
      <c r="H51" s="12"/>
      <c r="I51" s="12"/>
    </row>
    <row r="52" spans="1:9" x14ac:dyDescent="0.25">
      <c r="A52" s="12"/>
      <c r="B52" s="12"/>
      <c r="C52" s="12"/>
      <c r="D52" s="12"/>
      <c r="E52" s="38"/>
      <c r="F52" s="78"/>
      <c r="G52" s="12"/>
      <c r="H52" s="12"/>
      <c r="I52" s="12"/>
    </row>
    <row r="53" spans="1:9" x14ac:dyDescent="0.25">
      <c r="A53" s="12"/>
      <c r="B53" s="12"/>
      <c r="C53" s="12"/>
      <c r="D53" s="12"/>
      <c r="E53" s="38"/>
      <c r="F53" s="78"/>
      <c r="G53" s="12"/>
      <c r="H53" s="12"/>
      <c r="I53" s="12"/>
    </row>
    <row r="54" spans="1:9" x14ac:dyDescent="0.25">
      <c r="A54" s="12"/>
      <c r="B54" s="12"/>
      <c r="C54" s="12"/>
      <c r="D54" s="12"/>
      <c r="E54" s="38"/>
      <c r="F54" s="78"/>
      <c r="G54" s="12"/>
      <c r="H54" s="12"/>
      <c r="I54" s="12"/>
    </row>
    <row r="55" spans="1:9" x14ac:dyDescent="0.25">
      <c r="A55" s="12"/>
      <c r="B55" s="12"/>
      <c r="C55" s="12"/>
      <c r="D55" s="12"/>
      <c r="E55" s="38"/>
      <c r="F55" s="78"/>
      <c r="G55" s="12"/>
      <c r="H55" s="12"/>
      <c r="I55" s="12"/>
    </row>
    <row r="56" spans="1:9" x14ac:dyDescent="0.25">
      <c r="A56" s="12"/>
      <c r="B56" s="12"/>
      <c r="C56" s="12"/>
      <c r="D56" s="12"/>
      <c r="E56" s="38"/>
      <c r="F56" s="78"/>
      <c r="G56" s="12"/>
      <c r="H56" s="12"/>
      <c r="I56" s="12"/>
    </row>
    <row r="57" spans="1:9" x14ac:dyDescent="0.25">
      <c r="A57" s="12"/>
      <c r="B57" s="12"/>
      <c r="C57" s="12"/>
      <c r="D57" s="12"/>
      <c r="E57" s="38"/>
      <c r="F57" s="78"/>
      <c r="G57" s="12"/>
      <c r="H57" s="12"/>
      <c r="I57" s="12"/>
    </row>
    <row r="58" spans="1:9" x14ac:dyDescent="0.25">
      <c r="A58" s="12"/>
      <c r="B58" s="12"/>
      <c r="C58" s="12"/>
      <c r="D58" s="12"/>
      <c r="E58" s="38"/>
      <c r="F58" s="78"/>
      <c r="G58" s="12"/>
      <c r="H58" s="12"/>
      <c r="I58" s="12"/>
    </row>
    <row r="59" spans="1:9" x14ac:dyDescent="0.25">
      <c r="A59" s="12"/>
      <c r="B59" s="12"/>
      <c r="C59" s="12"/>
      <c r="D59" s="12"/>
      <c r="E59" s="38"/>
      <c r="F59" s="78"/>
      <c r="G59" s="12"/>
      <c r="H59" s="12"/>
      <c r="I59" s="12"/>
    </row>
    <row r="60" spans="1:9" x14ac:dyDescent="0.25">
      <c r="A60" s="12"/>
      <c r="B60" s="12"/>
      <c r="C60" s="12"/>
      <c r="D60" s="12"/>
      <c r="E60" s="38"/>
      <c r="F60" s="78"/>
      <c r="G60" s="12"/>
      <c r="H60" s="12"/>
      <c r="I60" s="12"/>
    </row>
    <row r="61" spans="1:9" x14ac:dyDescent="0.25">
      <c r="A61" s="12"/>
      <c r="B61" s="12"/>
      <c r="C61" s="12"/>
      <c r="D61" s="12"/>
      <c r="E61" s="38"/>
      <c r="F61" s="78"/>
      <c r="G61" s="12"/>
      <c r="H61" s="12"/>
      <c r="I61" s="12"/>
    </row>
    <row r="62" spans="1:9" x14ac:dyDescent="0.25">
      <c r="A62" s="12"/>
      <c r="B62" s="12"/>
      <c r="C62" s="12"/>
      <c r="D62" s="12"/>
      <c r="E62" s="38"/>
      <c r="F62" s="78"/>
      <c r="G62" s="12"/>
      <c r="H62" s="12"/>
      <c r="I62" s="12"/>
    </row>
    <row r="63" spans="1:9" x14ac:dyDescent="0.25">
      <c r="A63" s="12"/>
      <c r="B63" s="12"/>
      <c r="C63" s="12"/>
      <c r="D63" s="12"/>
      <c r="E63" s="38"/>
      <c r="F63" s="78"/>
      <c r="G63" s="12"/>
      <c r="H63" s="12"/>
      <c r="I63" s="12"/>
    </row>
    <row r="64" spans="1:9" x14ac:dyDescent="0.25">
      <c r="A64" s="12"/>
      <c r="B64" s="12"/>
      <c r="C64" s="12"/>
      <c r="D64" s="12"/>
      <c r="E64" s="38"/>
      <c r="F64" s="78"/>
      <c r="G64" s="12"/>
      <c r="H64" s="12"/>
      <c r="I64" s="12"/>
    </row>
    <row r="65" spans="1:9" x14ac:dyDescent="0.25">
      <c r="A65" s="12"/>
      <c r="B65" s="12"/>
      <c r="C65" s="12"/>
      <c r="D65" s="12"/>
      <c r="E65" s="38"/>
      <c r="F65" s="78"/>
      <c r="G65" s="12"/>
      <c r="H65" s="12"/>
      <c r="I65" s="12"/>
    </row>
    <row r="66" spans="1:9" x14ac:dyDescent="0.25">
      <c r="A66" s="12"/>
      <c r="B66" s="12"/>
      <c r="C66" s="12"/>
      <c r="D66" s="12"/>
      <c r="E66" s="38"/>
      <c r="F66" s="78"/>
      <c r="G66" s="12"/>
      <c r="H66" s="12"/>
      <c r="I66" s="12"/>
    </row>
    <row r="67" spans="1:9" x14ac:dyDescent="0.25">
      <c r="A67" s="12"/>
      <c r="B67" s="12"/>
      <c r="C67" s="12"/>
      <c r="D67" s="12"/>
      <c r="E67" s="38"/>
      <c r="F67" s="78"/>
      <c r="G67" s="12"/>
      <c r="H67" s="12"/>
      <c r="I67" s="12"/>
    </row>
    <row r="68" spans="1:9" x14ac:dyDescent="0.25">
      <c r="A68" s="12"/>
      <c r="B68" s="12"/>
      <c r="C68" s="12"/>
      <c r="D68" s="12"/>
      <c r="E68" s="38"/>
      <c r="F68" s="78"/>
      <c r="G68" s="12"/>
      <c r="H68" s="12"/>
      <c r="I68" s="12"/>
    </row>
    <row r="69" spans="1:9" x14ac:dyDescent="0.25">
      <c r="A69" s="12"/>
      <c r="B69" s="12"/>
      <c r="C69" s="12"/>
      <c r="D69" s="12"/>
      <c r="E69" s="38"/>
      <c r="F69" s="78"/>
      <c r="G69" s="12"/>
      <c r="H69" s="12"/>
      <c r="I69" s="12"/>
    </row>
    <row r="70" spans="1:9" x14ac:dyDescent="0.25">
      <c r="A70" s="12"/>
      <c r="B70" s="12"/>
      <c r="C70" s="12"/>
      <c r="D70" s="12"/>
      <c r="E70" s="38"/>
      <c r="F70" s="78"/>
      <c r="G70" s="12"/>
      <c r="H70" s="12"/>
      <c r="I70" s="12"/>
    </row>
    <row r="71" spans="1:9" x14ac:dyDescent="0.25">
      <c r="A71" s="12"/>
      <c r="B71" s="12"/>
      <c r="C71" s="12"/>
      <c r="D71" s="12"/>
      <c r="E71" s="38"/>
      <c r="F71" s="78"/>
      <c r="G71" s="12"/>
      <c r="H71" s="12"/>
      <c r="I71" s="12"/>
    </row>
    <row r="72" spans="1:9" x14ac:dyDescent="0.25">
      <c r="A72" s="12"/>
      <c r="B72" s="12"/>
      <c r="C72" s="12"/>
      <c r="D72" s="12"/>
      <c r="E72" s="38"/>
      <c r="F72" s="78"/>
      <c r="G72" s="12"/>
      <c r="H72" s="12"/>
      <c r="I72" s="12"/>
    </row>
    <row r="73" spans="1:9" x14ac:dyDescent="0.25">
      <c r="A73" s="12"/>
      <c r="B73" s="12"/>
      <c r="C73" s="12"/>
      <c r="D73" s="12"/>
      <c r="E73" s="38"/>
      <c r="F73" s="78"/>
      <c r="G73" s="12"/>
      <c r="H73" s="12"/>
      <c r="I73" s="12"/>
    </row>
    <row r="74" spans="1:9" x14ac:dyDescent="0.25">
      <c r="A74" s="12"/>
      <c r="B74" s="12"/>
      <c r="C74" s="12"/>
      <c r="D74" s="12"/>
      <c r="E74" s="38"/>
      <c r="F74" s="78"/>
      <c r="G74" s="12"/>
      <c r="H74" s="12"/>
      <c r="I74" s="12"/>
    </row>
    <row r="75" spans="1:9" x14ac:dyDescent="0.25">
      <c r="A75" s="12"/>
      <c r="B75" s="12"/>
      <c r="C75" s="12"/>
      <c r="D75" s="12"/>
      <c r="E75" s="38"/>
      <c r="F75" s="78"/>
      <c r="G75" s="12"/>
      <c r="H75" s="12"/>
      <c r="I75" s="12"/>
    </row>
    <row r="76" spans="1:9" x14ac:dyDescent="0.25">
      <c r="A76" s="12"/>
      <c r="B76" s="12"/>
      <c r="C76" s="12"/>
      <c r="D76" s="12"/>
      <c r="E76" s="38"/>
      <c r="F76" s="78"/>
      <c r="G76" s="12"/>
      <c r="H76" s="12"/>
      <c r="I76" s="12"/>
    </row>
    <row r="78" spans="1:9" x14ac:dyDescent="0.25">
      <c r="A78" s="12"/>
      <c r="B78" s="12"/>
      <c r="C78" s="12"/>
      <c r="D78" s="12"/>
      <c r="E78" s="38"/>
      <c r="F78" s="78"/>
      <c r="G78" s="12"/>
      <c r="H78" s="12"/>
      <c r="I78" s="12"/>
    </row>
    <row r="79" spans="1:9" x14ac:dyDescent="0.25">
      <c r="A79" s="12"/>
      <c r="B79" s="12"/>
      <c r="C79" s="12"/>
      <c r="D79" s="12"/>
      <c r="E79" s="38"/>
      <c r="F79" s="78"/>
      <c r="G79" s="12"/>
      <c r="H79" s="12"/>
      <c r="I79" s="12"/>
    </row>
    <row r="80" spans="1:9" x14ac:dyDescent="0.25">
      <c r="A80" s="12"/>
      <c r="B80" s="12"/>
      <c r="C80" s="12"/>
      <c r="D80" s="12"/>
      <c r="E80" s="38"/>
      <c r="F80" s="78"/>
      <c r="G80" s="12"/>
      <c r="H80" s="12"/>
      <c r="I80" s="12"/>
    </row>
    <row r="81" spans="1:9" x14ac:dyDescent="0.25">
      <c r="A81" s="12"/>
      <c r="B81" s="12"/>
      <c r="C81" s="12"/>
      <c r="D81" s="12"/>
      <c r="E81" s="38"/>
      <c r="F81" s="78"/>
      <c r="G81" s="12"/>
      <c r="H81" s="12"/>
      <c r="I81" s="12"/>
    </row>
    <row r="82" spans="1:9" x14ac:dyDescent="0.25">
      <c r="A82" s="12"/>
      <c r="B82" s="12"/>
      <c r="C82" s="12"/>
      <c r="D82" s="12"/>
      <c r="E82" s="38"/>
      <c r="F82" s="78"/>
      <c r="G82" s="12"/>
      <c r="H82" s="12"/>
      <c r="I82" s="12"/>
    </row>
    <row r="83" spans="1:9" x14ac:dyDescent="0.25">
      <c r="A83" s="12"/>
      <c r="B83" s="12"/>
      <c r="C83" s="12"/>
      <c r="D83" s="12"/>
      <c r="E83" s="38"/>
      <c r="F83" s="78"/>
      <c r="G83" s="12"/>
      <c r="H83" s="12"/>
      <c r="I83" s="12"/>
    </row>
    <row r="84" spans="1:9" x14ac:dyDescent="0.25">
      <c r="A84" s="12"/>
      <c r="B84" s="12"/>
      <c r="C84" s="12"/>
      <c r="D84" s="12"/>
      <c r="E84" s="38"/>
      <c r="F84" s="78"/>
      <c r="G84" s="12"/>
      <c r="H84" s="12"/>
      <c r="I84" s="12"/>
    </row>
    <row r="85" spans="1:9" x14ac:dyDescent="0.25">
      <c r="A85" s="12"/>
      <c r="B85" s="12"/>
      <c r="C85" s="12"/>
      <c r="D85" s="12"/>
      <c r="E85" s="38"/>
      <c r="F85" s="78"/>
      <c r="G85" s="12"/>
      <c r="H85" s="12"/>
      <c r="I85" s="12"/>
    </row>
    <row r="86" spans="1:9" x14ac:dyDescent="0.25">
      <c r="A86" s="12"/>
      <c r="B86" s="12"/>
      <c r="C86" s="12"/>
      <c r="D86" s="12"/>
      <c r="E86" s="38"/>
      <c r="F86" s="78"/>
      <c r="G86" s="12"/>
      <c r="H86" s="12"/>
      <c r="I86" s="12"/>
    </row>
    <row r="87" spans="1:9" x14ac:dyDescent="0.25">
      <c r="A87" s="12"/>
      <c r="B87" s="12"/>
      <c r="C87" s="12"/>
      <c r="D87" s="12"/>
      <c r="E87" s="38"/>
      <c r="F87" s="78"/>
      <c r="G87" s="12"/>
      <c r="H87" s="12"/>
      <c r="I87" s="12"/>
    </row>
    <row r="88" spans="1:9" x14ac:dyDescent="0.25">
      <c r="A88" s="12"/>
      <c r="B88" s="12"/>
      <c r="C88" s="12"/>
      <c r="D88" s="12"/>
      <c r="E88" s="38"/>
      <c r="F88" s="78"/>
      <c r="G88" s="12"/>
      <c r="H88" s="12"/>
      <c r="I88" s="12"/>
    </row>
    <row r="89" spans="1:9" x14ac:dyDescent="0.25">
      <c r="A89" s="12"/>
      <c r="B89" s="12"/>
      <c r="C89" s="12"/>
      <c r="D89" s="12"/>
      <c r="E89" s="38"/>
      <c r="F89" s="78"/>
      <c r="G89" s="12"/>
      <c r="H89" s="12"/>
      <c r="I89" s="12"/>
    </row>
    <row r="90" spans="1:9" x14ac:dyDescent="0.25">
      <c r="A90" s="12"/>
      <c r="B90" s="12"/>
      <c r="C90" s="12"/>
      <c r="D90" s="12"/>
      <c r="E90" s="38"/>
      <c r="F90" s="78"/>
      <c r="G90" s="12"/>
      <c r="H90" s="12"/>
      <c r="I90" s="12"/>
    </row>
    <row r="93" spans="1:9" x14ac:dyDescent="0.25">
      <c r="A93" s="12"/>
      <c r="B93" s="12"/>
      <c r="C93" s="12"/>
      <c r="D93" s="12"/>
      <c r="E93" s="38"/>
      <c r="F93" s="78"/>
      <c r="G93" s="12"/>
      <c r="H93" s="12"/>
      <c r="I93" s="12"/>
    </row>
    <row r="94" spans="1:9" x14ac:dyDescent="0.25">
      <c r="A94" s="12"/>
      <c r="B94" s="12"/>
      <c r="C94" s="12"/>
      <c r="D94" s="12"/>
      <c r="E94" s="38"/>
      <c r="F94" s="78"/>
      <c r="G94" s="12"/>
      <c r="H94" s="12"/>
      <c r="I94" s="12"/>
    </row>
    <row r="95" spans="1:9" x14ac:dyDescent="0.25">
      <c r="A95" s="12"/>
      <c r="B95" s="12"/>
      <c r="C95" s="12"/>
      <c r="D95" s="12"/>
      <c r="E95" s="38"/>
      <c r="F95" s="78"/>
      <c r="G95" s="12"/>
      <c r="H95" s="12"/>
      <c r="I95" s="12"/>
    </row>
    <row r="96" spans="1:9" x14ac:dyDescent="0.25">
      <c r="A96" s="12"/>
      <c r="B96" s="12"/>
      <c r="C96" s="12"/>
      <c r="D96" s="12"/>
      <c r="E96" s="38"/>
      <c r="F96" s="78"/>
      <c r="G96" s="12"/>
      <c r="H96" s="12"/>
      <c r="I96" s="12"/>
    </row>
    <row r="97" spans="1:9" x14ac:dyDescent="0.25">
      <c r="A97" s="12"/>
      <c r="B97" s="12"/>
      <c r="C97" s="12"/>
      <c r="D97" s="12"/>
      <c r="E97" s="38"/>
      <c r="F97" s="78"/>
      <c r="G97" s="12"/>
      <c r="H97" s="12"/>
      <c r="I97" s="12"/>
    </row>
    <row r="98" spans="1:9" x14ac:dyDescent="0.25">
      <c r="A98" s="12"/>
      <c r="B98" s="12"/>
      <c r="C98" s="12"/>
      <c r="D98" s="12"/>
      <c r="E98" s="38"/>
      <c r="F98" s="78"/>
      <c r="G98" s="12"/>
      <c r="H98" s="12"/>
      <c r="I98" s="12"/>
    </row>
    <row r="99" spans="1:9" x14ac:dyDescent="0.25">
      <c r="A99" s="12"/>
      <c r="B99" s="12"/>
      <c r="C99" s="12"/>
      <c r="D99" s="12"/>
      <c r="E99" s="38"/>
      <c r="F99" s="78"/>
      <c r="G99" s="12"/>
      <c r="H99" s="12"/>
      <c r="I99" s="12"/>
    </row>
    <row r="100" spans="1:9" x14ac:dyDescent="0.25">
      <c r="A100" s="12"/>
      <c r="B100" s="12"/>
      <c r="C100" s="12"/>
      <c r="D100" s="12"/>
      <c r="E100" s="38"/>
      <c r="F100" s="78"/>
      <c r="G100" s="12"/>
      <c r="H100" s="12"/>
      <c r="I100" s="12"/>
    </row>
    <row r="101" spans="1:9" x14ac:dyDescent="0.25">
      <c r="A101" s="12"/>
      <c r="B101" s="12"/>
      <c r="C101" s="12"/>
      <c r="D101" s="12"/>
      <c r="E101" s="38"/>
      <c r="F101" s="78"/>
      <c r="G101" s="12"/>
      <c r="H101" s="12"/>
      <c r="I101" s="12"/>
    </row>
    <row r="102" spans="1:9" x14ac:dyDescent="0.25">
      <c r="A102" s="12"/>
      <c r="B102" s="12"/>
      <c r="C102" s="12"/>
      <c r="D102" s="12"/>
      <c r="E102" s="38"/>
      <c r="F102" s="78"/>
      <c r="G102" s="12"/>
      <c r="H102" s="12"/>
      <c r="I102" s="12"/>
    </row>
    <row r="103" spans="1:9" x14ac:dyDescent="0.25">
      <c r="A103" s="12"/>
      <c r="B103" s="12"/>
      <c r="C103" s="12"/>
      <c r="D103" s="12"/>
      <c r="E103" s="38"/>
      <c r="F103" s="78"/>
      <c r="G103" s="12"/>
      <c r="H103" s="12"/>
      <c r="I103" s="12"/>
    </row>
    <row r="104" spans="1:9" x14ac:dyDescent="0.25">
      <c r="A104" s="12"/>
      <c r="B104" s="12"/>
      <c r="C104" s="12"/>
      <c r="D104" s="12"/>
      <c r="E104" s="38"/>
      <c r="F104" s="78"/>
      <c r="G104" s="12"/>
      <c r="H104" s="12"/>
      <c r="I104" s="12"/>
    </row>
    <row r="105" spans="1:9" x14ac:dyDescent="0.25">
      <c r="A105" s="12"/>
      <c r="B105" s="12"/>
      <c r="C105" s="12"/>
      <c r="D105" s="12"/>
      <c r="E105" s="38"/>
      <c r="F105" s="78"/>
      <c r="G105" s="12"/>
      <c r="H105" s="12"/>
      <c r="I105" s="12"/>
    </row>
    <row r="106" spans="1:9" x14ac:dyDescent="0.25">
      <c r="A106" s="12"/>
      <c r="B106" s="12"/>
      <c r="C106" s="12"/>
      <c r="D106" s="12"/>
      <c r="E106" s="38"/>
      <c r="F106" s="78"/>
      <c r="G106" s="12"/>
      <c r="H106" s="12"/>
      <c r="I106" s="12"/>
    </row>
    <row r="107" spans="1:9" x14ac:dyDescent="0.25">
      <c r="A107" s="12"/>
      <c r="B107" s="12"/>
      <c r="C107" s="12"/>
      <c r="D107" s="12"/>
      <c r="E107" s="38"/>
      <c r="F107" s="78"/>
      <c r="G107" s="12"/>
      <c r="H107" s="12"/>
      <c r="I107" s="12"/>
    </row>
    <row r="108" spans="1:9" x14ac:dyDescent="0.25">
      <c r="A108" s="12"/>
      <c r="B108" s="12"/>
      <c r="C108" s="12"/>
      <c r="D108" s="12"/>
      <c r="E108" s="38"/>
      <c r="F108" s="78"/>
      <c r="G108" s="12"/>
      <c r="H108" s="12"/>
      <c r="I108" s="12"/>
    </row>
    <row r="109" spans="1:9" x14ac:dyDescent="0.25">
      <c r="A109" s="12"/>
      <c r="B109" s="12"/>
      <c r="C109" s="12"/>
      <c r="D109" s="12"/>
      <c r="E109" s="38"/>
      <c r="F109" s="78"/>
      <c r="G109" s="12"/>
      <c r="H109" s="12"/>
      <c r="I109" s="12"/>
    </row>
    <row r="110" spans="1:9" x14ac:dyDescent="0.25">
      <c r="A110" s="12"/>
      <c r="B110" s="12"/>
      <c r="C110" s="12"/>
      <c r="D110" s="12"/>
      <c r="E110" s="38"/>
      <c r="F110" s="78"/>
      <c r="G110" s="12"/>
      <c r="H110" s="12"/>
      <c r="I110" s="12"/>
    </row>
    <row r="111" spans="1:9" x14ac:dyDescent="0.25">
      <c r="A111" s="12"/>
      <c r="B111" s="12"/>
      <c r="C111" s="12"/>
      <c r="D111" s="12"/>
      <c r="E111" s="38"/>
      <c r="F111" s="78"/>
      <c r="G111" s="12"/>
      <c r="H111" s="12"/>
      <c r="I111" s="12"/>
    </row>
    <row r="112" spans="1:9" x14ac:dyDescent="0.25">
      <c r="A112" s="12"/>
      <c r="B112" s="12"/>
      <c r="C112" s="12"/>
      <c r="D112" s="12"/>
      <c r="E112" s="38"/>
      <c r="F112" s="78"/>
      <c r="G112" s="12"/>
      <c r="H112" s="12"/>
      <c r="I112" s="12"/>
    </row>
    <row r="113" spans="1:9" x14ac:dyDescent="0.25">
      <c r="A113" s="12"/>
      <c r="B113" s="12"/>
      <c r="C113" s="12"/>
      <c r="D113" s="12"/>
      <c r="E113" s="38"/>
      <c r="F113" s="78"/>
      <c r="G113" s="12"/>
      <c r="H113" s="12"/>
      <c r="I113" s="12"/>
    </row>
    <row r="114" spans="1:9" x14ac:dyDescent="0.25">
      <c r="A114" s="12"/>
      <c r="B114" s="12"/>
      <c r="C114" s="12"/>
      <c r="D114" s="12"/>
      <c r="E114" s="38"/>
      <c r="F114" s="78"/>
      <c r="G114" s="12"/>
      <c r="H114" s="12"/>
      <c r="I114" s="12"/>
    </row>
    <row r="115" spans="1:9" x14ac:dyDescent="0.25">
      <c r="A115" s="12"/>
      <c r="B115" s="12"/>
      <c r="C115" s="12"/>
      <c r="D115" s="12"/>
      <c r="E115" s="38"/>
      <c r="F115" s="78"/>
      <c r="G115" s="12"/>
      <c r="H115" s="12"/>
      <c r="I115" s="12"/>
    </row>
    <row r="116" spans="1:9" x14ac:dyDescent="0.25">
      <c r="A116" s="12"/>
      <c r="B116" s="12"/>
      <c r="C116" s="12"/>
      <c r="D116" s="12"/>
      <c r="E116" s="38"/>
      <c r="F116" s="78"/>
      <c r="G116" s="12"/>
      <c r="H116" s="12"/>
      <c r="I116" s="12"/>
    </row>
    <row r="117" spans="1:9" x14ac:dyDescent="0.25">
      <c r="A117" s="12"/>
      <c r="B117" s="12"/>
      <c r="C117" s="12"/>
      <c r="D117" s="12"/>
      <c r="E117" s="38"/>
      <c r="F117" s="78"/>
      <c r="G117" s="12"/>
      <c r="H117" s="12"/>
      <c r="I117" s="12"/>
    </row>
    <row r="118" spans="1:9" x14ac:dyDescent="0.25">
      <c r="A118" s="12"/>
      <c r="B118" s="12"/>
      <c r="C118" s="12"/>
      <c r="D118" s="12"/>
      <c r="E118" s="38"/>
      <c r="F118" s="78"/>
      <c r="G118" s="12"/>
      <c r="H118" s="12"/>
      <c r="I118" s="12"/>
    </row>
    <row r="119" spans="1:9" x14ac:dyDescent="0.25">
      <c r="A119" s="12"/>
      <c r="B119" s="12"/>
      <c r="C119" s="12"/>
      <c r="D119" s="12"/>
      <c r="E119" s="38"/>
      <c r="F119" s="78"/>
      <c r="G119" s="12"/>
      <c r="H119" s="12"/>
      <c r="I119" s="12"/>
    </row>
    <row r="120" spans="1:9" x14ac:dyDescent="0.25">
      <c r="A120" s="12"/>
      <c r="B120" s="12"/>
      <c r="C120" s="12"/>
      <c r="D120" s="12"/>
      <c r="E120" s="38"/>
      <c r="F120" s="78"/>
      <c r="G120" s="12"/>
      <c r="H120" s="12"/>
      <c r="I120" s="12"/>
    </row>
    <row r="121" spans="1:9" x14ac:dyDescent="0.25">
      <c r="A121" s="12"/>
      <c r="B121" s="12"/>
      <c r="C121" s="12"/>
      <c r="D121" s="12"/>
      <c r="E121" s="38"/>
      <c r="F121" s="78"/>
      <c r="G121" s="12"/>
      <c r="H121" s="12"/>
      <c r="I121" s="12"/>
    </row>
    <row r="122" spans="1:9" x14ac:dyDescent="0.25">
      <c r="A122" s="12"/>
      <c r="B122" s="12"/>
      <c r="C122" s="12"/>
      <c r="D122" s="12"/>
      <c r="E122" s="38"/>
      <c r="F122" s="78"/>
      <c r="G122" s="12"/>
      <c r="H122" s="12"/>
      <c r="I122" s="12"/>
    </row>
    <row r="123" spans="1:9" x14ac:dyDescent="0.25">
      <c r="A123" s="12"/>
      <c r="B123" s="12"/>
      <c r="C123" s="12"/>
      <c r="D123" s="12"/>
      <c r="E123" s="38"/>
      <c r="F123" s="78"/>
      <c r="G123" s="12"/>
      <c r="H123" s="12"/>
      <c r="I123" s="12"/>
    </row>
    <row r="125" spans="1:9" x14ac:dyDescent="0.25">
      <c r="A125" s="12"/>
      <c r="B125" s="12"/>
      <c r="C125" s="12"/>
      <c r="D125" s="12"/>
      <c r="E125" s="38"/>
      <c r="F125" s="78"/>
      <c r="G125" s="12"/>
      <c r="H125" s="12"/>
      <c r="I125" s="12"/>
    </row>
    <row r="126" spans="1:9" x14ac:dyDescent="0.25">
      <c r="A126" s="12"/>
      <c r="B126" s="12"/>
      <c r="C126" s="12"/>
      <c r="D126" s="12"/>
      <c r="E126" s="38"/>
      <c r="F126" s="78"/>
      <c r="G126" s="12"/>
      <c r="H126" s="12"/>
      <c r="I126" s="12"/>
    </row>
    <row r="127" spans="1:9" x14ac:dyDescent="0.25">
      <c r="A127" s="12"/>
      <c r="B127" s="12"/>
      <c r="C127" s="12"/>
      <c r="D127" s="12"/>
      <c r="E127" s="38"/>
      <c r="F127" s="78"/>
      <c r="G127" s="12"/>
      <c r="H127" s="12"/>
      <c r="I127" s="12"/>
    </row>
    <row r="128" spans="1:9" x14ac:dyDescent="0.25">
      <c r="A128" s="12"/>
      <c r="B128" s="12"/>
      <c r="C128" s="12"/>
      <c r="D128" s="12"/>
      <c r="E128" s="38"/>
      <c r="F128" s="78"/>
      <c r="G128" s="12"/>
      <c r="H128" s="12"/>
      <c r="I128" s="12"/>
    </row>
    <row r="129" spans="1:9" x14ac:dyDescent="0.25">
      <c r="A129" s="12"/>
      <c r="B129" s="12"/>
      <c r="C129" s="12"/>
      <c r="D129" s="12"/>
      <c r="E129" s="38"/>
      <c r="F129" s="78"/>
      <c r="G129" s="12"/>
      <c r="H129" s="12"/>
      <c r="I129" s="12"/>
    </row>
    <row r="130" spans="1:9" x14ac:dyDescent="0.25">
      <c r="A130" s="12"/>
      <c r="B130" s="12"/>
      <c r="C130" s="12"/>
      <c r="D130" s="12"/>
      <c r="E130" s="38"/>
      <c r="F130" s="78"/>
      <c r="G130" s="12"/>
      <c r="H130" s="12"/>
      <c r="I130" s="12"/>
    </row>
    <row r="131" spans="1:9" x14ac:dyDescent="0.25">
      <c r="A131" s="12"/>
      <c r="B131" s="12"/>
      <c r="C131" s="12"/>
      <c r="D131" s="12"/>
      <c r="E131" s="38"/>
      <c r="F131" s="78"/>
      <c r="G131" s="12"/>
      <c r="H131" s="12"/>
      <c r="I131" s="12"/>
    </row>
    <row r="132" spans="1:9" x14ac:dyDescent="0.25">
      <c r="A132" s="12"/>
      <c r="B132" s="12"/>
      <c r="C132" s="12"/>
      <c r="D132" s="12"/>
      <c r="E132" s="38"/>
      <c r="F132" s="78"/>
      <c r="G132" s="12"/>
      <c r="H132" s="12"/>
      <c r="I132" s="12"/>
    </row>
    <row r="133" spans="1:9" x14ac:dyDescent="0.25">
      <c r="A133" s="12"/>
      <c r="B133" s="12"/>
      <c r="C133" s="12"/>
      <c r="D133" s="12"/>
      <c r="E133" s="38"/>
      <c r="F133" s="78"/>
      <c r="G133" s="12"/>
      <c r="H133" s="12"/>
      <c r="I133" s="12"/>
    </row>
    <row r="134" spans="1:9" x14ac:dyDescent="0.25">
      <c r="A134" s="12"/>
      <c r="B134" s="12"/>
      <c r="C134" s="12"/>
      <c r="D134" s="12"/>
      <c r="E134" s="38"/>
      <c r="F134" s="78"/>
      <c r="G134" s="12"/>
      <c r="H134" s="12"/>
      <c r="I134" s="12"/>
    </row>
    <row r="135" spans="1:9" x14ac:dyDescent="0.25">
      <c r="A135" s="12"/>
      <c r="B135" s="12"/>
      <c r="C135" s="12"/>
      <c r="D135" s="12"/>
      <c r="E135" s="38"/>
      <c r="F135" s="78"/>
      <c r="G135" s="12"/>
      <c r="H135" s="12"/>
      <c r="I135" s="12"/>
    </row>
    <row r="136" spans="1:9" x14ac:dyDescent="0.25">
      <c r="A136" s="12"/>
      <c r="B136" s="12"/>
      <c r="C136" s="12"/>
      <c r="D136" s="12"/>
      <c r="E136" s="38"/>
      <c r="F136" s="78"/>
      <c r="G136" s="12"/>
      <c r="H136" s="12"/>
      <c r="I136" s="12"/>
    </row>
    <row r="137" spans="1:9" x14ac:dyDescent="0.25">
      <c r="A137" s="12"/>
      <c r="B137" s="12"/>
      <c r="C137" s="12"/>
      <c r="D137" s="12"/>
      <c r="E137" s="38"/>
      <c r="F137" s="78"/>
      <c r="G137" s="12"/>
      <c r="H137" s="12"/>
      <c r="I137" s="12"/>
    </row>
  </sheetData>
  <mergeCells count="8">
    <mergeCell ref="C2:I2"/>
    <mergeCell ref="C23:I23"/>
    <mergeCell ref="C32:G32"/>
    <mergeCell ref="C6:I6"/>
    <mergeCell ref="C13:I13"/>
    <mergeCell ref="C15:I15"/>
    <mergeCell ref="C17:I17"/>
    <mergeCell ref="C19:I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DE1AA-8A51-4E1D-817E-88E3F1D77B6A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BR-7038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