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 concurrentCalc="0"/>
</workbook>
</file>

<file path=xl/calcChain.xml><?xml version="1.0" encoding="utf-8"?>
<calcChain xmlns="http://schemas.openxmlformats.org/spreadsheetml/2006/main">
  <c r="L8" i="1" l="1"/>
  <c r="I8" i="1"/>
  <c r="F10" i="1"/>
  <c r="F11" i="1"/>
  <c r="F18" i="1"/>
  <c r="F21" i="1"/>
  <c r="G10" i="1"/>
  <c r="G11" i="1"/>
  <c r="G18" i="1"/>
  <c r="G21" i="1"/>
  <c r="H10" i="1"/>
  <c r="H11" i="1"/>
  <c r="H18" i="1"/>
  <c r="H21" i="1"/>
  <c r="F22" i="1"/>
  <c r="L10" i="1"/>
  <c r="L11" i="1"/>
  <c r="L9" i="1"/>
  <c r="L18" i="1"/>
  <c r="F23" i="1"/>
  <c r="F19" i="1"/>
  <c r="K8" i="1"/>
  <c r="J8" i="1"/>
  <c r="L7" i="1"/>
  <c r="I7" i="1"/>
  <c r="K7" i="1"/>
  <c r="J7" i="1"/>
  <c r="L6" i="1"/>
  <c r="I6" i="1"/>
  <c r="K6" i="1"/>
  <c r="J6" i="1"/>
  <c r="L5" i="1"/>
  <c r="L12" i="1"/>
  <c r="L13" i="1"/>
  <c r="L14" i="1"/>
  <c r="L15" i="1"/>
  <c r="L4" i="1"/>
  <c r="L19" i="1"/>
  <c r="L20" i="1"/>
  <c r="I15" i="1"/>
  <c r="K15" i="1"/>
  <c r="J15" i="1"/>
  <c r="I14" i="1"/>
  <c r="K14" i="1"/>
  <c r="J14" i="1"/>
  <c r="I13" i="1"/>
  <c r="K13" i="1"/>
  <c r="J13" i="1"/>
  <c r="I12" i="1"/>
  <c r="K12" i="1"/>
  <c r="J12" i="1"/>
  <c r="I11" i="1"/>
  <c r="K11" i="1"/>
  <c r="J11" i="1"/>
  <c r="I10" i="1"/>
  <c r="K10" i="1"/>
  <c r="J10" i="1"/>
  <c r="I9" i="1"/>
  <c r="K9" i="1"/>
  <c r="J9" i="1"/>
  <c r="I5" i="1"/>
  <c r="K5" i="1"/>
  <c r="J5" i="1"/>
  <c r="I4" i="1"/>
  <c r="K4" i="1"/>
  <c r="J4" i="1"/>
</calcChain>
</file>

<file path=xl/comments1.xml><?xml version="1.0" encoding="utf-8"?>
<comments xmlns="http://schemas.openxmlformats.org/spreadsheetml/2006/main">
  <authors>
    <author>Автор</author>
  </authors>
  <commentList>
    <comment ref="D20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<sst xmlns="http://schemas.openxmlformats.org/spreadsheetml/2006/main" count="54" uniqueCount="40">
  <si>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</si>
  <si>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</si>
  <si>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</si>
  <si>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</si>
  <si>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</si>
  <si>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</si>
  <si>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</si>
  <si>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</si>
  <si>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</si>
  <si>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</si>
  <si>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</si>
  <si>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</si>
  <si>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Аналитика</t>
  </si>
  <si>
    <t>Менеджер проектов</t>
  </si>
  <si>
    <t>Старший разработчик</t>
  </si>
  <si>
    <t>Сайт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</si>
  <si>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</si>
  <si>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</si>
  <si>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</si>
  <si>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</si>
  <si>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</si>
  <si>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</si>
  <si>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</si>
  <si>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</si>
  <si>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</si>
  <si>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</si>
  <si>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</si>
  <si>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</si>
  <si>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</si>
  <si>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</si>
  <si>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</si>
  <si>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MLVTBPLK-249. партнер VTBINS - статусы</t>
  </si>
  <si>
    <t>Каталог / АРМ Каталога</t>
  </si>
  <si>
    <t>1. В АРМ Каталога добавить для директ-партнеров настройку: флажок "отключение автоматической смены статусы заказов перед отправкой в банк"
2. В Каталоге: добавить проверку значения настройки при автоматической смене статусов заказов</t>
  </si>
  <si>
    <t>MLVTBPLK-286. Выписка - отражение по умолчанию 5 последних операций.</t>
  </si>
  <si>
    <t>MLVTBPLK-287. Переименовать раздел "Связаться с нами" на "Задать вопрос".</t>
  </si>
  <si>
    <t>MLVTBPLK-282. Проставление в сообщении о полученном заказе названия партнера.</t>
  </si>
  <si>
    <t>Коннектор к Банку</t>
  </si>
  <si>
    <t>MLVTBPLK-289. Архивирование реестров в Банк.</t>
  </si>
  <si>
    <t>1. Создание шага ETL для сжатия файла с реестром
2. Добавление шага во все пакеты ETL, которые отправляют реестры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</si>
</sst>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3"/>
  <sheetViews>
    <sheetView tabSelected="1" workbookViewId="0">
      <selection activeCell="M9" sqref="M9"/>
    </sheetView>
  </sheetViews>
  <sheetFormatPr defaultRowHeight="15" x14ac:dyDescent="0.25"/>
  <cols>
    <col min="1" max="1" width="3.42578125" customWidth="1"/>
    <col min="2" max="2" width="19.42578125" bestFit="1" customWidth="1"/>
    <col min="3" max="3" width="12.85546875" bestFit="1" customWidth="1"/>
    <col min="4" max="4" width="44.5703125" bestFit="1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68.7109375" bestFit="1" customWidth="1"/>
  </cols>
  <sheetData>
    <row r="2" spans="2:13" ht="36" x14ac:dyDescent="0.25">
      <c r="B2" s="16" t="s">
        <v>0</v>
      </c>
      <c r="C2" s="16" t="s">
        <v>1</v>
      </c>
      <c r="D2" s="17" t="s">
        <v>2</v>
      </c>
      <c r="E2" s="17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9" t="s">
        <v>9</v>
      </c>
      <c r="L2" s="18" t="s">
        <v>10</v>
      </c>
      <c r="M2" s="20" t="s">
        <v>11</v>
      </c>
    </row>
    <row r="3" spans="2:13" x14ac:dyDescent="0.25">
      <c r="B3" s="21"/>
      <c r="C3" s="22"/>
      <c r="D3" s="23"/>
      <c r="E3" s="23"/>
      <c r="F3" s="24"/>
      <c r="G3" s="24"/>
      <c r="H3" s="24"/>
      <c r="I3" s="24"/>
      <c r="J3" s="24"/>
      <c r="K3" s="25"/>
      <c r="L3" s="24"/>
      <c r="M3" s="26"/>
    </row>
    <row r="4" spans="2:13" x14ac:dyDescent="0.25">
      <c r="B4" s="28"/>
      <c r="C4" s="29" t="s">
        <v>12</v>
      </c>
      <c r="D4" s="30" t="s">
        <v>12</v>
      </c>
      <c r="E4" s="31" t="s">
        <v>13</v>
      </c>
      <c r="F4" s="32">
        <v>1</v>
      </c>
      <c r="G4" s="32">
        <v>2</v>
      </c>
      <c r="H4" s="32">
        <v>3</v>
      </c>
      <c r="I4" s="32">
        <f>(F4+4*G4+H4)/6</f>
        <v>2</v>
      </c>
      <c r="J4" s="32">
        <f>I4/$F$20</f>
        <v>2.8571428571428572</v>
      </c>
      <c r="K4" s="33">
        <f t="shared" ref="K4:K13" si="0">I4*$F$23/$F$19</f>
        <v>3.1180745364497291</v>
      </c>
      <c r="L4" s="32">
        <f>(H4-F4)/6</f>
        <v>0.33333333333333331</v>
      </c>
      <c r="M4" s="34"/>
    </row>
    <row r="5" spans="2:13" ht="45" x14ac:dyDescent="0.25">
      <c r="B5" s="35"/>
      <c r="C5" s="2" t="s">
        <v>32</v>
      </c>
      <c r="D5" s="5" t="s">
        <v>31</v>
      </c>
      <c r="E5" s="1" t="s">
        <v>14</v>
      </c>
      <c r="F5" s="3">
        <v>3</v>
      </c>
      <c r="G5" s="3">
        <v>4</v>
      </c>
      <c r="H5" s="3">
        <v>6</v>
      </c>
      <c r="I5" s="32">
        <f t="shared" ref="I5:I15" si="1">(F5+4*G5+H5)/6</f>
        <v>4.166666666666667</v>
      </c>
      <c r="J5" s="32">
        <f t="shared" ref="J5:J13" si="2">H5/$F$20</f>
        <v>8.5714285714285712</v>
      </c>
      <c r="K5" s="33">
        <f t="shared" si="0"/>
        <v>6.4959886176036026</v>
      </c>
      <c r="L5" s="32">
        <f t="shared" ref="L5:L15" si="3">(H5-F5)/6</f>
        <v>0.5</v>
      </c>
      <c r="M5" s="4" t="s">
        <v>33</v>
      </c>
    </row>
    <row r="6" spans="2:13" ht="24" x14ac:dyDescent="0.25">
      <c r="B6" s="35"/>
      <c r="C6" s="2" t="s">
        <v>15</v>
      </c>
      <c r="D6" s="5" t="s">
        <v>34</v>
      </c>
      <c r="E6" s="1" t="s">
        <v>14</v>
      </c>
      <c r="F6" s="3">
        <v>2</v>
      </c>
      <c r="G6" s="3">
        <v>3</v>
      </c>
      <c r="H6" s="3">
        <v>4</v>
      </c>
      <c r="I6" s="32">
        <f t="shared" ref="I6:I8" si="4">(F6+4*G6+H6)/6</f>
        <v>3</v>
      </c>
      <c r="J6" s="32">
        <f t="shared" ref="J6:J8" si="5">H6/$F$20</f>
        <v>5.7142857142857144</v>
      </c>
      <c r="K6" s="33">
        <f t="shared" ref="K6:K8" si="6">I6*$F$23/$F$19</f>
        <v>4.6771118046745936</v>
      </c>
      <c r="L6" s="32">
        <f t="shared" ref="L6:L8" si="7">(H6-F6)/6</f>
        <v>0.33333333333333331</v>
      </c>
      <c r="M6" s="4"/>
    </row>
    <row r="7" spans="2:13" ht="24" x14ac:dyDescent="0.25">
      <c r="B7" s="35"/>
      <c r="C7" s="2" t="s">
        <v>15</v>
      </c>
      <c r="D7" s="5" t="s">
        <v>35</v>
      </c>
      <c r="E7" s="1" t="s">
        <v>14</v>
      </c>
      <c r="F7" s="3">
        <v>0</v>
      </c>
      <c r="G7" s="3">
        <v>0</v>
      </c>
      <c r="H7" s="3">
        <v>1</v>
      </c>
      <c r="I7" s="32">
        <f t="shared" si="4"/>
        <v>0.16666666666666666</v>
      </c>
      <c r="J7" s="32">
        <f t="shared" si="5"/>
        <v>1.4285714285714286</v>
      </c>
      <c r="K7" s="33">
        <f t="shared" si="6"/>
        <v>0.25983954470414405</v>
      </c>
      <c r="L7" s="32">
        <f t="shared" si="7"/>
        <v>0.16666666666666666</v>
      </c>
      <c r="M7" s="4"/>
    </row>
    <row r="8" spans="2:13" ht="24" x14ac:dyDescent="0.25">
      <c r="B8" s="35"/>
      <c r="C8" s="2" t="s">
        <v>15</v>
      </c>
      <c r="D8" s="5" t="s">
        <v>36</v>
      </c>
      <c r="E8" s="1" t="s">
        <v>14</v>
      </c>
      <c r="F8" s="3">
        <v>1</v>
      </c>
      <c r="G8" s="3">
        <v>2</v>
      </c>
      <c r="H8" s="3">
        <v>3</v>
      </c>
      <c r="I8" s="32">
        <f t="shared" si="4"/>
        <v>2</v>
      </c>
      <c r="J8" s="32">
        <f t="shared" si="5"/>
        <v>4.2857142857142856</v>
      </c>
      <c r="K8" s="33">
        <f t="shared" si="6"/>
        <v>3.1180745364497291</v>
      </c>
      <c r="L8" s="32">
        <f t="shared" si="7"/>
        <v>0.33333333333333331</v>
      </c>
      <c r="M8" s="4"/>
    </row>
    <row r="9" spans="2:13" ht="24" x14ac:dyDescent="0.25">
      <c r="B9" s="35"/>
      <c r="C9" s="2" t="s">
        <v>37</v>
      </c>
      <c r="D9" s="5" t="s">
        <v>38</v>
      </c>
      <c r="E9" s="1" t="s">
        <v>14</v>
      </c>
      <c r="F9" s="3">
        <v>3</v>
      </c>
      <c r="G9" s="3">
        <v>4</v>
      </c>
      <c r="H9" s="3">
        <v>6</v>
      </c>
      <c r="I9" s="32">
        <f t="shared" si="1"/>
        <v>4.166666666666667</v>
      </c>
      <c r="J9" s="32">
        <f t="shared" si="2"/>
        <v>8.5714285714285712</v>
      </c>
      <c r="K9" s="33">
        <f t="shared" si="0"/>
        <v>6.4959886176036026</v>
      </c>
      <c r="L9" s="32">
        <f t="shared" si="3"/>
        <v>0.5</v>
      </c>
      <c r="M9" s="4" t="s">
        <v>39</v>
      </c>
    </row>
    <row r="10" spans="2:13" ht="24" x14ac:dyDescent="0.25">
      <c r="B10" s="35"/>
      <c r="C10" s="37" t="s">
        <v>16</v>
      </c>
      <c r="D10" s="39" t="s">
        <v>17</v>
      </c>
      <c r="E10" s="42" t="s">
        <v>18</v>
      </c>
      <c r="F10" s="43">
        <f>SUM(F5:F9)*0.3</f>
        <v>2.6999999999999997</v>
      </c>
      <c r="G10" s="43">
        <f>SUM(G5:G9)*0.3</f>
        <v>3.9</v>
      </c>
      <c r="H10" s="43">
        <f>SUM(H5:H9)*0.3</f>
        <v>6</v>
      </c>
      <c r="I10" s="43">
        <f t="shared" si="1"/>
        <v>4.05</v>
      </c>
      <c r="J10" s="43">
        <f t="shared" si="2"/>
        <v>8.5714285714285712</v>
      </c>
      <c r="K10" s="45">
        <f t="shared" si="0"/>
        <v>6.3141009363107008</v>
      </c>
      <c r="L10" s="43">
        <f t="shared" si="3"/>
        <v>0.55000000000000004</v>
      </c>
      <c r="M10" s="62"/>
    </row>
    <row r="11" spans="2:13" ht="24" x14ac:dyDescent="0.25">
      <c r="B11" s="35"/>
      <c r="C11" s="38" t="s">
        <v>19</v>
      </c>
      <c r="D11" s="40" t="s">
        <v>19</v>
      </c>
      <c r="E11" s="42" t="s">
        <v>14</v>
      </c>
      <c r="F11" s="44">
        <f>SUM(F5:F9)*0.3</f>
        <v>2.6999999999999997</v>
      </c>
      <c r="G11" s="44">
        <f>SUM(G5:G9)*0.3</f>
        <v>3.9</v>
      </c>
      <c r="H11" s="44">
        <f>SUM(H5:H9)*0.3</f>
        <v>6</v>
      </c>
      <c r="I11" s="44">
        <f t="shared" si="1"/>
        <v>4.05</v>
      </c>
      <c r="J11" s="44">
        <f t="shared" si="2"/>
        <v>8.5714285714285712</v>
      </c>
      <c r="K11" s="46">
        <f t="shared" si="0"/>
        <v>6.3141009363107008</v>
      </c>
      <c r="L11" s="44">
        <f t="shared" si="3"/>
        <v>0.55000000000000004</v>
      </c>
      <c r="M11" s="63"/>
    </row>
    <row r="12" spans="2:13" ht="48" x14ac:dyDescent="0.25">
      <c r="B12" s="35"/>
      <c r="C12" s="38" t="s">
        <v>12</v>
      </c>
      <c r="D12" s="40" t="s">
        <v>20</v>
      </c>
      <c r="E12" s="42" t="s">
        <v>13</v>
      </c>
      <c r="F12" s="27">
        <v>1</v>
      </c>
      <c r="G12" s="27">
        <v>1</v>
      </c>
      <c r="H12" s="27">
        <v>1</v>
      </c>
      <c r="I12" s="44">
        <f t="shared" si="1"/>
        <v>1</v>
      </c>
      <c r="J12" s="44">
        <f t="shared" si="2"/>
        <v>1.4285714285714286</v>
      </c>
      <c r="K12" s="46">
        <f t="shared" si="0"/>
        <v>1.5590372682248645</v>
      </c>
      <c r="L12" s="44">
        <f t="shared" si="3"/>
        <v>0</v>
      </c>
      <c r="M12" s="63"/>
    </row>
    <row r="13" spans="2:13" ht="24" x14ac:dyDescent="0.25">
      <c r="B13" s="35"/>
      <c r="C13" s="38" t="s">
        <v>21</v>
      </c>
      <c r="D13" s="41" t="s">
        <v>22</v>
      </c>
      <c r="E13" s="42" t="s">
        <v>13</v>
      </c>
      <c r="F13" s="27">
        <v>0</v>
      </c>
      <c r="G13" s="27">
        <v>0</v>
      </c>
      <c r="H13" s="27">
        <v>1</v>
      </c>
      <c r="I13" s="44">
        <f t="shared" si="1"/>
        <v>0.16666666666666666</v>
      </c>
      <c r="J13" s="44">
        <f t="shared" si="2"/>
        <v>1.4285714285714286</v>
      </c>
      <c r="K13" s="46">
        <f t="shared" si="0"/>
        <v>0.25983954470414405</v>
      </c>
      <c r="L13" s="44">
        <f t="shared" si="3"/>
        <v>0.16666666666666666</v>
      </c>
      <c r="M13" s="63"/>
    </row>
    <row r="14" spans="2:13" x14ac:dyDescent="0.25">
      <c r="B14" s="35"/>
      <c r="C14" s="38"/>
      <c r="D14" s="41" t="s">
        <v>23</v>
      </c>
      <c r="E14" s="42" t="s">
        <v>13</v>
      </c>
      <c r="F14" s="27">
        <v>1</v>
      </c>
      <c r="G14" s="27">
        <v>1</v>
      </c>
      <c r="H14" s="27">
        <v>1</v>
      </c>
      <c r="I14" s="44">
        <f t="shared" si="1"/>
        <v>1</v>
      </c>
      <c r="J14" s="44">
        <f t="shared" ref="J14:J15" si="8">H14/$F$20</f>
        <v>1.4285714285714286</v>
      </c>
      <c r="K14" s="46">
        <f t="shared" ref="K14:K15" si="9">I14*$F$23/$F$19</f>
        <v>1.5590372682248645</v>
      </c>
      <c r="L14" s="44">
        <f t="shared" si="3"/>
        <v>0</v>
      </c>
      <c r="M14" s="63"/>
    </row>
    <row r="15" spans="2:13" ht="24" x14ac:dyDescent="0.25">
      <c r="B15" s="36"/>
      <c r="C15" s="38"/>
      <c r="D15" s="40" t="s">
        <v>24</v>
      </c>
      <c r="E15" s="42" t="s">
        <v>14</v>
      </c>
      <c r="F15" s="27">
        <v>1</v>
      </c>
      <c r="G15" s="27">
        <v>1</v>
      </c>
      <c r="H15" s="27">
        <v>1</v>
      </c>
      <c r="I15" s="44">
        <f t="shared" si="1"/>
        <v>1</v>
      </c>
      <c r="J15" s="44">
        <f t="shared" si="8"/>
        <v>1.4285714285714286</v>
      </c>
      <c r="K15" s="46">
        <f t="shared" si="9"/>
        <v>1.5590372682248645</v>
      </c>
      <c r="L15" s="44">
        <f t="shared" si="3"/>
        <v>0</v>
      </c>
      <c r="M15" s="63"/>
    </row>
    <row r="16" spans="2:13" x14ac:dyDescent="0.25">
      <c r="B16" s="6"/>
      <c r="C16" s="7"/>
      <c r="D16" s="8"/>
      <c r="E16" s="8"/>
      <c r="F16" s="9"/>
      <c r="G16" s="9"/>
      <c r="H16" s="9"/>
      <c r="I16" s="9"/>
      <c r="J16" s="9"/>
      <c r="K16" s="10"/>
      <c r="L16" s="9"/>
      <c r="M16" s="11"/>
    </row>
    <row r="17" spans="2:13" ht="15.75" thickBot="1" x14ac:dyDescent="0.3">
      <c r="B17" s="6"/>
      <c r="C17" s="7"/>
      <c r="D17" s="8"/>
      <c r="E17" s="8"/>
      <c r="F17" s="9"/>
      <c r="G17" s="9"/>
      <c r="H17" s="9"/>
      <c r="I17" s="9"/>
      <c r="J17" s="9"/>
      <c r="K17" s="10"/>
      <c r="L17" s="9"/>
      <c r="M17" s="11"/>
    </row>
    <row r="18" spans="2:13" x14ac:dyDescent="0.25">
      <c r="B18" s="6"/>
      <c r="C18" s="7"/>
      <c r="D18" s="64" t="s">
        <v>25</v>
      </c>
      <c r="E18" s="65"/>
      <c r="F18" s="57">
        <f>SUM(F3:F15)</f>
        <v>18.399999999999999</v>
      </c>
      <c r="G18" s="47">
        <f>SUM(G3:G15)</f>
        <v>25.799999999999997</v>
      </c>
      <c r="H18" s="47">
        <f>SUM(H3:H15)</f>
        <v>39</v>
      </c>
      <c r="I18" s="47"/>
      <c r="J18" s="47"/>
      <c r="K18" s="48"/>
      <c r="L18" s="49">
        <f>SQRT(SUMSQ(L3:L15))</f>
        <v>1.222247474486607</v>
      </c>
      <c r="M18" s="11"/>
    </row>
    <row r="19" spans="2:13" x14ac:dyDescent="0.25">
      <c r="B19" s="6"/>
      <c r="C19" s="7"/>
      <c r="D19" s="66" t="s">
        <v>26</v>
      </c>
      <c r="E19" s="67"/>
      <c r="F19" s="58">
        <f>(F18+4*G18+H18)/6</f>
        <v>26.766666666666666</v>
      </c>
      <c r="G19" s="13"/>
      <c r="H19" s="12"/>
      <c r="I19" s="12"/>
      <c r="J19" s="12"/>
      <c r="K19" s="50"/>
      <c r="L19" s="51">
        <f>2*L18/F20</f>
        <v>3.492135641390306</v>
      </c>
      <c r="M19" s="11"/>
    </row>
    <row r="20" spans="2:13" x14ac:dyDescent="0.25">
      <c r="B20" s="6"/>
      <c r="C20" s="7"/>
      <c r="D20" s="66" t="s">
        <v>27</v>
      </c>
      <c r="E20" s="67"/>
      <c r="F20" s="59">
        <v>0.7</v>
      </c>
      <c r="G20" s="13"/>
      <c r="H20" s="12"/>
      <c r="I20" s="12"/>
      <c r="J20" s="12"/>
      <c r="K20" s="50"/>
      <c r="L20" s="52">
        <f>L19/F23</f>
        <v>8.3683592632769976E-2</v>
      </c>
      <c r="M20" s="11"/>
    </row>
    <row r="21" spans="2:13" x14ac:dyDescent="0.25">
      <c r="B21" s="14"/>
      <c r="C21" s="15"/>
      <c r="D21" s="66" t="s">
        <v>28</v>
      </c>
      <c r="E21" s="67"/>
      <c r="F21" s="58">
        <f>F18/F20</f>
        <v>26.285714285714285</v>
      </c>
      <c r="G21" s="13">
        <f>G18/F20</f>
        <v>36.857142857142854</v>
      </c>
      <c r="H21" s="12">
        <f>H18/F20</f>
        <v>55.714285714285715</v>
      </c>
      <c r="I21" s="12"/>
      <c r="J21" s="12"/>
      <c r="K21" s="50"/>
      <c r="L21" s="51"/>
      <c r="M21" s="11"/>
    </row>
    <row r="22" spans="2:13" x14ac:dyDescent="0.25">
      <c r="B22" s="14"/>
      <c r="C22" s="15"/>
      <c r="D22" s="68" t="s">
        <v>29</v>
      </c>
      <c r="E22" s="69"/>
      <c r="F22" s="61">
        <f>(F21+4*G21+H21)/6</f>
        <v>38.238095238095234</v>
      </c>
      <c r="G22" s="13"/>
      <c r="H22" s="12"/>
      <c r="I22" s="12"/>
      <c r="J22" s="12"/>
      <c r="K22" s="50"/>
      <c r="L22" s="51"/>
      <c r="M22" s="11"/>
    </row>
    <row r="23" spans="2:13" ht="15.75" thickBot="1" x14ac:dyDescent="0.3">
      <c r="B23" s="14"/>
      <c r="C23" s="15"/>
      <c r="D23" s="70" t="s">
        <v>30</v>
      </c>
      <c r="E23" s="71"/>
      <c r="F23" s="60">
        <f>F22+L18*2/F20</f>
        <v>41.730230879485539</v>
      </c>
      <c r="G23" s="54"/>
      <c r="H23" s="53"/>
      <c r="I23" s="53"/>
      <c r="J23" s="53"/>
      <c r="K23" s="55"/>
      <c r="L23" s="56"/>
      <c r="M23" s="14"/>
    </row>
  </sheetData>
  <mergeCells count="6">
    <mergeCell ref="D23:E23"/>
    <mergeCell ref="D18:E18"/>
    <mergeCell ref="D19:E19"/>
    <mergeCell ref="D20:E20"/>
    <mergeCell ref="D21:E21"/>
    <mergeCell ref="D22:E2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Egor Goncharov</cp:lastModifiedBy>
  <dcterms:created xsi:type="dcterms:W3CDTF">2014-11-25T10:49:29Z</dcterms:created>
  <dcterms:modified xsi:type="dcterms:W3CDTF">2015-01-29T13:28:04Z</dcterms:modified>
</cp:coreProperties>
</file>