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 concurrentCalc="0"/>
</workbook>
</file>

<file path=xl/calcChain.xml><?xml version="1.0" encoding="utf-8"?>
<calcChain xmlns="http://schemas.openxmlformats.org/spreadsheetml/2006/main">
  <c r="F10" i="1" l="1"/>
  <c r="F11" i="1"/>
  <c r="F18" i="1"/>
  <c r="F21" i="1"/>
  <c r="G10" i="1"/>
  <c r="G11" i="1"/>
  <c r="G18" i="1"/>
  <c r="G21" i="1"/>
  <c r="H10" i="1"/>
  <c r="H11" i="1"/>
  <c r="H18" i="1"/>
  <c r="H21" i="1"/>
  <c r="F22" i="1"/>
  <c r="L10" i="1"/>
  <c r="L11" i="1"/>
  <c r="L4" i="1"/>
  <c r="L5" i="1"/>
  <c r="L7" i="1"/>
  <c r="L6" i="1"/>
  <c r="L8" i="1"/>
  <c r="L9" i="1"/>
  <c r="L12" i="1"/>
  <c r="L13" i="1"/>
  <c r="L14" i="1"/>
  <c r="L15" i="1"/>
  <c r="L18" i="1"/>
  <c r="F23" i="1"/>
  <c r="F19" i="1"/>
  <c r="I9" i="1"/>
  <c r="K9" i="1"/>
  <c r="J9" i="1"/>
  <c r="I8" i="1"/>
  <c r="K8" i="1"/>
  <c r="J8" i="1"/>
  <c r="I6" i="1"/>
  <c r="K6" i="1"/>
  <c r="J6" i="1"/>
  <c r="I5" i="1"/>
  <c r="K5" i="1"/>
  <c r="J5" i="1"/>
  <c r="I7" i="1"/>
  <c r="K7" i="1"/>
  <c r="J7" i="1"/>
  <c r="I15" i="1"/>
  <c r="J15" i="1"/>
  <c r="I14" i="1"/>
  <c r="J14" i="1"/>
  <c r="I13" i="1"/>
  <c r="J13" i="1"/>
  <c r="I12" i="1"/>
  <c r="J12" i="1"/>
  <c r="I11" i="1"/>
  <c r="J11" i="1"/>
  <c r="I10" i="1"/>
  <c r="J10" i="1"/>
  <c r="L19" i="1"/>
  <c r="L20" i="1"/>
  <c r="K15" i="1"/>
  <c r="K14" i="1"/>
  <c r="K13" i="1"/>
  <c r="K12" i="1"/>
  <c r="K11" i="1"/>
  <c r="K10" i="1"/>
  <c r="I4" i="1"/>
  <c r="K4" i="1"/>
  <c r="J4" i="1"/>
</calcChain>
</file>

<file path=xl/comments1.xml><?xml version="1.0" encoding="utf-8"?>
<comments xmlns="http://schemas.openxmlformats.org/spreadsheetml/2006/main">
  <authors>
    <author>Автор</author>
  </authors>
  <commentList>
    <comment ref="D20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<sst xmlns="http://schemas.openxmlformats.org/spreadsheetml/2006/main" count="56" uniqueCount="40">
  <si>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</si>
  <si>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</si>
  <si>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</si>
  <si>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</si>
  <si>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</si>
  <si>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</si>
  <si>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</si>
  <si>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</si>
  <si>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</si>
  <si>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</si>
  <si>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</si>
  <si>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</si>
  <si>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Аналитика</t>
  </si>
  <si>
    <t>Менеджер проектов</t>
  </si>
  <si>
    <t>Старший разработчик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</si>
  <si>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</si>
  <si>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</si>
  <si>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</si>
  <si>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</si>
  <si>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</si>
  <si>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</si>
  <si>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</si>
  <si>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</si>
  <si>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</si>
  <si>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</si>
  <si>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</si>
  <si>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</si>
  <si>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</si>
  <si>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</si>
  <si>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</si>
  <si>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Коннектор к банку</t>
  </si>
  <si>
    <t>Доработка импорта реестров в БД</t>
  </si>
  <si>
    <t>Рефакторинг работы с БД</t>
  </si>
  <si>
    <t>Увеличение размера пачек при обработке реестров</t>
  </si>
  <si>
    <t>Рефакторинг обработки реестров</t>
  </si>
  <si>
    <t>Обновление планировщика Quartz.NET до последней версии</t>
  </si>
  <si>
    <t>MLVTBPLK-354 Оптимизация обработки реестров</t>
  </si>
  <si>
    <t>использовать BulkInsert</t>
  </si>
  <si>
    <t xml:space="preserve">1. создавать DBContext на каждую пачку реестра
2. оптимизировать выборку пачек
</t>
  </si>
  <si>
    <t>1. удалить копипасту
2. удалить лишнее логирование
3. добавить недостающее логирование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</si>
</sst>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4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3"/>
  <sheetViews>
    <sheetView tabSelected="1" workbookViewId="0">
      <selection activeCell="H8" sqref="H8"/>
    </sheetView>
  </sheetViews>
  <sheetFormatPr defaultRowHeight="15" x14ac:dyDescent="0.25"/>
  <cols>
    <col min="1" max="1" width="3.42578125" customWidth="1"/>
    <col min="2" max="2" width="19.42578125" bestFit="1" customWidth="1"/>
    <col min="3" max="3" width="14.42578125" style="59" customWidth="1"/>
    <col min="4" max="4" width="44.5703125" style="63" bestFit="1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68.7109375" bestFit="1" customWidth="1"/>
  </cols>
  <sheetData>
    <row r="2" spans="2:13" ht="36" x14ac:dyDescent="0.25">
      <c r="B2" s="12" t="s">
        <v>0</v>
      </c>
      <c r="C2" s="52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5" t="s">
        <v>9</v>
      </c>
      <c r="L2" s="14" t="s">
        <v>10</v>
      </c>
      <c r="M2" s="16" t="s">
        <v>11</v>
      </c>
    </row>
    <row r="3" spans="2:13" ht="36" x14ac:dyDescent="0.25">
      <c r="B3" s="17" t="s">
        <v>36</v>
      </c>
      <c r="C3" s="54"/>
      <c r="D3" s="54"/>
      <c r="E3" s="18"/>
      <c r="F3" s="19"/>
      <c r="G3" s="19"/>
      <c r="H3" s="19"/>
      <c r="I3" s="19"/>
      <c r="J3" s="19"/>
      <c r="K3" s="20"/>
      <c r="L3" s="19"/>
      <c r="M3" s="21"/>
    </row>
    <row r="4" spans="2:13" x14ac:dyDescent="0.25">
      <c r="B4" s="23"/>
      <c r="C4" s="55" t="s">
        <v>12</v>
      </c>
      <c r="D4" s="60" t="s">
        <v>12</v>
      </c>
      <c r="E4" s="24" t="s">
        <v>13</v>
      </c>
      <c r="F4" s="25">
        <v>1</v>
      </c>
      <c r="G4" s="25">
        <v>2</v>
      </c>
      <c r="H4" s="25">
        <v>3</v>
      </c>
      <c r="I4" s="25">
        <f>(F4+4*G4+H4)/6</f>
        <v>2</v>
      </c>
      <c r="J4" s="25">
        <f>I4/$F$20</f>
        <v>2.8571428571428572</v>
      </c>
      <c r="K4" s="26">
        <f>I4*$F$23/$F$19</f>
        <v>3.1233625760691432</v>
      </c>
      <c r="L4" s="25">
        <f>(H4-F4)/6</f>
        <v>0.33333333333333331</v>
      </c>
      <c r="M4" s="27"/>
    </row>
    <row r="5" spans="2:13" ht="24" x14ac:dyDescent="0.25">
      <c r="B5" s="28"/>
      <c r="C5" s="56" t="s">
        <v>30</v>
      </c>
      <c r="D5" s="61" t="s">
        <v>31</v>
      </c>
      <c r="E5" s="1" t="s">
        <v>14</v>
      </c>
      <c r="F5" s="2">
        <v>1</v>
      </c>
      <c r="G5" s="2">
        <v>2</v>
      </c>
      <c r="H5" s="2">
        <v>3</v>
      </c>
      <c r="I5" s="25">
        <f t="shared" ref="I5" si="0">(F5+4*G5+H5)/6</f>
        <v>2</v>
      </c>
      <c r="J5" s="25">
        <f>I5/$F$20</f>
        <v>2.8571428571428572</v>
      </c>
      <c r="K5" s="26">
        <f>I5*$F$23/$F$19</f>
        <v>3.1233625760691432</v>
      </c>
      <c r="L5" s="25">
        <f t="shared" ref="L5" si="1">(H5-F5)/6</f>
        <v>0.33333333333333331</v>
      </c>
      <c r="M5" s="3" t="s">
        <v>37</v>
      </c>
    </row>
    <row r="6" spans="2:13" ht="24" x14ac:dyDescent="0.25">
      <c r="B6" s="28"/>
      <c r="C6" s="56" t="s">
        <v>30</v>
      </c>
      <c r="D6" s="61" t="s">
        <v>33</v>
      </c>
      <c r="E6" s="1" t="s">
        <v>14</v>
      </c>
      <c r="F6" s="2">
        <v>1</v>
      </c>
      <c r="G6" s="2">
        <v>2</v>
      </c>
      <c r="H6" s="2">
        <v>3</v>
      </c>
      <c r="I6" s="25">
        <f>(F6+4*G6+H6)/6</f>
        <v>2</v>
      </c>
      <c r="J6" s="25">
        <f>I6/$F$20</f>
        <v>2.8571428571428572</v>
      </c>
      <c r="K6" s="26">
        <f>I6*$F$23/$F$19</f>
        <v>3.1233625760691432</v>
      </c>
      <c r="L6" s="25">
        <f>(H6-F6)/6</f>
        <v>0.33333333333333331</v>
      </c>
      <c r="M6" s="3"/>
    </row>
    <row r="7" spans="2:13" ht="33.75" x14ac:dyDescent="0.25">
      <c r="B7" s="28"/>
      <c r="C7" s="56" t="s">
        <v>30</v>
      </c>
      <c r="D7" s="61" t="s">
        <v>32</v>
      </c>
      <c r="E7" s="1" t="s">
        <v>14</v>
      </c>
      <c r="F7" s="2">
        <v>8</v>
      </c>
      <c r="G7" s="2">
        <v>12</v>
      </c>
      <c r="H7" s="2">
        <v>16</v>
      </c>
      <c r="I7" s="25">
        <f t="shared" ref="I7" si="2">(F7+4*G7+H7)/6</f>
        <v>12</v>
      </c>
      <c r="J7" s="25">
        <f>I7/$F$20</f>
        <v>17.142857142857142</v>
      </c>
      <c r="K7" s="26">
        <f>I7*$F$23/$F$19</f>
        <v>18.74017545641486</v>
      </c>
      <c r="L7" s="25">
        <f t="shared" ref="L7" si="3">(H7-F7)/6</f>
        <v>1.3333333333333333</v>
      </c>
      <c r="M7" s="3" t="s">
        <v>38</v>
      </c>
    </row>
    <row r="8" spans="2:13" ht="33.75" x14ac:dyDescent="0.25">
      <c r="B8" s="28"/>
      <c r="C8" s="56" t="s">
        <v>30</v>
      </c>
      <c r="D8" s="61" t="s">
        <v>34</v>
      </c>
      <c r="E8" s="1" t="s">
        <v>14</v>
      </c>
      <c r="F8" s="2">
        <v>6</v>
      </c>
      <c r="G8" s="2">
        <v>8</v>
      </c>
      <c r="H8" s="2">
        <v>12</v>
      </c>
      <c r="I8" s="25">
        <f t="shared" ref="I8:I9" si="4">(F8+4*G8+H8)/6</f>
        <v>8.3333333333333339</v>
      </c>
      <c r="J8" s="25">
        <f>I8/$F$20</f>
        <v>11.904761904761907</v>
      </c>
      <c r="K8" s="26">
        <f>I8*$F$23/$F$19</f>
        <v>13.014010733621431</v>
      </c>
      <c r="L8" s="25">
        <f t="shared" ref="L8:L9" si="5">(H8-F8)/6</f>
        <v>1</v>
      </c>
      <c r="M8" s="3" t="s">
        <v>39</v>
      </c>
    </row>
    <row r="9" spans="2:13" ht="24" x14ac:dyDescent="0.25">
      <c r="B9" s="28"/>
      <c r="C9" s="56" t="s">
        <v>30</v>
      </c>
      <c r="D9" s="61" t="s">
        <v>35</v>
      </c>
      <c r="E9" s="1" t="s">
        <v>14</v>
      </c>
      <c r="F9" s="2">
        <v>3</v>
      </c>
      <c r="G9" s="2">
        <v>4</v>
      </c>
      <c r="H9" s="2">
        <v>6</v>
      </c>
      <c r="I9" s="25">
        <f t="shared" si="4"/>
        <v>4.166666666666667</v>
      </c>
      <c r="J9" s="25">
        <f>I9/$F$20</f>
        <v>5.9523809523809534</v>
      </c>
      <c r="K9" s="26">
        <f>I9*$F$23/$F$19</f>
        <v>6.5070053668107155</v>
      </c>
      <c r="L9" s="25">
        <f t="shared" si="5"/>
        <v>0.5</v>
      </c>
      <c r="M9" s="3"/>
    </row>
    <row r="10" spans="2:13" ht="24" x14ac:dyDescent="0.25">
      <c r="B10" s="28"/>
      <c r="C10" s="57" t="s">
        <v>15</v>
      </c>
      <c r="D10" s="57" t="s">
        <v>16</v>
      </c>
      <c r="E10" s="30" t="s">
        <v>17</v>
      </c>
      <c r="F10" s="31">
        <f>SUM(F5:F9)*0.3</f>
        <v>5.7</v>
      </c>
      <c r="G10" s="31">
        <f>SUM(G5:G9)*0.3</f>
        <v>8.4</v>
      </c>
      <c r="H10" s="31">
        <f>SUM(H5:H9)*0.3</f>
        <v>12</v>
      </c>
      <c r="I10" s="31">
        <f t="shared" ref="I10:I15" si="6">(F10+4*G10+H10)/6</f>
        <v>8.5500000000000007</v>
      </c>
      <c r="J10" s="31">
        <f>I10/$F$20</f>
        <v>12.214285714285715</v>
      </c>
      <c r="K10" s="33">
        <f>I10*$F$23/$F$19</f>
        <v>13.352375012695589</v>
      </c>
      <c r="L10" s="31">
        <f t="shared" ref="L10:L15" si="7">(H10-F10)/6</f>
        <v>1.05</v>
      </c>
      <c r="M10" s="50"/>
    </row>
    <row r="11" spans="2:13" ht="24" x14ac:dyDescent="0.25">
      <c r="B11" s="28"/>
      <c r="C11" s="58" t="s">
        <v>18</v>
      </c>
      <c r="D11" s="58" t="s">
        <v>18</v>
      </c>
      <c r="E11" s="30" t="s">
        <v>14</v>
      </c>
      <c r="F11" s="32">
        <f>SUM(F5:F9)*0.3</f>
        <v>5.7</v>
      </c>
      <c r="G11" s="32">
        <f>SUM(G5:G9)*0.3</f>
        <v>8.4</v>
      </c>
      <c r="H11" s="32">
        <f>SUM(H5:H9)*0.3</f>
        <v>12</v>
      </c>
      <c r="I11" s="32">
        <f t="shared" si="6"/>
        <v>8.5500000000000007</v>
      </c>
      <c r="J11" s="32">
        <f>I11/$F$20</f>
        <v>12.214285714285715</v>
      </c>
      <c r="K11" s="34">
        <f>I11*$F$23/$F$19</f>
        <v>13.352375012695589</v>
      </c>
      <c r="L11" s="32">
        <f t="shared" si="7"/>
        <v>1.05</v>
      </c>
      <c r="M11" s="51"/>
    </row>
    <row r="12" spans="2:13" ht="48" x14ac:dyDescent="0.25">
      <c r="B12" s="28"/>
      <c r="C12" s="58" t="s">
        <v>12</v>
      </c>
      <c r="D12" s="58" t="s">
        <v>19</v>
      </c>
      <c r="E12" s="30" t="s">
        <v>13</v>
      </c>
      <c r="F12" s="22">
        <v>1</v>
      </c>
      <c r="G12" s="22">
        <v>1</v>
      </c>
      <c r="H12" s="22">
        <v>1</v>
      </c>
      <c r="I12" s="32">
        <f t="shared" si="6"/>
        <v>1</v>
      </c>
      <c r="J12" s="32">
        <f>I12/$F$20</f>
        <v>1.4285714285714286</v>
      </c>
      <c r="K12" s="34">
        <f>I12*$F$23/$F$19</f>
        <v>1.5616812880345716</v>
      </c>
      <c r="L12" s="32">
        <f t="shared" si="7"/>
        <v>0</v>
      </c>
      <c r="M12" s="51"/>
    </row>
    <row r="13" spans="2:13" ht="24" x14ac:dyDescent="0.25">
      <c r="B13" s="28"/>
      <c r="C13" s="58" t="s">
        <v>20</v>
      </c>
      <c r="D13" s="62" t="s">
        <v>21</v>
      </c>
      <c r="E13" s="30" t="s">
        <v>13</v>
      </c>
      <c r="F13" s="22">
        <v>0</v>
      </c>
      <c r="G13" s="22">
        <v>0</v>
      </c>
      <c r="H13" s="22">
        <v>1</v>
      </c>
      <c r="I13" s="32">
        <f t="shared" si="6"/>
        <v>0.16666666666666666</v>
      </c>
      <c r="J13" s="32">
        <f>I13/$F$20</f>
        <v>0.23809523809523811</v>
      </c>
      <c r="K13" s="34">
        <f>I13*$F$23/$F$19</f>
        <v>0.26028021467242857</v>
      </c>
      <c r="L13" s="32">
        <f t="shared" si="7"/>
        <v>0.16666666666666666</v>
      </c>
      <c r="M13" s="51"/>
    </row>
    <row r="14" spans="2:13" x14ac:dyDescent="0.25">
      <c r="B14" s="28"/>
      <c r="C14" s="58"/>
      <c r="D14" s="62" t="s">
        <v>22</v>
      </c>
      <c r="E14" s="30" t="s">
        <v>13</v>
      </c>
      <c r="F14" s="22">
        <v>1</v>
      </c>
      <c r="G14" s="22">
        <v>1</v>
      </c>
      <c r="H14" s="22">
        <v>1</v>
      </c>
      <c r="I14" s="32">
        <f t="shared" si="6"/>
        <v>1</v>
      </c>
      <c r="J14" s="32">
        <f>I14/$F$20</f>
        <v>1.4285714285714286</v>
      </c>
      <c r="K14" s="34">
        <f t="shared" ref="K14:K15" si="8">I14*$F$23/$F$19</f>
        <v>1.5616812880345716</v>
      </c>
      <c r="L14" s="32">
        <f t="shared" si="7"/>
        <v>0</v>
      </c>
      <c r="M14" s="51"/>
    </row>
    <row r="15" spans="2:13" ht="24" x14ac:dyDescent="0.25">
      <c r="B15" s="29"/>
      <c r="C15" s="58"/>
      <c r="D15" s="58" t="s">
        <v>23</v>
      </c>
      <c r="E15" s="30" t="s">
        <v>14</v>
      </c>
      <c r="F15" s="22">
        <v>1</v>
      </c>
      <c r="G15" s="22">
        <v>1</v>
      </c>
      <c r="H15" s="22">
        <v>1</v>
      </c>
      <c r="I15" s="32">
        <f t="shared" si="6"/>
        <v>1</v>
      </c>
      <c r="J15" s="32">
        <f>I15/$F$20</f>
        <v>1.4285714285714286</v>
      </c>
      <c r="K15" s="34">
        <f t="shared" si="8"/>
        <v>1.5616812880345716</v>
      </c>
      <c r="L15" s="32">
        <f t="shared" si="7"/>
        <v>0</v>
      </c>
      <c r="M15" s="51"/>
    </row>
    <row r="16" spans="2:13" x14ac:dyDescent="0.25">
      <c r="B16" s="4"/>
      <c r="C16" s="53"/>
      <c r="D16" s="5"/>
      <c r="E16" s="5"/>
      <c r="F16" s="6"/>
      <c r="G16" s="6"/>
      <c r="H16" s="6"/>
      <c r="I16" s="6"/>
      <c r="J16" s="6"/>
      <c r="K16" s="7"/>
      <c r="L16" s="6"/>
      <c r="M16" s="8"/>
    </row>
    <row r="17" spans="2:13" ht="15.75" thickBot="1" x14ac:dyDescent="0.3">
      <c r="B17" s="4"/>
      <c r="C17" s="53"/>
      <c r="D17" s="5"/>
      <c r="E17" s="5"/>
      <c r="F17" s="6"/>
      <c r="G17" s="6"/>
      <c r="H17" s="6"/>
      <c r="I17" s="6"/>
      <c r="J17" s="6"/>
      <c r="K17" s="7"/>
      <c r="L17" s="6"/>
      <c r="M17" s="8"/>
    </row>
    <row r="18" spans="2:13" x14ac:dyDescent="0.25">
      <c r="B18" s="4"/>
      <c r="C18" s="53"/>
      <c r="D18" s="66" t="s">
        <v>24</v>
      </c>
      <c r="E18" s="67"/>
      <c r="F18" s="45">
        <f>SUM(F3:F15)</f>
        <v>34.4</v>
      </c>
      <c r="G18" s="35">
        <f>SUM(G3:G15)</f>
        <v>49.8</v>
      </c>
      <c r="H18" s="35">
        <f>SUM(H3:H15)</f>
        <v>71</v>
      </c>
      <c r="I18" s="35"/>
      <c r="J18" s="35"/>
      <c r="K18" s="36"/>
      <c r="L18" s="37">
        <f>SQRT(SUMSQ(L3:L15))</f>
        <v>2.365140352894282</v>
      </c>
      <c r="M18" s="8"/>
    </row>
    <row r="19" spans="2:13" x14ac:dyDescent="0.25">
      <c r="B19" s="4"/>
      <c r="C19" s="53"/>
      <c r="D19" s="68" t="s">
        <v>25</v>
      </c>
      <c r="E19" s="69"/>
      <c r="F19" s="46">
        <f>(F18+4*G18+H18)/6</f>
        <v>50.766666666666673</v>
      </c>
      <c r="G19" s="10"/>
      <c r="H19" s="9"/>
      <c r="I19" s="9"/>
      <c r="J19" s="9"/>
      <c r="K19" s="38"/>
      <c r="L19" s="39">
        <f>2*L18/F20</f>
        <v>6.7575438654122344</v>
      </c>
      <c r="M19" s="8"/>
    </row>
    <row r="20" spans="2:13" x14ac:dyDescent="0.25">
      <c r="B20" s="4"/>
      <c r="C20" s="53"/>
      <c r="D20" s="68" t="s">
        <v>26</v>
      </c>
      <c r="E20" s="69"/>
      <c r="F20" s="47">
        <v>0.7</v>
      </c>
      <c r="G20" s="10"/>
      <c r="H20" s="9"/>
      <c r="I20" s="9"/>
      <c r="J20" s="9"/>
      <c r="K20" s="38"/>
      <c r="L20" s="40">
        <f>L19/F23</f>
        <v>8.5234971106471005E-2</v>
      </c>
      <c r="M20" s="8"/>
    </row>
    <row r="21" spans="2:13" x14ac:dyDescent="0.25">
      <c r="B21" s="11"/>
      <c r="C21" s="53"/>
      <c r="D21" s="68" t="s">
        <v>27</v>
      </c>
      <c r="E21" s="69"/>
      <c r="F21" s="46">
        <f>F18/F20</f>
        <v>49.142857142857146</v>
      </c>
      <c r="G21" s="10">
        <f>G18/F20</f>
        <v>71.142857142857139</v>
      </c>
      <c r="H21" s="9">
        <f>H18/F20</f>
        <v>101.42857142857143</v>
      </c>
      <c r="I21" s="9"/>
      <c r="J21" s="9"/>
      <c r="K21" s="38"/>
      <c r="L21" s="39"/>
      <c r="M21" s="8"/>
    </row>
    <row r="22" spans="2:13" x14ac:dyDescent="0.25">
      <c r="B22" s="11"/>
      <c r="C22" s="53"/>
      <c r="D22" s="70" t="s">
        <v>28</v>
      </c>
      <c r="E22" s="71"/>
      <c r="F22" s="49">
        <f>(F21+4*G21+H21)/6</f>
        <v>72.523809523809533</v>
      </c>
      <c r="G22" s="10"/>
      <c r="H22" s="9"/>
      <c r="I22" s="9"/>
      <c r="J22" s="9"/>
      <c r="K22" s="38"/>
      <c r="L22" s="39"/>
      <c r="M22" s="8"/>
    </row>
    <row r="23" spans="2:13" ht="15.75" thickBot="1" x14ac:dyDescent="0.3">
      <c r="B23" s="11"/>
      <c r="C23" s="53"/>
      <c r="D23" s="64" t="s">
        <v>29</v>
      </c>
      <c r="E23" s="65"/>
      <c r="F23" s="48">
        <f>F22+L18*2/F20</f>
        <v>79.281353389221763</v>
      </c>
      <c r="G23" s="42"/>
      <c r="H23" s="41"/>
      <c r="I23" s="41"/>
      <c r="J23" s="41"/>
      <c r="K23" s="43"/>
      <c r="L23" s="44"/>
      <c r="M23" s="11"/>
    </row>
  </sheetData>
  <mergeCells count="6">
    <mergeCell ref="D23:E23"/>
    <mergeCell ref="D18:E18"/>
    <mergeCell ref="D19:E19"/>
    <mergeCell ref="D20:E20"/>
    <mergeCell ref="D21:E21"/>
    <mergeCell ref="D22:E2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Egor Goncharov</cp:lastModifiedBy>
  <dcterms:created xsi:type="dcterms:W3CDTF">2014-11-25T10:49:29Z</dcterms:created>
  <dcterms:modified xsi:type="dcterms:W3CDTF">2015-04-20T15:48:54Z</dcterms:modified>
</cp:coreProperties>
</file>