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4000" windowHeight="10140"/>
  </bookViews>
  <sheets>
    <sheet name="MLVTBPLK-391" sheetId="8" r:id="rId1"/>
    <sheet name="Ставки" sheetId="5" r:id="rId2"/>
  </sheets>
  <definedNames>
    <definedName name="_xlnm._FilterDatabase" localSheetId="0" hidden="1">'MLVTBPLK-391'!$A$1:$G$9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8" s="1"/>
  <c r="G3" i="8" s="1"/>
  <c r="E4" i="8"/>
  <c r="F4" i="8" s="1"/>
  <c r="G4" i="8" s="1"/>
  <c r="E5" i="8"/>
  <c r="F5" i="8" s="1"/>
  <c r="G5" i="8" s="1"/>
  <c r="E6" i="8"/>
  <c r="F6" i="8"/>
  <c r="G6" i="8" s="1"/>
  <c r="E7" i="8"/>
  <c r="F7" i="8" s="1"/>
  <c r="G7" i="8" s="1"/>
  <c r="E8" i="8"/>
  <c r="F8" i="8"/>
  <c r="G8" i="8"/>
  <c r="E9" i="8"/>
  <c r="F9" i="8" s="1"/>
  <c r="G9" i="8" s="1"/>
  <c r="E10" i="8"/>
  <c r="F10" i="8" s="1"/>
  <c r="G10" i="8" s="1"/>
  <c r="D11" i="8"/>
  <c r="G11" i="8" l="1"/>
  <c r="F11" i="8"/>
</calcChain>
</file>

<file path=xl/sharedStrings.xml><?xml version="1.0" encoding="utf-8"?>
<sst xmlns="http://schemas.openxmlformats.org/spreadsheetml/2006/main" count="45" uniqueCount="34">
  <si>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</si>
  <si>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</si>
  <si>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</si>
  <si>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</si>
  <si>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</si>
  <si>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</si>
  <si>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</si>
  <si>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</si>
  <si>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</si>
  <si>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</si>
  <si>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</si>
  <si>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</si>
  <si>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</si>
  <si>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</si>
  <si>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</si>
  <si>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</si>
  <si>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</si>
  <si>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</si>
  <si>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</si>
  <si>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</si>
  <si>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</si>
  <si>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</si>
  <si>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</si>
  <si>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</si>
  <si>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</si>
  <si>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</si>
  <si>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</si>
  <si>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</si>
  <si>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</si>
  <si>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</si>
  <si>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MLVTBPLK-391 Повторное отображение продуктов Банка при сбое взаимодействия по заказу</t>
  </si>
  <si>
    <t>Коннектор к банку</t>
  </si>
  <si>
    <t>Доработка оркестратора оплаты заказов</t>
  </si>
  <si>
    <t>для анулированых заказов продуктов банка необходимо реактивировать продукт, чтобы клиент мог его заказать еще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</si>
</sst>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8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4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4" sqref="D4"/>
    </sheetView>
  </sheetViews>
  <sheetFormatPr defaultColWidth="11.19921875" defaultRowHeight="15"/>
  <cols>
    <col min="1" max="1" width="11.19921875" style="43"/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36">
      <c r="A2" s="14"/>
      <c r="B2" s="15" t="s">
        <v>30</v>
      </c>
      <c r="C2" s="20"/>
      <c r="D2" s="20"/>
      <c r="E2" s="16"/>
      <c r="F2" s="24"/>
      <c r="G2" s="24"/>
      <c r="H2" s="30"/>
    </row>
    <row r="3" spans="1:9">
      <c r="A3" s="18" t="s">
        <v>9</v>
      </c>
      <c r="B3" s="12" t="s">
        <v>9</v>
      </c>
      <c r="C3" s="1" t="s">
        <v>20</v>
      </c>
      <c r="D3" s="19">
        <v>1</v>
      </c>
      <c r="E3" s="17">
        <f>INDEX(Ставки!$C$2:$C$10,MATCH(C3,Ставки!$B$2:$B$10,0))</f>
        <v>2450</v>
      </c>
      <c r="F3" s="25">
        <f t="shared" ref="F3" si="0">E3*D3</f>
        <v>2450</v>
      </c>
      <c r="G3" s="25">
        <f t="shared" ref="G3" si="1">F3*1.18</f>
        <v>2891</v>
      </c>
      <c r="H3" s="31"/>
      <c r="I3" s="22"/>
    </row>
    <row r="4" spans="1:9" ht="24">
      <c r="A4" s="41" t="s">
        <v>31</v>
      </c>
      <c r="B4" s="40" t="s">
        <v>32</v>
      </c>
      <c r="C4" s="1" t="s">
        <v>17</v>
      </c>
      <c r="D4" s="19">
        <v>4</v>
      </c>
      <c r="E4" s="17">
        <f>INDEX(Ставки!$C$2:$C$10,MATCH(C4,Ставки!$B$2:$B$10,0))</f>
        <v>2000</v>
      </c>
      <c r="F4" s="25">
        <f t="shared" ref="F4:F9" si="2">E4*D4</f>
        <v>8000</v>
      </c>
      <c r="G4" s="25">
        <f t="shared" ref="G4:G9" si="3">F4*1.18</f>
        <v>9440</v>
      </c>
      <c r="H4" s="21" t="s">
        <v>33</v>
      </c>
      <c r="I4" s="22"/>
    </row>
    <row r="5" spans="1:9">
      <c r="A5" s="18" t="s">
        <v>29</v>
      </c>
      <c r="B5" s="12" t="s">
        <v>10</v>
      </c>
      <c r="C5" s="1" t="s">
        <v>18</v>
      </c>
      <c r="D5" s="19">
        <v>2</v>
      </c>
      <c r="E5" s="17">
        <f>INDEX(Ставки!$C$2:$C$10,MATCH(C5,Ставки!$B$2:$B$10,0))</f>
        <v>1600</v>
      </c>
      <c r="F5" s="25">
        <f t="shared" si="2"/>
        <v>3200</v>
      </c>
      <c r="G5" s="25">
        <f t="shared" si="3"/>
        <v>3776</v>
      </c>
      <c r="H5" s="21"/>
      <c r="I5" s="22"/>
    </row>
    <row r="6" spans="1:9" ht="24">
      <c r="A6" s="18" t="s">
        <v>11</v>
      </c>
      <c r="B6" s="12" t="s">
        <v>11</v>
      </c>
      <c r="C6" s="1" t="s">
        <v>17</v>
      </c>
      <c r="D6" s="19">
        <v>2</v>
      </c>
      <c r="E6" s="17">
        <f>INDEX(Ставки!$C$2:$C$10,MATCH(C6,Ставки!$B$2:$B$10,0))</f>
        <v>2000</v>
      </c>
      <c r="F6" s="25">
        <f t="shared" si="2"/>
        <v>4000</v>
      </c>
      <c r="G6" s="25">
        <f t="shared" si="3"/>
        <v>4720</v>
      </c>
      <c r="H6" s="21"/>
      <c r="I6" s="22"/>
    </row>
    <row r="7" spans="1:9" ht="60">
      <c r="A7" s="18" t="s">
        <v>9</v>
      </c>
      <c r="B7" s="12" t="s">
        <v>12</v>
      </c>
      <c r="C7" s="1" t="s">
        <v>20</v>
      </c>
      <c r="D7" s="19">
        <v>1</v>
      </c>
      <c r="E7" s="17">
        <f>INDEX(Ставки!$C$2:$C$10,MATCH(C7,Ставки!$B$2:$B$10,0))</f>
        <v>2450</v>
      </c>
      <c r="F7" s="25">
        <f t="shared" si="2"/>
        <v>2450</v>
      </c>
      <c r="G7" s="25">
        <f t="shared" si="3"/>
        <v>2891</v>
      </c>
      <c r="H7" s="21"/>
      <c r="I7" s="22"/>
    </row>
    <row r="8" spans="1:9" ht="24">
      <c r="A8" s="18" t="s">
        <v>19</v>
      </c>
      <c r="B8" s="12" t="s">
        <v>13</v>
      </c>
      <c r="C8" s="1" t="s">
        <v>20</v>
      </c>
      <c r="D8" s="19">
        <v>1</v>
      </c>
      <c r="E8" s="17">
        <f>INDEX(Ставки!$C$2:$C$10,MATCH(C8,Ставки!$B$2:$B$10,0))</f>
        <v>2450</v>
      </c>
      <c r="F8" s="25">
        <f t="shared" si="2"/>
        <v>2450</v>
      </c>
      <c r="G8" s="25">
        <f t="shared" si="3"/>
        <v>2891</v>
      </c>
      <c r="H8" s="21"/>
      <c r="I8" s="22"/>
    </row>
    <row r="9" spans="1:9">
      <c r="A9" s="32"/>
      <c r="B9" s="33" t="s">
        <v>14</v>
      </c>
      <c r="C9" s="34" t="s">
        <v>20</v>
      </c>
      <c r="D9" s="35">
        <v>2</v>
      </c>
      <c r="E9" s="36">
        <f>INDEX(Ставки!$C$2:$C$10,MATCH(C9,Ставки!$B$2:$B$10,0))</f>
        <v>2450</v>
      </c>
      <c r="F9" s="37">
        <f t="shared" si="2"/>
        <v>4900</v>
      </c>
      <c r="G9" s="37">
        <f t="shared" si="3"/>
        <v>5782</v>
      </c>
      <c r="H9" s="38"/>
      <c r="I9" s="22"/>
    </row>
    <row r="10" spans="1:9" ht="24">
      <c r="A10" s="18"/>
      <c r="B10" s="12" t="s">
        <v>15</v>
      </c>
      <c r="C10" s="39" t="s">
        <v>17</v>
      </c>
      <c r="D10" s="19">
        <v>2</v>
      </c>
      <c r="E10" s="17">
        <f>INDEX(Ставки!$C$2:$C$10,MATCH(C10,Ставки!$B$2:$B$10,0))</f>
        <v>2000</v>
      </c>
      <c r="F10" s="25">
        <f t="shared" ref="F10" si="4">E10*D10</f>
        <v>4000</v>
      </c>
      <c r="G10" s="25">
        <f t="shared" ref="G10" si="5">F10*1.18</f>
        <v>4720</v>
      </c>
      <c r="H10" s="21"/>
      <c r="I10" s="22"/>
    </row>
    <row r="11" spans="1:9" s="27" customFormat="1">
      <c r="A11" s="42"/>
      <c r="C11" s="27" t="s">
        <v>21</v>
      </c>
      <c r="D11" s="29">
        <f>SUM(D3:D10)</f>
        <v>15</v>
      </c>
      <c r="F11" s="28">
        <f>SUM(F3:F10)</f>
        <v>31450</v>
      </c>
      <c r="G11" s="28">
        <f>SUM(G3:G10)</f>
        <v>37111</v>
      </c>
    </row>
  </sheetData>
  <autoFilter ref="A1:G9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MLVTBPLK-391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2015-06-09T08:50:06Z</dcterms:modified>
</cp:coreProperties>
</file>