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autoCompressPictures="0" defaultThemeVersion="124226"/>
  <bookViews>
    <workbookView xWindow="75" yWindow="240" windowWidth="21525" windowHeight="8355" tabRatio="704"/>
  </bookViews>
  <sheets>
    <sheet name="MLVTBPLK-164" sheetId="19" r:id="rId1"/>
  </sheets>
  <definedNames>
    <definedName name="apf">#REF!</definedName>
    <definedName name="oth">#REF!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0" i="19" l="1"/>
  <c r="H10" i="19"/>
  <c r="H9" i="19"/>
  <c r="G10" i="19"/>
  <c r="I9" i="19"/>
  <c r="G9" i="19"/>
  <c r="J5" i="19"/>
  <c r="K5" i="19"/>
  <c r="M5" i="19"/>
  <c r="J6" i="19"/>
  <c r="K6" i="19"/>
  <c r="M6" i="19"/>
  <c r="J7" i="19"/>
  <c r="K7" i="19"/>
  <c r="M7" i="19"/>
  <c r="J8" i="19"/>
  <c r="K8" i="19"/>
  <c r="M8" i="19"/>
  <c r="J4" i="19" l="1"/>
  <c r="K4" i="19"/>
  <c r="M4" i="19"/>
  <c r="J9" i="19" l="1"/>
  <c r="J11" i="19"/>
  <c r="K11" i="19"/>
  <c r="M11" i="19"/>
  <c r="J12" i="19"/>
  <c r="K12" i="19"/>
  <c r="M12" i="19"/>
  <c r="J13" i="19"/>
  <c r="K13" i="19"/>
  <c r="M13" i="19"/>
  <c r="J14" i="19"/>
  <c r="K14" i="19"/>
  <c r="M14" i="19"/>
  <c r="K10" i="19" l="1"/>
  <c r="J10" i="19"/>
  <c r="K9" i="19"/>
  <c r="M9" i="19" l="1"/>
  <c r="M10" i="19"/>
  <c r="I17" i="19"/>
  <c r="I20" i="19" s="1"/>
  <c r="G17" i="19"/>
  <c r="G20" i="19" s="1"/>
  <c r="H17" i="19"/>
  <c r="H20" i="19" s="1"/>
  <c r="M3" i="19"/>
  <c r="J3" i="19"/>
  <c r="K3" i="19" s="1"/>
  <c r="M17" i="19" l="1"/>
  <c r="M18" i="19" s="1"/>
  <c r="G18" i="19"/>
  <c r="G21" i="19"/>
  <c r="G22" i="19" l="1"/>
  <c r="L6" i="19" l="1"/>
  <c r="L7" i="19"/>
  <c r="L8" i="19"/>
  <c r="L5" i="19"/>
  <c r="L4" i="19"/>
  <c r="L12" i="19"/>
  <c r="L11" i="19"/>
  <c r="L14" i="19"/>
  <c r="L13" i="19"/>
  <c r="L9" i="19"/>
  <c r="L10" i="19"/>
  <c r="L3" i="19"/>
  <c r="M19" i="19"/>
</calcChain>
</file>

<file path=xl/comments1.xml><?xml version="1.0" encoding="utf-8"?>
<comments xmlns="http://schemas.openxmlformats.org/spreadsheetml/2006/main">
  <authors>
    <author>Автор</author>
  </authors>
  <commentList>
    <comment ref="F19" authorId="0" shapeId="0">
      <text>
        <r>
          <rPr>
            <b/>
            <sz val="11"/>
            <color theme="1"/>
            <rFont val="Calibri"/>
            <family val="2"/>
            <scheme val="minor"/>
          </rPr>
          <t>Автор:</t>
        </r>
        <r>
          <rPr>
            <sz val="11"/>
            <color theme="1"/>
            <rFont val="Calibri"/>
            <family val="2"/>
            <scheme val="minor"/>
          </rPr>
          <t xml:space="preserve">
Фокусфакторы:
0,7 - команда знакома с проектом и хорошо знакома с технологиями, не очень загружена поддержкой
0,65 - команда не очень знакома с проектом, но хорошо знакома с технологиями, поддержки не много
0,6 - либо много поддержки у команды, либо мало опыта в технологиях и/или типе проекта
0,5 - всё плохо. Неопределённость в требованиях очень высока, состав команды не утверждён, нет опытных разработчиков.</t>
        </r>
      </text>
    </comment>
  </commentList>
</comments>
</file>

<file path=xl/sharedStrings.xml><?xml version="1.0" encoding="utf-8"?>
<sst xmlns="http://schemas.openxmlformats.org/spreadsheetml/2006/main" count="52" uniqueCount="43">
  <si>
    <t>Пессемистическая</t>
  </si>
  <si>
    <t>Оптмистическая</t>
  </si>
  <si>
    <t>Наиболее вероятная</t>
  </si>
  <si>
    <t>С поправкой на фокус фактор</t>
  </si>
  <si>
    <t>Комментарии, принятые допущения и ограничения</t>
  </si>
  <si>
    <t>Принятый фокус фактор</t>
  </si>
  <si>
    <t>Сумма идеальных трудозатрат</t>
  </si>
  <si>
    <t>Ожидаемое время</t>
  </si>
  <si>
    <t>С фокус фактором</t>
  </si>
  <si>
    <t>Оценка трудозатрат для КП</t>
  </si>
  <si>
    <t>σ</t>
  </si>
  <si>
    <t>Финальная оценка для компреда</t>
  </si>
  <si>
    <t>PERT с фокус фактором</t>
  </si>
  <si>
    <t>PERT идеальных трудозатрат</t>
  </si>
  <si>
    <t>Стабилизация</t>
  </si>
  <si>
    <t>Фича</t>
  </si>
  <si>
    <t>Итого,ч.</t>
  </si>
  <si>
    <t>Задача
Jira</t>
  </si>
  <si>
    <t>Статус
вып-я</t>
  </si>
  <si>
    <t>Задача</t>
  </si>
  <si>
    <t>Компонент
(тип работ)</t>
  </si>
  <si>
    <t>Тестирвание</t>
  </si>
  <si>
    <t>Менеджмент</t>
  </si>
  <si>
    <t>Аналитика</t>
  </si>
  <si>
    <t>Управление проектом (менеджмент + тех. руководство проектом)</t>
  </si>
  <si>
    <t>Деплой (на обоих окружениях)</t>
  </si>
  <si>
    <t>Приемка</t>
  </si>
  <si>
    <t>Тестирование (на обоих окружениях)</t>
  </si>
  <si>
    <t>Аналитическая поддержка (при возникновении вопросов в ходе разработки - решение их с заказчиком, ответы на вопросы заказчика по функционалу)</t>
  </si>
  <si>
    <t>Сайт</t>
  </si>
  <si>
    <t>Доработка блока фильтров на страницах Каталога</t>
  </si>
  <si>
    <t>Убрать из блока фильтр по типам продуктов (которые на момент доработки представлены категориями 3-го уровня вложенности)</t>
  </si>
  <si>
    <t>Доработка элемента «хлебные крошки» на страницах Каталога</t>
  </si>
  <si>
    <t xml:space="preserve">1. Необходимо увеличить максимальную вложенность отображаемых категорий Каталога в элементе «Хлебные крошки»
    a. На странице вознаграждения
    b. На странице Каталога
2. Внешний вид элемента остаётся неизменным </t>
  </si>
  <si>
    <t>Создание нового выпадающего меню по ссылке «Каталог» в шапке сайта</t>
  </si>
  <si>
    <t>1. При клике на пункт меню «Каталог» в шапке сайта должно появляться новое выпадающее меню
2. Новое выпадающее меню состоит их двух частей:
    a. список разделов Каталога (слева)
    b. двухуровневый список рубрик и подрубрик Каталога (справа)
3. При выборе раздела в левой части меню, в правой её части должны отображаться рубрики и подрубрики данного раздела (если есть)
4. Необходимо снять текущие ограничения на показ выпадающего меню по ссылке «Каталог»: функция выпадающего меню должна быть доступна на всех страницах сайта</t>
  </si>
  <si>
    <t>Доработки меню Каталога на сайте</t>
  </si>
  <si>
    <t>Доработка меню разделов</t>
  </si>
  <si>
    <t>Доработка меню рубрик</t>
  </si>
  <si>
    <t>1. Внутри раздела Каталога должно отображаться меню рубрик: двухуровневый список рубрик и подрубрик этого раздела</t>
  </si>
  <si>
    <t xml:space="preserve">1. На главной странице Каталога должно отображаться меню разделов: одноуровневый список разделов Каталога
2. Если раздел не содержит рубрик, вместо меню рубрик так же должно отображаться меню разделов
</t>
  </si>
  <si>
    <r>
      <rPr>
        <b/>
        <sz val="8"/>
        <rFont val="Arial"/>
        <family val="2"/>
        <charset val="204"/>
      </rPr>
      <t>Требования:</t>
    </r>
    <r>
      <rPr>
        <sz val="8"/>
        <rFont val="Arial"/>
        <family val="2"/>
        <charset val="204"/>
      </rPr>
      <t xml:space="preserve">
1. Упразднить фильтр «Тип продукта»
2. Увеличить вложенность отображаемых Каталогом категорий до 3-х уровней
3. Добавить новое выпадающее меню для ссылки «Каталог» в шапке сайта
4. Доработать меню главной страницы Каталога и его разделов
</t>
    </r>
    <r>
      <rPr>
        <b/>
        <sz val="8"/>
        <rFont val="Arial"/>
        <family val="2"/>
        <charset val="204"/>
      </rPr>
      <t xml:space="preserve">Ограничения и допущения:
</t>
    </r>
    <r>
      <rPr>
        <sz val="8"/>
        <rFont val="Arial"/>
        <family val="2"/>
        <charset val="204"/>
      </rPr>
      <t xml:space="preserve">1. Оценка трудоемкости реализации может измениться после предоставления Заказчиком прототипа. Если трудоемкость увеличится, Заказчику необходимо будет обратиться к Исполнителю с сервисным запросом.
2. Изменения структуры категорий (добавления, удаления, объединения и т.д.) не включены в состав данной спецификации. Данные работы могут быть запрошены в рамках сервисных работ, либо выполнены Заказчиком самостоятельно, и не зависят от реализации описываемого функционала.
</t>
    </r>
    <r>
      <rPr>
        <b/>
        <sz val="8"/>
        <rFont val="Arial"/>
        <family val="2"/>
        <charset val="204"/>
      </rPr>
      <t>Материалы от Банка:</t>
    </r>
    <r>
      <rPr>
        <sz val="8"/>
        <rFont val="Arial"/>
        <family val="2"/>
        <charset val="204"/>
      </rPr>
      <t xml:space="preserve">
1. Прототип с новым выпадающим меню по ссылке «Каталог» в шапке сайта
2. Прототип с меню разделов для главной страницы Каталога
3. Прототип с меню рубрик для страниц разделов Каталога</t>
    </r>
  </si>
  <si>
    <t>MLVTBPLK-164 Внесение изменений в структуру Каталога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</si>
</sst>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Arial"/>
      <family val="2"/>
      <charset val="204"/>
    </font>
    <font>
      <sz val="8"/>
      <name val="Arial"/>
      <family val="2"/>
      <charset val="204"/>
    </font>
    <font>
      <b/>
      <sz val="9"/>
      <color rgb="FF0070C0"/>
      <name val="Arial"/>
      <family val="2"/>
      <charset val="204"/>
    </font>
    <font>
      <b/>
      <sz val="9"/>
      <color theme="1"/>
      <name val="Arial"/>
      <family val="2"/>
      <charset val="204"/>
    </font>
    <font>
      <b/>
      <sz val="9"/>
      <name val="Arial"/>
      <family val="2"/>
      <charset val="204"/>
    </font>
    <font>
      <sz val="9"/>
      <color theme="1"/>
      <name val="Arial"/>
      <family val="2"/>
      <charset val="204"/>
    </font>
    <font>
      <u/>
      <sz val="9"/>
      <color theme="10"/>
      <name val="Arial"/>
      <family val="2"/>
      <charset val="204"/>
    </font>
    <font>
      <b/>
      <sz val="8"/>
      <name val="Arial"/>
      <family val="2"/>
      <charset val="204"/>
    </font>
    <font>
      <sz val="8"/>
      <color theme="0" tint="-0.499984740745262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3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0">
    <xf numFmtId="0" fontId="0" fillId="0" borderId="0" xfId="0"/>
    <xf numFmtId="0" fontId="5" fillId="0" borderId="1" xfId="0" applyFont="1" applyBorder="1" applyAlignment="1">
      <alignment vertical="top" wrapText="1"/>
    </xf>
    <xf numFmtId="0" fontId="6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1" fontId="7" fillId="2" borderId="1" xfId="0" applyNumberFormat="1" applyFont="1" applyFill="1" applyBorder="1" applyAlignment="1">
      <alignment horizontal="center" vertical="center" wrapText="1"/>
    </xf>
    <xf numFmtId="1" fontId="8" fillId="2" borderId="1" xfId="0" applyNumberFormat="1" applyFont="1" applyFill="1" applyBorder="1" applyAlignment="1">
      <alignment horizontal="center" vertical="center" wrapText="1"/>
    </xf>
    <xf numFmtId="1" fontId="6" fillId="2" borderId="1" xfId="0" applyNumberFormat="1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1" fontId="6" fillId="3" borderId="1" xfId="0" applyNumberFormat="1" applyFont="1" applyFill="1" applyBorder="1" applyAlignment="1">
      <alignment horizontal="center" vertical="top" wrapText="1"/>
    </xf>
    <xf numFmtId="1" fontId="6" fillId="3" borderId="3" xfId="0" applyNumberFormat="1" applyFont="1" applyFill="1" applyBorder="1" applyAlignment="1">
      <alignment horizontal="center" vertical="top" wrapText="1"/>
    </xf>
    <xf numFmtId="0" fontId="7" fillId="3" borderId="1" xfId="0" applyFont="1" applyFill="1" applyBorder="1" applyAlignment="1">
      <alignment vertical="top" wrapText="1"/>
    </xf>
    <xf numFmtId="1" fontId="4" fillId="3" borderId="1" xfId="0" applyNumberFormat="1" applyFont="1" applyFill="1" applyBorder="1" applyAlignment="1">
      <alignment horizontal="center" vertical="top" wrapText="1"/>
    </xf>
    <xf numFmtId="0" fontId="9" fillId="0" borderId="0" xfId="0" applyFont="1" applyAlignment="1">
      <alignment vertical="top" wrapText="1"/>
    </xf>
    <xf numFmtId="1" fontId="4" fillId="0" borderId="1" xfId="0" applyNumberFormat="1" applyFont="1" applyBorder="1" applyAlignment="1">
      <alignment horizontal="center" vertical="top" wrapText="1"/>
    </xf>
    <xf numFmtId="1" fontId="4" fillId="0" borderId="1" xfId="0" applyNumberFormat="1" applyFont="1" applyFill="1" applyBorder="1" applyAlignment="1">
      <alignment horizontal="center" vertical="top" wrapText="1"/>
    </xf>
    <xf numFmtId="1" fontId="6" fillId="0" borderId="1" xfId="0" applyNumberFormat="1" applyFont="1" applyBorder="1" applyAlignment="1">
      <alignment horizontal="center" vertical="top" wrapText="1"/>
    </xf>
    <xf numFmtId="0" fontId="9" fillId="0" borderId="1" xfId="0" applyFont="1" applyBorder="1" applyAlignment="1">
      <alignment vertical="top" wrapText="1"/>
    </xf>
    <xf numFmtId="0" fontId="9" fillId="3" borderId="1" xfId="0" applyFont="1" applyFill="1" applyBorder="1" applyAlignment="1">
      <alignment horizontal="left" vertical="top" wrapText="1"/>
    </xf>
    <xf numFmtId="0" fontId="9" fillId="0" borderId="0" xfId="0" applyFont="1" applyFill="1" applyAlignment="1">
      <alignment vertical="top" wrapText="1"/>
    </xf>
    <xf numFmtId="0" fontId="6" fillId="0" borderId="2" xfId="0" applyFont="1" applyFill="1" applyBorder="1" applyAlignment="1">
      <alignment vertical="top" wrapText="1"/>
    </xf>
    <xf numFmtId="0" fontId="7" fillId="0" borderId="2" xfId="0" applyFont="1" applyFill="1" applyBorder="1" applyAlignment="1">
      <alignment vertical="top" wrapText="1"/>
    </xf>
    <xf numFmtId="0" fontId="6" fillId="0" borderId="0" xfId="0" applyFont="1" applyAlignment="1">
      <alignment horizontal="center" vertical="top" wrapText="1"/>
    </xf>
    <xf numFmtId="0" fontId="7" fillId="0" borderId="0" xfId="0" applyFont="1" applyAlignment="1">
      <alignment vertical="top" wrapText="1"/>
    </xf>
    <xf numFmtId="0" fontId="9" fillId="0" borderId="0" xfId="0" applyFont="1" applyAlignment="1">
      <alignment vertical="center" wrapText="1"/>
    </xf>
    <xf numFmtId="1" fontId="4" fillId="0" borderId="0" xfId="0" applyNumberFormat="1" applyFont="1" applyAlignment="1">
      <alignment horizontal="center" vertical="center" wrapText="1"/>
    </xf>
    <xf numFmtId="1" fontId="6" fillId="0" borderId="0" xfId="0" applyNumberFormat="1" applyFont="1" applyAlignment="1">
      <alignment horizontal="center" vertical="center" wrapText="1"/>
    </xf>
    <xf numFmtId="0" fontId="7" fillId="0" borderId="0" xfId="0" applyFont="1" applyFill="1" applyBorder="1" applyAlignment="1">
      <alignment horizontal="right" vertical="center" wrapText="1"/>
    </xf>
    <xf numFmtId="1" fontId="4" fillId="0" borderId="0" xfId="0" applyNumberFormat="1" applyFont="1" applyBorder="1" applyAlignment="1">
      <alignment horizontal="center" vertical="center" wrapText="1"/>
    </xf>
    <xf numFmtId="1" fontId="4" fillId="0" borderId="0" xfId="0" applyNumberFormat="1" applyFont="1" applyFill="1" applyBorder="1" applyAlignment="1">
      <alignment horizontal="center" vertical="center" wrapText="1"/>
    </xf>
    <xf numFmtId="2" fontId="4" fillId="0" borderId="0" xfId="0" applyNumberFormat="1" applyFont="1" applyBorder="1" applyAlignment="1">
      <alignment horizontal="center" vertical="center" wrapText="1"/>
    </xf>
    <xf numFmtId="0" fontId="8" fillId="0" borderId="0" xfId="0" applyFont="1" applyFill="1" applyBorder="1" applyAlignment="1">
      <alignment horizontal="right" vertical="center" wrapText="1"/>
    </xf>
    <xf numFmtId="0" fontId="6" fillId="0" borderId="0" xfId="0" applyFont="1" applyFill="1" applyBorder="1" applyAlignment="1">
      <alignment horizontal="right" vertical="center" wrapText="1"/>
    </xf>
    <xf numFmtId="2" fontId="4" fillId="0" borderId="0" xfId="0" applyNumberFormat="1" applyFont="1" applyAlignment="1">
      <alignment horizontal="center" vertical="center" wrapText="1"/>
    </xf>
    <xf numFmtId="10" fontId="4" fillId="0" borderId="0" xfId="0" applyNumberFormat="1" applyFont="1" applyAlignment="1">
      <alignment horizontal="center" vertical="center" wrapText="1"/>
    </xf>
    <xf numFmtId="0" fontId="10" fillId="4" borderId="1" xfId="231" applyFont="1" applyFill="1" applyBorder="1" applyAlignment="1">
      <alignment horizontal="center" vertical="top" wrapText="1"/>
    </xf>
    <xf numFmtId="1" fontId="6" fillId="4" borderId="1" xfId="0" applyNumberFormat="1" applyFont="1" applyFill="1" applyBorder="1" applyAlignment="1">
      <alignment horizontal="center" vertical="top" wrapText="1"/>
    </xf>
    <xf numFmtId="0" fontId="9" fillId="3" borderId="1" xfId="0" applyFont="1" applyFill="1" applyBorder="1" applyAlignment="1">
      <alignment horizontal="center" vertical="top" wrapText="1"/>
    </xf>
    <xf numFmtId="0" fontId="9" fillId="0" borderId="1" xfId="0" applyFont="1" applyBorder="1" applyAlignment="1">
      <alignment horizontal="center" vertical="top" wrapText="1"/>
    </xf>
    <xf numFmtId="0" fontId="9" fillId="0" borderId="0" xfId="0" applyFont="1" applyAlignment="1">
      <alignment horizontal="center" vertical="top" wrapText="1"/>
    </xf>
    <xf numFmtId="0" fontId="11" fillId="2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vertical="top" wrapText="1"/>
    </xf>
    <xf numFmtId="0" fontId="5" fillId="0" borderId="0" xfId="0" applyFont="1" applyAlignment="1">
      <alignment vertical="top" wrapText="1"/>
    </xf>
    <xf numFmtId="1" fontId="6" fillId="2" borderId="3" xfId="0" applyNumberFormat="1" applyFont="1" applyFill="1" applyBorder="1" applyAlignment="1">
      <alignment horizontal="center" vertical="center" wrapText="1"/>
    </xf>
    <xf numFmtId="1" fontId="6" fillId="0" borderId="2" xfId="0" applyNumberFormat="1" applyFont="1" applyFill="1" applyBorder="1" applyAlignment="1">
      <alignment vertical="top" wrapText="1"/>
    </xf>
    <xf numFmtId="1" fontId="6" fillId="0" borderId="0" xfId="0" applyNumberFormat="1" applyFont="1" applyAlignment="1">
      <alignment horizontal="center" vertical="top" wrapText="1"/>
    </xf>
    <xf numFmtId="1" fontId="9" fillId="0" borderId="0" xfId="0" applyNumberFormat="1" applyFont="1" applyAlignment="1">
      <alignment vertical="top" wrapText="1"/>
    </xf>
    <xf numFmtId="0" fontId="9" fillId="0" borderId="1" xfId="0" applyFont="1" applyBorder="1" applyAlignment="1">
      <alignment horizontal="center" vertical="top" wrapText="1"/>
    </xf>
    <xf numFmtId="0" fontId="7" fillId="0" borderId="4" xfId="0" applyFont="1" applyFill="1" applyBorder="1" applyAlignment="1">
      <alignment vertical="top" wrapText="1"/>
    </xf>
    <xf numFmtId="0" fontId="7" fillId="0" borderId="5" xfId="0" applyFont="1" applyFill="1" applyBorder="1" applyAlignment="1">
      <alignment vertical="top" wrapText="1"/>
    </xf>
    <xf numFmtId="1" fontId="6" fillId="0" borderId="4" xfId="0" applyNumberFormat="1" applyFont="1" applyFill="1" applyBorder="1" applyAlignment="1">
      <alignment vertical="top" wrapText="1"/>
    </xf>
    <xf numFmtId="1" fontId="6" fillId="0" borderId="5" xfId="0" applyNumberFormat="1" applyFont="1" applyFill="1" applyBorder="1" applyAlignment="1">
      <alignment vertical="top" wrapText="1"/>
    </xf>
    <xf numFmtId="0" fontId="9" fillId="0" borderId="1" xfId="0" applyFont="1" applyBorder="1" applyAlignment="1">
      <alignment horizontal="left" vertical="top" wrapText="1"/>
    </xf>
    <xf numFmtId="0" fontId="12" fillId="0" borderId="1" xfId="0" applyFont="1" applyBorder="1" applyAlignment="1">
      <alignment vertical="top" wrapText="1"/>
    </xf>
    <xf numFmtId="0" fontId="9" fillId="0" borderId="5" xfId="0" applyFont="1" applyBorder="1" applyAlignment="1">
      <alignment horizontal="center" vertical="top" wrapText="1"/>
    </xf>
    <xf numFmtId="0" fontId="9" fillId="0" borderId="5" xfId="0" applyFont="1" applyBorder="1" applyAlignment="1">
      <alignment horizontal="left" vertical="top" wrapText="1"/>
    </xf>
    <xf numFmtId="1" fontId="4" fillId="0" borderId="5" xfId="0" applyNumberFormat="1" applyFont="1" applyFill="1" applyBorder="1" applyAlignment="1">
      <alignment horizontal="center" vertical="top" wrapText="1"/>
    </xf>
    <xf numFmtId="1" fontId="4" fillId="0" borderId="5" xfId="0" applyNumberFormat="1" applyFont="1" applyBorder="1" applyAlignment="1">
      <alignment horizontal="center" vertical="top" wrapText="1"/>
    </xf>
    <xf numFmtId="1" fontId="6" fillId="0" borderId="5" xfId="0" applyNumberFormat="1" applyFont="1" applyBorder="1" applyAlignment="1">
      <alignment horizontal="center" vertical="top" wrapText="1"/>
    </xf>
    <xf numFmtId="0" fontId="5" fillId="0" borderId="5" xfId="0" applyFont="1" applyBorder="1" applyAlignment="1">
      <alignment vertical="top" wrapText="1"/>
    </xf>
    <xf numFmtId="0" fontId="9" fillId="0" borderId="5" xfId="0" applyFont="1" applyBorder="1" applyAlignment="1">
      <alignment vertical="top" wrapText="1"/>
    </xf>
  </cellXfs>
  <cellStyles count="235">
    <cellStyle name="Гиперссылка" xfId="1" builtinId="8" hidden="1"/>
    <cellStyle name="Гиперссылка" xfId="3" builtinId="8" hidden="1"/>
    <cellStyle name="Гиперссылка" xfId="5" builtinId="8" hidden="1"/>
    <cellStyle name="Гиперссылка" xfId="7" builtinId="8" hidden="1"/>
    <cellStyle name="Гиперссылка" xfId="9" builtinId="8" hidden="1"/>
    <cellStyle name="Гиперссылка" xfId="11" builtinId="8" hidden="1"/>
    <cellStyle name="Гиперссылка" xfId="13" builtinId="8" hidden="1"/>
    <cellStyle name="Гиперссылка" xfId="15" builtinId="8" hidden="1"/>
    <cellStyle name="Гиперссылка" xfId="17" builtinId="8" hidden="1"/>
    <cellStyle name="Гиперссылка" xfId="19" builtinId="8" hidden="1"/>
    <cellStyle name="Гиперссылка" xfId="21" builtinId="8" hidden="1"/>
    <cellStyle name="Гиперссылка" xfId="23" builtinId="8" hidden="1"/>
    <cellStyle name="Гиперссылка" xfId="25" builtinId="8" hidden="1"/>
    <cellStyle name="Гиперссылка" xfId="27" builtinId="8" hidden="1"/>
    <cellStyle name="Гиперссылка" xfId="29" builtinId="8" hidden="1"/>
    <cellStyle name="Гиперссылка" xfId="31" builtinId="8" hidden="1"/>
    <cellStyle name="Гиперссылка" xfId="33" builtinId="8" hidden="1"/>
    <cellStyle name="Гиперссылка" xfId="35" builtinId="8" hidden="1"/>
    <cellStyle name="Гиперссылка" xfId="37" builtinId="8" hidden="1"/>
    <cellStyle name="Гиперссылка" xfId="39" builtinId="8" hidden="1"/>
    <cellStyle name="Гиперссылка" xfId="41" builtinId="8" hidden="1"/>
    <cellStyle name="Гиперссылка" xfId="43" builtinId="8" hidden="1"/>
    <cellStyle name="Гиперссылка" xfId="45" builtinId="8" hidden="1"/>
    <cellStyle name="Гиперссылка" xfId="47" builtinId="8" hidden="1"/>
    <cellStyle name="Гиперссылка" xfId="49" builtinId="8" hidden="1"/>
    <cellStyle name="Гиперссылка" xfId="51" builtinId="8" hidden="1"/>
    <cellStyle name="Гиперссылка" xfId="53" builtinId="8" hidden="1"/>
    <cellStyle name="Гиперссылка" xfId="55" builtinId="8" hidden="1"/>
    <cellStyle name="Гиперссылка" xfId="57" builtinId="8" hidden="1"/>
    <cellStyle name="Гиперссылка" xfId="59" builtinId="8" hidden="1"/>
    <cellStyle name="Гиперссылка" xfId="61" builtinId="8" hidden="1"/>
    <cellStyle name="Гиперссылка" xfId="63" builtinId="8" hidden="1"/>
    <cellStyle name="Гиперссылка" xfId="65" builtinId="8" hidden="1"/>
    <cellStyle name="Гиперссылка" xfId="67" builtinId="8" hidden="1"/>
    <cellStyle name="Гиперссылка" xfId="69" builtinId="8" hidden="1"/>
    <cellStyle name="Гиперссылка" xfId="71" builtinId="8" hidden="1"/>
    <cellStyle name="Гиперссылка" xfId="73" builtinId="8" hidden="1"/>
    <cellStyle name="Гиперссылка" xfId="75" builtinId="8" hidden="1"/>
    <cellStyle name="Гиперссылка" xfId="77" builtinId="8" hidden="1"/>
    <cellStyle name="Гиперссылка" xfId="79" builtinId="8" hidden="1"/>
    <cellStyle name="Гиперссылка" xfId="81" builtinId="8" hidden="1"/>
    <cellStyle name="Гиперссылка" xfId="83" builtinId="8" hidden="1"/>
    <cellStyle name="Гиперссылка" xfId="85" builtinId="8" hidden="1"/>
    <cellStyle name="Гиперссылка" xfId="87" builtinId="8" hidden="1"/>
    <cellStyle name="Гиперссылка" xfId="89" builtinId="8" hidden="1"/>
    <cellStyle name="Гиперссылка" xfId="91" builtinId="8" hidden="1"/>
    <cellStyle name="Гиперссылка" xfId="93" builtinId="8" hidden="1"/>
    <cellStyle name="Гиперссылка" xfId="95" builtinId="8" hidden="1"/>
    <cellStyle name="Гиперссылка" xfId="97" builtinId="8" hidden="1"/>
    <cellStyle name="Гиперссылка" xfId="99" builtinId="8" hidden="1"/>
    <cellStyle name="Гиперссылка" xfId="101" builtinId="8" hidden="1"/>
    <cellStyle name="Гиперссылка" xfId="103" builtinId="8" hidden="1"/>
    <cellStyle name="Гиперссылка" xfId="105" builtinId="8" hidden="1"/>
    <cellStyle name="Гиперссылка" xfId="107" builtinId="8" hidden="1"/>
    <cellStyle name="Гиперссылка" xfId="109" builtinId="8" hidden="1"/>
    <cellStyle name="Гиперссылка" xfId="111" builtinId="8" hidden="1"/>
    <cellStyle name="Гиперссылка" xfId="113" builtinId="8" hidden="1"/>
    <cellStyle name="Гиперссылка" xfId="115" builtinId="8" hidden="1"/>
    <cellStyle name="Гиперссылка" xfId="117" builtinId="8" hidden="1"/>
    <cellStyle name="Гиперссылка" xfId="119" builtinId="8" hidden="1"/>
    <cellStyle name="Гиперссылка" xfId="121" builtinId="8" hidden="1"/>
    <cellStyle name="Гиперссылка" xfId="123" builtinId="8" hidden="1"/>
    <cellStyle name="Гиперссылка" xfId="125" builtinId="8" hidden="1"/>
    <cellStyle name="Гиперссылка" xfId="127" builtinId="8" hidden="1"/>
    <cellStyle name="Гиперссылка" xfId="129" builtinId="8" hidden="1"/>
    <cellStyle name="Гиперссылка" xfId="131" builtinId="8" hidden="1"/>
    <cellStyle name="Гиперссылка" xfId="133" builtinId="8" hidden="1"/>
    <cellStyle name="Гиперссылка" xfId="135" builtinId="8" hidden="1"/>
    <cellStyle name="Гиперссылка" xfId="137" builtinId="8" hidden="1"/>
    <cellStyle name="Гиперссылка" xfId="139" builtinId="8" hidden="1"/>
    <cellStyle name="Гиперссылка" xfId="141" builtinId="8" hidden="1"/>
    <cellStyle name="Гиперссылка" xfId="143" builtinId="8" hidden="1"/>
    <cellStyle name="Гиперссылка" xfId="145" builtinId="8" hidden="1"/>
    <cellStyle name="Гиперссылка" xfId="147" builtinId="8" hidden="1"/>
    <cellStyle name="Гиперссылка" xfId="149" builtinId="8" hidden="1"/>
    <cellStyle name="Гиперссылка" xfId="151" builtinId="8" hidden="1"/>
    <cellStyle name="Гиперссылка" xfId="153" builtinId="8" hidden="1"/>
    <cellStyle name="Гиперссылка" xfId="155" builtinId="8" hidden="1"/>
    <cellStyle name="Гиперссылка" xfId="157" builtinId="8" hidden="1"/>
    <cellStyle name="Гиперссылка" xfId="159" builtinId="8" hidden="1"/>
    <cellStyle name="Гиперссылка" xfId="161" builtinId="8" hidden="1"/>
    <cellStyle name="Гиперссылка" xfId="163" builtinId="8" hidden="1"/>
    <cellStyle name="Гиперссылка" xfId="165" builtinId="8" hidden="1"/>
    <cellStyle name="Гиперссылка" xfId="167" builtinId="8" hidden="1"/>
    <cellStyle name="Гиперссылка" xfId="169" builtinId="8" hidden="1"/>
    <cellStyle name="Гиперссылка" xfId="171" builtinId="8" hidden="1"/>
    <cellStyle name="Гиперссылка" xfId="173" builtinId="8" hidden="1"/>
    <cellStyle name="Гиперссылка" xfId="175" builtinId="8" hidden="1"/>
    <cellStyle name="Гиперссылка" xfId="177" builtinId="8" hidden="1"/>
    <cellStyle name="Гиперссылка" xfId="179" builtinId="8" hidden="1"/>
    <cellStyle name="Гиперссылка" xfId="181" builtinId="8" hidden="1"/>
    <cellStyle name="Гиперссылка" xfId="183" builtinId="8" hidden="1"/>
    <cellStyle name="Гиперссылка" xfId="185" builtinId="8" hidden="1"/>
    <cellStyle name="Гиперссылка" xfId="187" builtinId="8" hidden="1"/>
    <cellStyle name="Гиперссылка" xfId="189" builtinId="8" hidden="1"/>
    <cellStyle name="Гиперссылка" xfId="191" builtinId="8" hidden="1"/>
    <cellStyle name="Гиперссылка" xfId="193" builtinId="8" hidden="1"/>
    <cellStyle name="Гиперссылка" xfId="195" builtinId="8" hidden="1"/>
    <cellStyle name="Гиперссылка" xfId="197" builtinId="8" hidden="1"/>
    <cellStyle name="Гиперссылка" xfId="199" builtinId="8" hidden="1"/>
    <cellStyle name="Гиперссылка" xfId="201" builtinId="8" hidden="1"/>
    <cellStyle name="Гиперссылка" xfId="203" builtinId="8" hidden="1"/>
    <cellStyle name="Гиперссылка" xfId="205" builtinId="8" hidden="1"/>
    <cellStyle name="Гиперссылка" xfId="207" builtinId="8" hidden="1"/>
    <cellStyle name="Гиперссылка" xfId="209" builtinId="8" hidden="1"/>
    <cellStyle name="Гиперссылка" xfId="211" builtinId="8" hidden="1"/>
    <cellStyle name="Гиперссылка" xfId="213" builtinId="8" hidden="1"/>
    <cellStyle name="Гиперссылка" xfId="215" builtinId="8" hidden="1"/>
    <cellStyle name="Гиперссылка" xfId="217" builtinId="8" hidden="1"/>
    <cellStyle name="Гиперссылка" xfId="219" builtinId="8" hidden="1"/>
    <cellStyle name="Гиперссылка" xfId="221" builtinId="8" hidden="1"/>
    <cellStyle name="Гиперссылка" xfId="223" builtinId="8" hidden="1"/>
    <cellStyle name="Гиперссылка" xfId="225" builtinId="8" hidden="1"/>
    <cellStyle name="Гиперссылка" xfId="227" builtinId="8" hidden="1"/>
    <cellStyle name="Гиперссылка" xfId="229" builtinId="8" hidden="1"/>
    <cellStyle name="Гиперссылка" xfId="231" builtinId="8"/>
    <cellStyle name="Обычный" xfId="0" builtinId="0"/>
    <cellStyle name="Открывавшаяся гиперссылка" xfId="2" builtinId="9" hidden="1"/>
    <cellStyle name="Открывавшаяся гиперссылка" xfId="4" builtinId="9" hidden="1"/>
    <cellStyle name="Открывавшаяся гиперссылка" xfId="6" builtinId="9" hidden="1"/>
    <cellStyle name="Открывавшаяся гиперссылка" xfId="8" builtinId="9" hidden="1"/>
    <cellStyle name="Открывавшаяся гиперссылка" xfId="10" builtinId="9" hidden="1"/>
    <cellStyle name="Открывавшаяся гиперссылка" xfId="12" builtinId="9" hidden="1"/>
    <cellStyle name="Открывавшаяся гиперссылка" xfId="14" builtinId="9" hidden="1"/>
    <cellStyle name="Открывавшаяся гиперссылка" xfId="16" builtinId="9" hidden="1"/>
    <cellStyle name="Открывавшаяся гиперссылка" xfId="18" builtinId="9" hidden="1"/>
    <cellStyle name="Открывавшаяся гиперссылка" xfId="20" builtinId="9" hidden="1"/>
    <cellStyle name="Открывавшаяся гиперссылка" xfId="22" builtinId="9" hidden="1"/>
    <cellStyle name="Открывавшаяся гиперссылка" xfId="24" builtinId="9" hidden="1"/>
    <cellStyle name="Открывавшаяся гиперссылка" xfId="26" builtinId="9" hidden="1"/>
    <cellStyle name="Открывавшаяся гиперссылка" xfId="28" builtinId="9" hidden="1"/>
    <cellStyle name="Открывавшаяся гиперссылка" xfId="30" builtinId="9" hidden="1"/>
    <cellStyle name="Открывавшаяся гиперссылка" xfId="32" builtinId="9" hidden="1"/>
    <cellStyle name="Открывавшаяся гиперссылка" xfId="34" builtinId="9" hidden="1"/>
    <cellStyle name="Открывавшаяся гиперссылка" xfId="36" builtinId="9" hidden="1"/>
    <cellStyle name="Открывавшаяся гиперссылка" xfId="38" builtinId="9" hidden="1"/>
    <cellStyle name="Открывавшаяся гиперссылка" xfId="40" builtinId="9" hidden="1"/>
    <cellStyle name="Открывавшаяся гиперссылка" xfId="42" builtinId="9" hidden="1"/>
    <cellStyle name="Открывавшаяся гиперссылка" xfId="44" builtinId="9" hidden="1"/>
    <cellStyle name="Открывавшаяся гиперссылка" xfId="46" builtinId="9" hidden="1"/>
    <cellStyle name="Открывавшаяся гиперссылка" xfId="48" builtinId="9" hidden="1"/>
    <cellStyle name="Открывавшаяся гиперссылка" xfId="50" builtinId="9" hidden="1"/>
    <cellStyle name="Открывавшаяся гиперссылка" xfId="52" builtinId="9" hidden="1"/>
    <cellStyle name="Открывавшаяся гиперссылка" xfId="54" builtinId="9" hidden="1"/>
    <cellStyle name="Открывавшаяся гиперссылка" xfId="56" builtinId="9" hidden="1"/>
    <cellStyle name="Открывавшаяся гиперссылка" xfId="58" builtinId="9" hidden="1"/>
    <cellStyle name="Открывавшаяся гиперссылка" xfId="60" builtinId="9" hidden="1"/>
    <cellStyle name="Открывавшаяся гиперссылка" xfId="62" builtinId="9" hidden="1"/>
    <cellStyle name="Открывавшаяся гиперссылка" xfId="64" builtinId="9" hidden="1"/>
    <cellStyle name="Открывавшаяся гиперссылка" xfId="66" builtinId="9" hidden="1"/>
    <cellStyle name="Открывавшаяся гиперссылка" xfId="68" builtinId="9" hidden="1"/>
    <cellStyle name="Открывавшаяся гиперссылка" xfId="70" builtinId="9" hidden="1"/>
    <cellStyle name="Открывавшаяся гиперссылка" xfId="72" builtinId="9" hidden="1"/>
    <cellStyle name="Открывавшаяся гиперссылка" xfId="74" builtinId="9" hidden="1"/>
    <cellStyle name="Открывавшаяся гиперссылка" xfId="76" builtinId="9" hidden="1"/>
    <cellStyle name="Открывавшаяся гиперссылка" xfId="78" builtinId="9" hidden="1"/>
    <cellStyle name="Открывавшаяся гиперссылка" xfId="80" builtinId="9" hidden="1"/>
    <cellStyle name="Открывавшаяся гиперссылка" xfId="82" builtinId="9" hidden="1"/>
    <cellStyle name="Открывавшаяся гиперссылка" xfId="84" builtinId="9" hidden="1"/>
    <cellStyle name="Открывавшаяся гиперссылка" xfId="86" builtinId="9" hidden="1"/>
    <cellStyle name="Открывавшаяся гиперссылка" xfId="88" builtinId="9" hidden="1"/>
    <cellStyle name="Открывавшаяся гиперссылка" xfId="90" builtinId="9" hidden="1"/>
    <cellStyle name="Открывавшаяся гиперссылка" xfId="92" builtinId="9" hidden="1"/>
    <cellStyle name="Открывавшаяся гиперссылка" xfId="94" builtinId="9" hidden="1"/>
    <cellStyle name="Открывавшаяся гиперссылка" xfId="96" builtinId="9" hidden="1"/>
    <cellStyle name="Открывавшаяся гиперссылка" xfId="98" builtinId="9" hidden="1"/>
    <cellStyle name="Открывавшаяся гиперссылка" xfId="100" builtinId="9" hidden="1"/>
    <cellStyle name="Открывавшаяся гиперссылка" xfId="102" builtinId="9" hidden="1"/>
    <cellStyle name="Открывавшаяся гиперссылка" xfId="104" builtinId="9" hidden="1"/>
    <cellStyle name="Открывавшаяся гиперссылка" xfId="106" builtinId="9" hidden="1"/>
    <cellStyle name="Открывавшаяся гиперссылка" xfId="108" builtinId="9" hidden="1"/>
    <cellStyle name="Открывавшаяся гиперссылка" xfId="110" builtinId="9" hidden="1"/>
    <cellStyle name="Открывавшаяся гиперссылка" xfId="112" builtinId="9" hidden="1"/>
    <cellStyle name="Открывавшаяся гиперссылка" xfId="114" builtinId="9" hidden="1"/>
    <cellStyle name="Открывавшаяся гиперссылка" xfId="116" builtinId="9" hidden="1"/>
    <cellStyle name="Открывавшаяся гиперссылка" xfId="118" builtinId="9" hidden="1"/>
    <cellStyle name="Открывавшаяся гиперссылка" xfId="120" builtinId="9" hidden="1"/>
    <cellStyle name="Открывавшаяся гиперссылка" xfId="122" builtinId="9" hidden="1"/>
    <cellStyle name="Открывавшаяся гиперссылка" xfId="124" builtinId="9" hidden="1"/>
    <cellStyle name="Открывавшаяся гиперссылка" xfId="126" builtinId="9" hidden="1"/>
    <cellStyle name="Открывавшаяся гиперссылка" xfId="128" builtinId="9" hidden="1"/>
    <cellStyle name="Открывавшаяся гиперссылка" xfId="130" builtinId="9" hidden="1"/>
    <cellStyle name="Открывавшаяся гиперссылка" xfId="132" builtinId="9" hidden="1"/>
    <cellStyle name="Открывавшаяся гиперссылка" xfId="134" builtinId="9" hidden="1"/>
    <cellStyle name="Открывавшаяся гиперссылка" xfId="136" builtinId="9" hidden="1"/>
    <cellStyle name="Открывавшаяся гиперссылка" xfId="138" builtinId="9" hidden="1"/>
    <cellStyle name="Открывавшаяся гиперссылка" xfId="140" builtinId="9" hidden="1"/>
    <cellStyle name="Открывавшаяся гиперссылка" xfId="142" builtinId="9" hidden="1"/>
    <cellStyle name="Открывавшаяся гиперссылка" xfId="144" builtinId="9" hidden="1"/>
    <cellStyle name="Открывавшаяся гиперссылка" xfId="146" builtinId="9" hidden="1"/>
    <cellStyle name="Открывавшаяся гиперссылка" xfId="148" builtinId="9" hidden="1"/>
    <cellStyle name="Открывавшаяся гиперссылка" xfId="150" builtinId="9" hidden="1"/>
    <cellStyle name="Открывавшаяся гиперссылка" xfId="152" builtinId="9" hidden="1"/>
    <cellStyle name="Открывавшаяся гиперссылка" xfId="154" builtinId="9" hidden="1"/>
    <cellStyle name="Открывавшаяся гиперссылка" xfId="156" builtinId="9" hidden="1"/>
    <cellStyle name="Открывавшаяся гиперссылка" xfId="158" builtinId="9" hidden="1"/>
    <cellStyle name="Открывавшаяся гиперссылка" xfId="160" builtinId="9" hidden="1"/>
    <cellStyle name="Открывавшаяся гиперссылка" xfId="162" builtinId="9" hidden="1"/>
    <cellStyle name="Открывавшаяся гиперссылка" xfId="164" builtinId="9" hidden="1"/>
    <cellStyle name="Открывавшаяся гиперссылка" xfId="166" builtinId="9" hidden="1"/>
    <cellStyle name="Открывавшаяся гиперссылка" xfId="168" builtinId="9" hidden="1"/>
    <cellStyle name="Открывавшаяся гиперссылка" xfId="170" builtinId="9" hidden="1"/>
    <cellStyle name="Открывавшаяся гиперссылка" xfId="172" builtinId="9" hidden="1"/>
    <cellStyle name="Открывавшаяся гиперссылка" xfId="174" builtinId="9" hidden="1"/>
    <cellStyle name="Открывавшаяся гиперссылка" xfId="176" builtinId="9" hidden="1"/>
    <cellStyle name="Открывавшаяся гиперссылка" xfId="178" builtinId="9" hidden="1"/>
    <cellStyle name="Открывавшаяся гиперссылка" xfId="180" builtinId="9" hidden="1"/>
    <cellStyle name="Открывавшаяся гиперссылка" xfId="182" builtinId="9" hidden="1"/>
    <cellStyle name="Открывавшаяся гиперссылка" xfId="184" builtinId="9" hidden="1"/>
    <cellStyle name="Открывавшаяся гиперссылка" xfId="186" builtinId="9" hidden="1"/>
    <cellStyle name="Открывавшаяся гиперссылка" xfId="188" builtinId="9" hidden="1"/>
    <cellStyle name="Открывавшаяся гиперссылка" xfId="190" builtinId="9" hidden="1"/>
    <cellStyle name="Открывавшаяся гиперссылка" xfId="192" builtinId="9" hidden="1"/>
    <cellStyle name="Открывавшаяся гиперссылка" xfId="194" builtinId="9" hidden="1"/>
    <cellStyle name="Открывавшаяся гиперссылка" xfId="196" builtinId="9" hidden="1"/>
    <cellStyle name="Открывавшаяся гиперссылка" xfId="198" builtinId="9" hidden="1"/>
    <cellStyle name="Открывавшаяся гиперссылка" xfId="200" builtinId="9" hidden="1"/>
    <cellStyle name="Открывавшаяся гиперссылка" xfId="202" builtinId="9" hidden="1"/>
    <cellStyle name="Открывавшаяся гиперссылка" xfId="204" builtinId="9" hidden="1"/>
    <cellStyle name="Открывавшаяся гиперссылка" xfId="206" builtinId="9" hidden="1"/>
    <cellStyle name="Открывавшаяся гиперссылка" xfId="208" builtinId="9" hidden="1"/>
    <cellStyle name="Открывавшаяся гиперссылка" xfId="210" builtinId="9" hidden="1"/>
    <cellStyle name="Открывавшаяся гиперссылка" xfId="212" builtinId="9" hidden="1"/>
    <cellStyle name="Открывавшаяся гиперссылка" xfId="214" builtinId="9" hidden="1"/>
    <cellStyle name="Открывавшаяся гиперссылка" xfId="216" builtinId="9" hidden="1"/>
    <cellStyle name="Открывавшаяся гиперссылка" xfId="218" builtinId="9" hidden="1"/>
    <cellStyle name="Открывавшаяся гиперссылка" xfId="220" builtinId="9" hidden="1"/>
    <cellStyle name="Открывавшаяся гиперссылка" xfId="222" builtinId="9" hidden="1"/>
    <cellStyle name="Открывавшаяся гиперссылка" xfId="224" builtinId="9" hidden="1"/>
    <cellStyle name="Открывавшаяся гиперссылка" xfId="226" builtinId="9" hidden="1"/>
    <cellStyle name="Открывавшаяся гиперссылка" xfId="228" builtinId="9" hidden="1"/>
    <cellStyle name="Открывавшаяся гиперссылка" xfId="230" builtinId="9" hidden="1"/>
    <cellStyle name="Открывавшаяся гиперссылка" xfId="232" builtinId="9" hidden="1"/>
    <cellStyle name="Открывавшаяся гиперссылка" xfId="233" builtinId="9" hidden="1"/>
    <cellStyle name="Открывавшаяся гиперссылка" xfId="234" builtinId="9" hidden="1"/>
  </cellStyles>
  <dxfs count="0"/>
  <tableStyles count="0" defaultTableStyle="TableStyleMedium9" defaultPivotStyle="PivotStyleLight16"/>
  <colors>
    <mruColors>
      <color rgb="FFFFFF99"/>
      <color rgb="FFFF7C80"/>
      <color rgb="FFFF5050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30"/>
  <sheetViews>
    <sheetView tabSelected="1" workbookViewId="0">
      <pane ySplit="1" topLeftCell="A5" activePane="bottomLeft" state="frozen"/>
      <selection activeCell="C1" sqref="C1"/>
      <selection pane="bottomLeft" activeCell="K26" sqref="K26"/>
    </sheetView>
  </sheetViews>
  <sheetFormatPr defaultColWidth="8.85546875" defaultRowHeight="12" x14ac:dyDescent="0.25"/>
  <cols>
    <col min="1" max="1" width="12.28515625" style="21" hidden="1" customWidth="1"/>
    <col min="2" max="2" width="7.140625" style="21" hidden="1" customWidth="1"/>
    <col min="3" max="3" width="7.42578125" style="44" bestFit="1" customWidth="1"/>
    <col min="4" max="4" width="26" style="22" bestFit="1" customWidth="1"/>
    <col min="5" max="5" width="12.85546875" style="7" bestFit="1" customWidth="1"/>
    <col min="6" max="6" width="45.28515625" style="23" customWidth="1"/>
    <col min="7" max="7" width="7.85546875" style="24" customWidth="1"/>
    <col min="8" max="8" width="10" style="24" customWidth="1"/>
    <col min="9" max="9" width="9.42578125" style="24" customWidth="1"/>
    <col min="10" max="10" width="9" style="24" customWidth="1"/>
    <col min="11" max="11" width="9.28515625" style="24" bestFit="1" customWidth="1"/>
    <col min="12" max="12" width="11.42578125" style="25" bestFit="1" customWidth="1"/>
    <col min="13" max="13" width="8" style="24" customWidth="1"/>
    <col min="14" max="14" width="102.28515625" style="41" customWidth="1"/>
    <col min="15" max="16384" width="8.85546875" style="12"/>
  </cols>
  <sheetData>
    <row r="1" spans="1:14" s="7" customFormat="1" ht="36" x14ac:dyDescent="0.25">
      <c r="A1" s="2" t="s">
        <v>17</v>
      </c>
      <c r="B1" s="2" t="s">
        <v>18</v>
      </c>
      <c r="C1" s="42" t="s">
        <v>16</v>
      </c>
      <c r="D1" s="3" t="s">
        <v>15</v>
      </c>
      <c r="E1" s="3" t="s">
        <v>20</v>
      </c>
      <c r="F1" s="4" t="s">
        <v>19</v>
      </c>
      <c r="G1" s="5" t="s">
        <v>1</v>
      </c>
      <c r="H1" s="5" t="s">
        <v>2</v>
      </c>
      <c r="I1" s="5" t="s">
        <v>0</v>
      </c>
      <c r="J1" s="5" t="s">
        <v>7</v>
      </c>
      <c r="K1" s="5" t="s">
        <v>8</v>
      </c>
      <c r="L1" s="6" t="s">
        <v>9</v>
      </c>
      <c r="M1" s="5" t="s">
        <v>10</v>
      </c>
      <c r="N1" s="39" t="s">
        <v>4</v>
      </c>
    </row>
    <row r="2" spans="1:14" s="18" customFormat="1" ht="191.25" x14ac:dyDescent="0.25">
      <c r="A2" s="34"/>
      <c r="B2" s="35"/>
      <c r="C2" s="9"/>
      <c r="D2" s="10" t="s">
        <v>42</v>
      </c>
      <c r="E2" s="36"/>
      <c r="F2" s="17"/>
      <c r="G2" s="11"/>
      <c r="H2" s="11"/>
      <c r="I2" s="11"/>
      <c r="J2" s="11"/>
      <c r="K2" s="11"/>
      <c r="L2" s="8"/>
      <c r="M2" s="11"/>
      <c r="N2" s="40" t="s">
        <v>41</v>
      </c>
    </row>
    <row r="3" spans="1:14" s="18" customFormat="1" x14ac:dyDescent="0.25">
      <c r="A3" s="19"/>
      <c r="B3" s="19"/>
      <c r="C3" s="49"/>
      <c r="D3" s="47"/>
      <c r="E3" s="37" t="s">
        <v>23</v>
      </c>
      <c r="F3" s="16" t="s">
        <v>23</v>
      </c>
      <c r="G3" s="14">
        <v>4</v>
      </c>
      <c r="H3" s="14">
        <v>8</v>
      </c>
      <c r="I3" s="14">
        <v>12</v>
      </c>
      <c r="J3" s="13">
        <f>(G3+4*H3+I3)/6</f>
        <v>8</v>
      </c>
      <c r="K3" s="13">
        <f>J3/$G$19</f>
        <v>11.428571428571429</v>
      </c>
      <c r="L3" s="15">
        <f>J3*$G$22/$G$18</f>
        <v>12.912403460225205</v>
      </c>
      <c r="M3" s="13">
        <f>(I3-G3)/6</f>
        <v>1.3333333333333333</v>
      </c>
      <c r="N3" s="52"/>
    </row>
    <row r="4" spans="1:14" s="18" customFormat="1" x14ac:dyDescent="0.25">
      <c r="A4" s="19"/>
      <c r="B4" s="19"/>
      <c r="C4" s="43"/>
      <c r="D4" s="20"/>
      <c r="E4" s="46" t="s">
        <v>29</v>
      </c>
      <c r="F4" s="16" t="s">
        <v>30</v>
      </c>
      <c r="G4" s="14">
        <v>1</v>
      </c>
      <c r="H4" s="14">
        <v>1</v>
      </c>
      <c r="I4" s="14">
        <v>2</v>
      </c>
      <c r="J4" s="13">
        <f t="shared" ref="J4:J9" si="0">(G4+4*H4+I4)/6</f>
        <v>1.1666666666666667</v>
      </c>
      <c r="K4" s="13">
        <f>I4/$G$19</f>
        <v>2.8571428571428572</v>
      </c>
      <c r="L4" s="15">
        <f>J4*$G$22/$G$18</f>
        <v>1.8830588379495092</v>
      </c>
      <c r="M4" s="13">
        <f t="shared" ref="M4" si="1">(I4-G4)/6</f>
        <v>0.16666666666666666</v>
      </c>
      <c r="N4" s="1" t="s">
        <v>31</v>
      </c>
    </row>
    <row r="5" spans="1:14" s="18" customFormat="1" ht="45" x14ac:dyDescent="0.25">
      <c r="A5" s="19"/>
      <c r="B5" s="19"/>
      <c r="C5" s="43"/>
      <c r="D5" s="20" t="s">
        <v>32</v>
      </c>
      <c r="E5" s="53" t="s">
        <v>29</v>
      </c>
      <c r="F5" s="59" t="s">
        <v>32</v>
      </c>
      <c r="G5" s="55">
        <v>1</v>
      </c>
      <c r="H5" s="55">
        <v>1</v>
      </c>
      <c r="I5" s="55">
        <v>2</v>
      </c>
      <c r="J5" s="13">
        <f t="shared" ref="J5:J8" si="2">(G5+4*H5+I5)/6</f>
        <v>1.1666666666666667</v>
      </c>
      <c r="K5" s="13">
        <f t="shared" ref="K5:K8" si="3">I5/$G$19</f>
        <v>2.8571428571428572</v>
      </c>
      <c r="L5" s="15">
        <f t="shared" ref="L5:L8" si="4">J5*$G$22/$G$18</f>
        <v>1.8830588379495092</v>
      </c>
      <c r="M5" s="13">
        <f t="shared" ref="M5:M8" si="5">(I5-G5)/6</f>
        <v>0.16666666666666666</v>
      </c>
      <c r="N5" s="58" t="s">
        <v>33</v>
      </c>
    </row>
    <row r="6" spans="1:14" s="18" customFormat="1" ht="90" x14ac:dyDescent="0.25">
      <c r="A6" s="19"/>
      <c r="B6" s="19"/>
      <c r="C6" s="43"/>
      <c r="D6" s="20" t="s">
        <v>34</v>
      </c>
      <c r="E6" s="53" t="s">
        <v>29</v>
      </c>
      <c r="F6" s="59" t="s">
        <v>34</v>
      </c>
      <c r="G6" s="55">
        <v>2</v>
      </c>
      <c r="H6" s="55">
        <v>4</v>
      </c>
      <c r="I6" s="55">
        <v>8</v>
      </c>
      <c r="J6" s="13">
        <f t="shared" si="2"/>
        <v>4.333333333333333</v>
      </c>
      <c r="K6" s="13">
        <f t="shared" si="3"/>
        <v>11.428571428571429</v>
      </c>
      <c r="L6" s="15">
        <f t="shared" si="4"/>
        <v>6.9942185409553188</v>
      </c>
      <c r="M6" s="13">
        <f t="shared" si="5"/>
        <v>1</v>
      </c>
      <c r="N6" s="58" t="s">
        <v>35</v>
      </c>
    </row>
    <row r="7" spans="1:14" s="18" customFormat="1" ht="33.75" x14ac:dyDescent="0.25">
      <c r="A7" s="19"/>
      <c r="B7" s="19"/>
      <c r="C7" s="43"/>
      <c r="D7" s="20" t="s">
        <v>36</v>
      </c>
      <c r="E7" s="53" t="s">
        <v>29</v>
      </c>
      <c r="F7" s="59" t="s">
        <v>37</v>
      </c>
      <c r="G7" s="55">
        <v>1</v>
      </c>
      <c r="H7" s="55">
        <v>2</v>
      </c>
      <c r="I7" s="55">
        <v>4</v>
      </c>
      <c r="J7" s="13">
        <f t="shared" si="2"/>
        <v>2.1666666666666665</v>
      </c>
      <c r="K7" s="13">
        <f t="shared" si="3"/>
        <v>5.7142857142857144</v>
      </c>
      <c r="L7" s="15">
        <f t="shared" si="4"/>
        <v>3.4971092704776594</v>
      </c>
      <c r="M7" s="13">
        <f t="shared" si="5"/>
        <v>0.5</v>
      </c>
      <c r="N7" s="58" t="s">
        <v>40</v>
      </c>
    </row>
    <row r="8" spans="1:14" s="18" customFormat="1" x14ac:dyDescent="0.25">
      <c r="A8" s="19"/>
      <c r="B8" s="19"/>
      <c r="C8" s="43"/>
      <c r="D8" s="20"/>
      <c r="E8" s="53" t="s">
        <v>29</v>
      </c>
      <c r="F8" s="59" t="s">
        <v>38</v>
      </c>
      <c r="G8" s="55">
        <v>1</v>
      </c>
      <c r="H8" s="55">
        <v>2</v>
      </c>
      <c r="I8" s="55">
        <v>4</v>
      </c>
      <c r="J8" s="13">
        <f t="shared" si="2"/>
        <v>2.1666666666666665</v>
      </c>
      <c r="K8" s="13">
        <f t="shared" si="3"/>
        <v>5.7142857142857144</v>
      </c>
      <c r="L8" s="15">
        <f t="shared" si="4"/>
        <v>3.4971092704776594</v>
      </c>
      <c r="M8" s="13">
        <f t="shared" si="5"/>
        <v>0.5</v>
      </c>
      <c r="N8" s="58" t="s">
        <v>39</v>
      </c>
    </row>
    <row r="9" spans="1:14" s="18" customFormat="1" x14ac:dyDescent="0.25">
      <c r="A9" s="19"/>
      <c r="B9" s="19"/>
      <c r="C9" s="43"/>
      <c r="D9" s="20"/>
      <c r="E9" s="53" t="s">
        <v>21</v>
      </c>
      <c r="F9" s="54" t="s">
        <v>27</v>
      </c>
      <c r="G9" s="55">
        <f>SUM(G4:G8)*0.3</f>
        <v>1.7999999999999998</v>
      </c>
      <c r="H9" s="55">
        <f>SUM(H4:H8)*0.3</f>
        <v>3</v>
      </c>
      <c r="I9" s="55">
        <f>SUM(I4:I8)*0.3</f>
        <v>6</v>
      </c>
      <c r="J9" s="56">
        <f t="shared" si="0"/>
        <v>3.3000000000000003</v>
      </c>
      <c r="K9" s="56">
        <f>I9/$G$19</f>
        <v>8.5714285714285712</v>
      </c>
      <c r="L9" s="57">
        <f>J9*$G$22/$G$18</f>
        <v>5.3263664273428972</v>
      </c>
      <c r="M9" s="56">
        <f t="shared" ref="M9:M10" si="6">(I9-G9)/6</f>
        <v>0.70000000000000007</v>
      </c>
      <c r="N9" s="58"/>
    </row>
    <row r="10" spans="1:14" s="18" customFormat="1" x14ac:dyDescent="0.25">
      <c r="A10" s="19"/>
      <c r="B10" s="19"/>
      <c r="C10" s="43"/>
      <c r="D10" s="20"/>
      <c r="E10" s="46" t="s">
        <v>14</v>
      </c>
      <c r="F10" s="51" t="s">
        <v>14</v>
      </c>
      <c r="G10" s="14">
        <f>SUM(G4:G8)*0.3</f>
        <v>1.7999999999999998</v>
      </c>
      <c r="H10" s="14">
        <f>SUM(H4:H8)*0.3</f>
        <v>3</v>
      </c>
      <c r="I10" s="14">
        <f>SUM(I4:I8)*0.3</f>
        <v>6</v>
      </c>
      <c r="J10" s="13">
        <f t="shared" ref="J10" si="7">(G10+4*H10+I10)/6</f>
        <v>3.3000000000000003</v>
      </c>
      <c r="K10" s="13">
        <f>I10/$G$19</f>
        <v>8.5714285714285712</v>
      </c>
      <c r="L10" s="15">
        <f>J10*$G$22/$G$18</f>
        <v>5.3263664273428972</v>
      </c>
      <c r="M10" s="13">
        <f t="shared" si="6"/>
        <v>0.70000000000000007</v>
      </c>
      <c r="N10" s="1"/>
    </row>
    <row r="11" spans="1:14" s="18" customFormat="1" ht="48" x14ac:dyDescent="0.25">
      <c r="A11" s="19"/>
      <c r="B11" s="19"/>
      <c r="C11" s="43"/>
      <c r="D11" s="20"/>
      <c r="E11" s="46" t="s">
        <v>23</v>
      </c>
      <c r="F11" s="51" t="s">
        <v>28</v>
      </c>
      <c r="G11" s="14">
        <v>1</v>
      </c>
      <c r="H11" s="14">
        <v>2</v>
      </c>
      <c r="I11" s="14">
        <v>3</v>
      </c>
      <c r="J11" s="13">
        <f t="shared" ref="J11:J12" si="8">(G11+4*H11+I11)/6</f>
        <v>2</v>
      </c>
      <c r="K11" s="13">
        <f>I11/$G$19</f>
        <v>4.2857142857142856</v>
      </c>
      <c r="L11" s="15">
        <f>J11*$G$22/$G$18</f>
        <v>3.2281008650563012</v>
      </c>
      <c r="M11" s="13">
        <f t="shared" ref="M11:M12" si="9">(I11-G11)/6</f>
        <v>0.33333333333333331</v>
      </c>
      <c r="N11" s="1"/>
    </row>
    <row r="12" spans="1:14" s="18" customFormat="1" ht="24" x14ac:dyDescent="0.25">
      <c r="A12" s="19"/>
      <c r="B12" s="19"/>
      <c r="C12" s="43"/>
      <c r="D12" s="20"/>
      <c r="E12" s="46" t="s">
        <v>22</v>
      </c>
      <c r="F12" s="16" t="s">
        <v>24</v>
      </c>
      <c r="G12" s="14">
        <v>1</v>
      </c>
      <c r="H12" s="14">
        <v>2</v>
      </c>
      <c r="I12" s="14">
        <v>3</v>
      </c>
      <c r="J12" s="13">
        <f t="shared" si="8"/>
        <v>2</v>
      </c>
      <c r="K12" s="13">
        <f>I12/$G$19</f>
        <v>4.2857142857142856</v>
      </c>
      <c r="L12" s="15">
        <f>J12*$G$22/$G$18</f>
        <v>3.2281008650563012</v>
      </c>
      <c r="M12" s="13">
        <f t="shared" si="9"/>
        <v>0.33333333333333331</v>
      </c>
      <c r="N12" s="1"/>
    </row>
    <row r="13" spans="1:14" s="18" customFormat="1" x14ac:dyDescent="0.25">
      <c r="A13" s="19"/>
      <c r="B13" s="19"/>
      <c r="C13" s="43"/>
      <c r="D13" s="20"/>
      <c r="E13" s="46"/>
      <c r="F13" s="16" t="s">
        <v>26</v>
      </c>
      <c r="G13" s="14">
        <v>1</v>
      </c>
      <c r="H13" s="14">
        <v>2</v>
      </c>
      <c r="I13" s="14">
        <v>3</v>
      </c>
      <c r="J13" s="13">
        <f t="shared" ref="J13:J14" si="10">(G13+4*H13+I13)/6</f>
        <v>2</v>
      </c>
      <c r="K13" s="13">
        <f t="shared" ref="K13:K14" si="11">I13/$G$19</f>
        <v>4.2857142857142856</v>
      </c>
      <c r="L13" s="15">
        <f t="shared" ref="L13:L14" si="12">J13*$G$22/$G$18</f>
        <v>3.2281008650563012</v>
      </c>
      <c r="M13" s="13">
        <f t="shared" ref="M13:M14" si="13">(I13-G13)/6</f>
        <v>0.33333333333333331</v>
      </c>
      <c r="N13" s="1"/>
    </row>
    <row r="14" spans="1:14" s="18" customFormat="1" x14ac:dyDescent="0.25">
      <c r="A14" s="19"/>
      <c r="B14" s="19"/>
      <c r="C14" s="50"/>
      <c r="D14" s="48"/>
      <c r="E14" s="46"/>
      <c r="F14" s="51" t="s">
        <v>25</v>
      </c>
      <c r="G14" s="14">
        <v>1</v>
      </c>
      <c r="H14" s="14">
        <v>2</v>
      </c>
      <c r="I14" s="14">
        <v>3</v>
      </c>
      <c r="J14" s="13">
        <f t="shared" si="10"/>
        <v>2</v>
      </c>
      <c r="K14" s="13">
        <f t="shared" si="11"/>
        <v>4.2857142857142856</v>
      </c>
      <c r="L14" s="15">
        <f t="shared" si="12"/>
        <v>3.2281008650563012</v>
      </c>
      <c r="M14" s="13">
        <f t="shared" si="13"/>
        <v>0.33333333333333331</v>
      </c>
      <c r="N14" s="1"/>
    </row>
    <row r="17" spans="1:14" x14ac:dyDescent="0.25">
      <c r="F17" s="26" t="s">
        <v>6</v>
      </c>
      <c r="G17" s="27">
        <f>SUM(G2:G14)</f>
        <v>17.600000000000001</v>
      </c>
      <c r="H17" s="27">
        <f>SUM(H2:H14)</f>
        <v>32</v>
      </c>
      <c r="I17" s="27">
        <f>SUM(I2:I14)</f>
        <v>56</v>
      </c>
      <c r="M17" s="32">
        <f>SQRT(SUMSQ(M2:M14))</f>
        <v>2.1812330865310514</v>
      </c>
    </row>
    <row r="18" spans="1:14" x14ac:dyDescent="0.25">
      <c r="F18" s="26" t="s">
        <v>13</v>
      </c>
      <c r="G18" s="27">
        <f>(G17+4*H17+I17)/6</f>
        <v>33.6</v>
      </c>
      <c r="H18" s="28"/>
      <c r="I18" s="27"/>
      <c r="M18" s="32">
        <f>2*M17/G19</f>
        <v>6.2320945329458617</v>
      </c>
    </row>
    <row r="19" spans="1:14" x14ac:dyDescent="0.25">
      <c r="F19" s="26" t="s">
        <v>5</v>
      </c>
      <c r="G19" s="29">
        <v>0.7</v>
      </c>
      <c r="H19" s="28"/>
      <c r="I19" s="27"/>
      <c r="M19" s="33">
        <f>M18/G22</f>
        <v>0.11491524689609543</v>
      </c>
    </row>
    <row r="20" spans="1:14" x14ac:dyDescent="0.25">
      <c r="A20" s="12"/>
      <c r="B20" s="12"/>
      <c r="C20" s="45"/>
      <c r="D20" s="12"/>
      <c r="E20" s="38"/>
      <c r="F20" s="26" t="s">
        <v>3</v>
      </c>
      <c r="G20" s="27">
        <f>G17/G19</f>
        <v>25.142857142857146</v>
      </c>
      <c r="H20" s="28">
        <f>H17/G19</f>
        <v>45.714285714285715</v>
      </c>
      <c r="I20" s="27">
        <f>I17/G19</f>
        <v>80</v>
      </c>
      <c r="M20" s="32"/>
    </row>
    <row r="21" spans="1:14" x14ac:dyDescent="0.25">
      <c r="A21" s="12"/>
      <c r="B21" s="12"/>
      <c r="C21" s="45"/>
      <c r="D21" s="12"/>
      <c r="E21" s="38"/>
      <c r="F21" s="30" t="s">
        <v>12</v>
      </c>
      <c r="G21" s="27">
        <f>(G20+4*H20+I20)/6</f>
        <v>48</v>
      </c>
      <c r="H21" s="28"/>
      <c r="I21" s="27"/>
      <c r="M21" s="32"/>
    </row>
    <row r="22" spans="1:14" x14ac:dyDescent="0.25">
      <c r="A22" s="12"/>
      <c r="B22" s="12"/>
      <c r="C22" s="45"/>
      <c r="D22" s="12"/>
      <c r="E22" s="38"/>
      <c r="F22" s="31" t="s">
        <v>11</v>
      </c>
      <c r="G22" s="27">
        <f>G21+M17*2/G19</f>
        <v>54.232094532945865</v>
      </c>
      <c r="H22" s="28"/>
      <c r="I22" s="27"/>
      <c r="M22" s="32"/>
      <c r="N22" s="12"/>
    </row>
    <row r="23" spans="1:14" x14ac:dyDescent="0.25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</row>
    <row r="24" spans="1:14" x14ac:dyDescent="0.25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</row>
    <row r="25" spans="1:14" x14ac:dyDescent="0.25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</row>
    <row r="26" spans="1:14" x14ac:dyDescent="0.25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</row>
    <row r="27" spans="1:14" x14ac:dyDescent="0.25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</row>
    <row r="28" spans="1:14" x14ac:dyDescent="0.25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</row>
    <row r="29" spans="1:14" x14ac:dyDescent="0.2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</row>
    <row r="30" spans="1:14" x14ac:dyDescent="0.2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</row>
    <row r="31" spans="1:14" x14ac:dyDescent="0.25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</row>
    <row r="32" spans="1:14" x14ac:dyDescent="0.25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</row>
    <row r="33" spans="1:14" x14ac:dyDescent="0.25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</row>
    <row r="34" spans="1:14" x14ac:dyDescent="0.25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</row>
    <row r="35" spans="1:14" x14ac:dyDescent="0.2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</row>
    <row r="36" spans="1:14" x14ac:dyDescent="0.25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</row>
    <row r="37" spans="1:14" x14ac:dyDescent="0.25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</row>
    <row r="38" spans="1:14" x14ac:dyDescent="0.25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</row>
    <row r="39" spans="1:14" x14ac:dyDescent="0.25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</row>
    <row r="40" spans="1:14" x14ac:dyDescent="0.25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</row>
    <row r="41" spans="1:14" x14ac:dyDescent="0.25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</row>
    <row r="42" spans="1:14" x14ac:dyDescent="0.25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</row>
    <row r="43" spans="1:14" x14ac:dyDescent="0.25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</row>
    <row r="44" spans="1:14" x14ac:dyDescent="0.25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</row>
    <row r="45" spans="1:14" x14ac:dyDescent="0.25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</row>
    <row r="46" spans="1:14" x14ac:dyDescent="0.25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</row>
    <row r="47" spans="1:14" x14ac:dyDescent="0.25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</row>
    <row r="48" spans="1:14" x14ac:dyDescent="0.25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</row>
    <row r="49" spans="1:14" x14ac:dyDescent="0.25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</row>
    <row r="50" spans="1:14" x14ac:dyDescent="0.25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</row>
    <row r="51" spans="1:14" x14ac:dyDescent="0.25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</row>
    <row r="52" spans="1:14" x14ac:dyDescent="0.25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</row>
    <row r="53" spans="1:14" x14ac:dyDescent="0.25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</row>
    <row r="54" spans="1:14" x14ac:dyDescent="0.25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</row>
    <row r="55" spans="1:14" x14ac:dyDescent="0.25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</row>
    <row r="56" spans="1:14" x14ac:dyDescent="0.25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</row>
    <row r="57" spans="1:14" x14ac:dyDescent="0.25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</row>
    <row r="58" spans="1:14" x14ac:dyDescent="0.25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</row>
    <row r="59" spans="1:14" x14ac:dyDescent="0.25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</row>
    <row r="60" spans="1:14" x14ac:dyDescent="0.25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</row>
    <row r="61" spans="1:14" x14ac:dyDescent="0.25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</row>
    <row r="62" spans="1:14" x14ac:dyDescent="0.25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</row>
    <row r="63" spans="1:14" x14ac:dyDescent="0.25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</row>
    <row r="64" spans="1:14" x14ac:dyDescent="0.25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</row>
    <row r="65" spans="1:14" x14ac:dyDescent="0.25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</row>
    <row r="66" spans="1:14" x14ac:dyDescent="0.25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</row>
    <row r="67" spans="1:14" x14ac:dyDescent="0.25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</row>
    <row r="68" spans="1:14" x14ac:dyDescent="0.25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</row>
    <row r="69" spans="1:14" x14ac:dyDescent="0.25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</row>
    <row r="71" spans="1:14" x14ac:dyDescent="0.25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</row>
    <row r="72" spans="1:14" x14ac:dyDescent="0.25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</row>
    <row r="73" spans="1:14" x14ac:dyDescent="0.25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</row>
    <row r="74" spans="1:14" x14ac:dyDescent="0.25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</row>
    <row r="75" spans="1:14" x14ac:dyDescent="0.2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</row>
    <row r="76" spans="1:14" x14ac:dyDescent="0.25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</row>
    <row r="77" spans="1:14" x14ac:dyDescent="0.25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</row>
    <row r="78" spans="1:14" x14ac:dyDescent="0.25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</row>
    <row r="79" spans="1:14" x14ac:dyDescent="0.25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</row>
    <row r="80" spans="1:14" x14ac:dyDescent="0.25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</row>
    <row r="81" spans="1:14" x14ac:dyDescent="0.25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</row>
    <row r="82" spans="1:14" x14ac:dyDescent="0.25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</row>
    <row r="83" spans="1:14" x14ac:dyDescent="0.25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</row>
    <row r="86" spans="1:14" x14ac:dyDescent="0.25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</row>
    <row r="87" spans="1:14" x14ac:dyDescent="0.25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</row>
    <row r="88" spans="1:14" x14ac:dyDescent="0.25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</row>
    <row r="89" spans="1:14" x14ac:dyDescent="0.25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</row>
    <row r="90" spans="1:14" x14ac:dyDescent="0.25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</row>
    <row r="91" spans="1:14" x14ac:dyDescent="0.25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</row>
    <row r="92" spans="1:14" x14ac:dyDescent="0.25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</row>
    <row r="93" spans="1:14" x14ac:dyDescent="0.25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</row>
    <row r="94" spans="1:14" x14ac:dyDescent="0.25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</row>
    <row r="95" spans="1:14" x14ac:dyDescent="0.25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</row>
    <row r="96" spans="1:14" x14ac:dyDescent="0.25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</row>
    <row r="97" spans="1:14" x14ac:dyDescent="0.25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</row>
    <row r="98" spans="1:14" x14ac:dyDescent="0.25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</row>
    <row r="99" spans="1:14" x14ac:dyDescent="0.25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</row>
    <row r="100" spans="1:14" x14ac:dyDescent="0.25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</row>
    <row r="101" spans="1:14" x14ac:dyDescent="0.25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</row>
    <row r="102" spans="1:14" x14ac:dyDescent="0.25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</row>
    <row r="103" spans="1:14" x14ac:dyDescent="0.25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</row>
    <row r="104" spans="1:14" x14ac:dyDescent="0.25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</row>
    <row r="105" spans="1:14" x14ac:dyDescent="0.25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</row>
    <row r="106" spans="1:14" x14ac:dyDescent="0.25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</row>
    <row r="107" spans="1:14" x14ac:dyDescent="0.25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</row>
    <row r="108" spans="1:14" x14ac:dyDescent="0.25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</row>
    <row r="109" spans="1:14" x14ac:dyDescent="0.25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</row>
    <row r="110" spans="1:14" x14ac:dyDescent="0.25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</row>
    <row r="111" spans="1:14" x14ac:dyDescent="0.25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</row>
    <row r="112" spans="1:14" x14ac:dyDescent="0.25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</row>
    <row r="113" spans="1:14" x14ac:dyDescent="0.25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</row>
    <row r="114" spans="1:14" x14ac:dyDescent="0.25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</row>
    <row r="115" spans="1:14" x14ac:dyDescent="0.25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</row>
    <row r="116" spans="1:14" x14ac:dyDescent="0.25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</row>
    <row r="118" spans="1:14" x14ac:dyDescent="0.25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</row>
    <row r="119" spans="1:14" x14ac:dyDescent="0.25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</row>
    <row r="120" spans="1:14" x14ac:dyDescent="0.25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</row>
    <row r="121" spans="1:14" x14ac:dyDescent="0.25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</row>
    <row r="122" spans="1:14" x14ac:dyDescent="0.25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</row>
    <row r="123" spans="1:14" x14ac:dyDescent="0.25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</row>
    <row r="124" spans="1:14" x14ac:dyDescent="0.25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</row>
    <row r="125" spans="1:14" x14ac:dyDescent="0.25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</row>
    <row r="126" spans="1:14" x14ac:dyDescent="0.25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</row>
    <row r="127" spans="1:14" x14ac:dyDescent="0.25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</row>
    <row r="128" spans="1:14" x14ac:dyDescent="0.25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</row>
    <row r="129" spans="1:14" x14ac:dyDescent="0.25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</row>
    <row r="130" spans="1:14" x14ac:dyDescent="0.25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</row>
  </sheetData>
  <pageMargins left="0.23622047244094491" right="0.23622047244094491" top="0.74803149606299213" bottom="0.74803149606299213" header="0.31496062992125984" footer="0.31496062992125984"/>
  <pageSetup paperSize="9" scale="90" orientation="landscape"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DD4595568683694BABD9DF4B0873FD78" ma:contentTypeVersion="0" ma:contentTypeDescription="Создание документа." ma:contentTypeScope="" ma:versionID="683dcc3c1ce00e21b4579c1020f97f50">
  <xsd:schema xmlns:xsd="http://www.w3.org/2001/XMLSchema" xmlns:p="http://schemas.microsoft.com/office/2006/metadata/properties" targetNamespace="http://schemas.microsoft.com/office/2006/metadata/properties" ma:root="true" ma:fieldsID="53974d1da0c14f073d2cc649cae9f3e6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содержимого" ma:readOnly="true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85DE1AA-8A51-4E1D-817E-88E3F1D77B6A}">
  <ds:schemaRefs>
    <ds:schemaRef ds:uri="http://schemas.microsoft.com/office/2006/metadata/properties"/>
    <ds:schemaRef ds:uri="http://schemas.microsoft.com/office/2006/documentManagement/types"/>
    <ds:schemaRef ds:uri="http://purl.org/dc/elements/1.1/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70A8268D-A6EA-4033-8A6B-4F049905232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3D0A1F42-774E-4D21-95AB-025693D1829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MLVTBPLK-164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2014-10-06T11:52:09Z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0x010100DD4595568683694BABD9DF4B0873FD78</vt:lpwstr>
  </property>
</Properties>
</file>